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ugas sem 7\"/>
    </mc:Choice>
  </mc:AlternateContent>
  <xr:revisionPtr revIDLastSave="0" documentId="8_{3DBD5C44-AB2E-4506-92A8-E7738818D6AE}" xr6:coauthVersionLast="47" xr6:coauthVersionMax="47" xr10:uidLastSave="{00000000-0000-0000-0000-000000000000}"/>
  <bookViews>
    <workbookView xWindow="-110" yWindow="-110" windowWidth="19420" windowHeight="10300" activeTab="5" xr2:uid="{E3EBF9A2-D923-4AA3-8B28-98CFED785C3F}"/>
  </bookViews>
  <sheets>
    <sheet name="KELAS A" sheetId="2" r:id="rId1"/>
    <sheet name="Sheet1" sheetId="5" state="hidden" r:id="rId2"/>
    <sheet name="KELAS B" sheetId="1" r:id="rId3"/>
    <sheet name="KELAS C" sheetId="3" r:id="rId4"/>
    <sheet name="N-GAIN" sheetId="4" r:id="rId5"/>
    <sheet name="Validitas" sheetId="7" r:id="rId6"/>
    <sheet name="realibilitas dan validitas soal" sheetId="6" state="hidden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7" l="1"/>
  <c r="I48" i="7"/>
  <c r="F48" i="7"/>
  <c r="E48" i="7"/>
  <c r="D48" i="7"/>
  <c r="C48" i="7"/>
  <c r="L44" i="7"/>
  <c r="H44" i="7"/>
  <c r="G44" i="7"/>
  <c r="K44" i="7" s="1"/>
  <c r="M44" i="7" s="1"/>
  <c r="N44" i="7" s="1"/>
  <c r="L43" i="7"/>
  <c r="K43" i="7"/>
  <c r="M43" i="7" s="1"/>
  <c r="N43" i="7" s="1"/>
  <c r="H43" i="7"/>
  <c r="G43" i="7"/>
  <c r="L42" i="7"/>
  <c r="H42" i="7"/>
  <c r="G42" i="7"/>
  <c r="K42" i="7" s="1"/>
  <c r="M42" i="7" s="1"/>
  <c r="N42" i="7" s="1"/>
  <c r="L41" i="7"/>
  <c r="K41" i="7"/>
  <c r="M41" i="7" s="1"/>
  <c r="N41" i="7" s="1"/>
  <c r="H41" i="7"/>
  <c r="G41" i="7"/>
  <c r="L40" i="7"/>
  <c r="H40" i="7"/>
  <c r="G40" i="7"/>
  <c r="K40" i="7" s="1"/>
  <c r="M40" i="7" s="1"/>
  <c r="N40" i="7" s="1"/>
  <c r="L39" i="7"/>
  <c r="K39" i="7"/>
  <c r="M39" i="7" s="1"/>
  <c r="N39" i="7" s="1"/>
  <c r="H39" i="7"/>
  <c r="G39" i="7"/>
  <c r="L38" i="7"/>
  <c r="H38" i="7"/>
  <c r="G38" i="7"/>
  <c r="K38" i="7" s="1"/>
  <c r="M38" i="7" s="1"/>
  <c r="N38" i="7" s="1"/>
  <c r="L37" i="7"/>
  <c r="H37" i="7"/>
  <c r="K37" i="7" s="1"/>
  <c r="M37" i="7" s="1"/>
  <c r="N37" i="7" s="1"/>
  <c r="G37" i="7"/>
  <c r="L36" i="7"/>
  <c r="H36" i="7"/>
  <c r="G36" i="7"/>
  <c r="K36" i="7" s="1"/>
  <c r="M36" i="7" s="1"/>
  <c r="N36" i="7" s="1"/>
  <c r="L35" i="7"/>
  <c r="K35" i="7"/>
  <c r="M35" i="7" s="1"/>
  <c r="N35" i="7" s="1"/>
  <c r="H35" i="7"/>
  <c r="G35" i="7"/>
  <c r="L34" i="7"/>
  <c r="H34" i="7"/>
  <c r="G34" i="7"/>
  <c r="K34" i="7" s="1"/>
  <c r="M34" i="7" s="1"/>
  <c r="N34" i="7" s="1"/>
  <c r="L33" i="7"/>
  <c r="K33" i="7"/>
  <c r="M33" i="7" s="1"/>
  <c r="N33" i="7" s="1"/>
  <c r="H33" i="7"/>
  <c r="G33" i="7"/>
  <c r="L32" i="7"/>
  <c r="H32" i="7"/>
  <c r="G32" i="7"/>
  <c r="K32" i="7" s="1"/>
  <c r="M32" i="7" s="1"/>
  <c r="N32" i="7" s="1"/>
  <c r="L31" i="7"/>
  <c r="K31" i="7"/>
  <c r="M31" i="7" s="1"/>
  <c r="N31" i="7" s="1"/>
  <c r="H31" i="7"/>
  <c r="G31" i="7"/>
  <c r="L30" i="7"/>
  <c r="H30" i="7"/>
  <c r="G30" i="7"/>
  <c r="K30" i="7" s="1"/>
  <c r="M30" i="7" s="1"/>
  <c r="N30" i="7" s="1"/>
  <c r="L29" i="7"/>
  <c r="K29" i="7"/>
  <c r="M29" i="7" s="1"/>
  <c r="N29" i="7" s="1"/>
  <c r="H29" i="7"/>
  <c r="G29" i="7"/>
  <c r="L28" i="7"/>
  <c r="H28" i="7"/>
  <c r="G28" i="7"/>
  <c r="K28" i="7" s="1"/>
  <c r="M28" i="7" s="1"/>
  <c r="N28" i="7" s="1"/>
  <c r="L27" i="7"/>
  <c r="K27" i="7"/>
  <c r="M27" i="7" s="1"/>
  <c r="N27" i="7" s="1"/>
  <c r="H27" i="7"/>
  <c r="G27" i="7"/>
  <c r="L26" i="7"/>
  <c r="H26" i="7"/>
  <c r="G26" i="7"/>
  <c r="K26" i="7" s="1"/>
  <c r="M26" i="7" s="1"/>
  <c r="N26" i="7" s="1"/>
  <c r="L25" i="7"/>
  <c r="K25" i="7"/>
  <c r="M25" i="7" s="1"/>
  <c r="N25" i="7" s="1"/>
  <c r="H25" i="7"/>
  <c r="G25" i="7"/>
  <c r="L24" i="7"/>
  <c r="H24" i="7"/>
  <c r="G24" i="7"/>
  <c r="K24" i="7" s="1"/>
  <c r="M24" i="7" s="1"/>
  <c r="N24" i="7" s="1"/>
  <c r="L23" i="7"/>
  <c r="K23" i="7"/>
  <c r="M23" i="7" s="1"/>
  <c r="N23" i="7" s="1"/>
  <c r="H23" i="7"/>
  <c r="G23" i="7"/>
  <c r="L22" i="7"/>
  <c r="H22" i="7"/>
  <c r="G22" i="7"/>
  <c r="K22" i="7" s="1"/>
  <c r="M22" i="7" s="1"/>
  <c r="N22" i="7" s="1"/>
  <c r="L21" i="7"/>
  <c r="K21" i="7"/>
  <c r="M21" i="7" s="1"/>
  <c r="N21" i="7" s="1"/>
  <c r="H21" i="7"/>
  <c r="G21" i="7"/>
  <c r="L20" i="7"/>
  <c r="H20" i="7"/>
  <c r="G20" i="7"/>
  <c r="K20" i="7" s="1"/>
  <c r="M20" i="7" s="1"/>
  <c r="N20" i="7" s="1"/>
  <c r="L19" i="7"/>
  <c r="K19" i="7"/>
  <c r="M19" i="7" s="1"/>
  <c r="N19" i="7" s="1"/>
  <c r="H19" i="7"/>
  <c r="G19" i="7"/>
  <c r="L18" i="7"/>
  <c r="H18" i="7"/>
  <c r="G18" i="7"/>
  <c r="K18" i="7" s="1"/>
  <c r="M18" i="7" s="1"/>
  <c r="N18" i="7" s="1"/>
  <c r="L17" i="7"/>
  <c r="H17" i="7"/>
  <c r="G17" i="7"/>
  <c r="K17" i="7" s="1"/>
  <c r="M17" i="7" s="1"/>
  <c r="N17" i="7" s="1"/>
  <c r="L16" i="7"/>
  <c r="H16" i="7"/>
  <c r="G16" i="7"/>
  <c r="K16" i="7" s="1"/>
  <c r="M16" i="7" s="1"/>
  <c r="N16" i="7" s="1"/>
  <c r="L15" i="7"/>
  <c r="H15" i="7"/>
  <c r="G15" i="7"/>
  <c r="K15" i="7" s="1"/>
  <c r="M15" i="7" s="1"/>
  <c r="N15" i="7" s="1"/>
  <c r="L14" i="7"/>
  <c r="H14" i="7"/>
  <c r="G14" i="7"/>
  <c r="K14" i="7" s="1"/>
  <c r="M14" i="7" s="1"/>
  <c r="N14" i="7" s="1"/>
  <c r="L13" i="7"/>
  <c r="H13" i="7"/>
  <c r="G13" i="7"/>
  <c r="K13" i="7" s="1"/>
  <c r="M13" i="7" s="1"/>
  <c r="N13" i="7" s="1"/>
  <c r="L12" i="7"/>
  <c r="K12" i="7"/>
  <c r="M12" i="7" s="1"/>
  <c r="N12" i="7" s="1"/>
  <c r="H12" i="7"/>
  <c r="G12" i="7"/>
  <c r="L11" i="7"/>
  <c r="H11" i="7"/>
  <c r="G11" i="7"/>
  <c r="K11" i="7" s="1"/>
  <c r="M11" i="7" s="1"/>
  <c r="N11" i="7" s="1"/>
  <c r="L10" i="7"/>
  <c r="H10" i="7"/>
  <c r="K10" i="7" s="1"/>
  <c r="M10" i="7" s="1"/>
  <c r="N10" i="7" s="1"/>
  <c r="G10" i="7"/>
  <c r="L9" i="7"/>
  <c r="H9" i="7"/>
  <c r="H48" i="7" s="1"/>
  <c r="G9" i="7"/>
  <c r="K9" i="7" s="1"/>
  <c r="M9" i="7" s="1"/>
  <c r="N9" i="7" s="1"/>
  <c r="L8" i="7"/>
  <c r="G8" i="7"/>
  <c r="K8" i="7" s="1"/>
  <c r="M8" i="7" s="1"/>
  <c r="N8" i="7" s="1"/>
  <c r="L7" i="7"/>
  <c r="K7" i="7"/>
  <c r="M7" i="7" s="1"/>
  <c r="N7" i="7" s="1"/>
  <c r="G7" i="7"/>
  <c r="L6" i="7"/>
  <c r="G6" i="7"/>
  <c r="K6" i="7" s="1"/>
  <c r="M6" i="7" l="1"/>
  <c r="K48" i="7"/>
  <c r="G48" i="7"/>
  <c r="N6" i="7" l="1"/>
  <c r="L48" i="7"/>
  <c r="M48" i="7" s="1"/>
  <c r="O3" i="4" l="1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D73" i="3"/>
  <c r="D74" i="3" s="1"/>
  <c r="E73" i="3"/>
  <c r="E74" i="3" s="1"/>
  <c r="F73" i="3"/>
  <c r="F74" i="3" s="1"/>
  <c r="G73" i="3"/>
  <c r="G74" i="3" s="1"/>
  <c r="H73" i="3"/>
  <c r="H74" i="3" s="1"/>
  <c r="I73" i="3"/>
  <c r="I74" i="3" s="1"/>
  <c r="J73" i="3"/>
  <c r="J74" i="3" s="1"/>
  <c r="K73" i="3"/>
  <c r="K74" i="3" s="1"/>
  <c r="L73" i="3"/>
  <c r="L74" i="3" s="1"/>
  <c r="M73" i="3"/>
  <c r="M74" i="3" s="1"/>
  <c r="N73" i="3"/>
  <c r="N74" i="3" s="1"/>
  <c r="C73" i="3"/>
  <c r="C74" i="3" s="1"/>
  <c r="D37" i="3"/>
  <c r="D38" i="3" s="1"/>
  <c r="E37" i="3"/>
  <c r="E38" i="3" s="1"/>
  <c r="F37" i="3"/>
  <c r="F38" i="3" s="1"/>
  <c r="G37" i="3"/>
  <c r="G38" i="3" s="1"/>
  <c r="H37" i="3"/>
  <c r="H38" i="3" s="1"/>
  <c r="I37" i="3"/>
  <c r="I38" i="3" s="1"/>
  <c r="J37" i="3"/>
  <c r="J38" i="3" s="1"/>
  <c r="K37" i="3"/>
  <c r="K38" i="3" s="1"/>
  <c r="L37" i="3"/>
  <c r="L38" i="3" s="1"/>
  <c r="M37" i="3"/>
  <c r="M38" i="3" s="1"/>
  <c r="N37" i="3"/>
  <c r="N38" i="3" s="1"/>
  <c r="C37" i="3"/>
  <c r="C38" i="3" s="1"/>
  <c r="W36" i="3" s="1"/>
  <c r="Z36" i="3" s="1"/>
  <c r="D78" i="1"/>
  <c r="D79" i="1" s="1"/>
  <c r="E78" i="1"/>
  <c r="E79" i="1" s="1"/>
  <c r="F78" i="1"/>
  <c r="F79" i="1" s="1"/>
  <c r="G78" i="1"/>
  <c r="G79" i="1" s="1"/>
  <c r="H78" i="1"/>
  <c r="H79" i="1" s="1"/>
  <c r="I78" i="1"/>
  <c r="I79" i="1" s="1"/>
  <c r="J78" i="1"/>
  <c r="J79" i="1" s="1"/>
  <c r="K78" i="1"/>
  <c r="K79" i="1" s="1"/>
  <c r="L78" i="1"/>
  <c r="L79" i="1" s="1"/>
  <c r="M78" i="1"/>
  <c r="M79" i="1" s="1"/>
  <c r="N78" i="1"/>
  <c r="N79" i="1" s="1"/>
  <c r="C78" i="1"/>
  <c r="C79" i="1" s="1"/>
  <c r="D75" i="1"/>
  <c r="D76" i="1" s="1"/>
  <c r="E75" i="1"/>
  <c r="E76" i="1" s="1"/>
  <c r="F75" i="1"/>
  <c r="F76" i="1" s="1"/>
  <c r="G75" i="1"/>
  <c r="G76" i="1" s="1"/>
  <c r="H75" i="1"/>
  <c r="H76" i="1" s="1"/>
  <c r="I75" i="1"/>
  <c r="I76" i="1" s="1"/>
  <c r="J75" i="1"/>
  <c r="J76" i="1" s="1"/>
  <c r="K75" i="1"/>
  <c r="K76" i="1" s="1"/>
  <c r="L75" i="1"/>
  <c r="L76" i="1" s="1"/>
  <c r="M75" i="1"/>
  <c r="M76" i="1" s="1"/>
  <c r="N75" i="1"/>
  <c r="N76" i="1" s="1"/>
  <c r="C75" i="1"/>
  <c r="C76" i="1" s="1"/>
  <c r="D73" i="2"/>
  <c r="D74" i="2" s="1"/>
  <c r="E73" i="2"/>
  <c r="E74" i="2" s="1"/>
  <c r="F73" i="2"/>
  <c r="F74" i="2" s="1"/>
  <c r="G73" i="2"/>
  <c r="G74" i="2" s="1"/>
  <c r="H73" i="2"/>
  <c r="H74" i="2" s="1"/>
  <c r="I73" i="2"/>
  <c r="I74" i="2" s="1"/>
  <c r="J73" i="2"/>
  <c r="J74" i="2" s="1"/>
  <c r="K73" i="2"/>
  <c r="K74" i="2" s="1"/>
  <c r="L73" i="2"/>
  <c r="L74" i="2" s="1"/>
  <c r="M73" i="2"/>
  <c r="M74" i="2" s="1"/>
  <c r="N73" i="2"/>
  <c r="N74" i="2" s="1"/>
  <c r="C73" i="2"/>
  <c r="C74" i="2" s="1"/>
  <c r="D37" i="2"/>
  <c r="D38" i="2" s="1"/>
  <c r="E37" i="2"/>
  <c r="E38" i="2" s="1"/>
  <c r="F37" i="2"/>
  <c r="F38" i="2" s="1"/>
  <c r="G37" i="2"/>
  <c r="G38" i="2" s="1"/>
  <c r="H37" i="2"/>
  <c r="H38" i="2" s="1"/>
  <c r="I37" i="2"/>
  <c r="I38" i="2" s="1"/>
  <c r="J37" i="2"/>
  <c r="J38" i="2" s="1"/>
  <c r="K37" i="2"/>
  <c r="K38" i="2" s="1"/>
  <c r="L37" i="2"/>
  <c r="L38" i="2" s="1"/>
  <c r="M37" i="2"/>
  <c r="M38" i="2" s="1"/>
  <c r="N37" i="2"/>
  <c r="N38" i="2" s="1"/>
  <c r="C37" i="2"/>
  <c r="C38" i="2" s="1"/>
  <c r="W40" i="3" l="1"/>
  <c r="Z40" i="3" s="1"/>
  <c r="X40" i="3"/>
  <c r="Y40" i="3" s="1"/>
  <c r="AA40" i="3" s="1"/>
  <c r="W39" i="3"/>
  <c r="Z39" i="3" s="1"/>
  <c r="W38" i="3"/>
  <c r="Z38" i="3" s="1"/>
  <c r="W41" i="3"/>
  <c r="Z41" i="3" s="1"/>
  <c r="W37" i="3"/>
  <c r="Z37" i="3" s="1"/>
  <c r="X39" i="3"/>
  <c r="Y39" i="3" s="1"/>
  <c r="AA39" i="3" s="1"/>
  <c r="X36" i="3"/>
  <c r="Y36" i="3" s="1"/>
  <c r="AA36" i="3" s="1"/>
  <c r="X38" i="3"/>
  <c r="Y38" i="3" s="1"/>
  <c r="AA38" i="3" s="1"/>
  <c r="X37" i="3"/>
  <c r="X41" i="3"/>
  <c r="Y41" i="3" s="1"/>
  <c r="AA41" i="3" s="1"/>
  <c r="Y37" i="3" l="1"/>
  <c r="AA37" i="3" s="1"/>
  <c r="O42" i="3"/>
  <c r="O43" i="3"/>
  <c r="Q43" i="3" s="1"/>
  <c r="O44" i="3"/>
  <c r="Q44" i="3" s="1"/>
  <c r="O45" i="3"/>
  <c r="Q45" i="3" s="1"/>
  <c r="O46" i="3"/>
  <c r="Q46" i="3" s="1"/>
  <c r="O47" i="3"/>
  <c r="Q47" i="3" s="1"/>
  <c r="O48" i="3"/>
  <c r="Q48" i="3" s="1"/>
  <c r="O49" i="3"/>
  <c r="Q49" i="3" s="1"/>
  <c r="O50" i="3"/>
  <c r="Q50" i="3" s="1"/>
  <c r="O51" i="3"/>
  <c r="Q51" i="3" s="1"/>
  <c r="O52" i="3"/>
  <c r="Q52" i="3" s="1"/>
  <c r="O53" i="3"/>
  <c r="Q53" i="3" s="1"/>
  <c r="O54" i="3"/>
  <c r="Q54" i="3" s="1"/>
  <c r="O55" i="3"/>
  <c r="Q55" i="3" s="1"/>
  <c r="O56" i="3"/>
  <c r="Q56" i="3" s="1"/>
  <c r="O57" i="3"/>
  <c r="Q57" i="3" s="1"/>
  <c r="O58" i="3"/>
  <c r="Q58" i="3" s="1"/>
  <c r="O59" i="3"/>
  <c r="Q59" i="3" s="1"/>
  <c r="O60" i="3"/>
  <c r="Q60" i="3" s="1"/>
  <c r="O61" i="3"/>
  <c r="Q61" i="3" s="1"/>
  <c r="O62" i="3"/>
  <c r="Q62" i="3" s="1"/>
  <c r="O63" i="3"/>
  <c r="Q63" i="3" s="1"/>
  <c r="O64" i="3"/>
  <c r="Q64" i="3" s="1"/>
  <c r="O65" i="3"/>
  <c r="Q65" i="3" s="1"/>
  <c r="O66" i="3"/>
  <c r="Q66" i="3" s="1"/>
  <c r="O67" i="3"/>
  <c r="Q67" i="3" s="1"/>
  <c r="O68" i="3"/>
  <c r="Q68" i="3" s="1"/>
  <c r="O69" i="3"/>
  <c r="Q69" i="3" s="1"/>
  <c r="O70" i="3"/>
  <c r="Q70" i="3" s="1"/>
  <c r="O71" i="3"/>
  <c r="Q71" i="3" s="1"/>
  <c r="O72" i="3"/>
  <c r="Q72" i="3" s="1"/>
  <c r="O41" i="3"/>
  <c r="O6" i="3"/>
  <c r="Q6" i="3" s="1"/>
  <c r="O7" i="3"/>
  <c r="Q7" i="3" s="1"/>
  <c r="O8" i="3"/>
  <c r="Q8" i="3" s="1"/>
  <c r="O9" i="3"/>
  <c r="Q9" i="3" s="1"/>
  <c r="O10" i="3"/>
  <c r="O11" i="3"/>
  <c r="O12" i="3"/>
  <c r="Q12" i="3" s="1"/>
  <c r="O13" i="3"/>
  <c r="Q13" i="3" s="1"/>
  <c r="O14" i="3"/>
  <c r="Q14" i="3" s="1"/>
  <c r="O15" i="3"/>
  <c r="Q15" i="3" s="1"/>
  <c r="O16" i="3"/>
  <c r="O17" i="3"/>
  <c r="Q17" i="3" s="1"/>
  <c r="O18" i="3"/>
  <c r="Q18" i="3" s="1"/>
  <c r="O19" i="3"/>
  <c r="Q19" i="3" s="1"/>
  <c r="O20" i="3"/>
  <c r="Q20" i="3" s="1"/>
  <c r="O21" i="3"/>
  <c r="Q21" i="3" s="1"/>
  <c r="O22" i="3"/>
  <c r="O23" i="3"/>
  <c r="O24" i="3"/>
  <c r="O25" i="3"/>
  <c r="Q25" i="3" s="1"/>
  <c r="O26" i="3"/>
  <c r="Q26" i="3" s="1"/>
  <c r="O27" i="3"/>
  <c r="O28" i="3"/>
  <c r="O29" i="3"/>
  <c r="Q29" i="3" s="1"/>
  <c r="O30" i="3"/>
  <c r="Q30" i="3" s="1"/>
  <c r="O31" i="3"/>
  <c r="O32" i="3"/>
  <c r="Q32" i="3" s="1"/>
  <c r="O33" i="3"/>
  <c r="Q33" i="3" s="1"/>
  <c r="O34" i="3"/>
  <c r="O35" i="3"/>
  <c r="Q35" i="3" s="1"/>
  <c r="O36" i="3"/>
  <c r="Q36" i="3" s="1"/>
  <c r="Q10" i="3"/>
  <c r="Q11" i="3"/>
  <c r="Q16" i="3"/>
  <c r="Q22" i="3"/>
  <c r="Q23" i="3"/>
  <c r="Q24" i="3"/>
  <c r="Q27" i="3"/>
  <c r="Q28" i="3"/>
  <c r="Q31" i="3"/>
  <c r="Q34" i="3"/>
  <c r="O5" i="3"/>
  <c r="Q5" i="3" s="1"/>
  <c r="N3" i="4" s="1"/>
  <c r="O42" i="2"/>
  <c r="Q42" i="2" s="1"/>
  <c r="C4" i="4" s="1"/>
  <c r="O43" i="2"/>
  <c r="Q43" i="2" s="1"/>
  <c r="C5" i="4" s="1"/>
  <c r="O44" i="2"/>
  <c r="Q44" i="2" s="1"/>
  <c r="C6" i="4" s="1"/>
  <c r="O45" i="2"/>
  <c r="Q45" i="2" s="1"/>
  <c r="C7" i="4" s="1"/>
  <c r="O46" i="2"/>
  <c r="Q46" i="2" s="1"/>
  <c r="C8" i="4" s="1"/>
  <c r="O47" i="2"/>
  <c r="Q47" i="2" s="1"/>
  <c r="C9" i="4" s="1"/>
  <c r="O48" i="2"/>
  <c r="Q48" i="2" s="1"/>
  <c r="C10" i="4" s="1"/>
  <c r="O49" i="2"/>
  <c r="Q49" i="2" s="1"/>
  <c r="C11" i="4" s="1"/>
  <c r="O50" i="2"/>
  <c r="Q50" i="2" s="1"/>
  <c r="C12" i="4" s="1"/>
  <c r="D12" i="4" s="1"/>
  <c r="E12" i="4" s="1"/>
  <c r="O51" i="2"/>
  <c r="Q51" i="2" s="1"/>
  <c r="C13" i="4" s="1"/>
  <c r="O52" i="2"/>
  <c r="Q52" i="2" s="1"/>
  <c r="C14" i="4" s="1"/>
  <c r="O53" i="2"/>
  <c r="Q53" i="2" s="1"/>
  <c r="C15" i="4" s="1"/>
  <c r="O54" i="2"/>
  <c r="Q54" i="2" s="1"/>
  <c r="C16" i="4" s="1"/>
  <c r="O55" i="2"/>
  <c r="Q55" i="2" s="1"/>
  <c r="C17" i="4" s="1"/>
  <c r="O56" i="2"/>
  <c r="Q56" i="2" s="1"/>
  <c r="C18" i="4" s="1"/>
  <c r="O57" i="2"/>
  <c r="Q57" i="2" s="1"/>
  <c r="C19" i="4" s="1"/>
  <c r="O58" i="2"/>
  <c r="Q58" i="2" s="1"/>
  <c r="C20" i="4" s="1"/>
  <c r="O59" i="2"/>
  <c r="Q59" i="2" s="1"/>
  <c r="C21" i="4" s="1"/>
  <c r="O60" i="2"/>
  <c r="Q60" i="2" s="1"/>
  <c r="C22" i="4" s="1"/>
  <c r="O61" i="2"/>
  <c r="Q61" i="2" s="1"/>
  <c r="C23" i="4" s="1"/>
  <c r="O62" i="2"/>
  <c r="Q62" i="2" s="1"/>
  <c r="C24" i="4" s="1"/>
  <c r="O63" i="2"/>
  <c r="Q63" i="2" s="1"/>
  <c r="C25" i="4" s="1"/>
  <c r="O64" i="2"/>
  <c r="Q64" i="2" s="1"/>
  <c r="C26" i="4" s="1"/>
  <c r="O65" i="2"/>
  <c r="Q65" i="2" s="1"/>
  <c r="C27" i="4" s="1"/>
  <c r="O66" i="2"/>
  <c r="Q66" i="2" s="1"/>
  <c r="C28" i="4" s="1"/>
  <c r="D28" i="4" s="1"/>
  <c r="E28" i="4" s="1"/>
  <c r="O67" i="2"/>
  <c r="Q67" i="2" s="1"/>
  <c r="C29" i="4" s="1"/>
  <c r="O68" i="2"/>
  <c r="Q68" i="2" s="1"/>
  <c r="C30" i="4" s="1"/>
  <c r="O69" i="2"/>
  <c r="Q69" i="2" s="1"/>
  <c r="C31" i="4" s="1"/>
  <c r="O70" i="2"/>
  <c r="Q70" i="2" s="1"/>
  <c r="C32" i="4" s="1"/>
  <c r="O71" i="2"/>
  <c r="Q71" i="2" s="1"/>
  <c r="C33" i="4" s="1"/>
  <c r="O72" i="2"/>
  <c r="Q72" i="2" s="1"/>
  <c r="O41" i="2"/>
  <c r="Q41" i="2" s="1"/>
  <c r="C3" i="4" s="1"/>
  <c r="O6" i="2"/>
  <c r="Q6" i="2" s="1"/>
  <c r="B4" i="4" s="1"/>
  <c r="O7" i="2"/>
  <c r="Q7" i="2" s="1"/>
  <c r="B5" i="4" s="1"/>
  <c r="O8" i="2"/>
  <c r="Q8" i="2" s="1"/>
  <c r="B6" i="4" s="1"/>
  <c r="O9" i="2"/>
  <c r="Q9" i="2" s="1"/>
  <c r="B7" i="4" s="1"/>
  <c r="O10" i="2"/>
  <c r="Q10" i="2" s="1"/>
  <c r="B8" i="4" s="1"/>
  <c r="O11" i="2"/>
  <c r="Q11" i="2" s="1"/>
  <c r="B9" i="4" s="1"/>
  <c r="O12" i="2"/>
  <c r="Q12" i="2" s="1"/>
  <c r="B10" i="4" s="1"/>
  <c r="O13" i="2"/>
  <c r="Q13" i="2" s="1"/>
  <c r="B11" i="4" s="1"/>
  <c r="O14" i="2"/>
  <c r="Q14" i="2" s="1"/>
  <c r="B12" i="4" s="1"/>
  <c r="O15" i="2"/>
  <c r="Q15" i="2" s="1"/>
  <c r="B13" i="4" s="1"/>
  <c r="O16" i="2"/>
  <c r="Q16" i="2" s="1"/>
  <c r="B14" i="4" s="1"/>
  <c r="O17" i="2"/>
  <c r="Q17" i="2" s="1"/>
  <c r="B15" i="4" s="1"/>
  <c r="O18" i="2"/>
  <c r="Q18" i="2" s="1"/>
  <c r="B16" i="4" s="1"/>
  <c r="O19" i="2"/>
  <c r="Q19" i="2" s="1"/>
  <c r="B17" i="4" s="1"/>
  <c r="O20" i="2"/>
  <c r="Q20" i="2" s="1"/>
  <c r="B18" i="4" s="1"/>
  <c r="O21" i="2"/>
  <c r="Q21" i="2" s="1"/>
  <c r="B19" i="4" s="1"/>
  <c r="O22" i="2"/>
  <c r="Q22" i="2" s="1"/>
  <c r="B20" i="4" s="1"/>
  <c r="O23" i="2"/>
  <c r="Q23" i="2" s="1"/>
  <c r="B21" i="4" s="1"/>
  <c r="O24" i="2"/>
  <c r="Q24" i="2" s="1"/>
  <c r="B22" i="4" s="1"/>
  <c r="O25" i="2"/>
  <c r="Q25" i="2" s="1"/>
  <c r="B23" i="4" s="1"/>
  <c r="O26" i="2"/>
  <c r="Q26" i="2" s="1"/>
  <c r="B24" i="4" s="1"/>
  <c r="O27" i="2"/>
  <c r="Q27" i="2" s="1"/>
  <c r="B25" i="4" s="1"/>
  <c r="O28" i="2"/>
  <c r="Q28" i="2" s="1"/>
  <c r="B26" i="4" s="1"/>
  <c r="O29" i="2"/>
  <c r="Q29" i="2" s="1"/>
  <c r="B27" i="4" s="1"/>
  <c r="O30" i="2"/>
  <c r="Q30" i="2" s="1"/>
  <c r="B28" i="4" s="1"/>
  <c r="O31" i="2"/>
  <c r="Q31" i="2" s="1"/>
  <c r="O32" i="2"/>
  <c r="Q32" i="2" s="1"/>
  <c r="B30" i="4" s="1"/>
  <c r="O33" i="2"/>
  <c r="Q33" i="2" s="1"/>
  <c r="B31" i="4" s="1"/>
  <c r="O34" i="2"/>
  <c r="Q34" i="2" s="1"/>
  <c r="B32" i="4" s="1"/>
  <c r="O35" i="2"/>
  <c r="Q35" i="2" s="1"/>
  <c r="B33" i="4" s="1"/>
  <c r="O36" i="2"/>
  <c r="Q36" i="2" s="1"/>
  <c r="B34" i="4" s="1"/>
  <c r="O5" i="2"/>
  <c r="Q5" i="2" s="1"/>
  <c r="B3" i="4" s="1"/>
  <c r="O41" i="1"/>
  <c r="Q41" i="1" s="1"/>
  <c r="I4" i="4" s="1"/>
  <c r="O42" i="1"/>
  <c r="Q42" i="1" s="1"/>
  <c r="I5" i="4" s="1"/>
  <c r="O43" i="1"/>
  <c r="Q43" i="1" s="1"/>
  <c r="I6" i="4" s="1"/>
  <c r="O44" i="1"/>
  <c r="Q44" i="1" s="1"/>
  <c r="I7" i="4" s="1"/>
  <c r="O45" i="1"/>
  <c r="Q45" i="1" s="1"/>
  <c r="I8" i="4" s="1"/>
  <c r="O46" i="1"/>
  <c r="Q46" i="1" s="1"/>
  <c r="I9" i="4" s="1"/>
  <c r="O47" i="1"/>
  <c r="Q47" i="1" s="1"/>
  <c r="I10" i="4" s="1"/>
  <c r="O48" i="1"/>
  <c r="Q48" i="1" s="1"/>
  <c r="I11" i="4" s="1"/>
  <c r="O49" i="1"/>
  <c r="Q49" i="1" s="1"/>
  <c r="I12" i="4" s="1"/>
  <c r="O50" i="1"/>
  <c r="Q50" i="1" s="1"/>
  <c r="I13" i="4" s="1"/>
  <c r="O51" i="1"/>
  <c r="Q51" i="1" s="1"/>
  <c r="I14" i="4" s="1"/>
  <c r="O52" i="1"/>
  <c r="Q52" i="1" s="1"/>
  <c r="I15" i="4" s="1"/>
  <c r="O53" i="1"/>
  <c r="Q53" i="1" s="1"/>
  <c r="I16" i="4" s="1"/>
  <c r="O54" i="1"/>
  <c r="Q54" i="1" s="1"/>
  <c r="I17" i="4" s="1"/>
  <c r="O55" i="1"/>
  <c r="Q55" i="1" s="1"/>
  <c r="I18" i="4" s="1"/>
  <c r="O56" i="1"/>
  <c r="Q56" i="1" s="1"/>
  <c r="I19" i="4" s="1"/>
  <c r="O57" i="1"/>
  <c r="Q57" i="1" s="1"/>
  <c r="I20" i="4" s="1"/>
  <c r="O58" i="1"/>
  <c r="Q58" i="1" s="1"/>
  <c r="I21" i="4" s="1"/>
  <c r="O59" i="1"/>
  <c r="Q59" i="1" s="1"/>
  <c r="I22" i="4" s="1"/>
  <c r="O60" i="1"/>
  <c r="Q60" i="1" s="1"/>
  <c r="I23" i="4" s="1"/>
  <c r="O61" i="1"/>
  <c r="Q61" i="1" s="1"/>
  <c r="I24" i="4" s="1"/>
  <c r="O62" i="1"/>
  <c r="Q62" i="1" s="1"/>
  <c r="I25" i="4" s="1"/>
  <c r="O63" i="1"/>
  <c r="Q63" i="1" s="1"/>
  <c r="I26" i="4" s="1"/>
  <c r="O64" i="1"/>
  <c r="Q64" i="1" s="1"/>
  <c r="I27" i="4" s="1"/>
  <c r="O65" i="1"/>
  <c r="Q65" i="1" s="1"/>
  <c r="I28" i="4" s="1"/>
  <c r="O66" i="1"/>
  <c r="Q66" i="1" s="1"/>
  <c r="I29" i="4" s="1"/>
  <c r="O67" i="1"/>
  <c r="Q67" i="1" s="1"/>
  <c r="I30" i="4" s="1"/>
  <c r="O68" i="1"/>
  <c r="Q68" i="1" s="1"/>
  <c r="I31" i="4" s="1"/>
  <c r="O69" i="1"/>
  <c r="Q69" i="1" s="1"/>
  <c r="I32" i="4" s="1"/>
  <c r="O70" i="1"/>
  <c r="Q70" i="1" s="1"/>
  <c r="I33" i="4" s="1"/>
  <c r="O71" i="1"/>
  <c r="Q71" i="1" s="1"/>
  <c r="I34" i="4" s="1"/>
  <c r="O40" i="1"/>
  <c r="Q40" i="1" s="1"/>
  <c r="I3" i="4" s="1"/>
  <c r="O6" i="1"/>
  <c r="Q6" i="1" s="1"/>
  <c r="H4" i="4" s="1"/>
  <c r="O7" i="1"/>
  <c r="Q7" i="1" s="1"/>
  <c r="H5" i="4" s="1"/>
  <c r="O8" i="1"/>
  <c r="Q8" i="1" s="1"/>
  <c r="H6" i="4" s="1"/>
  <c r="O9" i="1"/>
  <c r="Q9" i="1" s="1"/>
  <c r="H7" i="4" s="1"/>
  <c r="O10" i="1"/>
  <c r="Q10" i="1" s="1"/>
  <c r="H8" i="4" s="1"/>
  <c r="O11" i="1"/>
  <c r="Q11" i="1" s="1"/>
  <c r="H9" i="4" s="1"/>
  <c r="O12" i="1"/>
  <c r="Q12" i="1" s="1"/>
  <c r="H10" i="4" s="1"/>
  <c r="O13" i="1"/>
  <c r="Q13" i="1" s="1"/>
  <c r="H11" i="4" s="1"/>
  <c r="O14" i="1"/>
  <c r="Q14" i="1" s="1"/>
  <c r="H12" i="4" s="1"/>
  <c r="O15" i="1"/>
  <c r="Q15" i="1" s="1"/>
  <c r="H13" i="4" s="1"/>
  <c r="O16" i="1"/>
  <c r="Q16" i="1" s="1"/>
  <c r="H14" i="4" s="1"/>
  <c r="O17" i="1"/>
  <c r="Q17" i="1" s="1"/>
  <c r="H15" i="4" s="1"/>
  <c r="O18" i="1"/>
  <c r="Q18" i="1" s="1"/>
  <c r="H16" i="4" s="1"/>
  <c r="O19" i="1"/>
  <c r="Q19" i="1" s="1"/>
  <c r="H17" i="4" s="1"/>
  <c r="O20" i="1"/>
  <c r="Q20" i="1" s="1"/>
  <c r="H18" i="4" s="1"/>
  <c r="O21" i="1"/>
  <c r="Q21" i="1" s="1"/>
  <c r="H19" i="4" s="1"/>
  <c r="O22" i="1"/>
  <c r="Q22" i="1" s="1"/>
  <c r="H20" i="4" s="1"/>
  <c r="O23" i="1"/>
  <c r="Q23" i="1" s="1"/>
  <c r="H21" i="4" s="1"/>
  <c r="O24" i="1"/>
  <c r="Q24" i="1" s="1"/>
  <c r="H22" i="4" s="1"/>
  <c r="O25" i="1"/>
  <c r="Q25" i="1" s="1"/>
  <c r="H23" i="4" s="1"/>
  <c r="O26" i="1"/>
  <c r="Q26" i="1" s="1"/>
  <c r="H24" i="4" s="1"/>
  <c r="O27" i="1"/>
  <c r="Q27" i="1" s="1"/>
  <c r="H25" i="4" s="1"/>
  <c r="O28" i="1"/>
  <c r="Q28" i="1" s="1"/>
  <c r="H26" i="4" s="1"/>
  <c r="O29" i="1"/>
  <c r="Q29" i="1" s="1"/>
  <c r="H27" i="4" s="1"/>
  <c r="O30" i="1"/>
  <c r="Q30" i="1" s="1"/>
  <c r="H28" i="4" s="1"/>
  <c r="O31" i="1"/>
  <c r="Q31" i="1" s="1"/>
  <c r="H29" i="4" s="1"/>
  <c r="O32" i="1"/>
  <c r="Q32" i="1" s="1"/>
  <c r="H30" i="4" s="1"/>
  <c r="O33" i="1"/>
  <c r="Q33" i="1" s="1"/>
  <c r="H31" i="4" s="1"/>
  <c r="O34" i="1"/>
  <c r="Q34" i="1" s="1"/>
  <c r="H32" i="4" s="1"/>
  <c r="O35" i="1"/>
  <c r="Q35" i="1" s="1"/>
  <c r="H33" i="4" s="1"/>
  <c r="O36" i="1"/>
  <c r="Q36" i="1" s="1"/>
  <c r="H34" i="4" s="1"/>
  <c r="O5" i="1"/>
  <c r="Q5" i="1" s="1"/>
  <c r="H3" i="4" s="1"/>
  <c r="J21" i="4" l="1"/>
  <c r="K21" i="4" s="1"/>
  <c r="C34" i="4"/>
  <c r="D34" i="4" s="1"/>
  <c r="E34" i="4" s="1"/>
  <c r="J19" i="4"/>
  <c r="K19" i="4" s="1"/>
  <c r="J7" i="4"/>
  <c r="K7" i="4" s="1"/>
  <c r="J6" i="4"/>
  <c r="K6" i="4" s="1"/>
  <c r="J15" i="4"/>
  <c r="K15" i="4" s="1"/>
  <c r="J25" i="4"/>
  <c r="K25" i="4" s="1"/>
  <c r="J23" i="4"/>
  <c r="K23" i="4" s="1"/>
  <c r="J32" i="4"/>
  <c r="K32" i="4" s="1"/>
  <c r="J20" i="4"/>
  <c r="K20" i="4" s="1"/>
  <c r="J4" i="4"/>
  <c r="K4" i="4" s="1"/>
  <c r="J3" i="4"/>
  <c r="K3" i="4" s="1"/>
  <c r="J27" i="4"/>
  <c r="K27" i="4" s="1"/>
  <c r="J34" i="4"/>
  <c r="K34" i="4" s="1"/>
  <c r="J33" i="4"/>
  <c r="K33" i="4" s="1"/>
  <c r="J16" i="4"/>
  <c r="K16" i="4" s="1"/>
  <c r="J28" i="4"/>
  <c r="K28" i="4" s="1"/>
  <c r="J17" i="4"/>
  <c r="K17" i="4" s="1"/>
  <c r="J13" i="4"/>
  <c r="K13" i="4" s="1"/>
  <c r="J10" i="4"/>
  <c r="K10" i="4" s="1"/>
  <c r="J12" i="4"/>
  <c r="K12" i="4" s="1"/>
  <c r="J9" i="4"/>
  <c r="K9" i="4" s="1"/>
  <c r="J5" i="4"/>
  <c r="K5" i="4" s="1"/>
  <c r="J29" i="4"/>
  <c r="K29" i="4" s="1"/>
  <c r="J26" i="4"/>
  <c r="K26" i="4" s="1"/>
  <c r="J24" i="4"/>
  <c r="K24" i="4" s="1"/>
  <c r="J14" i="4"/>
  <c r="K14" i="4" s="1"/>
  <c r="J31" i="4"/>
  <c r="K31" i="4" s="1"/>
  <c r="J30" i="4"/>
  <c r="K30" i="4" s="1"/>
  <c r="J22" i="4"/>
  <c r="K22" i="4" s="1"/>
  <c r="J18" i="4"/>
  <c r="K18" i="4" s="1"/>
  <c r="J11" i="4"/>
  <c r="K11" i="4" s="1"/>
  <c r="J8" i="4"/>
  <c r="D33" i="4"/>
  <c r="E33" i="4" s="1"/>
  <c r="D32" i="4"/>
  <c r="E32" i="4" s="1"/>
  <c r="D23" i="4"/>
  <c r="E23" i="4" s="1"/>
  <c r="D8" i="4"/>
  <c r="E8" i="4" s="1"/>
  <c r="D25" i="4"/>
  <c r="E25" i="4" s="1"/>
  <c r="D13" i="4"/>
  <c r="E13" i="4" s="1"/>
  <c r="B29" i="4"/>
  <c r="D29" i="4" s="1"/>
  <c r="E29" i="4" s="1"/>
  <c r="D26" i="4"/>
  <c r="E26" i="4" s="1"/>
  <c r="D30" i="4"/>
  <c r="E30" i="4" s="1"/>
  <c r="D17" i="4"/>
  <c r="E17" i="4" s="1"/>
  <c r="D3" i="4"/>
  <c r="D19" i="4"/>
  <c r="E19" i="4" s="1"/>
  <c r="D6" i="4"/>
  <c r="E6" i="4" s="1"/>
  <c r="D18" i="4"/>
  <c r="E18" i="4" s="1"/>
  <c r="D9" i="4"/>
  <c r="E9" i="4" s="1"/>
  <c r="D20" i="4"/>
  <c r="E20" i="4" s="1"/>
  <c r="D27" i="4"/>
  <c r="E27" i="4" s="1"/>
  <c r="D11" i="4"/>
  <c r="E11" i="4" s="1"/>
  <c r="D22" i="4"/>
  <c r="E22" i="4" s="1"/>
  <c r="D15" i="4"/>
  <c r="E15" i="4" s="1"/>
  <c r="D31" i="4"/>
  <c r="E31" i="4" s="1"/>
  <c r="D24" i="4"/>
  <c r="E24" i="4" s="1"/>
  <c r="D21" i="4"/>
  <c r="E21" i="4" s="1"/>
  <c r="D14" i="4"/>
  <c r="E14" i="4" s="1"/>
  <c r="D16" i="4"/>
  <c r="E16" i="4" s="1"/>
  <c r="N34" i="4"/>
  <c r="N24" i="4"/>
  <c r="N4" i="4"/>
  <c r="N28" i="4"/>
  <c r="N16" i="4"/>
  <c r="N32" i="4"/>
  <c r="N8" i="4"/>
  <c r="N29" i="4"/>
  <c r="N31" i="4"/>
  <c r="N27" i="4"/>
  <c r="N23" i="4"/>
  <c r="N19" i="4"/>
  <c r="N15" i="4"/>
  <c r="N11" i="4"/>
  <c r="N7" i="4"/>
  <c r="N20" i="4"/>
  <c r="N22" i="4"/>
  <c r="N14" i="4"/>
  <c r="N30" i="4"/>
  <c r="N18" i="4"/>
  <c r="N10" i="4"/>
  <c r="N6" i="4"/>
  <c r="N25" i="4"/>
  <c r="N12" i="4"/>
  <c r="N26" i="4"/>
  <c r="N21" i="4"/>
  <c r="N9" i="4"/>
  <c r="N33" i="4"/>
  <c r="N17" i="4"/>
  <c r="N13" i="4"/>
  <c r="N5" i="4"/>
  <c r="P17" i="4"/>
  <c r="Q17" i="4" s="1"/>
  <c r="P13" i="4"/>
  <c r="Q13" i="4" s="1"/>
  <c r="P31" i="4"/>
  <c r="Q31" i="4" s="1"/>
  <c r="P19" i="4"/>
  <c r="Q19" i="4" s="1"/>
  <c r="P11" i="4"/>
  <c r="Q11" i="4" s="1"/>
  <c r="P7" i="4"/>
  <c r="Q7" i="4" s="1"/>
  <c r="P26" i="4"/>
  <c r="Q26" i="4" s="1"/>
  <c r="P10" i="4"/>
  <c r="Q10" i="4" s="1"/>
  <c r="P34" i="4"/>
  <c r="Q34" i="4" s="1"/>
  <c r="P30" i="4"/>
  <c r="Q30" i="4" s="1"/>
  <c r="P22" i="4"/>
  <c r="Q22" i="4" s="1"/>
  <c r="P18" i="4"/>
  <c r="Q18" i="4" s="1"/>
  <c r="P14" i="4"/>
  <c r="Q14" i="4" s="1"/>
  <c r="P6" i="4"/>
  <c r="Q6" i="4" s="1"/>
  <c r="P27" i="4"/>
  <c r="Q27" i="4" s="1"/>
  <c r="P33" i="4"/>
  <c r="Q33" i="4" s="1"/>
  <c r="P29" i="4"/>
  <c r="Q29" i="4" s="1"/>
  <c r="P25" i="4"/>
  <c r="Q25" i="4" s="1"/>
  <c r="P21" i="4"/>
  <c r="Q21" i="4" s="1"/>
  <c r="P9" i="4"/>
  <c r="Q9" i="4" s="1"/>
  <c r="P5" i="4"/>
  <c r="Q5" i="4" s="1"/>
  <c r="Q41" i="3"/>
  <c r="P15" i="4"/>
  <c r="Q15" i="4" s="1"/>
  <c r="P32" i="4"/>
  <c r="Q32" i="4" s="1"/>
  <c r="P28" i="4"/>
  <c r="Q28" i="4" s="1"/>
  <c r="P24" i="4"/>
  <c r="Q24" i="4" s="1"/>
  <c r="P20" i="4"/>
  <c r="Q20" i="4" s="1"/>
  <c r="P16" i="4"/>
  <c r="Q16" i="4" s="1"/>
  <c r="P12" i="4"/>
  <c r="Q12" i="4" s="1"/>
  <c r="P8" i="4"/>
  <c r="Q8" i="4" s="1"/>
  <c r="Q42" i="3"/>
  <c r="D5" i="4"/>
  <c r="E3" i="4" s="1"/>
  <c r="D10" i="4"/>
  <c r="E10" i="4" s="1"/>
  <c r="D4" i="4"/>
  <c r="E4" i="4" s="1"/>
  <c r="D7" i="4"/>
  <c r="E7" i="4" s="1"/>
  <c r="R5" i="2"/>
  <c r="R5" i="3"/>
  <c r="R41" i="3"/>
  <c r="R41" i="2"/>
  <c r="R40" i="1"/>
  <c r="R5" i="1"/>
  <c r="J35" i="4" l="1"/>
  <c r="K8" i="4"/>
  <c r="J36" i="4"/>
  <c r="K36" i="4" s="1"/>
  <c r="E5" i="4"/>
  <c r="P23" i="4"/>
  <c r="Q23" i="4" s="1"/>
  <c r="P4" i="4"/>
  <c r="Q4" i="4" s="1"/>
  <c r="P3" i="4"/>
  <c r="D36" i="4"/>
  <c r="E36" i="4" s="1"/>
  <c r="D35" i="4"/>
  <c r="Q3" i="4" l="1"/>
  <c r="P35" i="4"/>
  <c r="P36" i="4"/>
  <c r="Q36" i="4" s="1"/>
</calcChain>
</file>

<file path=xl/sharedStrings.xml><?xml version="1.0" encoding="utf-8"?>
<sst xmlns="http://schemas.openxmlformats.org/spreadsheetml/2006/main" count="626" uniqueCount="231">
  <si>
    <t>KELAS B</t>
  </si>
  <si>
    <t xml:space="preserve">No. </t>
  </si>
  <si>
    <t>Nama</t>
  </si>
  <si>
    <t>Pretest</t>
  </si>
  <si>
    <t>Postest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</si>
  <si>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</si>
  <si>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</si>
  <si>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</si>
  <si>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</si>
  <si>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</si>
  <si>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</si>
  <si>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</si>
  <si>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</si>
  <si>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</si>
  <si>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</si>
  <si>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</si>
  <si>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</si>
  <si>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</si>
  <si>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</si>
  <si>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</si>
  <si>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</si>
  <si>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</si>
  <si>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</si>
  <si>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</si>
  <si>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</si>
  <si>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</si>
  <si>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</si>
  <si>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</si>
  <si>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 xml:space="preserve">24. </t>
  </si>
  <si>
    <t>25.</t>
  </si>
  <si>
    <t>26.</t>
  </si>
  <si>
    <t>27.</t>
  </si>
  <si>
    <t>28.</t>
  </si>
  <si>
    <t>29.</t>
  </si>
  <si>
    <t>30.</t>
  </si>
  <si>
    <t>31.</t>
  </si>
  <si>
    <t>32.</t>
  </si>
  <si>
    <t>Aryo</t>
  </si>
  <si>
    <t>Okrie</t>
  </si>
  <si>
    <t>Alena</t>
  </si>
  <si>
    <t>Aleya</t>
  </si>
  <si>
    <t>Alverina</t>
  </si>
  <si>
    <t>Anisatus</t>
  </si>
  <si>
    <t>Antonio</t>
  </si>
  <si>
    <t>Cinta</t>
  </si>
  <si>
    <t>Deandra</t>
  </si>
  <si>
    <t>Dinda</t>
  </si>
  <si>
    <t>Erika</t>
  </si>
  <si>
    <t>Fharina</t>
  </si>
  <si>
    <t>Fina</t>
  </si>
  <si>
    <t>Kania</t>
  </si>
  <si>
    <t>Kenzia</t>
  </si>
  <si>
    <t>Lailatus</t>
  </si>
  <si>
    <t>Laurensia</t>
  </si>
  <si>
    <t>Abrian</t>
  </si>
  <si>
    <t>Meyta</t>
  </si>
  <si>
    <t>Fatta</t>
  </si>
  <si>
    <t>Raka</t>
  </si>
  <si>
    <t>Nafiza</t>
  </si>
  <si>
    <t>Najwa</t>
  </si>
  <si>
    <t>Putri</t>
  </si>
  <si>
    <t>Rafandra</t>
  </si>
  <si>
    <t>Reivald</t>
  </si>
  <si>
    <t>Reysa</t>
  </si>
  <si>
    <t>Richadatul</t>
  </si>
  <si>
    <t>Theresia</t>
  </si>
  <si>
    <t>Vanesa</t>
  </si>
  <si>
    <t>Wijaya</t>
  </si>
  <si>
    <t>Yusuf</t>
  </si>
  <si>
    <t>Nilai</t>
  </si>
  <si>
    <t>Jumlah (S)</t>
  </si>
  <si>
    <t>Skor Maks (N)</t>
  </si>
  <si>
    <t>Rata-rata</t>
  </si>
  <si>
    <t>KELAS A</t>
  </si>
  <si>
    <t>Fajar</t>
  </si>
  <si>
    <t>Aditya</t>
  </si>
  <si>
    <t>Anisa</t>
  </si>
  <si>
    <t>Chandra</t>
  </si>
  <si>
    <t>Deva</t>
  </si>
  <si>
    <t>Faridz</t>
  </si>
  <si>
    <t>keysa</t>
  </si>
  <si>
    <t>Falisha</t>
  </si>
  <si>
    <t>Hanny</t>
  </si>
  <si>
    <t>Hirzul</t>
  </si>
  <si>
    <t>Raffa</t>
  </si>
  <si>
    <t>Alfin</t>
  </si>
  <si>
    <t>Rifqi</t>
  </si>
  <si>
    <t>Raziq</t>
  </si>
  <si>
    <t>Alviaan</t>
  </si>
  <si>
    <t>Aan</t>
  </si>
  <si>
    <t>Satrio</t>
  </si>
  <si>
    <t>Fachri</t>
  </si>
  <si>
    <t>Fernando</t>
  </si>
  <si>
    <t>Iqbal</t>
  </si>
  <si>
    <t>Nazwa</t>
  </si>
  <si>
    <t>Nia</t>
  </si>
  <si>
    <t>Novita</t>
  </si>
  <si>
    <t>Oktaviano</t>
  </si>
  <si>
    <t>Restu</t>
  </si>
  <si>
    <t>Sastria</t>
  </si>
  <si>
    <t>Siti</t>
  </si>
  <si>
    <t>Wildan</t>
  </si>
  <si>
    <t>Nayla</t>
  </si>
  <si>
    <t>Hamida</t>
  </si>
  <si>
    <t>KELAS C</t>
  </si>
  <si>
    <t>Fadil</t>
  </si>
  <si>
    <t>Agustina</t>
  </si>
  <si>
    <t>Aira</t>
  </si>
  <si>
    <t>Alfino</t>
  </si>
  <si>
    <t>Amelia</t>
  </si>
  <si>
    <t>Anissa</t>
  </si>
  <si>
    <t>Sabrina</t>
  </si>
  <si>
    <t>Cindy</t>
  </si>
  <si>
    <t>Dewi</t>
  </si>
  <si>
    <t>Ellena</t>
  </si>
  <si>
    <t>Felly</t>
  </si>
  <si>
    <t>Fena</t>
  </si>
  <si>
    <t>Jihan</t>
  </si>
  <si>
    <t>Karunia</t>
  </si>
  <si>
    <t>Khayla</t>
  </si>
  <si>
    <t>Kynan</t>
  </si>
  <si>
    <t>Laurensius</t>
  </si>
  <si>
    <t>Yudha</t>
  </si>
  <si>
    <t>Megarani</t>
  </si>
  <si>
    <t>Haidar</t>
  </si>
  <si>
    <t>Aldi</t>
  </si>
  <si>
    <t>Farhan</t>
  </si>
  <si>
    <t>Ryan</t>
  </si>
  <si>
    <t>Arza</t>
  </si>
  <si>
    <t>Alifia</t>
  </si>
  <si>
    <t>Amalia</t>
  </si>
  <si>
    <t>Akbar</t>
  </si>
  <si>
    <t>Zayulita</t>
  </si>
  <si>
    <t>Bulghaturizqi</t>
  </si>
  <si>
    <t>Valeria</t>
  </si>
  <si>
    <t>Keisya</t>
  </si>
  <si>
    <t>Alfian</t>
  </si>
  <si>
    <t>Maulana</t>
  </si>
  <si>
    <t>Tanaya</t>
  </si>
  <si>
    <t>No.</t>
  </si>
  <si>
    <t>KELAS 7A</t>
  </si>
  <si>
    <t>N-Gain</t>
  </si>
  <si>
    <t>Kategori N-Gain</t>
  </si>
  <si>
    <t>KELAS 7B</t>
  </si>
  <si>
    <t>KELAS 7C</t>
  </si>
  <si>
    <t xml:space="preserve">N-Gain </t>
  </si>
  <si>
    <t>Total:</t>
  </si>
  <si>
    <t>Rataan N-Gain:</t>
  </si>
  <si>
    <t>j.siswa*Skor tetinggi</t>
  </si>
  <si>
    <t>32*4= 128</t>
  </si>
  <si>
    <t>PENINGKATAN PER-INDIKATOR</t>
  </si>
  <si>
    <t>Claim</t>
  </si>
  <si>
    <t>Data</t>
  </si>
  <si>
    <t>Warrant</t>
  </si>
  <si>
    <t xml:space="preserve">Backing </t>
  </si>
  <si>
    <t>Rebuttal</t>
  </si>
  <si>
    <t>Qualifer</t>
  </si>
  <si>
    <t>(1 dan 7)</t>
  </si>
  <si>
    <t>(2 dan 8)</t>
  </si>
  <si>
    <t>(3 dan 9)</t>
  </si>
  <si>
    <t>(4 dan 10)</t>
  </si>
  <si>
    <t>(5 dan 11)</t>
  </si>
  <si>
    <t>(6 dan 12)</t>
  </si>
  <si>
    <t>PRETEST</t>
  </si>
  <si>
    <t>POSTEST</t>
  </si>
  <si>
    <t>POS-PRE</t>
  </si>
  <si>
    <t>100-PRE</t>
  </si>
  <si>
    <t>skor ideal</t>
  </si>
  <si>
    <t>N-GAIN</t>
  </si>
  <si>
    <t>Peningkatan  per indikator</t>
  </si>
  <si>
    <t>TABEL HASIL VALIDITAS ISI</t>
  </si>
  <si>
    <t>24.</t>
  </si>
  <si>
    <t>33.</t>
  </si>
  <si>
    <t>34.</t>
  </si>
  <si>
    <t>35.</t>
  </si>
  <si>
    <t>36.</t>
  </si>
  <si>
    <t>37.</t>
  </si>
  <si>
    <t>38.</t>
  </si>
  <si>
    <t>39.</t>
  </si>
  <si>
    <t>Butir Poin</t>
  </si>
  <si>
    <t>Butir 1</t>
  </si>
  <si>
    <t>Butir 2</t>
  </si>
  <si>
    <t>Butir 3</t>
  </si>
  <si>
    <t>Butir 4</t>
  </si>
  <si>
    <t>Butir 5</t>
  </si>
  <si>
    <t>Butir 6</t>
  </si>
  <si>
    <t>Butir 7</t>
  </si>
  <si>
    <t>Butir 8</t>
  </si>
  <si>
    <t>Butir 9</t>
  </si>
  <si>
    <t>Butir 10</t>
  </si>
  <si>
    <t>Butir 11</t>
  </si>
  <si>
    <t>Butir 12</t>
  </si>
  <si>
    <t>Butir 13</t>
  </si>
  <si>
    <t>Butir 14</t>
  </si>
  <si>
    <t>Butir 15</t>
  </si>
  <si>
    <t>Butir 16</t>
  </si>
  <si>
    <t>Butir 17</t>
  </si>
  <si>
    <t>Butir 18</t>
  </si>
  <si>
    <t>Butir 19</t>
  </si>
  <si>
    <t>Butir 20</t>
  </si>
  <si>
    <t>Butir 21</t>
  </si>
  <si>
    <t>Butir 22</t>
  </si>
  <si>
    <t>Butir 23</t>
  </si>
  <si>
    <t>Butir 24</t>
  </si>
  <si>
    <t>Butir 25</t>
  </si>
  <si>
    <t>Butir 26</t>
  </si>
  <si>
    <t>Butir 27</t>
  </si>
  <si>
    <t>Butir 28</t>
  </si>
  <si>
    <t>Butir 29</t>
  </si>
  <si>
    <t>Butir 30</t>
  </si>
  <si>
    <t>Butir 31</t>
  </si>
  <si>
    <t>Butir 32</t>
  </si>
  <si>
    <t>Butir 33</t>
  </si>
  <si>
    <t>Butir 34</t>
  </si>
  <si>
    <t>Butir 35</t>
  </si>
  <si>
    <t>Butir 36</t>
  </si>
  <si>
    <t>Butir 37</t>
  </si>
  <si>
    <t>Butir 38</t>
  </si>
  <si>
    <t>Butir 39</t>
  </si>
  <si>
    <t>Butir</t>
  </si>
  <si>
    <t>Butir 1-39</t>
  </si>
  <si>
    <t>Penilai</t>
  </si>
  <si>
    <t xml:space="preserve">Penilai </t>
  </si>
  <si>
    <t>S1</t>
  </si>
  <si>
    <t>S2</t>
  </si>
  <si>
    <t>S3</t>
  </si>
  <si>
    <t>S4</t>
  </si>
  <si>
    <t>ΣS</t>
  </si>
  <si>
    <t>n(c-1)</t>
  </si>
  <si>
    <t>V</t>
  </si>
  <si>
    <t>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</si>
</sst>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1" fillId="3" borderId="1" xfId="0" applyFont="1" applyFill="1" applyBorder="1"/>
    <xf numFmtId="0" fontId="0" fillId="0" borderId="0" xfId="0" applyAlignment="1">
      <alignment horizontal="center"/>
    </xf>
    <xf numFmtId="0" fontId="0" fillId="0" borderId="3" xfId="0" applyBorder="1"/>
    <xf numFmtId="0" fontId="0" fillId="0" borderId="15" xfId="0" applyBorder="1"/>
    <xf numFmtId="0" fontId="0" fillId="0" borderId="2" xfId="0" applyBorder="1"/>
    <xf numFmtId="0" fontId="1" fillId="0" borderId="19" xfId="0" applyFont="1" applyBorder="1"/>
    <xf numFmtId="0" fontId="1" fillId="0" borderId="20" xfId="0" applyFont="1" applyBorder="1"/>
    <xf numFmtId="0" fontId="0" fillId="0" borderId="23" xfId="0" applyBorder="1" applyAlignment="1">
      <alignment horizontal="center"/>
    </xf>
    <xf numFmtId="0" fontId="0" fillId="0" borderId="23" xfId="0" applyBorder="1"/>
    <xf numFmtId="0" fontId="0" fillId="0" borderId="15" xfId="0" applyBorder="1" applyAlignment="1">
      <alignment horizontal="center"/>
    </xf>
    <xf numFmtId="0" fontId="0" fillId="0" borderId="7" xfId="0" applyBorder="1"/>
    <xf numFmtId="0" fontId="0" fillId="4" borderId="0" xfId="0" applyFill="1"/>
    <xf numFmtId="0" fontId="1" fillId="4" borderId="15" xfId="0" applyFont="1" applyFill="1" applyBorder="1"/>
    <xf numFmtId="0" fontId="1" fillId="4" borderId="16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20" xfId="0" applyBorder="1"/>
    <xf numFmtId="0" fontId="0" fillId="0" borderId="19" xfId="0" applyBorder="1"/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29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quotePrefix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3B6AD-E300-440F-B020-0CE3F7BCEA25}">
  <dimension ref="A1:R83"/>
  <sheetViews>
    <sheetView topLeftCell="A17" zoomScale="70" zoomScaleNormal="70" workbookViewId="0">
      <selection activeCell="D78" sqref="D78:E83"/>
    </sheetView>
  </sheetViews>
  <sheetFormatPr defaultRowHeight="14.5" x14ac:dyDescent="0.35"/>
  <cols>
    <col min="1" max="1" width="8.7265625" customWidth="1"/>
    <col min="3" max="14" width="8.7265625" customWidth="1"/>
    <col min="15" max="15" width="10.6328125" customWidth="1"/>
    <col min="16" max="16" width="13.1796875" customWidth="1"/>
    <col min="17" max="17" width="8.7265625" customWidth="1"/>
    <col min="18" max="18" width="17.7265625" customWidth="1"/>
    <col min="19" max="19" width="12.36328125" customWidth="1"/>
    <col min="20" max="20" width="12" customWidth="1"/>
    <col min="22" max="22" width="6.08984375" customWidth="1"/>
  </cols>
  <sheetData>
    <row r="1" spans="1:18" x14ac:dyDescent="0.35">
      <c r="A1" t="s">
        <v>73</v>
      </c>
    </row>
    <row r="3" spans="1:18" x14ac:dyDescent="0.35">
      <c r="A3" s="34" t="s">
        <v>1</v>
      </c>
      <c r="B3" s="34" t="s">
        <v>2</v>
      </c>
      <c r="C3" s="36" t="s">
        <v>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34" t="s">
        <v>70</v>
      </c>
      <c r="P3" s="34" t="s">
        <v>71</v>
      </c>
      <c r="Q3" s="39" t="s">
        <v>69</v>
      </c>
      <c r="R3" s="33" t="s">
        <v>72</v>
      </c>
    </row>
    <row r="4" spans="1:18" x14ac:dyDescent="0.35">
      <c r="A4" s="35"/>
      <c r="B4" s="35"/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35"/>
      <c r="P4" s="35"/>
      <c r="Q4" s="40"/>
      <c r="R4" s="33"/>
    </row>
    <row r="5" spans="1:18" x14ac:dyDescent="0.35">
      <c r="A5" s="2" t="s">
        <v>5</v>
      </c>
      <c r="B5" s="1" t="s">
        <v>74</v>
      </c>
      <c r="C5" s="2">
        <v>3</v>
      </c>
      <c r="D5" s="2">
        <v>2</v>
      </c>
      <c r="E5" s="2">
        <v>2</v>
      </c>
      <c r="F5" s="2">
        <v>1</v>
      </c>
      <c r="G5" s="2">
        <v>1</v>
      </c>
      <c r="H5" s="2">
        <v>1</v>
      </c>
      <c r="I5" s="2">
        <v>3</v>
      </c>
      <c r="J5" s="2">
        <v>2</v>
      </c>
      <c r="K5" s="2">
        <v>1</v>
      </c>
      <c r="L5" s="2">
        <v>2</v>
      </c>
      <c r="M5" s="2">
        <v>2</v>
      </c>
      <c r="N5" s="2">
        <v>1</v>
      </c>
      <c r="O5" s="2">
        <f>SUM(C5:N5)</f>
        <v>21</v>
      </c>
      <c r="P5" s="2">
        <v>48</v>
      </c>
      <c r="Q5" s="3">
        <f t="shared" ref="Q5:Q36" si="0">O5/P5*100</f>
        <v>43.75</v>
      </c>
      <c r="R5" s="30">
        <f>AVERAGE(Q5:Q36)</f>
        <v>42.317708333333336</v>
      </c>
    </row>
    <row r="6" spans="1:18" x14ac:dyDescent="0.35">
      <c r="A6" s="2" t="s">
        <v>6</v>
      </c>
      <c r="B6" s="1" t="s">
        <v>75</v>
      </c>
      <c r="C6" s="2">
        <v>2</v>
      </c>
      <c r="D6" s="2">
        <v>2</v>
      </c>
      <c r="E6" s="2">
        <v>3</v>
      </c>
      <c r="F6" s="2">
        <v>2</v>
      </c>
      <c r="G6" s="2">
        <v>2</v>
      </c>
      <c r="H6" s="2">
        <v>2</v>
      </c>
      <c r="I6" s="2">
        <v>3</v>
      </c>
      <c r="J6" s="2">
        <v>3</v>
      </c>
      <c r="K6" s="2">
        <v>1</v>
      </c>
      <c r="L6" s="2">
        <v>1</v>
      </c>
      <c r="M6" s="2">
        <v>1</v>
      </c>
      <c r="N6" s="2">
        <v>1</v>
      </c>
      <c r="O6" s="2">
        <f t="shared" ref="O6:O36" si="1">SUM(C6:N6)</f>
        <v>23</v>
      </c>
      <c r="P6" s="2">
        <v>48</v>
      </c>
      <c r="Q6" s="3">
        <f t="shared" si="0"/>
        <v>47.916666666666671</v>
      </c>
      <c r="R6" s="31"/>
    </row>
    <row r="7" spans="1:18" x14ac:dyDescent="0.35">
      <c r="A7" s="2" t="s">
        <v>7</v>
      </c>
      <c r="B7" s="1" t="s">
        <v>76</v>
      </c>
      <c r="C7" s="2">
        <v>2</v>
      </c>
      <c r="D7" s="2">
        <v>2</v>
      </c>
      <c r="E7" s="2">
        <v>3</v>
      </c>
      <c r="F7" s="2">
        <v>2</v>
      </c>
      <c r="G7" s="2">
        <v>3</v>
      </c>
      <c r="H7" s="2">
        <v>3</v>
      </c>
      <c r="I7" s="2">
        <v>3</v>
      </c>
      <c r="J7" s="2">
        <v>2</v>
      </c>
      <c r="K7" s="2">
        <v>3</v>
      </c>
      <c r="L7" s="2">
        <v>2</v>
      </c>
      <c r="M7" s="2">
        <v>1</v>
      </c>
      <c r="N7" s="2">
        <v>1</v>
      </c>
      <c r="O7" s="2">
        <f t="shared" si="1"/>
        <v>27</v>
      </c>
      <c r="P7" s="2">
        <v>48</v>
      </c>
      <c r="Q7" s="3">
        <f t="shared" si="0"/>
        <v>56.25</v>
      </c>
      <c r="R7" s="31"/>
    </row>
    <row r="8" spans="1:18" x14ac:dyDescent="0.35">
      <c r="A8" s="2" t="s">
        <v>8</v>
      </c>
      <c r="B8" s="1" t="s">
        <v>77</v>
      </c>
      <c r="C8" s="2">
        <v>3</v>
      </c>
      <c r="D8" s="2">
        <v>3</v>
      </c>
      <c r="E8" s="2">
        <v>3</v>
      </c>
      <c r="F8" s="2">
        <v>2</v>
      </c>
      <c r="G8" s="2">
        <v>2</v>
      </c>
      <c r="H8" s="2">
        <v>1</v>
      </c>
      <c r="I8" s="2">
        <v>3</v>
      </c>
      <c r="J8" s="2">
        <v>3</v>
      </c>
      <c r="K8" s="2">
        <v>3</v>
      </c>
      <c r="L8" s="2">
        <v>2</v>
      </c>
      <c r="M8" s="2">
        <v>2</v>
      </c>
      <c r="N8" s="2">
        <v>1</v>
      </c>
      <c r="O8" s="2">
        <f t="shared" si="1"/>
        <v>28</v>
      </c>
      <c r="P8" s="2">
        <v>48</v>
      </c>
      <c r="Q8" s="3">
        <f t="shared" si="0"/>
        <v>58.333333333333336</v>
      </c>
      <c r="R8" s="31"/>
    </row>
    <row r="9" spans="1:18" x14ac:dyDescent="0.35">
      <c r="A9" s="2" t="s">
        <v>9</v>
      </c>
      <c r="B9" s="1" t="s">
        <v>78</v>
      </c>
      <c r="C9" s="2">
        <v>3</v>
      </c>
      <c r="D9" s="2">
        <v>2</v>
      </c>
      <c r="E9" s="2">
        <v>3</v>
      </c>
      <c r="F9" s="2">
        <v>2</v>
      </c>
      <c r="G9" s="2">
        <v>2</v>
      </c>
      <c r="H9" s="2">
        <v>1</v>
      </c>
      <c r="I9" s="2">
        <v>3</v>
      </c>
      <c r="J9" s="2">
        <v>3</v>
      </c>
      <c r="K9" s="2">
        <v>2</v>
      </c>
      <c r="L9" s="2">
        <v>2</v>
      </c>
      <c r="M9" s="2">
        <v>1</v>
      </c>
      <c r="N9" s="2">
        <v>1</v>
      </c>
      <c r="O9" s="2">
        <f t="shared" si="1"/>
        <v>25</v>
      </c>
      <c r="P9" s="2">
        <v>48</v>
      </c>
      <c r="Q9" s="3">
        <f t="shared" si="0"/>
        <v>52.083333333333336</v>
      </c>
      <c r="R9" s="31"/>
    </row>
    <row r="10" spans="1:18" x14ac:dyDescent="0.35">
      <c r="A10" s="2" t="s">
        <v>10</v>
      </c>
      <c r="B10" s="1" t="s">
        <v>79</v>
      </c>
      <c r="C10" s="2">
        <v>3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1</v>
      </c>
      <c r="K10" s="2">
        <v>1</v>
      </c>
      <c r="L10" s="2">
        <v>1</v>
      </c>
      <c r="M10" s="2">
        <v>2</v>
      </c>
      <c r="N10" s="2">
        <v>1</v>
      </c>
      <c r="O10" s="2">
        <f t="shared" si="1"/>
        <v>21</v>
      </c>
      <c r="P10" s="2">
        <v>48</v>
      </c>
      <c r="Q10" s="3">
        <f t="shared" si="0"/>
        <v>43.75</v>
      </c>
      <c r="R10" s="31"/>
    </row>
    <row r="11" spans="1:18" x14ac:dyDescent="0.35">
      <c r="A11" s="2" t="s">
        <v>11</v>
      </c>
      <c r="B11" s="1" t="s">
        <v>80</v>
      </c>
      <c r="C11" s="2">
        <v>3</v>
      </c>
      <c r="D11" s="2">
        <v>3</v>
      </c>
      <c r="E11" s="2">
        <v>3</v>
      </c>
      <c r="F11" s="2">
        <v>3</v>
      </c>
      <c r="G11" s="2">
        <v>3</v>
      </c>
      <c r="H11" s="2">
        <v>1</v>
      </c>
      <c r="I11" s="2">
        <v>3</v>
      </c>
      <c r="J11" s="2">
        <v>2</v>
      </c>
      <c r="K11" s="2">
        <v>2</v>
      </c>
      <c r="L11" s="2">
        <v>2</v>
      </c>
      <c r="M11" s="2">
        <v>2</v>
      </c>
      <c r="N11" s="2">
        <v>1</v>
      </c>
      <c r="O11" s="2">
        <f t="shared" si="1"/>
        <v>28</v>
      </c>
      <c r="P11" s="2">
        <v>48</v>
      </c>
      <c r="Q11" s="3">
        <f t="shared" si="0"/>
        <v>58.333333333333336</v>
      </c>
      <c r="R11" s="31"/>
    </row>
    <row r="12" spans="1:18" x14ac:dyDescent="0.35">
      <c r="A12" s="2" t="s">
        <v>12</v>
      </c>
      <c r="B12" s="1" t="s">
        <v>81</v>
      </c>
      <c r="C12" s="2">
        <v>2</v>
      </c>
      <c r="D12" s="2">
        <v>2</v>
      </c>
      <c r="E12" s="2">
        <v>3</v>
      </c>
      <c r="F12" s="2">
        <v>3</v>
      </c>
      <c r="G12" s="2">
        <v>3</v>
      </c>
      <c r="H12" s="2">
        <v>1</v>
      </c>
      <c r="I12" s="2">
        <v>2</v>
      </c>
      <c r="J12" s="2">
        <v>2</v>
      </c>
      <c r="K12" s="2">
        <v>2</v>
      </c>
      <c r="L12" s="2">
        <v>2</v>
      </c>
      <c r="M12" s="2">
        <v>1</v>
      </c>
      <c r="N12" s="2">
        <v>1</v>
      </c>
      <c r="O12" s="2">
        <f t="shared" si="1"/>
        <v>24</v>
      </c>
      <c r="P12" s="2">
        <v>48</v>
      </c>
      <c r="Q12" s="3">
        <f t="shared" si="0"/>
        <v>50</v>
      </c>
      <c r="R12" s="31"/>
    </row>
    <row r="13" spans="1:18" x14ac:dyDescent="0.35">
      <c r="A13" s="2" t="s">
        <v>13</v>
      </c>
      <c r="B13" s="1" t="s">
        <v>103</v>
      </c>
      <c r="C13" s="2">
        <v>1</v>
      </c>
      <c r="D13" s="2">
        <v>2</v>
      </c>
      <c r="E13" s="2">
        <v>2</v>
      </c>
      <c r="F13" s="2">
        <v>2</v>
      </c>
      <c r="G13" s="2">
        <v>3</v>
      </c>
      <c r="H13" s="2">
        <v>2</v>
      </c>
      <c r="I13" s="2">
        <v>3</v>
      </c>
      <c r="J13" s="2">
        <v>2</v>
      </c>
      <c r="K13" s="2">
        <v>2</v>
      </c>
      <c r="L13" s="2">
        <v>2</v>
      </c>
      <c r="M13" s="2">
        <v>2</v>
      </c>
      <c r="N13" s="2">
        <v>1</v>
      </c>
      <c r="O13" s="2">
        <f t="shared" si="1"/>
        <v>24</v>
      </c>
      <c r="P13" s="2">
        <v>48</v>
      </c>
      <c r="Q13" s="3">
        <f t="shared" si="0"/>
        <v>50</v>
      </c>
      <c r="R13" s="31"/>
    </row>
    <row r="14" spans="1:18" x14ac:dyDescent="0.35">
      <c r="A14" s="2" t="s">
        <v>14</v>
      </c>
      <c r="B14" s="1" t="s">
        <v>82</v>
      </c>
      <c r="C14" s="2">
        <v>3</v>
      </c>
      <c r="D14" s="2">
        <v>3</v>
      </c>
      <c r="E14" s="2">
        <v>2</v>
      </c>
      <c r="F14" s="2">
        <v>2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f t="shared" si="1"/>
        <v>18</v>
      </c>
      <c r="P14" s="2">
        <v>48</v>
      </c>
      <c r="Q14" s="3">
        <f t="shared" si="0"/>
        <v>37.5</v>
      </c>
      <c r="R14" s="31"/>
    </row>
    <row r="15" spans="1:18" x14ac:dyDescent="0.35">
      <c r="A15" s="2" t="s">
        <v>15</v>
      </c>
      <c r="B15" s="1" t="s">
        <v>83</v>
      </c>
      <c r="C15" s="2">
        <v>2</v>
      </c>
      <c r="D15" s="2">
        <v>1</v>
      </c>
      <c r="E15" s="2">
        <v>2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2</v>
      </c>
      <c r="N15" s="2">
        <v>1</v>
      </c>
      <c r="O15" s="2">
        <f t="shared" si="1"/>
        <v>15</v>
      </c>
      <c r="P15" s="2">
        <v>48</v>
      </c>
      <c r="Q15" s="3">
        <f t="shared" si="0"/>
        <v>31.25</v>
      </c>
      <c r="R15" s="31"/>
    </row>
    <row r="16" spans="1:18" x14ac:dyDescent="0.35">
      <c r="A16" s="2" t="s">
        <v>16</v>
      </c>
      <c r="B16" s="1" t="s">
        <v>135</v>
      </c>
      <c r="C16" s="2">
        <v>3</v>
      </c>
      <c r="D16" s="2">
        <v>2</v>
      </c>
      <c r="E16" s="2">
        <v>2</v>
      </c>
      <c r="F16" s="2">
        <v>2</v>
      </c>
      <c r="G16" s="2">
        <v>2</v>
      </c>
      <c r="H16" s="2">
        <v>2</v>
      </c>
      <c r="I16" s="2">
        <v>3</v>
      </c>
      <c r="J16" s="2">
        <v>3</v>
      </c>
      <c r="K16" s="2">
        <v>2</v>
      </c>
      <c r="L16" s="2">
        <v>2</v>
      </c>
      <c r="M16" s="2">
        <v>1</v>
      </c>
      <c r="N16" s="2">
        <v>1</v>
      </c>
      <c r="O16" s="2">
        <f t="shared" si="1"/>
        <v>25</v>
      </c>
      <c r="P16" s="2">
        <v>48</v>
      </c>
      <c r="Q16" s="3">
        <f t="shared" si="0"/>
        <v>52.083333333333336</v>
      </c>
      <c r="R16" s="31"/>
    </row>
    <row r="17" spans="1:18" x14ac:dyDescent="0.35">
      <c r="A17" s="2" t="s">
        <v>17</v>
      </c>
      <c r="B17" s="1" t="s">
        <v>84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2</v>
      </c>
      <c r="L17" s="2">
        <v>2</v>
      </c>
      <c r="M17" s="2">
        <v>2</v>
      </c>
      <c r="N17" s="2">
        <v>1</v>
      </c>
      <c r="O17" s="2">
        <f t="shared" si="1"/>
        <v>15</v>
      </c>
      <c r="P17" s="2">
        <v>48</v>
      </c>
      <c r="Q17" s="3">
        <f t="shared" si="0"/>
        <v>31.25</v>
      </c>
      <c r="R17" s="31"/>
    </row>
    <row r="18" spans="1:18" x14ac:dyDescent="0.35">
      <c r="A18" s="2" t="s">
        <v>18</v>
      </c>
      <c r="B18" s="1" t="s">
        <v>85</v>
      </c>
      <c r="C18" s="2">
        <v>3</v>
      </c>
      <c r="D18" s="2">
        <v>2</v>
      </c>
      <c r="E18" s="2">
        <v>2</v>
      </c>
      <c r="F18" s="2">
        <v>2</v>
      </c>
      <c r="G18" s="2">
        <v>1</v>
      </c>
      <c r="H18" s="2">
        <v>2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f t="shared" si="1"/>
        <v>18</v>
      </c>
      <c r="P18" s="2">
        <v>48</v>
      </c>
      <c r="Q18" s="3">
        <f t="shared" si="0"/>
        <v>37.5</v>
      </c>
      <c r="R18" s="31"/>
    </row>
    <row r="19" spans="1:18" x14ac:dyDescent="0.35">
      <c r="A19" s="2" t="s">
        <v>19</v>
      </c>
      <c r="B19" s="1" t="s">
        <v>86</v>
      </c>
      <c r="C19" s="2">
        <v>1</v>
      </c>
      <c r="D19" s="2">
        <v>2</v>
      </c>
      <c r="E19" s="2">
        <v>1</v>
      </c>
      <c r="F19" s="2">
        <v>1</v>
      </c>
      <c r="G19" s="2">
        <v>1</v>
      </c>
      <c r="H19" s="2">
        <v>1</v>
      </c>
      <c r="I19" s="2">
        <v>2</v>
      </c>
      <c r="J19" s="2">
        <v>1</v>
      </c>
      <c r="K19" s="2">
        <v>1</v>
      </c>
      <c r="L19" s="2">
        <v>2</v>
      </c>
      <c r="M19" s="2">
        <v>1</v>
      </c>
      <c r="N19" s="2">
        <v>1</v>
      </c>
      <c r="O19" s="2">
        <f t="shared" si="1"/>
        <v>15</v>
      </c>
      <c r="P19" s="2">
        <v>48</v>
      </c>
      <c r="Q19" s="3">
        <f t="shared" si="0"/>
        <v>31.25</v>
      </c>
      <c r="R19" s="31"/>
    </row>
    <row r="20" spans="1:18" x14ac:dyDescent="0.35">
      <c r="A20" s="2" t="s">
        <v>20</v>
      </c>
      <c r="B20" s="1" t="s">
        <v>87</v>
      </c>
      <c r="C20" s="2">
        <v>3</v>
      </c>
      <c r="D20" s="2">
        <v>2</v>
      </c>
      <c r="E20" s="2">
        <v>1</v>
      </c>
      <c r="F20" s="2">
        <v>2</v>
      </c>
      <c r="G20" s="2">
        <v>2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2</v>
      </c>
      <c r="N20" s="2">
        <v>1</v>
      </c>
      <c r="O20" s="2">
        <f t="shared" si="1"/>
        <v>18</v>
      </c>
      <c r="P20" s="2">
        <v>48</v>
      </c>
      <c r="Q20" s="3">
        <f t="shared" si="0"/>
        <v>37.5</v>
      </c>
      <c r="R20" s="31"/>
    </row>
    <row r="21" spans="1:18" x14ac:dyDescent="0.35">
      <c r="A21" s="2" t="s">
        <v>21</v>
      </c>
      <c r="B21" s="1" t="s">
        <v>136</v>
      </c>
      <c r="C21" s="2">
        <v>3</v>
      </c>
      <c r="D21" s="2">
        <v>2</v>
      </c>
      <c r="E21" s="2">
        <v>2</v>
      </c>
      <c r="F21" s="2">
        <v>2</v>
      </c>
      <c r="G21" s="2">
        <v>2</v>
      </c>
      <c r="H21" s="2">
        <v>1</v>
      </c>
      <c r="I21" s="2">
        <v>2</v>
      </c>
      <c r="J21" s="2">
        <v>1</v>
      </c>
      <c r="K21" s="2">
        <v>1</v>
      </c>
      <c r="L21" s="2">
        <v>2</v>
      </c>
      <c r="M21" s="2">
        <v>2</v>
      </c>
      <c r="N21" s="2">
        <v>1</v>
      </c>
      <c r="O21" s="2">
        <f t="shared" si="1"/>
        <v>21</v>
      </c>
      <c r="P21" s="2">
        <v>48</v>
      </c>
      <c r="Q21" s="3">
        <f t="shared" si="0"/>
        <v>43.75</v>
      </c>
      <c r="R21" s="31"/>
    </row>
    <row r="22" spans="1:18" x14ac:dyDescent="0.35">
      <c r="A22" s="2" t="s">
        <v>22</v>
      </c>
      <c r="B22" s="1" t="s">
        <v>89</v>
      </c>
      <c r="C22" s="2">
        <v>2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1</v>
      </c>
      <c r="J22" s="2">
        <v>1</v>
      </c>
      <c r="K22" s="2">
        <v>1</v>
      </c>
      <c r="L22" s="2">
        <v>2</v>
      </c>
      <c r="M22" s="2">
        <v>1</v>
      </c>
      <c r="N22" s="2">
        <v>1</v>
      </c>
      <c r="O22" s="2">
        <f t="shared" si="1"/>
        <v>19</v>
      </c>
      <c r="P22" s="2">
        <v>48</v>
      </c>
      <c r="Q22" s="3">
        <f t="shared" si="0"/>
        <v>39.583333333333329</v>
      </c>
      <c r="R22" s="31"/>
    </row>
    <row r="23" spans="1:18" x14ac:dyDescent="0.35">
      <c r="A23" s="2" t="s">
        <v>23</v>
      </c>
      <c r="B23" s="1" t="s">
        <v>90</v>
      </c>
      <c r="C23" s="2">
        <v>3</v>
      </c>
      <c r="D23" s="2">
        <v>3</v>
      </c>
      <c r="E23" s="2">
        <v>2</v>
      </c>
      <c r="F23" s="2">
        <v>2</v>
      </c>
      <c r="G23" s="2">
        <v>2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2">
        <f t="shared" si="1"/>
        <v>19</v>
      </c>
      <c r="P23" s="2">
        <v>48</v>
      </c>
      <c r="Q23" s="3">
        <f t="shared" si="0"/>
        <v>39.583333333333329</v>
      </c>
      <c r="R23" s="31"/>
    </row>
    <row r="24" spans="1:18" x14ac:dyDescent="0.35">
      <c r="A24" s="2" t="s">
        <v>24</v>
      </c>
      <c r="B24" s="1" t="s">
        <v>91</v>
      </c>
      <c r="C24" s="2">
        <v>2</v>
      </c>
      <c r="D24" s="2">
        <v>2</v>
      </c>
      <c r="E24" s="2">
        <v>2</v>
      </c>
      <c r="F24" s="2">
        <v>1</v>
      </c>
      <c r="G24" s="2">
        <v>1</v>
      </c>
      <c r="H24" s="2">
        <v>1</v>
      </c>
      <c r="I24" s="2">
        <v>2</v>
      </c>
      <c r="J24" s="2">
        <v>2</v>
      </c>
      <c r="K24" s="2">
        <v>2</v>
      </c>
      <c r="L24" s="2">
        <v>2</v>
      </c>
      <c r="M24" s="2">
        <v>3</v>
      </c>
      <c r="N24" s="2">
        <v>1</v>
      </c>
      <c r="O24" s="2">
        <f t="shared" si="1"/>
        <v>21</v>
      </c>
      <c r="P24" s="2">
        <v>48</v>
      </c>
      <c r="Q24" s="3">
        <f t="shared" si="0"/>
        <v>43.75</v>
      </c>
      <c r="R24" s="31"/>
    </row>
    <row r="25" spans="1:18" x14ac:dyDescent="0.35">
      <c r="A25" s="2" t="s">
        <v>25</v>
      </c>
      <c r="B25" s="1" t="s">
        <v>92</v>
      </c>
      <c r="C25" s="2">
        <v>2</v>
      </c>
      <c r="D25" s="2">
        <v>2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>
        <v>1</v>
      </c>
      <c r="M25" s="2">
        <v>1</v>
      </c>
      <c r="N25" s="2">
        <v>1</v>
      </c>
      <c r="O25" s="2">
        <f t="shared" si="1"/>
        <v>14</v>
      </c>
      <c r="P25" s="2">
        <v>48</v>
      </c>
      <c r="Q25" s="3">
        <f t="shared" si="0"/>
        <v>29.166666666666668</v>
      </c>
      <c r="R25" s="31"/>
    </row>
    <row r="26" spans="1:18" x14ac:dyDescent="0.35">
      <c r="A26" s="2" t="s">
        <v>26</v>
      </c>
      <c r="B26" s="1" t="s">
        <v>93</v>
      </c>
      <c r="C26" s="2">
        <v>2</v>
      </c>
      <c r="D26" s="2">
        <v>2</v>
      </c>
      <c r="E26" s="2">
        <v>2</v>
      </c>
      <c r="F26" s="2">
        <v>1</v>
      </c>
      <c r="G26" s="2">
        <v>1</v>
      </c>
      <c r="H26" s="2">
        <v>1</v>
      </c>
      <c r="I26" s="2">
        <v>2</v>
      </c>
      <c r="J26" s="2">
        <v>1</v>
      </c>
      <c r="K26" s="2">
        <v>1</v>
      </c>
      <c r="L26" s="2">
        <v>1</v>
      </c>
      <c r="M26" s="2">
        <v>2</v>
      </c>
      <c r="N26" s="2">
        <v>1</v>
      </c>
      <c r="O26" s="2">
        <f t="shared" si="1"/>
        <v>17</v>
      </c>
      <c r="P26" s="2">
        <v>48</v>
      </c>
      <c r="Q26" s="3">
        <f t="shared" si="0"/>
        <v>35.416666666666671</v>
      </c>
      <c r="R26" s="31"/>
    </row>
    <row r="27" spans="1:18" x14ac:dyDescent="0.35">
      <c r="A27" s="2" t="s">
        <v>27</v>
      </c>
      <c r="B27" s="1" t="s">
        <v>57</v>
      </c>
      <c r="C27" s="2">
        <v>3</v>
      </c>
      <c r="D27" s="2">
        <v>3</v>
      </c>
      <c r="E27" s="2">
        <v>2</v>
      </c>
      <c r="F27" s="2">
        <v>3</v>
      </c>
      <c r="G27" s="2">
        <v>2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f t="shared" si="1"/>
        <v>20</v>
      </c>
      <c r="P27" s="2">
        <v>48</v>
      </c>
      <c r="Q27" s="3">
        <f t="shared" si="0"/>
        <v>41.666666666666671</v>
      </c>
      <c r="R27" s="31"/>
    </row>
    <row r="28" spans="1:18" x14ac:dyDescent="0.35">
      <c r="A28" s="2" t="s">
        <v>28</v>
      </c>
      <c r="B28" s="1" t="s">
        <v>102</v>
      </c>
      <c r="C28" s="2">
        <v>2</v>
      </c>
      <c r="D28" s="2">
        <v>2</v>
      </c>
      <c r="E28" s="2">
        <v>2</v>
      </c>
      <c r="F28" s="2">
        <v>1</v>
      </c>
      <c r="G28" s="2">
        <v>1</v>
      </c>
      <c r="H28" s="2">
        <v>1</v>
      </c>
      <c r="I28" s="2">
        <v>2</v>
      </c>
      <c r="J28" s="2">
        <v>1</v>
      </c>
      <c r="K28" s="2">
        <v>1</v>
      </c>
      <c r="L28" s="2">
        <v>1</v>
      </c>
      <c r="M28" s="2">
        <v>2</v>
      </c>
      <c r="N28" s="2">
        <v>1</v>
      </c>
      <c r="O28" s="2">
        <f t="shared" si="1"/>
        <v>17</v>
      </c>
      <c r="P28" s="2">
        <v>48</v>
      </c>
      <c r="Q28" s="3">
        <f t="shared" si="0"/>
        <v>35.416666666666671</v>
      </c>
      <c r="R28" s="31"/>
    </row>
    <row r="29" spans="1:18" x14ac:dyDescent="0.35">
      <c r="A29" s="2" t="s">
        <v>29</v>
      </c>
      <c r="B29" s="1" t="s">
        <v>94</v>
      </c>
      <c r="C29" s="2">
        <v>2</v>
      </c>
      <c r="D29" s="2">
        <v>2</v>
      </c>
      <c r="E29" s="2">
        <v>2</v>
      </c>
      <c r="F29" s="2">
        <v>2</v>
      </c>
      <c r="G29" s="2">
        <v>2</v>
      </c>
      <c r="H29" s="2">
        <v>2</v>
      </c>
      <c r="I29" s="2">
        <v>2</v>
      </c>
      <c r="J29" s="2">
        <v>2</v>
      </c>
      <c r="K29" s="2">
        <v>2</v>
      </c>
      <c r="L29" s="2">
        <v>2</v>
      </c>
      <c r="M29" s="2">
        <v>1</v>
      </c>
      <c r="N29" s="2">
        <v>1</v>
      </c>
      <c r="O29" s="2">
        <f t="shared" si="1"/>
        <v>22</v>
      </c>
      <c r="P29" s="2">
        <v>48</v>
      </c>
      <c r="Q29" s="3">
        <f t="shared" si="0"/>
        <v>45.833333333333329</v>
      </c>
      <c r="R29" s="31"/>
    </row>
    <row r="30" spans="1:18" x14ac:dyDescent="0.35">
      <c r="A30" s="2" t="s">
        <v>30</v>
      </c>
      <c r="B30" s="1" t="s">
        <v>95</v>
      </c>
      <c r="C30" s="2">
        <v>2</v>
      </c>
      <c r="D30" s="2">
        <v>3</v>
      </c>
      <c r="E30" s="2">
        <v>3</v>
      </c>
      <c r="F30" s="2">
        <v>2</v>
      </c>
      <c r="G30" s="2">
        <v>2</v>
      </c>
      <c r="H30" s="2">
        <v>2</v>
      </c>
      <c r="I30" s="2">
        <v>2</v>
      </c>
      <c r="J30" s="2">
        <v>2</v>
      </c>
      <c r="K30" s="2">
        <v>2</v>
      </c>
      <c r="L30" s="2">
        <v>2</v>
      </c>
      <c r="M30" s="2">
        <v>2</v>
      </c>
      <c r="N30" s="2">
        <v>2</v>
      </c>
      <c r="O30" s="2">
        <f t="shared" si="1"/>
        <v>26</v>
      </c>
      <c r="P30" s="2">
        <v>48</v>
      </c>
      <c r="Q30" s="3">
        <f t="shared" si="0"/>
        <v>54.166666666666664</v>
      </c>
      <c r="R30" s="31"/>
    </row>
    <row r="31" spans="1:18" x14ac:dyDescent="0.35">
      <c r="A31" s="2" t="s">
        <v>31</v>
      </c>
      <c r="B31" s="1" t="s">
        <v>96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1</v>
      </c>
      <c r="O31" s="2">
        <f t="shared" si="1"/>
        <v>12</v>
      </c>
      <c r="P31" s="2">
        <v>48</v>
      </c>
      <c r="Q31" s="3">
        <f t="shared" si="0"/>
        <v>25</v>
      </c>
      <c r="R31" s="31"/>
    </row>
    <row r="32" spans="1:18" x14ac:dyDescent="0.35">
      <c r="A32" s="2" t="s">
        <v>32</v>
      </c>
      <c r="B32" s="1" t="s">
        <v>97</v>
      </c>
      <c r="C32" s="2">
        <v>3</v>
      </c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1</v>
      </c>
      <c r="J32" s="2">
        <v>1</v>
      </c>
      <c r="K32" s="2">
        <v>1</v>
      </c>
      <c r="L32" s="2">
        <v>1</v>
      </c>
      <c r="M32" s="2">
        <v>1</v>
      </c>
      <c r="N32" s="2">
        <v>1</v>
      </c>
      <c r="O32" s="2">
        <f t="shared" si="1"/>
        <v>19</v>
      </c>
      <c r="P32" s="2">
        <v>48</v>
      </c>
      <c r="Q32" s="3">
        <f t="shared" si="0"/>
        <v>39.583333333333329</v>
      </c>
      <c r="R32" s="31"/>
    </row>
    <row r="33" spans="1:18" x14ac:dyDescent="0.35">
      <c r="A33" s="2" t="s">
        <v>33</v>
      </c>
      <c r="B33" s="1" t="s">
        <v>98</v>
      </c>
      <c r="C33" s="2">
        <v>2</v>
      </c>
      <c r="D33" s="2">
        <v>2</v>
      </c>
      <c r="E33" s="2">
        <v>2</v>
      </c>
      <c r="F33" s="2">
        <v>2</v>
      </c>
      <c r="G33" s="2">
        <v>1</v>
      </c>
      <c r="H33" s="2">
        <v>1</v>
      </c>
      <c r="I33" s="2">
        <v>2</v>
      </c>
      <c r="J33" s="2">
        <v>2</v>
      </c>
      <c r="K33" s="2">
        <v>2</v>
      </c>
      <c r="L33" s="2">
        <v>2</v>
      </c>
      <c r="M33" s="2">
        <v>3</v>
      </c>
      <c r="N33" s="2">
        <v>1</v>
      </c>
      <c r="O33" s="2">
        <f t="shared" si="1"/>
        <v>22</v>
      </c>
      <c r="P33" s="2">
        <v>48</v>
      </c>
      <c r="Q33" s="3">
        <f t="shared" si="0"/>
        <v>45.833333333333329</v>
      </c>
      <c r="R33" s="31"/>
    </row>
    <row r="34" spans="1:18" x14ac:dyDescent="0.35">
      <c r="A34" s="2" t="s">
        <v>34</v>
      </c>
      <c r="B34" s="1" t="s">
        <v>99</v>
      </c>
      <c r="C34" s="2">
        <v>2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2</v>
      </c>
      <c r="J34" s="2">
        <v>2</v>
      </c>
      <c r="K34" s="2">
        <v>2</v>
      </c>
      <c r="L34" s="2">
        <v>2</v>
      </c>
      <c r="M34" s="2">
        <v>1</v>
      </c>
      <c r="N34" s="2">
        <v>1</v>
      </c>
      <c r="O34" s="2">
        <f t="shared" si="1"/>
        <v>17</v>
      </c>
      <c r="P34" s="2">
        <v>48</v>
      </c>
      <c r="Q34" s="3">
        <f t="shared" si="0"/>
        <v>35.416666666666671</v>
      </c>
      <c r="R34" s="31"/>
    </row>
    <row r="35" spans="1:18" x14ac:dyDescent="0.35">
      <c r="A35" s="2" t="s">
        <v>35</v>
      </c>
      <c r="B35" s="1" t="s">
        <v>100</v>
      </c>
      <c r="C35" s="2">
        <v>2</v>
      </c>
      <c r="D35" s="2">
        <v>2</v>
      </c>
      <c r="E35" s="2">
        <v>2</v>
      </c>
      <c r="F35" s="2">
        <v>3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2</v>
      </c>
      <c r="O35" s="2">
        <f t="shared" si="1"/>
        <v>25</v>
      </c>
      <c r="P35" s="2">
        <v>48</v>
      </c>
      <c r="Q35" s="3">
        <f t="shared" si="0"/>
        <v>52.083333333333336</v>
      </c>
      <c r="R35" s="31"/>
    </row>
    <row r="36" spans="1:18" x14ac:dyDescent="0.35">
      <c r="A36" s="2" t="s">
        <v>36</v>
      </c>
      <c r="B36" s="1" t="s">
        <v>101</v>
      </c>
      <c r="C36" s="2">
        <v>1</v>
      </c>
      <c r="D36" s="2">
        <v>1</v>
      </c>
      <c r="E36" s="2">
        <v>1</v>
      </c>
      <c r="F36" s="2">
        <v>1</v>
      </c>
      <c r="G36" s="2">
        <v>1</v>
      </c>
      <c r="H36" s="2">
        <v>2</v>
      </c>
      <c r="I36" s="2">
        <v>2</v>
      </c>
      <c r="J36" s="2">
        <v>1</v>
      </c>
      <c r="K36" s="2">
        <v>1</v>
      </c>
      <c r="L36" s="2">
        <v>1</v>
      </c>
      <c r="M36" s="2">
        <v>1</v>
      </c>
      <c r="N36" s="2">
        <v>1</v>
      </c>
      <c r="O36" s="2">
        <f t="shared" si="1"/>
        <v>14</v>
      </c>
      <c r="P36" s="2">
        <v>48</v>
      </c>
      <c r="Q36" s="3">
        <f t="shared" si="0"/>
        <v>29.166666666666668</v>
      </c>
      <c r="R36" s="32"/>
    </row>
    <row r="37" spans="1:18" x14ac:dyDescent="0.35">
      <c r="A37" s="28" t="s">
        <v>148</v>
      </c>
      <c r="B37" s="29"/>
      <c r="C37">
        <f>SUM(C5:C36)</f>
        <v>72</v>
      </c>
      <c r="D37">
        <f t="shared" ref="D37:N37" si="2">SUM(D5:D36)</f>
        <v>65</v>
      </c>
      <c r="E37">
        <f t="shared" si="2"/>
        <v>64</v>
      </c>
      <c r="F37">
        <f t="shared" si="2"/>
        <v>57</v>
      </c>
      <c r="G37">
        <f t="shared" si="2"/>
        <v>54</v>
      </c>
      <c r="H37">
        <f t="shared" si="2"/>
        <v>45</v>
      </c>
      <c r="I37">
        <f t="shared" si="2"/>
        <v>61</v>
      </c>
      <c r="J37">
        <f t="shared" si="2"/>
        <v>51</v>
      </c>
      <c r="K37">
        <f t="shared" si="2"/>
        <v>48</v>
      </c>
      <c r="L37">
        <f t="shared" si="2"/>
        <v>50</v>
      </c>
      <c r="M37">
        <f t="shared" si="2"/>
        <v>49</v>
      </c>
      <c r="N37">
        <f t="shared" si="2"/>
        <v>34</v>
      </c>
    </row>
    <row r="38" spans="1:18" x14ac:dyDescent="0.35">
      <c r="A38" s="9" t="s">
        <v>149</v>
      </c>
      <c r="C38">
        <f>(C37/128)*100</f>
        <v>56.25</v>
      </c>
      <c r="D38">
        <f t="shared" ref="D38:N38" si="3">(D37/128)*100</f>
        <v>50.78125</v>
      </c>
      <c r="E38">
        <f t="shared" si="3"/>
        <v>50</v>
      </c>
      <c r="F38">
        <f t="shared" si="3"/>
        <v>44.53125</v>
      </c>
      <c r="G38">
        <f t="shared" si="3"/>
        <v>42.1875</v>
      </c>
      <c r="H38">
        <f t="shared" si="3"/>
        <v>35.15625</v>
      </c>
      <c r="I38">
        <f t="shared" si="3"/>
        <v>47.65625</v>
      </c>
      <c r="J38">
        <f t="shared" si="3"/>
        <v>39.84375</v>
      </c>
      <c r="K38">
        <f t="shared" si="3"/>
        <v>37.5</v>
      </c>
      <c r="L38">
        <f t="shared" si="3"/>
        <v>39.0625</v>
      </c>
      <c r="M38">
        <f t="shared" si="3"/>
        <v>38.28125</v>
      </c>
      <c r="N38">
        <f t="shared" si="3"/>
        <v>26.5625</v>
      </c>
      <c r="P38" s="19"/>
    </row>
    <row r="39" spans="1:18" x14ac:dyDescent="0.35">
      <c r="A39" s="34" t="s">
        <v>1</v>
      </c>
      <c r="B39" s="34" t="s">
        <v>2</v>
      </c>
      <c r="C39" s="36" t="s">
        <v>4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8"/>
      <c r="O39" s="34" t="s">
        <v>70</v>
      </c>
      <c r="P39" s="34" t="s">
        <v>71</v>
      </c>
      <c r="Q39" s="34" t="s">
        <v>69</v>
      </c>
      <c r="R39" s="33" t="s">
        <v>72</v>
      </c>
    </row>
    <row r="40" spans="1:18" x14ac:dyDescent="0.35">
      <c r="A40" s="35"/>
      <c r="B40" s="35"/>
      <c r="C40" s="6">
        <v>1</v>
      </c>
      <c r="D40" s="6">
        <v>2</v>
      </c>
      <c r="E40" s="6">
        <v>3</v>
      </c>
      <c r="F40" s="6">
        <v>4</v>
      </c>
      <c r="G40" s="6">
        <v>5</v>
      </c>
      <c r="H40" s="6">
        <v>6</v>
      </c>
      <c r="I40" s="6">
        <v>7</v>
      </c>
      <c r="J40" s="6">
        <v>8</v>
      </c>
      <c r="K40" s="6">
        <v>9</v>
      </c>
      <c r="L40" s="6">
        <v>10</v>
      </c>
      <c r="M40" s="6">
        <v>11</v>
      </c>
      <c r="N40" s="6">
        <v>12</v>
      </c>
      <c r="O40" s="35"/>
      <c r="P40" s="35"/>
      <c r="Q40" s="35"/>
      <c r="R40" s="33"/>
    </row>
    <row r="41" spans="1:18" x14ac:dyDescent="0.35">
      <c r="A41" s="2" t="s">
        <v>5</v>
      </c>
      <c r="B41" s="1" t="s">
        <v>74</v>
      </c>
      <c r="C41" s="2">
        <v>4</v>
      </c>
      <c r="D41" s="2">
        <v>4</v>
      </c>
      <c r="E41" s="2">
        <v>4</v>
      </c>
      <c r="F41" s="2">
        <v>4</v>
      </c>
      <c r="G41" s="2">
        <v>3</v>
      </c>
      <c r="H41" s="2">
        <v>3</v>
      </c>
      <c r="I41" s="2">
        <v>4</v>
      </c>
      <c r="J41" s="2">
        <v>3</v>
      </c>
      <c r="K41" s="2">
        <v>3</v>
      </c>
      <c r="L41" s="2">
        <v>3</v>
      </c>
      <c r="M41" s="2">
        <v>3</v>
      </c>
      <c r="N41" s="2">
        <v>2</v>
      </c>
      <c r="O41" s="2">
        <f>SUM(C41:N41)</f>
        <v>40</v>
      </c>
      <c r="P41" s="2">
        <v>48</v>
      </c>
      <c r="Q41" s="3">
        <f>O41/P41*100</f>
        <v>83.333333333333343</v>
      </c>
      <c r="R41" s="30">
        <f>AVERAGE(Q41:Q72)</f>
        <v>82.291666666666671</v>
      </c>
    </row>
    <row r="42" spans="1:18" x14ac:dyDescent="0.35">
      <c r="A42" s="2" t="s">
        <v>6</v>
      </c>
      <c r="B42" s="1" t="s">
        <v>75</v>
      </c>
      <c r="C42" s="2">
        <v>4</v>
      </c>
      <c r="D42" s="2">
        <v>4</v>
      </c>
      <c r="E42" s="2">
        <v>3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3</v>
      </c>
      <c r="L42" s="2">
        <v>3</v>
      </c>
      <c r="M42" s="2">
        <v>2</v>
      </c>
      <c r="N42" s="2">
        <v>2</v>
      </c>
      <c r="O42" s="2">
        <f t="shared" ref="O42:O72" si="4">SUM(C42:N42)</f>
        <v>37</v>
      </c>
      <c r="P42" s="2">
        <v>48</v>
      </c>
      <c r="Q42" s="3">
        <f t="shared" ref="Q42:Q72" si="5">O42/P42*100</f>
        <v>77.083333333333343</v>
      </c>
      <c r="R42" s="31"/>
    </row>
    <row r="43" spans="1:18" x14ac:dyDescent="0.35">
      <c r="A43" s="2" t="s">
        <v>7</v>
      </c>
      <c r="B43" s="1" t="s">
        <v>76</v>
      </c>
      <c r="C43" s="2">
        <v>4</v>
      </c>
      <c r="D43" s="2">
        <v>4</v>
      </c>
      <c r="E43" s="2">
        <v>3</v>
      </c>
      <c r="F43" s="2">
        <v>3</v>
      </c>
      <c r="G43" s="2">
        <v>3</v>
      </c>
      <c r="H43" s="2">
        <v>4</v>
      </c>
      <c r="I43" s="2">
        <v>3</v>
      </c>
      <c r="J43" s="2">
        <v>3</v>
      </c>
      <c r="K43" s="2">
        <v>3</v>
      </c>
      <c r="L43" s="2">
        <v>3</v>
      </c>
      <c r="M43" s="2">
        <v>3</v>
      </c>
      <c r="N43" s="2">
        <v>2</v>
      </c>
      <c r="O43" s="2">
        <f t="shared" si="4"/>
        <v>38</v>
      </c>
      <c r="P43" s="2">
        <v>48</v>
      </c>
      <c r="Q43" s="3">
        <f t="shared" si="5"/>
        <v>79.166666666666657</v>
      </c>
      <c r="R43" s="31"/>
    </row>
    <row r="44" spans="1:18" x14ac:dyDescent="0.35">
      <c r="A44" s="2" t="s">
        <v>8</v>
      </c>
      <c r="B44" s="1" t="s">
        <v>77</v>
      </c>
      <c r="C44" s="2">
        <v>4</v>
      </c>
      <c r="D44" s="2">
        <v>4</v>
      </c>
      <c r="E44" s="2">
        <v>3</v>
      </c>
      <c r="F44" s="2">
        <v>3</v>
      </c>
      <c r="G44" s="2">
        <v>3</v>
      </c>
      <c r="H44" s="2">
        <v>3</v>
      </c>
      <c r="I44" s="2">
        <v>4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f t="shared" si="4"/>
        <v>41</v>
      </c>
      <c r="P44" s="2">
        <v>48</v>
      </c>
      <c r="Q44" s="3">
        <f t="shared" si="5"/>
        <v>85.416666666666657</v>
      </c>
      <c r="R44" s="31"/>
    </row>
    <row r="45" spans="1:18" x14ac:dyDescent="0.35">
      <c r="A45" s="2" t="s">
        <v>9</v>
      </c>
      <c r="B45" s="1" t="s">
        <v>78</v>
      </c>
      <c r="C45" s="2">
        <v>4</v>
      </c>
      <c r="D45" s="2">
        <v>4</v>
      </c>
      <c r="E45" s="2">
        <v>3</v>
      </c>
      <c r="F45" s="2">
        <v>3</v>
      </c>
      <c r="G45" s="2">
        <v>3</v>
      </c>
      <c r="H45" s="2">
        <v>2</v>
      </c>
      <c r="I45" s="2">
        <v>3</v>
      </c>
      <c r="J45" s="2">
        <v>3</v>
      </c>
      <c r="K45" s="2">
        <v>3</v>
      </c>
      <c r="L45" s="2">
        <v>3</v>
      </c>
      <c r="M45" s="2">
        <v>3</v>
      </c>
      <c r="N45" s="2">
        <v>3</v>
      </c>
      <c r="O45" s="2">
        <f t="shared" si="4"/>
        <v>37</v>
      </c>
      <c r="P45" s="2">
        <v>48</v>
      </c>
      <c r="Q45" s="3">
        <f t="shared" si="5"/>
        <v>77.083333333333343</v>
      </c>
      <c r="R45" s="31"/>
    </row>
    <row r="46" spans="1:18" x14ac:dyDescent="0.35">
      <c r="A46" s="2" t="s">
        <v>10</v>
      </c>
      <c r="B46" s="1" t="s">
        <v>79</v>
      </c>
      <c r="C46" s="2">
        <v>4</v>
      </c>
      <c r="D46" s="2">
        <v>4</v>
      </c>
      <c r="E46" s="2">
        <v>3</v>
      </c>
      <c r="F46" s="2">
        <v>3</v>
      </c>
      <c r="G46" s="2">
        <v>3</v>
      </c>
      <c r="H46" s="2">
        <v>3</v>
      </c>
      <c r="I46" s="2">
        <v>4</v>
      </c>
      <c r="J46" s="2">
        <v>4</v>
      </c>
      <c r="K46" s="2">
        <v>4</v>
      </c>
      <c r="L46" s="2">
        <v>4</v>
      </c>
      <c r="M46" s="2">
        <v>3</v>
      </c>
      <c r="N46" s="2">
        <v>3</v>
      </c>
      <c r="O46" s="2">
        <f t="shared" si="4"/>
        <v>42</v>
      </c>
      <c r="P46" s="2">
        <v>48</v>
      </c>
      <c r="Q46" s="3">
        <f t="shared" si="5"/>
        <v>87.5</v>
      </c>
      <c r="R46" s="31"/>
    </row>
    <row r="47" spans="1:18" x14ac:dyDescent="0.35">
      <c r="A47" s="2" t="s">
        <v>11</v>
      </c>
      <c r="B47" s="1" t="s">
        <v>80</v>
      </c>
      <c r="C47" s="2">
        <v>4</v>
      </c>
      <c r="D47" s="2">
        <v>4</v>
      </c>
      <c r="E47" s="2">
        <v>4</v>
      </c>
      <c r="F47" s="2">
        <v>4</v>
      </c>
      <c r="G47" s="2">
        <v>3</v>
      </c>
      <c r="H47" s="2">
        <v>3</v>
      </c>
      <c r="I47" s="2">
        <v>4</v>
      </c>
      <c r="J47" s="2">
        <v>4</v>
      </c>
      <c r="K47" s="2">
        <v>4</v>
      </c>
      <c r="L47" s="2">
        <v>4</v>
      </c>
      <c r="M47" s="2">
        <v>3</v>
      </c>
      <c r="N47" s="2">
        <v>3</v>
      </c>
      <c r="O47" s="2">
        <f t="shared" si="4"/>
        <v>44</v>
      </c>
      <c r="P47" s="2">
        <v>48</v>
      </c>
      <c r="Q47" s="3">
        <f t="shared" si="5"/>
        <v>91.666666666666657</v>
      </c>
      <c r="R47" s="31"/>
    </row>
    <row r="48" spans="1:18" x14ac:dyDescent="0.35">
      <c r="A48" s="2" t="s">
        <v>12</v>
      </c>
      <c r="B48" s="1" t="s">
        <v>81</v>
      </c>
      <c r="C48" s="2">
        <v>4</v>
      </c>
      <c r="D48" s="2">
        <v>4</v>
      </c>
      <c r="E48" s="2">
        <v>3</v>
      </c>
      <c r="F48" s="2">
        <v>3</v>
      </c>
      <c r="G48" s="2">
        <v>3</v>
      </c>
      <c r="H48" s="2">
        <v>2</v>
      </c>
      <c r="I48" s="2">
        <v>4</v>
      </c>
      <c r="J48" s="2">
        <v>3</v>
      </c>
      <c r="K48" s="2">
        <v>3</v>
      </c>
      <c r="L48" s="2">
        <v>3</v>
      </c>
      <c r="M48" s="2">
        <v>2</v>
      </c>
      <c r="N48" s="2">
        <v>2</v>
      </c>
      <c r="O48" s="2">
        <f t="shared" si="4"/>
        <v>36</v>
      </c>
      <c r="P48" s="2">
        <v>48</v>
      </c>
      <c r="Q48" s="3">
        <f t="shared" si="5"/>
        <v>75</v>
      </c>
      <c r="R48" s="31"/>
    </row>
    <row r="49" spans="1:18" x14ac:dyDescent="0.35">
      <c r="A49" s="2" t="s">
        <v>13</v>
      </c>
      <c r="B49" s="1" t="s">
        <v>103</v>
      </c>
      <c r="C49" s="2">
        <v>4</v>
      </c>
      <c r="D49" s="2">
        <v>4</v>
      </c>
      <c r="E49" s="2">
        <v>2</v>
      </c>
      <c r="F49" s="2">
        <v>3</v>
      </c>
      <c r="G49" s="2">
        <v>3</v>
      </c>
      <c r="H49" s="2">
        <v>3</v>
      </c>
      <c r="I49" s="2">
        <v>4</v>
      </c>
      <c r="J49" s="2">
        <v>4</v>
      </c>
      <c r="K49" s="2">
        <v>4</v>
      </c>
      <c r="L49" s="2">
        <v>3</v>
      </c>
      <c r="M49" s="2">
        <v>3</v>
      </c>
      <c r="N49" s="2">
        <v>3</v>
      </c>
      <c r="O49" s="2">
        <f t="shared" si="4"/>
        <v>40</v>
      </c>
      <c r="P49" s="2">
        <v>48</v>
      </c>
      <c r="Q49" s="3">
        <f t="shared" si="5"/>
        <v>83.333333333333343</v>
      </c>
      <c r="R49" s="31"/>
    </row>
    <row r="50" spans="1:18" x14ac:dyDescent="0.35">
      <c r="A50" s="2" t="s">
        <v>14</v>
      </c>
      <c r="B50" s="1" t="s">
        <v>82</v>
      </c>
      <c r="C50" s="2">
        <v>4</v>
      </c>
      <c r="D50" s="2">
        <v>4</v>
      </c>
      <c r="E50" s="2">
        <v>3</v>
      </c>
      <c r="F50" s="2">
        <v>3</v>
      </c>
      <c r="G50" s="2">
        <v>3</v>
      </c>
      <c r="H50" s="2">
        <v>2</v>
      </c>
      <c r="I50" s="2">
        <v>4</v>
      </c>
      <c r="J50" s="2">
        <v>3</v>
      </c>
      <c r="K50" s="2">
        <v>3</v>
      </c>
      <c r="L50" s="2">
        <v>3</v>
      </c>
      <c r="M50" s="2">
        <v>3</v>
      </c>
      <c r="N50" s="2">
        <v>3</v>
      </c>
      <c r="O50" s="2">
        <f t="shared" si="4"/>
        <v>38</v>
      </c>
      <c r="P50" s="2">
        <v>48</v>
      </c>
      <c r="Q50" s="3">
        <f t="shared" si="5"/>
        <v>79.166666666666657</v>
      </c>
      <c r="R50" s="31"/>
    </row>
    <row r="51" spans="1:18" x14ac:dyDescent="0.35">
      <c r="A51" s="2" t="s">
        <v>15</v>
      </c>
      <c r="B51" s="1" t="s">
        <v>83</v>
      </c>
      <c r="C51" s="2">
        <v>4</v>
      </c>
      <c r="D51" s="2">
        <v>4</v>
      </c>
      <c r="E51" s="2">
        <v>4</v>
      </c>
      <c r="F51" s="2">
        <v>4</v>
      </c>
      <c r="G51" s="2">
        <v>3</v>
      </c>
      <c r="H51" s="2">
        <v>3</v>
      </c>
      <c r="I51" s="2">
        <v>4</v>
      </c>
      <c r="J51" s="2">
        <v>4</v>
      </c>
      <c r="K51" s="2">
        <v>3</v>
      </c>
      <c r="L51" s="2">
        <v>3</v>
      </c>
      <c r="M51" s="2">
        <v>3</v>
      </c>
      <c r="N51" s="2">
        <v>2</v>
      </c>
      <c r="O51" s="2">
        <f t="shared" si="4"/>
        <v>41</v>
      </c>
      <c r="P51" s="2">
        <v>48</v>
      </c>
      <c r="Q51" s="3">
        <f t="shared" si="5"/>
        <v>85.416666666666657</v>
      </c>
      <c r="R51" s="31"/>
    </row>
    <row r="52" spans="1:18" x14ac:dyDescent="0.35">
      <c r="A52" s="2" t="s">
        <v>16</v>
      </c>
      <c r="B52" s="1" t="s">
        <v>135</v>
      </c>
      <c r="C52" s="2">
        <v>4</v>
      </c>
      <c r="D52" s="2">
        <v>4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f t="shared" si="4"/>
        <v>38</v>
      </c>
      <c r="P52" s="2">
        <v>48</v>
      </c>
      <c r="Q52" s="3">
        <f t="shared" si="5"/>
        <v>79.166666666666657</v>
      </c>
      <c r="R52" s="31"/>
    </row>
    <row r="53" spans="1:18" x14ac:dyDescent="0.35">
      <c r="A53" s="2" t="s">
        <v>17</v>
      </c>
      <c r="B53" s="1" t="s">
        <v>84</v>
      </c>
      <c r="C53" s="2">
        <v>3</v>
      </c>
      <c r="D53" s="2">
        <v>3</v>
      </c>
      <c r="E53" s="2">
        <v>3</v>
      </c>
      <c r="F53" s="2">
        <v>3</v>
      </c>
      <c r="G53" s="2">
        <v>3</v>
      </c>
      <c r="H53" s="2">
        <v>3</v>
      </c>
      <c r="I53" s="2">
        <v>4</v>
      </c>
      <c r="J53" s="2">
        <v>4</v>
      </c>
      <c r="K53" s="2">
        <v>4</v>
      </c>
      <c r="L53" s="2">
        <v>3</v>
      </c>
      <c r="M53" s="2">
        <v>3</v>
      </c>
      <c r="N53" s="2">
        <v>2</v>
      </c>
      <c r="O53" s="2">
        <f t="shared" si="4"/>
        <v>38</v>
      </c>
      <c r="P53" s="2">
        <v>48</v>
      </c>
      <c r="Q53" s="3">
        <f t="shared" si="5"/>
        <v>79.166666666666657</v>
      </c>
      <c r="R53" s="31"/>
    </row>
    <row r="54" spans="1:18" x14ac:dyDescent="0.35">
      <c r="A54" s="2" t="s">
        <v>18</v>
      </c>
      <c r="B54" s="1" t="s">
        <v>85</v>
      </c>
      <c r="C54" s="2">
        <v>4</v>
      </c>
      <c r="D54" s="2">
        <v>4</v>
      </c>
      <c r="E54" s="2">
        <v>4</v>
      </c>
      <c r="F54" s="2">
        <v>4</v>
      </c>
      <c r="G54" s="2">
        <v>3</v>
      </c>
      <c r="H54" s="2">
        <v>2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f t="shared" si="4"/>
        <v>39</v>
      </c>
      <c r="P54" s="2">
        <v>48</v>
      </c>
      <c r="Q54" s="3">
        <f t="shared" si="5"/>
        <v>81.25</v>
      </c>
      <c r="R54" s="31"/>
    </row>
    <row r="55" spans="1:18" x14ac:dyDescent="0.35">
      <c r="A55" s="2" t="s">
        <v>19</v>
      </c>
      <c r="B55" s="1" t="s">
        <v>86</v>
      </c>
      <c r="C55" s="2">
        <v>4</v>
      </c>
      <c r="D55" s="2">
        <v>4</v>
      </c>
      <c r="E55" s="2">
        <v>4</v>
      </c>
      <c r="F55" s="2">
        <v>4</v>
      </c>
      <c r="G55" s="2">
        <v>3</v>
      </c>
      <c r="H55" s="2">
        <v>2</v>
      </c>
      <c r="I55" s="2">
        <v>4</v>
      </c>
      <c r="J55" s="2">
        <v>4</v>
      </c>
      <c r="K55" s="2">
        <v>4</v>
      </c>
      <c r="L55" s="2">
        <v>4</v>
      </c>
      <c r="M55" s="2">
        <v>3</v>
      </c>
      <c r="N55" s="2">
        <v>2</v>
      </c>
      <c r="O55" s="2">
        <f t="shared" si="4"/>
        <v>42</v>
      </c>
      <c r="P55" s="2">
        <v>48</v>
      </c>
      <c r="Q55" s="3">
        <f t="shared" si="5"/>
        <v>87.5</v>
      </c>
      <c r="R55" s="31"/>
    </row>
    <row r="56" spans="1:18" x14ac:dyDescent="0.35">
      <c r="A56" s="2" t="s">
        <v>20</v>
      </c>
      <c r="B56" s="1" t="s">
        <v>87</v>
      </c>
      <c r="C56" s="2">
        <v>3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3</v>
      </c>
      <c r="L56" s="2">
        <v>3</v>
      </c>
      <c r="M56" s="2">
        <v>3</v>
      </c>
      <c r="N56" s="2">
        <v>3</v>
      </c>
      <c r="O56" s="2">
        <f t="shared" si="4"/>
        <v>36</v>
      </c>
      <c r="P56" s="2">
        <v>48</v>
      </c>
      <c r="Q56" s="3">
        <f t="shared" si="5"/>
        <v>75</v>
      </c>
      <c r="R56" s="31"/>
    </row>
    <row r="57" spans="1:18" x14ac:dyDescent="0.35">
      <c r="A57" s="2" t="s">
        <v>21</v>
      </c>
      <c r="B57" s="1" t="s">
        <v>88</v>
      </c>
      <c r="C57" s="2">
        <v>4</v>
      </c>
      <c r="D57" s="2">
        <v>4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f t="shared" si="4"/>
        <v>38</v>
      </c>
      <c r="P57" s="2">
        <v>48</v>
      </c>
      <c r="Q57" s="3">
        <f t="shared" si="5"/>
        <v>79.166666666666657</v>
      </c>
      <c r="R57" s="31"/>
    </row>
    <row r="58" spans="1:18" x14ac:dyDescent="0.35">
      <c r="A58" s="2" t="s">
        <v>22</v>
      </c>
      <c r="B58" s="1" t="s">
        <v>89</v>
      </c>
      <c r="C58" s="2">
        <v>4</v>
      </c>
      <c r="D58" s="2">
        <v>4</v>
      </c>
      <c r="E58" s="2">
        <v>4</v>
      </c>
      <c r="F58" s="2">
        <v>4</v>
      </c>
      <c r="G58" s="2">
        <v>3</v>
      </c>
      <c r="H58" s="2">
        <v>2</v>
      </c>
      <c r="I58" s="2">
        <v>4</v>
      </c>
      <c r="J58" s="2">
        <v>4</v>
      </c>
      <c r="K58" s="2">
        <v>4</v>
      </c>
      <c r="L58" s="2">
        <v>4</v>
      </c>
      <c r="M58" s="2">
        <v>3</v>
      </c>
      <c r="N58" s="2">
        <v>2</v>
      </c>
      <c r="O58" s="2">
        <f t="shared" si="4"/>
        <v>42</v>
      </c>
      <c r="P58" s="2">
        <v>48</v>
      </c>
      <c r="Q58" s="3">
        <f t="shared" si="5"/>
        <v>87.5</v>
      </c>
      <c r="R58" s="31"/>
    </row>
    <row r="59" spans="1:18" x14ac:dyDescent="0.35">
      <c r="A59" s="2" t="s">
        <v>23</v>
      </c>
      <c r="B59" s="1" t="s">
        <v>90</v>
      </c>
      <c r="C59" s="2">
        <v>4</v>
      </c>
      <c r="D59" s="2">
        <v>4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2">
        <f t="shared" si="4"/>
        <v>39</v>
      </c>
      <c r="P59" s="2">
        <v>48</v>
      </c>
      <c r="Q59" s="3">
        <f t="shared" si="5"/>
        <v>81.25</v>
      </c>
      <c r="R59" s="31"/>
    </row>
    <row r="60" spans="1:18" x14ac:dyDescent="0.35">
      <c r="A60" s="2" t="s">
        <v>24</v>
      </c>
      <c r="B60" s="1" t="s">
        <v>91</v>
      </c>
      <c r="C60" s="2">
        <v>4</v>
      </c>
      <c r="D60" s="2">
        <v>4</v>
      </c>
      <c r="E60" s="2">
        <v>4</v>
      </c>
      <c r="F60" s="2">
        <v>4</v>
      </c>
      <c r="G60" s="2">
        <v>3</v>
      </c>
      <c r="H60" s="2">
        <v>2</v>
      </c>
      <c r="I60" s="2">
        <v>4</v>
      </c>
      <c r="J60" s="2">
        <v>3</v>
      </c>
      <c r="K60" s="2">
        <v>3</v>
      </c>
      <c r="L60" s="2">
        <v>3</v>
      </c>
      <c r="M60" s="2">
        <v>3</v>
      </c>
      <c r="N60" s="2">
        <v>2</v>
      </c>
      <c r="O60" s="2">
        <f t="shared" si="4"/>
        <v>39</v>
      </c>
      <c r="P60" s="2">
        <v>48</v>
      </c>
      <c r="Q60" s="3">
        <f t="shared" si="5"/>
        <v>81.25</v>
      </c>
      <c r="R60" s="31"/>
    </row>
    <row r="61" spans="1:18" x14ac:dyDescent="0.35">
      <c r="A61" s="2" t="s">
        <v>25</v>
      </c>
      <c r="B61" s="1" t="s">
        <v>92</v>
      </c>
      <c r="C61" s="2">
        <v>3</v>
      </c>
      <c r="D61" s="2">
        <v>3</v>
      </c>
      <c r="E61" s="2">
        <v>3</v>
      </c>
      <c r="F61" s="2">
        <v>3</v>
      </c>
      <c r="G61" s="2">
        <v>3</v>
      </c>
      <c r="H61" s="2">
        <v>3</v>
      </c>
      <c r="I61" s="2">
        <v>3</v>
      </c>
      <c r="J61" s="2">
        <v>3</v>
      </c>
      <c r="K61" s="2">
        <v>4</v>
      </c>
      <c r="L61" s="2">
        <v>4</v>
      </c>
      <c r="M61" s="2">
        <v>3</v>
      </c>
      <c r="N61" s="2">
        <v>2</v>
      </c>
      <c r="O61" s="2">
        <f t="shared" si="4"/>
        <v>37</v>
      </c>
      <c r="P61" s="2">
        <v>48</v>
      </c>
      <c r="Q61" s="3">
        <f t="shared" si="5"/>
        <v>77.083333333333343</v>
      </c>
      <c r="R61" s="31"/>
    </row>
    <row r="62" spans="1:18" x14ac:dyDescent="0.35">
      <c r="A62" s="2" t="s">
        <v>26</v>
      </c>
      <c r="B62" s="1" t="s">
        <v>93</v>
      </c>
      <c r="C62" s="2">
        <v>4</v>
      </c>
      <c r="D62" s="2">
        <v>4</v>
      </c>
      <c r="E62" s="2">
        <v>3</v>
      </c>
      <c r="F62" s="2">
        <v>4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2">
        <f t="shared" si="4"/>
        <v>39</v>
      </c>
      <c r="P62" s="2">
        <v>48</v>
      </c>
      <c r="Q62" s="3">
        <f t="shared" si="5"/>
        <v>81.25</v>
      </c>
      <c r="R62" s="31"/>
    </row>
    <row r="63" spans="1:18" x14ac:dyDescent="0.35">
      <c r="A63" s="2" t="s">
        <v>27</v>
      </c>
      <c r="B63" s="1" t="s">
        <v>57</v>
      </c>
      <c r="C63" s="2">
        <v>4</v>
      </c>
      <c r="D63" s="2">
        <v>3</v>
      </c>
      <c r="E63" s="2">
        <v>4</v>
      </c>
      <c r="F63" s="2">
        <v>3</v>
      </c>
      <c r="G63" s="2">
        <v>3</v>
      </c>
      <c r="H63" s="2">
        <v>2</v>
      </c>
      <c r="I63" s="2">
        <v>3</v>
      </c>
      <c r="J63" s="2">
        <v>3</v>
      </c>
      <c r="K63" s="2">
        <v>3</v>
      </c>
      <c r="L63" s="2">
        <v>4</v>
      </c>
      <c r="M63" s="2">
        <v>3</v>
      </c>
      <c r="N63" s="2">
        <v>2</v>
      </c>
      <c r="O63" s="2">
        <f t="shared" si="4"/>
        <v>37</v>
      </c>
      <c r="P63" s="2">
        <v>48</v>
      </c>
      <c r="Q63" s="3">
        <f t="shared" si="5"/>
        <v>77.083333333333343</v>
      </c>
      <c r="R63" s="31"/>
    </row>
    <row r="64" spans="1:18" x14ac:dyDescent="0.35">
      <c r="A64" s="2" t="s">
        <v>28</v>
      </c>
      <c r="B64" s="1" t="s">
        <v>102</v>
      </c>
      <c r="C64" s="2">
        <v>3</v>
      </c>
      <c r="D64" s="2">
        <v>3</v>
      </c>
      <c r="E64" s="2">
        <v>3</v>
      </c>
      <c r="F64" s="2">
        <v>3</v>
      </c>
      <c r="G64" s="2">
        <v>3</v>
      </c>
      <c r="H64" s="2">
        <v>3</v>
      </c>
      <c r="I64" s="2">
        <v>4</v>
      </c>
      <c r="J64" s="2">
        <v>4</v>
      </c>
      <c r="K64" s="2">
        <v>3</v>
      </c>
      <c r="L64" s="2">
        <v>3</v>
      </c>
      <c r="M64" s="2">
        <v>3</v>
      </c>
      <c r="N64" s="2">
        <v>3</v>
      </c>
      <c r="O64" s="2">
        <f t="shared" si="4"/>
        <v>38</v>
      </c>
      <c r="P64" s="2">
        <v>48</v>
      </c>
      <c r="Q64" s="3">
        <f t="shared" si="5"/>
        <v>79.166666666666657</v>
      </c>
      <c r="R64" s="31"/>
    </row>
    <row r="65" spans="1:18" x14ac:dyDescent="0.35">
      <c r="A65" s="2" t="s">
        <v>29</v>
      </c>
      <c r="B65" s="1" t="s">
        <v>94</v>
      </c>
      <c r="C65" s="2">
        <v>4</v>
      </c>
      <c r="D65" s="2">
        <v>3</v>
      </c>
      <c r="E65" s="2">
        <v>3</v>
      </c>
      <c r="F65" s="2">
        <v>3</v>
      </c>
      <c r="G65" s="2">
        <v>3</v>
      </c>
      <c r="H65" s="2">
        <v>2</v>
      </c>
      <c r="I65" s="2">
        <v>4</v>
      </c>
      <c r="J65" s="2">
        <v>4</v>
      </c>
      <c r="K65" s="2">
        <v>4</v>
      </c>
      <c r="L65" s="2">
        <v>4</v>
      </c>
      <c r="M65" s="2">
        <v>3</v>
      </c>
      <c r="N65" s="2">
        <v>2</v>
      </c>
      <c r="O65" s="2">
        <f t="shared" si="4"/>
        <v>39</v>
      </c>
      <c r="P65" s="2">
        <v>48</v>
      </c>
      <c r="Q65" s="3">
        <f t="shared" si="5"/>
        <v>81.25</v>
      </c>
      <c r="R65" s="31"/>
    </row>
    <row r="66" spans="1:18" x14ac:dyDescent="0.35">
      <c r="A66" s="2" t="s">
        <v>30</v>
      </c>
      <c r="B66" s="1" t="s">
        <v>95</v>
      </c>
      <c r="C66" s="2">
        <v>4</v>
      </c>
      <c r="D66" s="2">
        <v>4</v>
      </c>
      <c r="E66" s="2">
        <v>4</v>
      </c>
      <c r="F66" s="2">
        <v>3</v>
      </c>
      <c r="G66" s="2">
        <v>3</v>
      </c>
      <c r="H66" s="2">
        <v>3</v>
      </c>
      <c r="I66" s="2">
        <v>4</v>
      </c>
      <c r="J66" s="2">
        <v>4</v>
      </c>
      <c r="K66" s="2">
        <v>4</v>
      </c>
      <c r="L66" s="2">
        <v>3</v>
      </c>
      <c r="M66" s="2">
        <v>3</v>
      </c>
      <c r="N66" s="2">
        <v>3</v>
      </c>
      <c r="O66" s="2">
        <f t="shared" si="4"/>
        <v>42</v>
      </c>
      <c r="P66" s="2">
        <v>48</v>
      </c>
      <c r="Q66" s="3">
        <f t="shared" si="5"/>
        <v>87.5</v>
      </c>
      <c r="R66" s="31"/>
    </row>
    <row r="67" spans="1:18" x14ac:dyDescent="0.35">
      <c r="A67" s="2" t="s">
        <v>31</v>
      </c>
      <c r="B67" s="1" t="s">
        <v>96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3</v>
      </c>
      <c r="I67" s="2">
        <v>4</v>
      </c>
      <c r="J67" s="2">
        <v>3</v>
      </c>
      <c r="K67" s="2">
        <v>3</v>
      </c>
      <c r="L67" s="2">
        <v>4</v>
      </c>
      <c r="M67" s="2">
        <v>4</v>
      </c>
      <c r="N67" s="2">
        <v>4</v>
      </c>
      <c r="O67" s="2">
        <f t="shared" si="4"/>
        <v>45</v>
      </c>
      <c r="P67" s="2">
        <v>48</v>
      </c>
      <c r="Q67" s="3">
        <f t="shared" si="5"/>
        <v>93.75</v>
      </c>
      <c r="R67" s="31"/>
    </row>
    <row r="68" spans="1:18" x14ac:dyDescent="0.35">
      <c r="A68" s="2" t="s">
        <v>32</v>
      </c>
      <c r="B68" s="1" t="s">
        <v>97</v>
      </c>
      <c r="C68" s="2">
        <v>4</v>
      </c>
      <c r="D68" s="2">
        <v>4</v>
      </c>
      <c r="E68" s="2">
        <v>3</v>
      </c>
      <c r="F68" s="2">
        <v>3</v>
      </c>
      <c r="G68" s="2">
        <v>3</v>
      </c>
      <c r="H68" s="2">
        <v>3</v>
      </c>
      <c r="I68" s="2">
        <v>4</v>
      </c>
      <c r="J68" s="2">
        <v>4</v>
      </c>
      <c r="K68" s="2">
        <v>3</v>
      </c>
      <c r="L68" s="2">
        <v>3</v>
      </c>
      <c r="M68" s="2">
        <v>3</v>
      </c>
      <c r="N68" s="2">
        <v>3</v>
      </c>
      <c r="O68" s="2">
        <f t="shared" si="4"/>
        <v>40</v>
      </c>
      <c r="P68" s="2">
        <v>48</v>
      </c>
      <c r="Q68" s="3">
        <f t="shared" si="5"/>
        <v>83.333333333333343</v>
      </c>
      <c r="R68" s="31"/>
    </row>
    <row r="69" spans="1:18" x14ac:dyDescent="0.35">
      <c r="A69" s="2" t="s">
        <v>33</v>
      </c>
      <c r="B69" s="1" t="s">
        <v>98</v>
      </c>
      <c r="C69" s="2">
        <v>4</v>
      </c>
      <c r="D69" s="2">
        <v>4</v>
      </c>
      <c r="E69" s="2">
        <v>4</v>
      </c>
      <c r="F69" s="2">
        <v>3</v>
      </c>
      <c r="G69" s="2">
        <v>3</v>
      </c>
      <c r="H69" s="2">
        <v>2</v>
      </c>
      <c r="I69" s="2">
        <v>4</v>
      </c>
      <c r="J69" s="2">
        <v>4</v>
      </c>
      <c r="K69" s="2">
        <v>4</v>
      </c>
      <c r="L69" s="2">
        <v>4</v>
      </c>
      <c r="M69" s="2">
        <v>3</v>
      </c>
      <c r="N69" s="2">
        <v>4</v>
      </c>
      <c r="O69" s="2">
        <f t="shared" si="4"/>
        <v>43</v>
      </c>
      <c r="P69" s="2">
        <v>48</v>
      </c>
      <c r="Q69" s="3">
        <f t="shared" si="5"/>
        <v>89.583333333333343</v>
      </c>
      <c r="R69" s="31"/>
    </row>
    <row r="70" spans="1:18" x14ac:dyDescent="0.35">
      <c r="A70" s="2" t="s">
        <v>34</v>
      </c>
      <c r="B70" s="1" t="s">
        <v>99</v>
      </c>
      <c r="C70" s="2">
        <v>4</v>
      </c>
      <c r="D70" s="2">
        <v>4</v>
      </c>
      <c r="E70" s="2">
        <v>3</v>
      </c>
      <c r="F70" s="2">
        <v>3</v>
      </c>
      <c r="G70" s="2">
        <v>3</v>
      </c>
      <c r="H70" s="2">
        <v>3</v>
      </c>
      <c r="I70" s="2">
        <v>4</v>
      </c>
      <c r="J70" s="2">
        <v>4</v>
      </c>
      <c r="K70" s="2">
        <v>4</v>
      </c>
      <c r="L70" s="2">
        <v>4</v>
      </c>
      <c r="M70" s="2">
        <v>3</v>
      </c>
      <c r="N70" s="2">
        <v>3</v>
      </c>
      <c r="O70" s="2">
        <f t="shared" si="4"/>
        <v>42</v>
      </c>
      <c r="P70" s="2">
        <v>48</v>
      </c>
      <c r="Q70" s="3">
        <f t="shared" si="5"/>
        <v>87.5</v>
      </c>
      <c r="R70" s="31"/>
    </row>
    <row r="71" spans="1:18" x14ac:dyDescent="0.35">
      <c r="A71" s="2" t="s">
        <v>35</v>
      </c>
      <c r="B71" s="1" t="s">
        <v>100</v>
      </c>
      <c r="C71" s="2">
        <v>4</v>
      </c>
      <c r="D71" s="2">
        <v>3</v>
      </c>
      <c r="E71" s="2">
        <v>3</v>
      </c>
      <c r="F71" s="2">
        <v>4</v>
      </c>
      <c r="G71" s="2">
        <v>3</v>
      </c>
      <c r="H71" s="2">
        <v>3</v>
      </c>
      <c r="I71" s="2">
        <v>4</v>
      </c>
      <c r="J71" s="2">
        <v>4</v>
      </c>
      <c r="K71" s="2">
        <v>4</v>
      </c>
      <c r="L71" s="2">
        <v>4</v>
      </c>
      <c r="M71" s="2">
        <v>3</v>
      </c>
      <c r="N71" s="2">
        <v>3</v>
      </c>
      <c r="O71" s="2">
        <f t="shared" si="4"/>
        <v>42</v>
      </c>
      <c r="P71" s="2">
        <v>48</v>
      </c>
      <c r="Q71" s="3">
        <f t="shared" si="5"/>
        <v>87.5</v>
      </c>
      <c r="R71" s="31"/>
    </row>
    <row r="72" spans="1:18" x14ac:dyDescent="0.35">
      <c r="A72" s="2" t="s">
        <v>36</v>
      </c>
      <c r="B72" s="1" t="s">
        <v>101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3</v>
      </c>
      <c r="N72" s="2">
        <v>2</v>
      </c>
      <c r="O72" s="2">
        <f t="shared" si="4"/>
        <v>35</v>
      </c>
      <c r="P72" s="2">
        <v>48</v>
      </c>
      <c r="Q72" s="3">
        <f t="shared" si="5"/>
        <v>72.916666666666657</v>
      </c>
      <c r="R72" s="32"/>
    </row>
    <row r="73" spans="1:18" x14ac:dyDescent="0.35">
      <c r="C73">
        <f>SUM(C41:C72)</f>
        <v>123</v>
      </c>
      <c r="D73">
        <f t="shared" ref="D73:N73" si="6">SUM(D41:D72)</f>
        <v>120</v>
      </c>
      <c r="E73">
        <f t="shared" si="6"/>
        <v>106</v>
      </c>
      <c r="F73">
        <f t="shared" si="6"/>
        <v>106</v>
      </c>
      <c r="G73">
        <f t="shared" si="6"/>
        <v>97</v>
      </c>
      <c r="H73">
        <f t="shared" si="6"/>
        <v>87</v>
      </c>
      <c r="I73">
        <f t="shared" si="6"/>
        <v>118</v>
      </c>
      <c r="J73">
        <f t="shared" si="6"/>
        <v>111</v>
      </c>
      <c r="K73">
        <f t="shared" si="6"/>
        <v>109</v>
      </c>
      <c r="L73">
        <f t="shared" si="6"/>
        <v>108</v>
      </c>
      <c r="M73">
        <f t="shared" si="6"/>
        <v>95</v>
      </c>
      <c r="N73">
        <f t="shared" si="6"/>
        <v>84</v>
      </c>
    </row>
    <row r="74" spans="1:18" x14ac:dyDescent="0.35">
      <c r="C74">
        <f>(C73/128)*100</f>
        <v>96.09375</v>
      </c>
      <c r="D74">
        <f t="shared" ref="D74:N74" si="7">(D73/128)*100</f>
        <v>93.75</v>
      </c>
      <c r="E74">
        <f t="shared" si="7"/>
        <v>82.8125</v>
      </c>
      <c r="F74">
        <f t="shared" si="7"/>
        <v>82.8125</v>
      </c>
      <c r="G74">
        <f t="shared" si="7"/>
        <v>75.78125</v>
      </c>
      <c r="H74">
        <f t="shared" si="7"/>
        <v>67.96875</v>
      </c>
      <c r="I74">
        <f t="shared" si="7"/>
        <v>92.1875</v>
      </c>
      <c r="J74">
        <f t="shared" si="7"/>
        <v>86.71875</v>
      </c>
      <c r="K74">
        <f t="shared" si="7"/>
        <v>85.15625</v>
      </c>
      <c r="L74">
        <f t="shared" si="7"/>
        <v>84.375</v>
      </c>
      <c r="M74">
        <f t="shared" si="7"/>
        <v>74.21875</v>
      </c>
      <c r="N74">
        <f t="shared" si="7"/>
        <v>65.625</v>
      </c>
      <c r="P74" s="19"/>
    </row>
    <row r="76" spans="1:18" x14ac:dyDescent="0.35">
      <c r="C76" s="1"/>
      <c r="D76" s="1"/>
      <c r="E76" s="1"/>
      <c r="F76" s="1"/>
      <c r="G76" s="1"/>
      <c r="H76" s="1"/>
      <c r="I76" s="1" t="s">
        <v>167</v>
      </c>
      <c r="J76" s="1"/>
    </row>
    <row r="77" spans="1:18" x14ac:dyDescent="0.35">
      <c r="C77" s="1" t="s">
        <v>150</v>
      </c>
      <c r="D77" s="1"/>
      <c r="E77" s="1"/>
      <c r="F77" s="1" t="s">
        <v>163</v>
      </c>
      <c r="G77" s="1" t="s">
        <v>164</v>
      </c>
      <c r="H77" s="1" t="s">
        <v>165</v>
      </c>
      <c r="I77" s="1" t="s">
        <v>166</v>
      </c>
      <c r="J77" s="1" t="s">
        <v>168</v>
      </c>
    </row>
    <row r="78" spans="1:18" x14ac:dyDescent="0.35">
      <c r="C78" s="1" t="s">
        <v>151</v>
      </c>
      <c r="D78" s="56" t="s">
        <v>157</v>
      </c>
      <c r="E78" s="57"/>
      <c r="F78" s="1">
        <v>51.953125</v>
      </c>
      <c r="G78" s="1">
        <v>94.140625</v>
      </c>
      <c r="H78" s="1">
        <v>42.1875</v>
      </c>
      <c r="I78" s="1">
        <v>48.046875</v>
      </c>
      <c r="J78" s="1">
        <v>0.87804878048780488</v>
      </c>
    </row>
    <row r="79" spans="1:18" x14ac:dyDescent="0.35">
      <c r="C79" s="1" t="s">
        <v>152</v>
      </c>
      <c r="D79" s="56" t="s">
        <v>158</v>
      </c>
      <c r="E79" s="57"/>
      <c r="F79" s="1">
        <v>45.3125</v>
      </c>
      <c r="G79" s="1">
        <v>90.234375</v>
      </c>
      <c r="H79" s="1">
        <v>44.921875</v>
      </c>
      <c r="I79" s="1">
        <v>54.6875</v>
      </c>
      <c r="J79" s="1">
        <v>0.8214285714285714</v>
      </c>
    </row>
    <row r="80" spans="1:18" x14ac:dyDescent="0.35">
      <c r="C80" s="1" t="s">
        <v>153</v>
      </c>
      <c r="D80" s="56" t="s">
        <v>159</v>
      </c>
      <c r="E80" s="57"/>
      <c r="F80" s="1">
        <v>43.75</v>
      </c>
      <c r="G80" s="1">
        <v>83.984375</v>
      </c>
      <c r="H80" s="1">
        <v>40.234375</v>
      </c>
      <c r="I80" s="1">
        <v>56.25</v>
      </c>
      <c r="J80" s="1">
        <v>0.71527777777777779</v>
      </c>
    </row>
    <row r="81" spans="3:10" x14ac:dyDescent="0.35">
      <c r="C81" s="1" t="s">
        <v>154</v>
      </c>
      <c r="D81" s="56" t="s">
        <v>160</v>
      </c>
      <c r="E81" s="57"/>
      <c r="F81" s="1">
        <v>41.796875</v>
      </c>
      <c r="G81" s="1">
        <v>83.59375</v>
      </c>
      <c r="H81" s="1">
        <v>41.796875</v>
      </c>
      <c r="I81" s="1">
        <v>58.203125</v>
      </c>
      <c r="J81" s="1">
        <v>0.71812080536912748</v>
      </c>
    </row>
    <row r="82" spans="3:10" x14ac:dyDescent="0.35">
      <c r="C82" s="1" t="s">
        <v>155</v>
      </c>
      <c r="D82" s="56" t="s">
        <v>161</v>
      </c>
      <c r="E82" s="57"/>
      <c r="F82" s="1">
        <v>40.234375</v>
      </c>
      <c r="G82" s="1">
        <v>75</v>
      </c>
      <c r="H82" s="1">
        <v>34.765625</v>
      </c>
      <c r="I82" s="1">
        <v>59.765625</v>
      </c>
      <c r="J82" s="1">
        <v>0.5816993464052288</v>
      </c>
    </row>
    <row r="83" spans="3:10" x14ac:dyDescent="0.35">
      <c r="C83" s="1" t="s">
        <v>156</v>
      </c>
      <c r="D83" s="56" t="s">
        <v>162</v>
      </c>
      <c r="E83" s="57"/>
      <c r="F83" s="1">
        <v>30.859375</v>
      </c>
      <c r="G83" s="1">
        <v>66.796875</v>
      </c>
      <c r="H83" s="1">
        <v>35.9375</v>
      </c>
      <c r="I83" s="1">
        <v>69.140625</v>
      </c>
      <c r="J83" s="1">
        <v>0.51977401129943501</v>
      </c>
    </row>
  </sheetData>
  <mergeCells count="23">
    <mergeCell ref="D82:E82"/>
    <mergeCell ref="D83:E83"/>
    <mergeCell ref="Q3:Q4"/>
    <mergeCell ref="D78:E78"/>
    <mergeCell ref="D79:E79"/>
    <mergeCell ref="D80:E80"/>
    <mergeCell ref="D81:E81"/>
    <mergeCell ref="A37:B37"/>
    <mergeCell ref="R41:R72"/>
    <mergeCell ref="R3:R4"/>
    <mergeCell ref="A39:A40"/>
    <mergeCell ref="B39:B40"/>
    <mergeCell ref="C39:N39"/>
    <mergeCell ref="O39:O40"/>
    <mergeCell ref="P39:P40"/>
    <mergeCell ref="Q39:Q40"/>
    <mergeCell ref="R39:R40"/>
    <mergeCell ref="A3:A4"/>
    <mergeCell ref="B3:B4"/>
    <mergeCell ref="C3:N3"/>
    <mergeCell ref="O3:O4"/>
    <mergeCell ref="R5:R36"/>
    <mergeCell ref="P3:P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6B28-5168-4C13-AE2A-B8835A70D1E3}">
  <dimension ref="A1"/>
  <sheetViews>
    <sheetView workbookViewId="0">
      <selection activeCell="B1" sqref="A1:B32"/>
    </sheetView>
  </sheetViews>
  <sheetFormatPr defaultRowHeight="14.5" x14ac:dyDescent="0.3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01079-F6E3-4F4A-A8CA-D08E2959B9CD}">
  <dimension ref="A1:R89"/>
  <sheetViews>
    <sheetView topLeftCell="A73" zoomScale="81" zoomScaleNormal="81" workbookViewId="0">
      <selection activeCell="C84" sqref="C84:D89"/>
    </sheetView>
  </sheetViews>
  <sheetFormatPr defaultRowHeight="14.5" x14ac:dyDescent="0.35"/>
  <cols>
    <col min="15" max="15" width="10.453125" customWidth="1"/>
    <col min="16" max="16" width="14.90625" customWidth="1"/>
    <col min="18" max="18" width="17.6328125" customWidth="1"/>
    <col min="19" max="19" width="10.6328125" customWidth="1"/>
    <col min="20" max="20" width="8.90625" customWidth="1"/>
    <col min="21" max="21" width="7" customWidth="1"/>
  </cols>
  <sheetData>
    <row r="1" spans="1:18" x14ac:dyDescent="0.35">
      <c r="A1" t="s">
        <v>0</v>
      </c>
    </row>
    <row r="3" spans="1:18" x14ac:dyDescent="0.35">
      <c r="A3" s="34" t="s">
        <v>1</v>
      </c>
      <c r="B3" s="34" t="s">
        <v>2</v>
      </c>
      <c r="C3" s="36" t="s">
        <v>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34" t="s">
        <v>70</v>
      </c>
      <c r="P3" s="34" t="s">
        <v>71</v>
      </c>
      <c r="Q3" s="39" t="s">
        <v>69</v>
      </c>
      <c r="R3" s="43" t="s">
        <v>72</v>
      </c>
    </row>
    <row r="4" spans="1:18" x14ac:dyDescent="0.35">
      <c r="A4" s="35"/>
      <c r="B4" s="35"/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35"/>
      <c r="P4" s="35"/>
      <c r="Q4" s="40"/>
      <c r="R4" s="43"/>
    </row>
    <row r="5" spans="1:18" x14ac:dyDescent="0.35">
      <c r="A5" s="2" t="s">
        <v>5</v>
      </c>
      <c r="B5" s="3" t="s">
        <v>37</v>
      </c>
      <c r="C5" s="1">
        <v>2</v>
      </c>
      <c r="D5" s="1">
        <v>2</v>
      </c>
      <c r="E5" s="1">
        <v>2</v>
      </c>
      <c r="F5" s="1">
        <v>3</v>
      </c>
      <c r="G5" s="1">
        <v>3</v>
      </c>
      <c r="H5" s="1">
        <v>1</v>
      </c>
      <c r="I5" s="1">
        <v>2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2">
        <f>SUM(C5:N5)</f>
        <v>20</v>
      </c>
      <c r="P5" s="2">
        <v>48</v>
      </c>
      <c r="Q5" s="3">
        <f>O5/P5*100</f>
        <v>41.666666666666671</v>
      </c>
      <c r="R5" s="44">
        <f>AVERAGE(Q5:Q36)</f>
        <v>43.359375000000007</v>
      </c>
    </row>
    <row r="6" spans="1:18" x14ac:dyDescent="0.35">
      <c r="A6" s="2" t="s">
        <v>6</v>
      </c>
      <c r="B6" s="3" t="s">
        <v>38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2</v>
      </c>
      <c r="J6" s="1">
        <v>2</v>
      </c>
      <c r="K6" s="1">
        <v>1</v>
      </c>
      <c r="L6" s="1">
        <v>1</v>
      </c>
      <c r="M6" s="1">
        <v>1</v>
      </c>
      <c r="N6" s="1">
        <v>1</v>
      </c>
      <c r="O6" s="2">
        <f t="shared" ref="O6:O36" si="0">SUM(C6:N6)</f>
        <v>14</v>
      </c>
      <c r="P6" s="2">
        <v>48</v>
      </c>
      <c r="Q6" s="3">
        <f>O6/P6*100</f>
        <v>29.166666666666668</v>
      </c>
      <c r="R6" s="45"/>
    </row>
    <row r="7" spans="1:18" x14ac:dyDescent="0.35">
      <c r="A7" s="2" t="s">
        <v>7</v>
      </c>
      <c r="B7" s="3" t="s">
        <v>39</v>
      </c>
      <c r="C7" s="1">
        <v>3</v>
      </c>
      <c r="D7" s="1">
        <v>2</v>
      </c>
      <c r="E7" s="1">
        <v>2</v>
      </c>
      <c r="F7" s="1">
        <v>2</v>
      </c>
      <c r="G7" s="1">
        <v>2</v>
      </c>
      <c r="H7" s="1">
        <v>1</v>
      </c>
      <c r="I7" s="1">
        <v>2</v>
      </c>
      <c r="J7" s="1">
        <v>1</v>
      </c>
      <c r="K7" s="1">
        <v>2</v>
      </c>
      <c r="L7" s="1">
        <v>2</v>
      </c>
      <c r="M7" s="1">
        <v>2</v>
      </c>
      <c r="N7" s="1">
        <v>1</v>
      </c>
      <c r="O7" s="2">
        <f t="shared" si="0"/>
        <v>22</v>
      </c>
      <c r="P7" s="2">
        <v>48</v>
      </c>
      <c r="Q7" s="3">
        <f t="shared" ref="Q7:Q36" si="1">O7/P7*100</f>
        <v>45.833333333333329</v>
      </c>
      <c r="R7" s="45"/>
    </row>
    <row r="8" spans="1:18" x14ac:dyDescent="0.35">
      <c r="A8" s="2" t="s">
        <v>8</v>
      </c>
      <c r="B8" s="3" t="s">
        <v>40</v>
      </c>
      <c r="C8" s="1">
        <v>3</v>
      </c>
      <c r="D8" s="1">
        <v>3</v>
      </c>
      <c r="E8" s="1">
        <v>2</v>
      </c>
      <c r="F8" s="1">
        <v>2</v>
      </c>
      <c r="G8" s="1">
        <v>1</v>
      </c>
      <c r="H8" s="1">
        <v>1</v>
      </c>
      <c r="I8" s="1">
        <v>2</v>
      </c>
      <c r="J8" s="1">
        <v>2</v>
      </c>
      <c r="K8" s="1">
        <v>1</v>
      </c>
      <c r="L8" s="1">
        <v>1</v>
      </c>
      <c r="M8" s="1">
        <v>1</v>
      </c>
      <c r="N8" s="1">
        <v>1</v>
      </c>
      <c r="O8" s="2">
        <f t="shared" si="0"/>
        <v>20</v>
      </c>
      <c r="P8" s="2">
        <v>48</v>
      </c>
      <c r="Q8" s="3">
        <f t="shared" si="1"/>
        <v>41.666666666666671</v>
      </c>
      <c r="R8" s="45"/>
    </row>
    <row r="9" spans="1:18" x14ac:dyDescent="0.35">
      <c r="A9" s="5" t="s">
        <v>9</v>
      </c>
      <c r="B9" s="4" t="s">
        <v>41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1</v>
      </c>
      <c r="I9" s="1">
        <v>3</v>
      </c>
      <c r="J9" s="1">
        <v>2</v>
      </c>
      <c r="K9" s="1">
        <v>1</v>
      </c>
      <c r="L9" s="1">
        <v>1</v>
      </c>
      <c r="M9" s="1">
        <v>1</v>
      </c>
      <c r="N9" s="1">
        <v>1</v>
      </c>
      <c r="O9" s="2">
        <f t="shared" si="0"/>
        <v>20</v>
      </c>
      <c r="P9" s="2">
        <v>48</v>
      </c>
      <c r="Q9" s="3">
        <f t="shared" si="1"/>
        <v>41.666666666666671</v>
      </c>
      <c r="R9" s="45"/>
    </row>
    <row r="10" spans="1:18" x14ac:dyDescent="0.35">
      <c r="A10" s="2" t="s">
        <v>10</v>
      </c>
      <c r="B10" s="3" t="s">
        <v>42</v>
      </c>
      <c r="C10" s="1">
        <v>2</v>
      </c>
      <c r="D10" s="1">
        <v>1</v>
      </c>
      <c r="E10" s="1">
        <v>1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1</v>
      </c>
      <c r="N10" s="1">
        <v>2</v>
      </c>
      <c r="O10" s="2">
        <f t="shared" si="0"/>
        <v>21</v>
      </c>
      <c r="P10" s="2">
        <v>48</v>
      </c>
      <c r="Q10" s="3">
        <f t="shared" si="1"/>
        <v>43.75</v>
      </c>
      <c r="R10" s="45"/>
    </row>
    <row r="11" spans="1:18" x14ac:dyDescent="0.35">
      <c r="A11" s="2" t="s">
        <v>11</v>
      </c>
      <c r="B11" s="3" t="s">
        <v>43</v>
      </c>
      <c r="C11" s="1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1</v>
      </c>
      <c r="K11" s="1">
        <v>3</v>
      </c>
      <c r="L11" s="1">
        <v>2</v>
      </c>
      <c r="M11" s="1">
        <v>2</v>
      </c>
      <c r="N11" s="1">
        <v>1</v>
      </c>
      <c r="O11" s="2">
        <f t="shared" si="0"/>
        <v>23</v>
      </c>
      <c r="P11" s="2">
        <v>48</v>
      </c>
      <c r="Q11" s="3">
        <f t="shared" si="1"/>
        <v>47.916666666666671</v>
      </c>
      <c r="R11" s="45"/>
    </row>
    <row r="12" spans="1:18" x14ac:dyDescent="0.35">
      <c r="A12" s="2" t="s">
        <v>12</v>
      </c>
      <c r="B12" s="3" t="s">
        <v>44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1</v>
      </c>
      <c r="I12" s="1">
        <v>2</v>
      </c>
      <c r="J12" s="1">
        <v>1</v>
      </c>
      <c r="K12" s="1">
        <v>3</v>
      </c>
      <c r="L12" s="1">
        <v>2</v>
      </c>
      <c r="M12" s="1">
        <v>1</v>
      </c>
      <c r="N12" s="1">
        <v>1</v>
      </c>
      <c r="O12" s="2">
        <f t="shared" si="0"/>
        <v>21</v>
      </c>
      <c r="P12" s="2">
        <v>48</v>
      </c>
      <c r="Q12" s="3">
        <f t="shared" si="1"/>
        <v>43.75</v>
      </c>
      <c r="R12" s="45"/>
    </row>
    <row r="13" spans="1:18" x14ac:dyDescent="0.35">
      <c r="A13" s="2" t="s">
        <v>13</v>
      </c>
      <c r="B13" s="3" t="s">
        <v>45</v>
      </c>
      <c r="C13" s="1">
        <v>2</v>
      </c>
      <c r="D13" s="1">
        <v>1</v>
      </c>
      <c r="E13" s="1">
        <v>1</v>
      </c>
      <c r="F13" s="1">
        <v>2</v>
      </c>
      <c r="G13" s="1">
        <v>2</v>
      </c>
      <c r="H13" s="1">
        <v>2</v>
      </c>
      <c r="I13" s="1">
        <v>2</v>
      </c>
      <c r="J13" s="1">
        <v>1</v>
      </c>
      <c r="K13" s="1">
        <v>2</v>
      </c>
      <c r="L13" s="1">
        <v>1</v>
      </c>
      <c r="M13" s="1">
        <v>1</v>
      </c>
      <c r="N13" s="1">
        <v>1</v>
      </c>
      <c r="O13" s="2">
        <f t="shared" si="0"/>
        <v>18</v>
      </c>
      <c r="P13" s="2">
        <v>48</v>
      </c>
      <c r="Q13" s="3">
        <f t="shared" si="1"/>
        <v>37.5</v>
      </c>
      <c r="R13" s="45"/>
    </row>
    <row r="14" spans="1:18" x14ac:dyDescent="0.35">
      <c r="A14" s="2" t="s">
        <v>14</v>
      </c>
      <c r="B14" s="3" t="s">
        <v>46</v>
      </c>
      <c r="C14" s="1">
        <v>2</v>
      </c>
      <c r="D14" s="1">
        <v>2</v>
      </c>
      <c r="E14" s="1">
        <v>3</v>
      </c>
      <c r="F14" s="1">
        <v>3</v>
      </c>
      <c r="G14" s="1">
        <v>3</v>
      </c>
      <c r="H14" s="1">
        <v>1</v>
      </c>
      <c r="I14" s="1">
        <v>3</v>
      </c>
      <c r="J14" s="1">
        <v>1</v>
      </c>
      <c r="K14" s="1">
        <v>3</v>
      </c>
      <c r="L14" s="1">
        <v>2</v>
      </c>
      <c r="M14" s="1">
        <v>2</v>
      </c>
      <c r="N14" s="1">
        <v>1</v>
      </c>
      <c r="O14" s="2">
        <f t="shared" si="0"/>
        <v>26</v>
      </c>
      <c r="P14" s="2">
        <v>48</v>
      </c>
      <c r="Q14" s="3">
        <f t="shared" si="1"/>
        <v>54.166666666666664</v>
      </c>
      <c r="R14" s="45"/>
    </row>
    <row r="15" spans="1:18" x14ac:dyDescent="0.35">
      <c r="A15" s="2" t="s">
        <v>15</v>
      </c>
      <c r="B15" s="3" t="s">
        <v>47</v>
      </c>
      <c r="C15" s="1">
        <v>3</v>
      </c>
      <c r="D15" s="1">
        <v>3</v>
      </c>
      <c r="E15" s="1">
        <v>3</v>
      </c>
      <c r="F15" s="1">
        <v>1</v>
      </c>
      <c r="G15" s="1">
        <v>1</v>
      </c>
      <c r="H15" s="1">
        <v>1</v>
      </c>
      <c r="I15" s="1">
        <v>2</v>
      </c>
      <c r="J15" s="1">
        <v>2</v>
      </c>
      <c r="K15" s="1">
        <v>2</v>
      </c>
      <c r="L15" s="1">
        <v>3</v>
      </c>
      <c r="M15" s="1">
        <v>1</v>
      </c>
      <c r="N15" s="1">
        <v>1</v>
      </c>
      <c r="O15" s="2">
        <f t="shared" si="0"/>
        <v>23</v>
      </c>
      <c r="P15" s="2">
        <v>48</v>
      </c>
      <c r="Q15" s="3">
        <f t="shared" si="1"/>
        <v>47.916666666666671</v>
      </c>
      <c r="R15" s="45"/>
    </row>
    <row r="16" spans="1:18" x14ac:dyDescent="0.35">
      <c r="A16" s="2" t="s">
        <v>16</v>
      </c>
      <c r="B16" s="3" t="s">
        <v>48</v>
      </c>
      <c r="C16" s="1">
        <v>2</v>
      </c>
      <c r="D16" s="1">
        <v>2</v>
      </c>
      <c r="E16" s="1">
        <v>1</v>
      </c>
      <c r="F16" s="1">
        <v>1</v>
      </c>
      <c r="G16" s="1">
        <v>1</v>
      </c>
      <c r="H16" s="1">
        <v>1</v>
      </c>
      <c r="I16" s="1">
        <v>2</v>
      </c>
      <c r="J16" s="1">
        <v>1</v>
      </c>
      <c r="K16" s="1">
        <v>2</v>
      </c>
      <c r="L16" s="1">
        <v>1</v>
      </c>
      <c r="M16" s="1">
        <v>2</v>
      </c>
      <c r="N16" s="1">
        <v>1</v>
      </c>
      <c r="O16" s="2">
        <f t="shared" si="0"/>
        <v>17</v>
      </c>
      <c r="P16" s="2">
        <v>48</v>
      </c>
      <c r="Q16" s="3">
        <f t="shared" si="1"/>
        <v>35.416666666666671</v>
      </c>
      <c r="R16" s="45"/>
    </row>
    <row r="17" spans="1:18" x14ac:dyDescent="0.35">
      <c r="A17" s="2" t="s">
        <v>17</v>
      </c>
      <c r="B17" s="3" t="s">
        <v>49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1</v>
      </c>
      <c r="J17" s="1">
        <v>2</v>
      </c>
      <c r="K17" s="1">
        <v>2</v>
      </c>
      <c r="L17" s="1">
        <v>2</v>
      </c>
      <c r="M17" s="1">
        <v>2</v>
      </c>
      <c r="N17" s="1">
        <v>1</v>
      </c>
      <c r="O17" s="2">
        <f t="shared" si="0"/>
        <v>22</v>
      </c>
      <c r="P17" s="2">
        <v>48</v>
      </c>
      <c r="Q17" s="3">
        <f t="shared" si="1"/>
        <v>45.833333333333329</v>
      </c>
      <c r="R17" s="45"/>
    </row>
    <row r="18" spans="1:18" x14ac:dyDescent="0.35">
      <c r="A18" s="2" t="s">
        <v>18</v>
      </c>
      <c r="B18" s="3" t="s">
        <v>50</v>
      </c>
      <c r="C18" s="1">
        <v>3</v>
      </c>
      <c r="D18" s="1">
        <v>3</v>
      </c>
      <c r="E18" s="1">
        <v>2</v>
      </c>
      <c r="F18" s="1">
        <v>2</v>
      </c>
      <c r="G18" s="1">
        <v>2</v>
      </c>
      <c r="H18" s="1">
        <v>2</v>
      </c>
      <c r="I18" s="1">
        <v>3</v>
      </c>
      <c r="J18" s="1">
        <v>2</v>
      </c>
      <c r="K18" s="1">
        <v>2</v>
      </c>
      <c r="L18" s="1">
        <v>1</v>
      </c>
      <c r="M18" s="1">
        <v>1</v>
      </c>
      <c r="N18" s="1">
        <v>1</v>
      </c>
      <c r="O18" s="2">
        <f t="shared" si="0"/>
        <v>24</v>
      </c>
      <c r="P18" s="2">
        <v>48</v>
      </c>
      <c r="Q18" s="3">
        <f t="shared" si="1"/>
        <v>50</v>
      </c>
      <c r="R18" s="45"/>
    </row>
    <row r="19" spans="1:18" x14ac:dyDescent="0.35">
      <c r="A19" s="2" t="s">
        <v>19</v>
      </c>
      <c r="B19" s="3" t="s">
        <v>51</v>
      </c>
      <c r="C19" s="1">
        <v>1</v>
      </c>
      <c r="D19" s="1">
        <v>1</v>
      </c>
      <c r="E19" s="1">
        <v>1</v>
      </c>
      <c r="F19" s="1">
        <v>1</v>
      </c>
      <c r="G19" s="1">
        <v>2</v>
      </c>
      <c r="H19" s="1">
        <v>1</v>
      </c>
      <c r="I19" s="1">
        <v>2</v>
      </c>
      <c r="J19" s="1">
        <v>1</v>
      </c>
      <c r="K19" s="1">
        <v>2</v>
      </c>
      <c r="L19" s="1">
        <v>2</v>
      </c>
      <c r="M19" s="1">
        <v>2</v>
      </c>
      <c r="N19" s="1">
        <v>2</v>
      </c>
      <c r="O19" s="2">
        <f t="shared" si="0"/>
        <v>18</v>
      </c>
      <c r="P19" s="2">
        <v>48</v>
      </c>
      <c r="Q19" s="3">
        <f t="shared" si="1"/>
        <v>37.5</v>
      </c>
      <c r="R19" s="45"/>
    </row>
    <row r="20" spans="1:18" x14ac:dyDescent="0.35">
      <c r="A20" s="2" t="s">
        <v>20</v>
      </c>
      <c r="B20" s="3" t="s">
        <v>52</v>
      </c>
      <c r="C20" s="1">
        <v>2</v>
      </c>
      <c r="D20" s="1">
        <v>1</v>
      </c>
      <c r="E20" s="1">
        <v>2</v>
      </c>
      <c r="F20" s="1">
        <v>2</v>
      </c>
      <c r="G20" s="1">
        <v>2</v>
      </c>
      <c r="H20" s="1">
        <v>1</v>
      </c>
      <c r="I20" s="1">
        <v>3</v>
      </c>
      <c r="J20" s="1">
        <v>2</v>
      </c>
      <c r="K20" s="1">
        <v>2</v>
      </c>
      <c r="L20" s="1">
        <v>2</v>
      </c>
      <c r="M20" s="1">
        <v>1</v>
      </c>
      <c r="N20" s="1">
        <v>2</v>
      </c>
      <c r="O20" s="2">
        <f t="shared" si="0"/>
        <v>22</v>
      </c>
      <c r="P20" s="2">
        <v>48</v>
      </c>
      <c r="Q20" s="3">
        <f t="shared" si="1"/>
        <v>45.833333333333329</v>
      </c>
      <c r="R20" s="45"/>
    </row>
    <row r="21" spans="1:18" x14ac:dyDescent="0.35">
      <c r="A21" s="2" t="s">
        <v>21</v>
      </c>
      <c r="B21" s="3" t="s">
        <v>53</v>
      </c>
      <c r="C21" s="1">
        <v>3</v>
      </c>
      <c r="D21" s="1">
        <v>2</v>
      </c>
      <c r="E21" s="1">
        <v>2</v>
      </c>
      <c r="F21" s="1">
        <v>2</v>
      </c>
      <c r="G21" s="1">
        <v>2</v>
      </c>
      <c r="H21" s="1">
        <v>1</v>
      </c>
      <c r="I21" s="1">
        <v>2</v>
      </c>
      <c r="J21" s="1">
        <v>2</v>
      </c>
      <c r="K21" s="1">
        <v>2</v>
      </c>
      <c r="L21" s="1">
        <v>1</v>
      </c>
      <c r="M21" s="1">
        <v>1</v>
      </c>
      <c r="N21" s="1">
        <v>1</v>
      </c>
      <c r="O21" s="2">
        <f t="shared" si="0"/>
        <v>21</v>
      </c>
      <c r="P21" s="2">
        <v>48</v>
      </c>
      <c r="Q21" s="3">
        <f t="shared" si="1"/>
        <v>43.75</v>
      </c>
      <c r="R21" s="45"/>
    </row>
    <row r="22" spans="1:18" x14ac:dyDescent="0.35">
      <c r="A22" s="2" t="s">
        <v>22</v>
      </c>
      <c r="B22" s="3" t="s">
        <v>54</v>
      </c>
      <c r="C22" s="1">
        <v>3</v>
      </c>
      <c r="D22" s="1">
        <v>2</v>
      </c>
      <c r="E22" s="1">
        <v>2</v>
      </c>
      <c r="F22" s="1">
        <v>2</v>
      </c>
      <c r="G22" s="1">
        <v>2</v>
      </c>
      <c r="H22" s="1">
        <v>2</v>
      </c>
      <c r="I22" s="1">
        <v>2</v>
      </c>
      <c r="J22" s="1">
        <v>1</v>
      </c>
      <c r="K22" s="1">
        <v>1</v>
      </c>
      <c r="L22" s="1">
        <v>1</v>
      </c>
      <c r="M22" s="1">
        <v>2</v>
      </c>
      <c r="N22" s="1">
        <v>2</v>
      </c>
      <c r="O22" s="2">
        <f t="shared" si="0"/>
        <v>22</v>
      </c>
      <c r="P22" s="2">
        <v>48</v>
      </c>
      <c r="Q22" s="3">
        <f t="shared" si="1"/>
        <v>45.833333333333329</v>
      </c>
      <c r="R22" s="45"/>
    </row>
    <row r="23" spans="1:18" x14ac:dyDescent="0.35">
      <c r="A23" s="2" t="s">
        <v>23</v>
      </c>
      <c r="B23" s="3" t="s">
        <v>55</v>
      </c>
      <c r="C23" s="1">
        <v>2</v>
      </c>
      <c r="D23" s="1">
        <v>2</v>
      </c>
      <c r="E23" s="1">
        <v>2</v>
      </c>
      <c r="F23" s="1">
        <v>2</v>
      </c>
      <c r="G23" s="1">
        <v>1</v>
      </c>
      <c r="H23" s="1">
        <v>1</v>
      </c>
      <c r="I23" s="1">
        <v>2</v>
      </c>
      <c r="J23" s="1">
        <v>2</v>
      </c>
      <c r="K23" s="1">
        <v>2</v>
      </c>
      <c r="L23" s="1">
        <v>2</v>
      </c>
      <c r="M23" s="1">
        <v>2</v>
      </c>
      <c r="N23" s="1">
        <v>2</v>
      </c>
      <c r="O23" s="2">
        <f t="shared" si="0"/>
        <v>22</v>
      </c>
      <c r="P23" s="2">
        <v>48</v>
      </c>
      <c r="Q23" s="3">
        <f t="shared" si="1"/>
        <v>45.833333333333329</v>
      </c>
      <c r="R23" s="45"/>
    </row>
    <row r="24" spans="1:18" x14ac:dyDescent="0.35">
      <c r="A24" s="2" t="s">
        <v>24</v>
      </c>
      <c r="B24" s="3" t="s">
        <v>56</v>
      </c>
      <c r="C24" s="1">
        <v>2</v>
      </c>
      <c r="D24" s="1">
        <v>1</v>
      </c>
      <c r="E24" s="1">
        <v>1</v>
      </c>
      <c r="F24" s="1">
        <v>2</v>
      </c>
      <c r="G24" s="1">
        <v>2</v>
      </c>
      <c r="H24" s="1">
        <v>2</v>
      </c>
      <c r="I24" s="1">
        <v>2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2">
        <f t="shared" si="0"/>
        <v>17</v>
      </c>
      <c r="P24" s="2">
        <v>48</v>
      </c>
      <c r="Q24" s="3">
        <f t="shared" si="1"/>
        <v>35.416666666666671</v>
      </c>
      <c r="R24" s="45"/>
    </row>
    <row r="25" spans="1:18" x14ac:dyDescent="0.35">
      <c r="A25" s="2" t="s">
        <v>25</v>
      </c>
      <c r="B25" s="3" t="s">
        <v>57</v>
      </c>
      <c r="C25" s="1">
        <v>3</v>
      </c>
      <c r="D25" s="1">
        <v>3</v>
      </c>
      <c r="E25" s="1">
        <v>2</v>
      </c>
      <c r="F25" s="1">
        <v>3</v>
      </c>
      <c r="G25" s="1">
        <v>2</v>
      </c>
      <c r="H25" s="1">
        <v>3</v>
      </c>
      <c r="I25" s="1">
        <v>3</v>
      </c>
      <c r="J25" s="1">
        <v>3</v>
      </c>
      <c r="K25" s="1">
        <v>2</v>
      </c>
      <c r="L25" s="1">
        <v>2</v>
      </c>
      <c r="M25" s="1">
        <v>2</v>
      </c>
      <c r="N25" s="1">
        <v>1</v>
      </c>
      <c r="O25" s="2">
        <f t="shared" si="0"/>
        <v>29</v>
      </c>
      <c r="P25" s="2">
        <v>48</v>
      </c>
      <c r="Q25" s="3">
        <f t="shared" si="1"/>
        <v>60.416666666666664</v>
      </c>
      <c r="R25" s="45"/>
    </row>
    <row r="26" spans="1:18" x14ac:dyDescent="0.35">
      <c r="A26" s="2" t="s">
        <v>26</v>
      </c>
      <c r="B26" s="3" t="s">
        <v>58</v>
      </c>
      <c r="C26" s="1">
        <v>2</v>
      </c>
      <c r="D26" s="1">
        <v>2</v>
      </c>
      <c r="E26" s="1">
        <v>1</v>
      </c>
      <c r="F26" s="1">
        <v>2</v>
      </c>
      <c r="G26" s="1">
        <v>2</v>
      </c>
      <c r="H26" s="1">
        <v>2</v>
      </c>
      <c r="I26" s="1">
        <v>2</v>
      </c>
      <c r="J26" s="1">
        <v>2</v>
      </c>
      <c r="K26" s="1">
        <v>2</v>
      </c>
      <c r="L26" s="1">
        <v>2</v>
      </c>
      <c r="M26" s="1">
        <v>1</v>
      </c>
      <c r="N26" s="1">
        <v>2</v>
      </c>
      <c r="O26" s="2">
        <f t="shared" si="0"/>
        <v>22</v>
      </c>
      <c r="P26" s="2">
        <v>48</v>
      </c>
      <c r="Q26" s="3">
        <f t="shared" si="1"/>
        <v>45.833333333333329</v>
      </c>
      <c r="R26" s="45"/>
    </row>
    <row r="27" spans="1:18" x14ac:dyDescent="0.35">
      <c r="A27" s="2" t="s">
        <v>27</v>
      </c>
      <c r="B27" s="3" t="s">
        <v>59</v>
      </c>
      <c r="C27" s="1">
        <v>3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1">
        <v>2</v>
      </c>
      <c r="J27" s="1">
        <v>2</v>
      </c>
      <c r="K27" s="1">
        <v>1</v>
      </c>
      <c r="L27" s="1">
        <v>1</v>
      </c>
      <c r="M27" s="1">
        <v>1</v>
      </c>
      <c r="N27" s="1">
        <v>1</v>
      </c>
      <c r="O27" s="2">
        <f t="shared" si="0"/>
        <v>21</v>
      </c>
      <c r="P27" s="2">
        <v>48</v>
      </c>
      <c r="Q27" s="3">
        <f t="shared" si="1"/>
        <v>43.75</v>
      </c>
      <c r="R27" s="45"/>
    </row>
    <row r="28" spans="1:18" x14ac:dyDescent="0.35">
      <c r="A28" s="2" t="s">
        <v>28</v>
      </c>
      <c r="B28" s="3" t="s">
        <v>60</v>
      </c>
      <c r="C28" s="1">
        <v>2</v>
      </c>
      <c r="D28" s="1">
        <v>2</v>
      </c>
      <c r="E28" s="1">
        <v>1</v>
      </c>
      <c r="F28" s="1">
        <v>2</v>
      </c>
      <c r="G28" s="1">
        <v>2</v>
      </c>
      <c r="H28" s="1">
        <v>2</v>
      </c>
      <c r="I28" s="1">
        <v>3</v>
      </c>
      <c r="J28" s="1">
        <v>3</v>
      </c>
      <c r="K28" s="1">
        <v>2</v>
      </c>
      <c r="L28" s="1">
        <v>2</v>
      </c>
      <c r="M28" s="1">
        <v>1</v>
      </c>
      <c r="N28" s="1">
        <v>1</v>
      </c>
      <c r="O28" s="2">
        <f t="shared" si="0"/>
        <v>23</v>
      </c>
      <c r="P28" s="2">
        <v>48</v>
      </c>
      <c r="Q28" s="3">
        <f t="shared" si="1"/>
        <v>47.916666666666671</v>
      </c>
      <c r="R28" s="45"/>
    </row>
    <row r="29" spans="1:18" x14ac:dyDescent="0.35">
      <c r="A29" s="2" t="s">
        <v>29</v>
      </c>
      <c r="B29" s="3" t="s">
        <v>61</v>
      </c>
      <c r="C29" s="1">
        <v>3</v>
      </c>
      <c r="D29" s="1">
        <v>2</v>
      </c>
      <c r="E29" s="1">
        <v>2</v>
      </c>
      <c r="F29" s="1">
        <v>1</v>
      </c>
      <c r="G29" s="1">
        <v>1</v>
      </c>
      <c r="H29" s="1">
        <v>1</v>
      </c>
      <c r="I29" s="1">
        <v>3</v>
      </c>
      <c r="J29" s="1">
        <v>3</v>
      </c>
      <c r="K29" s="1">
        <v>1</v>
      </c>
      <c r="L29" s="1">
        <v>1</v>
      </c>
      <c r="M29" s="1">
        <v>1</v>
      </c>
      <c r="N29" s="1">
        <v>1</v>
      </c>
      <c r="O29" s="2">
        <f t="shared" si="0"/>
        <v>20</v>
      </c>
      <c r="P29" s="2">
        <v>48</v>
      </c>
      <c r="Q29" s="3">
        <f t="shared" si="1"/>
        <v>41.666666666666671</v>
      </c>
      <c r="R29" s="45"/>
    </row>
    <row r="30" spans="1:18" x14ac:dyDescent="0.35">
      <c r="A30" s="2" t="s">
        <v>30</v>
      </c>
      <c r="B30" s="3" t="s">
        <v>62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2</v>
      </c>
      <c r="J30" s="1">
        <v>1</v>
      </c>
      <c r="K30" s="1">
        <v>2</v>
      </c>
      <c r="L30" s="1">
        <v>2</v>
      </c>
      <c r="M30" s="1">
        <v>2</v>
      </c>
      <c r="N30" s="1">
        <v>2</v>
      </c>
      <c r="O30" s="2">
        <f t="shared" si="0"/>
        <v>17</v>
      </c>
      <c r="P30" s="2">
        <v>48</v>
      </c>
      <c r="Q30" s="3">
        <f t="shared" si="1"/>
        <v>35.416666666666671</v>
      </c>
      <c r="R30" s="45"/>
    </row>
    <row r="31" spans="1:18" x14ac:dyDescent="0.35">
      <c r="A31" s="2" t="s">
        <v>31</v>
      </c>
      <c r="B31" s="3" t="s">
        <v>63</v>
      </c>
      <c r="C31" s="1">
        <v>2</v>
      </c>
      <c r="D31" s="1">
        <v>2</v>
      </c>
      <c r="E31" s="1">
        <v>1</v>
      </c>
      <c r="F31" s="1">
        <v>1</v>
      </c>
      <c r="G31" s="1">
        <v>1</v>
      </c>
      <c r="H31" s="1">
        <v>1</v>
      </c>
      <c r="I31" s="1">
        <v>3</v>
      </c>
      <c r="J31" s="1">
        <v>2</v>
      </c>
      <c r="K31" s="1">
        <v>2</v>
      </c>
      <c r="L31" s="1">
        <v>2</v>
      </c>
      <c r="M31" s="1">
        <v>1</v>
      </c>
      <c r="N31" s="1">
        <v>1</v>
      </c>
      <c r="O31" s="2">
        <f t="shared" si="0"/>
        <v>19</v>
      </c>
      <c r="P31" s="2">
        <v>48</v>
      </c>
      <c r="Q31" s="3">
        <f t="shared" si="1"/>
        <v>39.583333333333329</v>
      </c>
      <c r="R31" s="45"/>
    </row>
    <row r="32" spans="1:18" x14ac:dyDescent="0.35">
      <c r="A32" s="2" t="s">
        <v>32</v>
      </c>
      <c r="B32" s="3" t="s">
        <v>64</v>
      </c>
      <c r="C32" s="1">
        <v>3</v>
      </c>
      <c r="D32" s="1">
        <v>2</v>
      </c>
      <c r="E32" s="1">
        <v>3</v>
      </c>
      <c r="F32" s="1">
        <v>2</v>
      </c>
      <c r="G32" s="1">
        <v>3</v>
      </c>
      <c r="H32" s="1">
        <v>3</v>
      </c>
      <c r="I32" s="1">
        <v>2</v>
      </c>
      <c r="J32" s="1">
        <v>1</v>
      </c>
      <c r="K32" s="1">
        <v>1</v>
      </c>
      <c r="L32" s="1">
        <v>1</v>
      </c>
      <c r="M32" s="1">
        <v>2</v>
      </c>
      <c r="N32" s="1">
        <v>2</v>
      </c>
      <c r="O32" s="2">
        <f t="shared" si="0"/>
        <v>25</v>
      </c>
      <c r="P32" s="2">
        <v>48</v>
      </c>
      <c r="Q32" s="3">
        <f t="shared" si="1"/>
        <v>52.083333333333336</v>
      </c>
      <c r="R32" s="45"/>
    </row>
    <row r="33" spans="1:18" x14ac:dyDescent="0.35">
      <c r="A33" s="2" t="s">
        <v>33</v>
      </c>
      <c r="B33" s="3" t="s">
        <v>65</v>
      </c>
      <c r="C33" s="1">
        <v>3</v>
      </c>
      <c r="D33" s="1">
        <v>2</v>
      </c>
      <c r="E33" s="1">
        <v>1</v>
      </c>
      <c r="F33" s="1">
        <v>1</v>
      </c>
      <c r="G33" s="1">
        <v>1</v>
      </c>
      <c r="H33" s="1">
        <v>1</v>
      </c>
      <c r="I33" s="1">
        <v>3</v>
      </c>
      <c r="J33" s="1">
        <v>2</v>
      </c>
      <c r="K33" s="1">
        <v>1</v>
      </c>
      <c r="L33" s="1">
        <v>1</v>
      </c>
      <c r="M33" s="1">
        <v>1</v>
      </c>
      <c r="N33" s="1">
        <v>1</v>
      </c>
      <c r="O33" s="2">
        <f t="shared" si="0"/>
        <v>18</v>
      </c>
      <c r="P33" s="2">
        <v>48</v>
      </c>
      <c r="Q33" s="3">
        <f t="shared" si="1"/>
        <v>37.5</v>
      </c>
      <c r="R33" s="45"/>
    </row>
    <row r="34" spans="1:18" x14ac:dyDescent="0.35">
      <c r="A34" s="2" t="s">
        <v>34</v>
      </c>
      <c r="B34" s="3" t="s">
        <v>66</v>
      </c>
      <c r="C34" s="1">
        <v>1</v>
      </c>
      <c r="D34" s="1">
        <v>1</v>
      </c>
      <c r="E34" s="1">
        <v>1</v>
      </c>
      <c r="F34" s="1">
        <v>1</v>
      </c>
      <c r="G34" s="1">
        <v>2</v>
      </c>
      <c r="H34" s="1">
        <v>3</v>
      </c>
      <c r="I34" s="1">
        <v>3</v>
      </c>
      <c r="J34" s="1">
        <v>3</v>
      </c>
      <c r="K34" s="1">
        <v>2</v>
      </c>
      <c r="L34" s="1">
        <v>1</v>
      </c>
      <c r="M34" s="1">
        <v>1</v>
      </c>
      <c r="N34" s="1">
        <v>1</v>
      </c>
      <c r="O34" s="2">
        <f t="shared" si="0"/>
        <v>20</v>
      </c>
      <c r="P34" s="2">
        <v>48</v>
      </c>
      <c r="Q34" s="3">
        <f t="shared" si="1"/>
        <v>41.666666666666671</v>
      </c>
      <c r="R34" s="45"/>
    </row>
    <row r="35" spans="1:18" x14ac:dyDescent="0.35">
      <c r="A35" s="2" t="s">
        <v>35</v>
      </c>
      <c r="B35" s="3" t="s">
        <v>67</v>
      </c>
      <c r="C35" s="1">
        <v>2</v>
      </c>
      <c r="D35" s="1">
        <v>2</v>
      </c>
      <c r="E35" s="1">
        <v>1</v>
      </c>
      <c r="F35" s="1">
        <v>1</v>
      </c>
      <c r="G35" s="1">
        <v>1</v>
      </c>
      <c r="H35" s="1">
        <v>1</v>
      </c>
      <c r="I35" s="1">
        <v>3</v>
      </c>
      <c r="J35" s="1">
        <v>2</v>
      </c>
      <c r="K35" s="1">
        <v>2</v>
      </c>
      <c r="L35" s="1">
        <v>1</v>
      </c>
      <c r="M35" s="1">
        <v>1</v>
      </c>
      <c r="N35" s="1">
        <v>1</v>
      </c>
      <c r="O35" s="2">
        <f t="shared" si="0"/>
        <v>18</v>
      </c>
      <c r="P35" s="2">
        <v>48</v>
      </c>
      <c r="Q35" s="3">
        <f t="shared" si="1"/>
        <v>37.5</v>
      </c>
      <c r="R35" s="45"/>
    </row>
    <row r="36" spans="1:18" x14ac:dyDescent="0.35">
      <c r="A36" s="2" t="s">
        <v>36</v>
      </c>
      <c r="B36" s="3" t="s">
        <v>68</v>
      </c>
      <c r="C36" s="1">
        <v>2</v>
      </c>
      <c r="D36" s="1">
        <v>1</v>
      </c>
      <c r="E36" s="1">
        <v>1</v>
      </c>
      <c r="F36" s="1">
        <v>2</v>
      </c>
      <c r="G36" s="1">
        <v>2</v>
      </c>
      <c r="H36" s="1">
        <v>2</v>
      </c>
      <c r="I36" s="1">
        <v>3</v>
      </c>
      <c r="J36" s="1">
        <v>2</v>
      </c>
      <c r="K36" s="1">
        <v>2</v>
      </c>
      <c r="L36" s="1">
        <v>1</v>
      </c>
      <c r="M36" s="1">
        <v>2</v>
      </c>
      <c r="N36" s="1">
        <v>1</v>
      </c>
      <c r="O36" s="2">
        <f t="shared" si="0"/>
        <v>21</v>
      </c>
      <c r="P36" s="2">
        <v>48</v>
      </c>
      <c r="Q36" s="3">
        <f t="shared" si="1"/>
        <v>43.75</v>
      </c>
      <c r="R36" s="46"/>
    </row>
    <row r="37" spans="1:18" x14ac:dyDescent="0.35">
      <c r="R37" s="7"/>
    </row>
    <row r="38" spans="1:18" x14ac:dyDescent="0.35">
      <c r="A38" s="47" t="s">
        <v>1</v>
      </c>
      <c r="B38" s="47" t="s">
        <v>2</v>
      </c>
      <c r="C38" s="49" t="s">
        <v>4</v>
      </c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1"/>
      <c r="O38" s="47" t="s">
        <v>70</v>
      </c>
      <c r="P38" s="47" t="s">
        <v>71</v>
      </c>
      <c r="Q38" s="47" t="s">
        <v>69</v>
      </c>
      <c r="R38" s="47" t="s">
        <v>72</v>
      </c>
    </row>
    <row r="39" spans="1:18" x14ac:dyDescent="0.35">
      <c r="A39" s="48"/>
      <c r="B39" s="48"/>
      <c r="C39" s="8">
        <v>1</v>
      </c>
      <c r="D39" s="8">
        <v>2</v>
      </c>
      <c r="E39" s="8">
        <v>3</v>
      </c>
      <c r="F39" s="8">
        <v>4</v>
      </c>
      <c r="G39" s="8">
        <v>5</v>
      </c>
      <c r="H39" s="8">
        <v>6</v>
      </c>
      <c r="I39" s="8">
        <v>7</v>
      </c>
      <c r="J39" s="8">
        <v>8</v>
      </c>
      <c r="K39" s="8">
        <v>9</v>
      </c>
      <c r="L39" s="8">
        <v>10</v>
      </c>
      <c r="M39" s="8">
        <v>11</v>
      </c>
      <c r="N39" s="8">
        <v>12</v>
      </c>
      <c r="O39" s="48"/>
      <c r="P39" s="48"/>
      <c r="Q39" s="48"/>
      <c r="R39" s="48"/>
    </row>
    <row r="40" spans="1:18" x14ac:dyDescent="0.35">
      <c r="A40" s="2" t="s">
        <v>5</v>
      </c>
      <c r="B40" s="3" t="s">
        <v>37</v>
      </c>
      <c r="C40" s="1">
        <v>4</v>
      </c>
      <c r="D40" s="1">
        <v>4</v>
      </c>
      <c r="E40" s="1">
        <v>4</v>
      </c>
      <c r="F40" s="1">
        <v>4</v>
      </c>
      <c r="G40" s="1">
        <v>4</v>
      </c>
      <c r="H40" s="1">
        <v>4</v>
      </c>
      <c r="I40" s="1">
        <v>4</v>
      </c>
      <c r="J40" s="1">
        <v>3</v>
      </c>
      <c r="K40" s="1">
        <v>4</v>
      </c>
      <c r="L40" s="1">
        <v>3</v>
      </c>
      <c r="M40" s="1">
        <v>3</v>
      </c>
      <c r="N40" s="1">
        <v>3</v>
      </c>
      <c r="O40" s="2">
        <f>SUM(C40:N40)</f>
        <v>44</v>
      </c>
      <c r="P40" s="2">
        <v>48</v>
      </c>
      <c r="Q40" s="3">
        <f>O40/P40*100</f>
        <v>91.666666666666657</v>
      </c>
      <c r="R40" s="30">
        <f>AVERAGE(Q40:Q71)</f>
        <v>90.624999999999986</v>
      </c>
    </row>
    <row r="41" spans="1:18" x14ac:dyDescent="0.35">
      <c r="A41" s="2" t="s">
        <v>6</v>
      </c>
      <c r="B41" s="3" t="s">
        <v>38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3</v>
      </c>
      <c r="K41" s="1">
        <v>3</v>
      </c>
      <c r="L41" s="1">
        <v>3</v>
      </c>
      <c r="M41" s="1">
        <v>3</v>
      </c>
      <c r="N41" s="1">
        <v>2</v>
      </c>
      <c r="O41" s="2">
        <f t="shared" ref="O41:O71" si="2">SUM(C41:N41)</f>
        <v>42</v>
      </c>
      <c r="P41" s="2">
        <v>48</v>
      </c>
      <c r="Q41" s="3">
        <f t="shared" ref="Q41:Q71" si="3">O41/P41*100</f>
        <v>87.5</v>
      </c>
      <c r="R41" s="31"/>
    </row>
    <row r="42" spans="1:18" x14ac:dyDescent="0.35">
      <c r="A42" s="2" t="s">
        <v>7</v>
      </c>
      <c r="B42" s="3" t="s">
        <v>39</v>
      </c>
      <c r="C42" s="1">
        <v>3</v>
      </c>
      <c r="D42" s="1">
        <v>3</v>
      </c>
      <c r="E42" s="1">
        <v>3</v>
      </c>
      <c r="F42" s="1">
        <v>4</v>
      </c>
      <c r="G42" s="1">
        <v>4</v>
      </c>
      <c r="H42" s="1">
        <v>3</v>
      </c>
      <c r="I42" s="1">
        <v>4</v>
      </c>
      <c r="J42" s="1">
        <v>4</v>
      </c>
      <c r="K42" s="1">
        <v>3</v>
      </c>
      <c r="L42" s="1">
        <v>3</v>
      </c>
      <c r="M42" s="1">
        <v>3</v>
      </c>
      <c r="N42" s="1">
        <v>3</v>
      </c>
      <c r="O42" s="2">
        <f t="shared" si="2"/>
        <v>40</v>
      </c>
      <c r="P42" s="2">
        <v>48</v>
      </c>
      <c r="Q42" s="3">
        <f t="shared" si="3"/>
        <v>83.333333333333343</v>
      </c>
      <c r="R42" s="31"/>
    </row>
    <row r="43" spans="1:18" x14ac:dyDescent="0.35">
      <c r="A43" s="2" t="s">
        <v>8</v>
      </c>
      <c r="B43" s="3" t="s">
        <v>40</v>
      </c>
      <c r="C43" s="1">
        <v>4</v>
      </c>
      <c r="D43" s="1">
        <v>4</v>
      </c>
      <c r="E43" s="1">
        <v>3</v>
      </c>
      <c r="F43" s="1">
        <v>4</v>
      </c>
      <c r="G43" s="1">
        <v>3</v>
      </c>
      <c r="H43" s="1">
        <v>3</v>
      </c>
      <c r="I43" s="1">
        <v>4</v>
      </c>
      <c r="J43" s="1">
        <v>3</v>
      </c>
      <c r="K43" s="1">
        <v>4</v>
      </c>
      <c r="L43" s="1">
        <v>4</v>
      </c>
      <c r="M43" s="1">
        <v>4</v>
      </c>
      <c r="N43" s="1">
        <v>4</v>
      </c>
      <c r="O43" s="2">
        <f t="shared" si="2"/>
        <v>44</v>
      </c>
      <c r="P43" s="2">
        <v>48</v>
      </c>
      <c r="Q43" s="3">
        <f t="shared" si="3"/>
        <v>91.666666666666657</v>
      </c>
      <c r="R43" s="31"/>
    </row>
    <row r="44" spans="1:18" x14ac:dyDescent="0.35">
      <c r="A44" s="2" t="s">
        <v>9</v>
      </c>
      <c r="B44" s="3" t="s">
        <v>41</v>
      </c>
      <c r="C44" s="1">
        <v>4</v>
      </c>
      <c r="D44" s="1">
        <v>4</v>
      </c>
      <c r="E44" s="1">
        <v>3</v>
      </c>
      <c r="F44" s="1">
        <v>4</v>
      </c>
      <c r="G44" s="1">
        <v>3</v>
      </c>
      <c r="H44" s="1">
        <v>3</v>
      </c>
      <c r="I44" s="1">
        <v>4</v>
      </c>
      <c r="J44" s="1">
        <v>3</v>
      </c>
      <c r="K44" s="1">
        <v>4</v>
      </c>
      <c r="L44" s="1">
        <v>3</v>
      </c>
      <c r="M44" s="1">
        <v>3</v>
      </c>
      <c r="N44" s="1">
        <v>3</v>
      </c>
      <c r="O44" s="2">
        <f t="shared" si="2"/>
        <v>41</v>
      </c>
      <c r="P44" s="2">
        <v>48</v>
      </c>
      <c r="Q44" s="3">
        <f t="shared" si="3"/>
        <v>85.416666666666657</v>
      </c>
      <c r="R44" s="31"/>
    </row>
    <row r="45" spans="1:18" x14ac:dyDescent="0.35">
      <c r="A45" s="2" t="s">
        <v>10</v>
      </c>
      <c r="B45" s="3" t="s">
        <v>42</v>
      </c>
      <c r="C45" s="1">
        <v>4</v>
      </c>
      <c r="D45" s="1">
        <v>4</v>
      </c>
      <c r="E45" s="1">
        <v>4</v>
      </c>
      <c r="F45" s="1">
        <v>4</v>
      </c>
      <c r="G45" s="1">
        <v>4</v>
      </c>
      <c r="H45" s="1">
        <v>2</v>
      </c>
      <c r="I45" s="1">
        <v>4</v>
      </c>
      <c r="J45" s="1">
        <v>3</v>
      </c>
      <c r="K45" s="1">
        <v>3</v>
      </c>
      <c r="L45" s="1">
        <v>3</v>
      </c>
      <c r="M45" s="1">
        <v>3</v>
      </c>
      <c r="N45" s="1">
        <v>2</v>
      </c>
      <c r="O45" s="2">
        <f t="shared" si="2"/>
        <v>40</v>
      </c>
      <c r="P45" s="2">
        <v>48</v>
      </c>
      <c r="Q45" s="3">
        <f t="shared" si="3"/>
        <v>83.333333333333343</v>
      </c>
      <c r="R45" s="31"/>
    </row>
    <row r="46" spans="1:18" x14ac:dyDescent="0.35">
      <c r="A46" s="2" t="s">
        <v>11</v>
      </c>
      <c r="B46" s="3" t="s">
        <v>43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 s="1">
        <v>3</v>
      </c>
      <c r="I46" s="1">
        <v>4</v>
      </c>
      <c r="J46" s="1">
        <v>3</v>
      </c>
      <c r="K46" s="1">
        <v>3</v>
      </c>
      <c r="L46" s="1">
        <v>4</v>
      </c>
      <c r="M46" s="1">
        <v>3</v>
      </c>
      <c r="N46" s="1">
        <v>3</v>
      </c>
      <c r="O46" s="2">
        <f t="shared" si="2"/>
        <v>43</v>
      </c>
      <c r="P46" s="2">
        <v>48</v>
      </c>
      <c r="Q46" s="3">
        <f t="shared" si="3"/>
        <v>89.583333333333343</v>
      </c>
      <c r="R46" s="31"/>
    </row>
    <row r="47" spans="1:18" x14ac:dyDescent="0.35">
      <c r="A47" s="2" t="s">
        <v>12</v>
      </c>
      <c r="B47" s="3" t="s">
        <v>44</v>
      </c>
      <c r="C47" s="1">
        <v>4</v>
      </c>
      <c r="D47" s="1">
        <v>4</v>
      </c>
      <c r="E47" s="1">
        <v>4</v>
      </c>
      <c r="F47" s="1">
        <v>3</v>
      </c>
      <c r="G47" s="1">
        <v>3</v>
      </c>
      <c r="H47" s="1">
        <v>3</v>
      </c>
      <c r="I47" s="1">
        <v>4</v>
      </c>
      <c r="J47" s="1">
        <v>4</v>
      </c>
      <c r="K47" s="1">
        <v>4</v>
      </c>
      <c r="L47" s="1">
        <v>4</v>
      </c>
      <c r="M47" s="1">
        <v>4</v>
      </c>
      <c r="N47" s="1">
        <v>3</v>
      </c>
      <c r="O47" s="2">
        <f t="shared" si="2"/>
        <v>44</v>
      </c>
      <c r="P47" s="2">
        <v>48</v>
      </c>
      <c r="Q47" s="3">
        <f t="shared" si="3"/>
        <v>91.666666666666657</v>
      </c>
      <c r="R47" s="31"/>
    </row>
    <row r="48" spans="1:18" x14ac:dyDescent="0.35">
      <c r="A48" s="2" t="s">
        <v>13</v>
      </c>
      <c r="B48" s="3" t="s">
        <v>45</v>
      </c>
      <c r="C48" s="1">
        <v>3</v>
      </c>
      <c r="D48" s="1">
        <v>3</v>
      </c>
      <c r="E48" s="1">
        <v>3</v>
      </c>
      <c r="F48" s="1">
        <v>4</v>
      </c>
      <c r="G48" s="1">
        <v>4</v>
      </c>
      <c r="H48" s="1">
        <v>3</v>
      </c>
      <c r="I48" s="1">
        <v>4</v>
      </c>
      <c r="J48" s="1">
        <v>3</v>
      </c>
      <c r="K48" s="1">
        <v>3</v>
      </c>
      <c r="L48" s="1">
        <v>3</v>
      </c>
      <c r="M48" s="1">
        <v>3</v>
      </c>
      <c r="N48" s="1">
        <v>2</v>
      </c>
      <c r="O48" s="2">
        <f t="shared" si="2"/>
        <v>38</v>
      </c>
      <c r="P48" s="2">
        <v>48</v>
      </c>
      <c r="Q48" s="3">
        <f t="shared" si="3"/>
        <v>79.166666666666657</v>
      </c>
      <c r="R48" s="31"/>
    </row>
    <row r="49" spans="1:18" x14ac:dyDescent="0.35">
      <c r="A49" s="2" t="s">
        <v>14</v>
      </c>
      <c r="B49" s="3" t="s">
        <v>46</v>
      </c>
      <c r="C49" s="1">
        <v>4</v>
      </c>
      <c r="D49" s="1">
        <v>4</v>
      </c>
      <c r="E49" s="1">
        <v>4</v>
      </c>
      <c r="F49" s="1">
        <v>4</v>
      </c>
      <c r="G49" s="1">
        <v>4</v>
      </c>
      <c r="H49" s="1">
        <v>3</v>
      </c>
      <c r="I49" s="1">
        <v>4</v>
      </c>
      <c r="J49" s="1">
        <v>4</v>
      </c>
      <c r="K49" s="1">
        <v>4</v>
      </c>
      <c r="L49" s="1">
        <v>4</v>
      </c>
      <c r="M49" s="1">
        <v>3</v>
      </c>
      <c r="N49" s="1">
        <v>2</v>
      </c>
      <c r="O49" s="2">
        <f t="shared" si="2"/>
        <v>44</v>
      </c>
      <c r="P49" s="2">
        <v>48</v>
      </c>
      <c r="Q49" s="3">
        <f t="shared" si="3"/>
        <v>91.666666666666657</v>
      </c>
      <c r="R49" s="31"/>
    </row>
    <row r="50" spans="1:18" x14ac:dyDescent="0.35">
      <c r="A50" s="2" t="s">
        <v>15</v>
      </c>
      <c r="B50" s="3" t="s">
        <v>47</v>
      </c>
      <c r="C50" s="1">
        <v>4</v>
      </c>
      <c r="D50" s="1">
        <v>4</v>
      </c>
      <c r="E50" s="1">
        <v>4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v>3</v>
      </c>
      <c r="L50" s="1">
        <v>3</v>
      </c>
      <c r="M50" s="1">
        <v>3</v>
      </c>
      <c r="N50" s="1">
        <v>3</v>
      </c>
      <c r="O50" s="2">
        <f t="shared" si="2"/>
        <v>44</v>
      </c>
      <c r="P50" s="2">
        <v>48</v>
      </c>
      <c r="Q50" s="3">
        <f t="shared" si="3"/>
        <v>91.666666666666657</v>
      </c>
      <c r="R50" s="31"/>
    </row>
    <row r="51" spans="1:18" x14ac:dyDescent="0.35">
      <c r="A51" s="2" t="s">
        <v>16</v>
      </c>
      <c r="B51" s="3" t="s">
        <v>48</v>
      </c>
      <c r="C51" s="1">
        <v>4</v>
      </c>
      <c r="D51" s="1">
        <v>4</v>
      </c>
      <c r="E51" s="1">
        <v>4</v>
      </c>
      <c r="F51" s="1">
        <v>4</v>
      </c>
      <c r="G51" s="1">
        <v>4</v>
      </c>
      <c r="H51" s="1">
        <v>4</v>
      </c>
      <c r="I51" s="1">
        <v>4</v>
      </c>
      <c r="J51" s="1">
        <v>3</v>
      </c>
      <c r="K51" s="1">
        <v>4</v>
      </c>
      <c r="L51" s="1">
        <v>4</v>
      </c>
      <c r="M51" s="1">
        <v>4</v>
      </c>
      <c r="N51" s="1">
        <v>4</v>
      </c>
      <c r="O51" s="2">
        <f t="shared" si="2"/>
        <v>47</v>
      </c>
      <c r="P51" s="2">
        <v>48</v>
      </c>
      <c r="Q51" s="3">
        <f t="shared" si="3"/>
        <v>97.916666666666657</v>
      </c>
      <c r="R51" s="31"/>
    </row>
    <row r="52" spans="1:18" x14ac:dyDescent="0.35">
      <c r="A52" s="2" t="s">
        <v>17</v>
      </c>
      <c r="B52" s="3" t="s">
        <v>49</v>
      </c>
      <c r="C52" s="1">
        <v>4</v>
      </c>
      <c r="D52" s="1">
        <v>4</v>
      </c>
      <c r="E52" s="1">
        <v>4</v>
      </c>
      <c r="F52" s="1">
        <v>4</v>
      </c>
      <c r="G52" s="1">
        <v>3</v>
      </c>
      <c r="H52" s="1">
        <v>2</v>
      </c>
      <c r="I52" s="1">
        <v>4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2">
        <f t="shared" si="2"/>
        <v>40</v>
      </c>
      <c r="P52" s="2">
        <v>48</v>
      </c>
      <c r="Q52" s="3">
        <f t="shared" si="3"/>
        <v>83.333333333333343</v>
      </c>
      <c r="R52" s="31"/>
    </row>
    <row r="53" spans="1:18" x14ac:dyDescent="0.35">
      <c r="A53" s="2" t="s">
        <v>18</v>
      </c>
      <c r="B53" s="3" t="s">
        <v>50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3</v>
      </c>
      <c r="M53" s="1">
        <v>3</v>
      </c>
      <c r="N53" s="1">
        <v>3</v>
      </c>
      <c r="O53" s="2">
        <f t="shared" si="2"/>
        <v>45</v>
      </c>
      <c r="P53" s="2">
        <v>48</v>
      </c>
      <c r="Q53" s="3">
        <f t="shared" si="3"/>
        <v>93.75</v>
      </c>
      <c r="R53" s="31"/>
    </row>
    <row r="54" spans="1:18" x14ac:dyDescent="0.35">
      <c r="A54" s="2" t="s">
        <v>19</v>
      </c>
      <c r="B54" s="3" t="s">
        <v>51</v>
      </c>
      <c r="C54" s="1">
        <v>4</v>
      </c>
      <c r="D54" s="1">
        <v>4</v>
      </c>
      <c r="E54" s="1">
        <v>4</v>
      </c>
      <c r="F54" s="1">
        <v>4</v>
      </c>
      <c r="G54" s="1">
        <v>3</v>
      </c>
      <c r="H54" s="1">
        <v>2</v>
      </c>
      <c r="I54" s="1">
        <v>4</v>
      </c>
      <c r="J54" s="1">
        <v>4</v>
      </c>
      <c r="K54" s="1">
        <v>3</v>
      </c>
      <c r="L54" s="1">
        <v>3</v>
      </c>
      <c r="M54" s="1">
        <v>3</v>
      </c>
      <c r="N54" s="1">
        <v>2</v>
      </c>
      <c r="O54" s="2">
        <f t="shared" si="2"/>
        <v>40</v>
      </c>
      <c r="P54" s="2">
        <v>48</v>
      </c>
      <c r="Q54" s="3">
        <f t="shared" si="3"/>
        <v>83.333333333333343</v>
      </c>
      <c r="R54" s="31"/>
    </row>
    <row r="55" spans="1:18" x14ac:dyDescent="0.35">
      <c r="A55" s="2" t="s">
        <v>20</v>
      </c>
      <c r="B55" s="3" t="s">
        <v>52</v>
      </c>
      <c r="C55" s="1">
        <v>4</v>
      </c>
      <c r="D55" s="1">
        <v>4</v>
      </c>
      <c r="E55" s="1">
        <v>4</v>
      </c>
      <c r="F55" s="1">
        <v>4</v>
      </c>
      <c r="G55" s="1">
        <v>3</v>
      </c>
      <c r="H55" s="1">
        <v>2</v>
      </c>
      <c r="I55" s="1">
        <v>4</v>
      </c>
      <c r="J55" s="1">
        <v>4</v>
      </c>
      <c r="K55" s="1">
        <v>4</v>
      </c>
      <c r="L55" s="1">
        <v>3</v>
      </c>
      <c r="M55" s="1">
        <v>3</v>
      </c>
      <c r="N55" s="1">
        <v>3</v>
      </c>
      <c r="O55" s="2">
        <f t="shared" si="2"/>
        <v>42</v>
      </c>
      <c r="P55" s="2">
        <v>48</v>
      </c>
      <c r="Q55" s="3">
        <f t="shared" si="3"/>
        <v>87.5</v>
      </c>
      <c r="R55" s="31"/>
    </row>
    <row r="56" spans="1:18" x14ac:dyDescent="0.35">
      <c r="A56" s="2" t="s">
        <v>21</v>
      </c>
      <c r="B56" s="3" t="s">
        <v>53</v>
      </c>
      <c r="C56" s="1">
        <v>4</v>
      </c>
      <c r="D56" s="1">
        <v>4</v>
      </c>
      <c r="E56" s="1">
        <v>4</v>
      </c>
      <c r="F56" s="1">
        <v>4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2">
        <f t="shared" si="2"/>
        <v>48</v>
      </c>
      <c r="P56" s="2">
        <v>48</v>
      </c>
      <c r="Q56" s="3">
        <f t="shared" si="3"/>
        <v>100</v>
      </c>
      <c r="R56" s="31"/>
    </row>
    <row r="57" spans="1:18" x14ac:dyDescent="0.35">
      <c r="A57" s="2" t="s">
        <v>22</v>
      </c>
      <c r="B57" s="3" t="s">
        <v>54</v>
      </c>
      <c r="C57" s="1">
        <v>4</v>
      </c>
      <c r="D57" s="1">
        <v>4</v>
      </c>
      <c r="E57" s="1">
        <v>4</v>
      </c>
      <c r="F57" s="1">
        <v>4</v>
      </c>
      <c r="G57" s="1">
        <v>3</v>
      </c>
      <c r="H57" s="1">
        <v>3</v>
      </c>
      <c r="I57" s="1">
        <v>4</v>
      </c>
      <c r="J57" s="1">
        <v>3</v>
      </c>
      <c r="K57" s="1">
        <v>3</v>
      </c>
      <c r="L57" s="1">
        <v>3</v>
      </c>
      <c r="M57" s="1">
        <v>3</v>
      </c>
      <c r="N57" s="1">
        <v>2</v>
      </c>
      <c r="O57" s="2">
        <f t="shared" si="2"/>
        <v>40</v>
      </c>
      <c r="P57" s="2">
        <v>48</v>
      </c>
      <c r="Q57" s="3">
        <f t="shared" si="3"/>
        <v>83.333333333333343</v>
      </c>
      <c r="R57" s="31"/>
    </row>
    <row r="58" spans="1:18" x14ac:dyDescent="0.35">
      <c r="A58" s="2" t="s">
        <v>23</v>
      </c>
      <c r="B58" s="3" t="s">
        <v>55</v>
      </c>
      <c r="C58" s="1">
        <v>4</v>
      </c>
      <c r="D58" s="1">
        <v>4</v>
      </c>
      <c r="E58" s="1">
        <v>4</v>
      </c>
      <c r="F58" s="1">
        <v>3</v>
      </c>
      <c r="G58" s="1">
        <v>4</v>
      </c>
      <c r="H58" s="1">
        <v>4</v>
      </c>
      <c r="I58" s="1">
        <v>4</v>
      </c>
      <c r="J58" s="1">
        <v>4</v>
      </c>
      <c r="K58" s="1">
        <v>3</v>
      </c>
      <c r="L58" s="1">
        <v>3</v>
      </c>
      <c r="M58" s="1">
        <v>3</v>
      </c>
      <c r="N58" s="1">
        <v>3</v>
      </c>
      <c r="O58" s="2">
        <f t="shared" si="2"/>
        <v>43</v>
      </c>
      <c r="P58" s="2">
        <v>48</v>
      </c>
      <c r="Q58" s="3">
        <f t="shared" si="3"/>
        <v>89.583333333333343</v>
      </c>
      <c r="R58" s="31"/>
    </row>
    <row r="59" spans="1:18" x14ac:dyDescent="0.35">
      <c r="A59" s="2" t="s">
        <v>24</v>
      </c>
      <c r="B59" s="3" t="s">
        <v>56</v>
      </c>
      <c r="C59" s="1">
        <v>4</v>
      </c>
      <c r="D59" s="1">
        <v>4</v>
      </c>
      <c r="E59" s="1">
        <v>4</v>
      </c>
      <c r="F59" s="1">
        <v>4</v>
      </c>
      <c r="G59" s="1">
        <v>4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2">
        <f t="shared" si="2"/>
        <v>48</v>
      </c>
      <c r="P59" s="2">
        <v>48</v>
      </c>
      <c r="Q59" s="3">
        <f t="shared" si="3"/>
        <v>100</v>
      </c>
      <c r="R59" s="31"/>
    </row>
    <row r="60" spans="1:18" x14ac:dyDescent="0.35">
      <c r="A60" s="2" t="s">
        <v>25</v>
      </c>
      <c r="B60" s="3" t="s">
        <v>57</v>
      </c>
      <c r="C60" s="1">
        <v>4</v>
      </c>
      <c r="D60" s="1">
        <v>4</v>
      </c>
      <c r="E60" s="1">
        <v>4</v>
      </c>
      <c r="F60" s="1">
        <v>4</v>
      </c>
      <c r="G60" s="1">
        <v>4</v>
      </c>
      <c r="H60" s="1">
        <v>3</v>
      </c>
      <c r="I60" s="1">
        <v>4</v>
      </c>
      <c r="J60" s="1">
        <v>4</v>
      </c>
      <c r="K60" s="1">
        <v>4</v>
      </c>
      <c r="L60" s="1">
        <v>4</v>
      </c>
      <c r="M60" s="1">
        <v>3</v>
      </c>
      <c r="N60" s="1">
        <v>3</v>
      </c>
      <c r="O60" s="2">
        <f t="shared" si="2"/>
        <v>45</v>
      </c>
      <c r="P60" s="2">
        <v>48</v>
      </c>
      <c r="Q60" s="3">
        <f t="shared" si="3"/>
        <v>93.75</v>
      </c>
      <c r="R60" s="31"/>
    </row>
    <row r="61" spans="1:18" x14ac:dyDescent="0.35">
      <c r="A61" s="2" t="s">
        <v>26</v>
      </c>
      <c r="B61" s="3" t="s">
        <v>58</v>
      </c>
      <c r="C61" s="1">
        <v>4</v>
      </c>
      <c r="D61" s="1">
        <v>4</v>
      </c>
      <c r="E61" s="1">
        <v>4</v>
      </c>
      <c r="F61" s="1">
        <v>4</v>
      </c>
      <c r="G61" s="1">
        <v>3</v>
      </c>
      <c r="H61" s="1">
        <v>3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2">
        <f t="shared" si="2"/>
        <v>46</v>
      </c>
      <c r="P61" s="2">
        <v>48</v>
      </c>
      <c r="Q61" s="3">
        <f t="shared" si="3"/>
        <v>95.833333333333343</v>
      </c>
      <c r="R61" s="31"/>
    </row>
    <row r="62" spans="1:18" x14ac:dyDescent="0.35">
      <c r="A62" s="2" t="s">
        <v>27</v>
      </c>
      <c r="B62" s="3" t="s">
        <v>59</v>
      </c>
      <c r="C62" s="1">
        <v>4</v>
      </c>
      <c r="D62" s="1">
        <v>4</v>
      </c>
      <c r="E62" s="1">
        <v>4</v>
      </c>
      <c r="F62" s="1">
        <v>4</v>
      </c>
      <c r="G62" s="1">
        <v>4</v>
      </c>
      <c r="H62" s="1">
        <v>4</v>
      </c>
      <c r="I62" s="1">
        <v>4</v>
      </c>
      <c r="J62" s="1">
        <v>4</v>
      </c>
      <c r="K62" s="1">
        <v>4</v>
      </c>
      <c r="L62" s="1">
        <v>4</v>
      </c>
      <c r="M62" s="1">
        <v>4</v>
      </c>
      <c r="N62" s="1">
        <v>4</v>
      </c>
      <c r="O62" s="2">
        <f t="shared" si="2"/>
        <v>48</v>
      </c>
      <c r="P62" s="2">
        <v>48</v>
      </c>
      <c r="Q62" s="3">
        <f t="shared" si="3"/>
        <v>100</v>
      </c>
      <c r="R62" s="31"/>
    </row>
    <row r="63" spans="1:18" x14ac:dyDescent="0.35">
      <c r="A63" s="2" t="s">
        <v>28</v>
      </c>
      <c r="B63" s="3" t="s">
        <v>60</v>
      </c>
      <c r="C63" s="1">
        <v>3</v>
      </c>
      <c r="D63" s="1">
        <v>3</v>
      </c>
      <c r="E63" s="1">
        <v>3</v>
      </c>
      <c r="F63" s="1">
        <v>3</v>
      </c>
      <c r="G63" s="1">
        <v>3</v>
      </c>
      <c r="H63" s="1">
        <v>3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2">
        <f t="shared" si="2"/>
        <v>42</v>
      </c>
      <c r="P63" s="2">
        <v>48</v>
      </c>
      <c r="Q63" s="3">
        <f t="shared" si="3"/>
        <v>87.5</v>
      </c>
      <c r="R63" s="31"/>
    </row>
    <row r="64" spans="1:18" x14ac:dyDescent="0.35">
      <c r="A64" s="2" t="s">
        <v>29</v>
      </c>
      <c r="B64" s="3" t="s">
        <v>61</v>
      </c>
      <c r="C64" s="1">
        <v>4</v>
      </c>
      <c r="D64" s="1">
        <v>4</v>
      </c>
      <c r="E64" s="1">
        <v>4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3</v>
      </c>
      <c r="L64" s="1">
        <v>3</v>
      </c>
      <c r="M64" s="1">
        <v>3</v>
      </c>
      <c r="N64" s="1">
        <v>3</v>
      </c>
      <c r="O64" s="2">
        <f t="shared" si="2"/>
        <v>44</v>
      </c>
      <c r="P64" s="2">
        <v>48</v>
      </c>
      <c r="Q64" s="3">
        <f t="shared" si="3"/>
        <v>91.666666666666657</v>
      </c>
      <c r="R64" s="31"/>
    </row>
    <row r="65" spans="1:18" x14ac:dyDescent="0.35">
      <c r="A65" s="2" t="s">
        <v>30</v>
      </c>
      <c r="B65" s="3" t="s">
        <v>62</v>
      </c>
      <c r="C65" s="1">
        <v>4</v>
      </c>
      <c r="D65" s="1">
        <v>4</v>
      </c>
      <c r="E65" s="1">
        <v>4</v>
      </c>
      <c r="F65" s="1">
        <v>4</v>
      </c>
      <c r="G65" s="1">
        <v>4</v>
      </c>
      <c r="H65" s="1">
        <v>4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2">
        <f t="shared" si="2"/>
        <v>48</v>
      </c>
      <c r="P65" s="2">
        <v>48</v>
      </c>
      <c r="Q65" s="3">
        <f t="shared" si="3"/>
        <v>100</v>
      </c>
      <c r="R65" s="31"/>
    </row>
    <row r="66" spans="1:18" x14ac:dyDescent="0.35">
      <c r="A66" s="2" t="s">
        <v>31</v>
      </c>
      <c r="B66" s="3" t="s">
        <v>63</v>
      </c>
      <c r="C66" s="1">
        <v>4</v>
      </c>
      <c r="D66" s="1">
        <v>4</v>
      </c>
      <c r="E66" s="1">
        <v>4</v>
      </c>
      <c r="F66" s="1">
        <v>3</v>
      </c>
      <c r="G66" s="1">
        <v>3</v>
      </c>
      <c r="H66" s="1">
        <v>2</v>
      </c>
      <c r="I66" s="1">
        <v>4</v>
      </c>
      <c r="J66" s="1">
        <v>4</v>
      </c>
      <c r="K66" s="1">
        <v>4</v>
      </c>
      <c r="L66" s="1">
        <v>3</v>
      </c>
      <c r="M66" s="1">
        <v>3</v>
      </c>
      <c r="N66" s="1">
        <v>2</v>
      </c>
      <c r="O66" s="2">
        <f t="shared" si="2"/>
        <v>40</v>
      </c>
      <c r="P66" s="2">
        <v>48</v>
      </c>
      <c r="Q66" s="3">
        <f t="shared" si="3"/>
        <v>83.333333333333343</v>
      </c>
      <c r="R66" s="31"/>
    </row>
    <row r="67" spans="1:18" x14ac:dyDescent="0.35">
      <c r="A67" s="2" t="s">
        <v>32</v>
      </c>
      <c r="B67" s="3" t="s">
        <v>64</v>
      </c>
      <c r="C67" s="1">
        <v>3</v>
      </c>
      <c r="D67" s="1">
        <v>3</v>
      </c>
      <c r="E67" s="1">
        <v>3</v>
      </c>
      <c r="F67" s="1">
        <v>4</v>
      </c>
      <c r="G67" s="1">
        <v>4</v>
      </c>
      <c r="H67" s="1">
        <v>4</v>
      </c>
      <c r="I67" s="1">
        <v>4</v>
      </c>
      <c r="J67" s="1">
        <v>3</v>
      </c>
      <c r="K67" s="1">
        <v>3</v>
      </c>
      <c r="L67" s="1">
        <v>4</v>
      </c>
      <c r="M67" s="1">
        <v>4</v>
      </c>
      <c r="N67" s="1">
        <v>4</v>
      </c>
      <c r="O67" s="2">
        <f t="shared" si="2"/>
        <v>43</v>
      </c>
      <c r="P67" s="2">
        <v>48</v>
      </c>
      <c r="Q67" s="3">
        <f t="shared" si="3"/>
        <v>89.583333333333343</v>
      </c>
      <c r="R67" s="31"/>
    </row>
    <row r="68" spans="1:18" x14ac:dyDescent="0.35">
      <c r="A68" s="2" t="s">
        <v>33</v>
      </c>
      <c r="B68" s="3" t="s">
        <v>65</v>
      </c>
      <c r="C68" s="1">
        <v>4</v>
      </c>
      <c r="D68" s="1">
        <v>4</v>
      </c>
      <c r="E68" s="1">
        <v>4</v>
      </c>
      <c r="F68" s="1">
        <v>3</v>
      </c>
      <c r="G68" s="1">
        <v>3</v>
      </c>
      <c r="H68" s="1">
        <v>4</v>
      </c>
      <c r="I68" s="1">
        <v>4</v>
      </c>
      <c r="J68" s="1">
        <v>4</v>
      </c>
      <c r="K68" s="1">
        <v>3</v>
      </c>
      <c r="L68" s="1">
        <v>3</v>
      </c>
      <c r="M68" s="1">
        <v>3</v>
      </c>
      <c r="N68" s="1">
        <v>2</v>
      </c>
      <c r="O68" s="2">
        <f t="shared" si="2"/>
        <v>41</v>
      </c>
      <c r="P68" s="2">
        <v>48</v>
      </c>
      <c r="Q68" s="3">
        <f t="shared" si="3"/>
        <v>85.416666666666657</v>
      </c>
      <c r="R68" s="31"/>
    </row>
    <row r="69" spans="1:18" x14ac:dyDescent="0.35">
      <c r="A69" s="2" t="s">
        <v>34</v>
      </c>
      <c r="B69" s="3" t="s">
        <v>66</v>
      </c>
      <c r="C69" s="1">
        <v>4</v>
      </c>
      <c r="D69" s="1">
        <v>4</v>
      </c>
      <c r="E69" s="1">
        <v>4</v>
      </c>
      <c r="F69" s="1">
        <v>3</v>
      </c>
      <c r="G69" s="1">
        <v>3</v>
      </c>
      <c r="H69" s="1">
        <v>3</v>
      </c>
      <c r="I69" s="1">
        <v>4</v>
      </c>
      <c r="J69" s="1">
        <v>4</v>
      </c>
      <c r="K69" s="1">
        <v>4</v>
      </c>
      <c r="L69" s="1">
        <v>4</v>
      </c>
      <c r="M69" s="1">
        <v>4</v>
      </c>
      <c r="N69" s="1">
        <v>4</v>
      </c>
      <c r="O69" s="2">
        <f t="shared" si="2"/>
        <v>45</v>
      </c>
      <c r="P69" s="2">
        <v>48</v>
      </c>
      <c r="Q69" s="3">
        <f t="shared" si="3"/>
        <v>93.75</v>
      </c>
      <c r="R69" s="31"/>
    </row>
    <row r="70" spans="1:18" x14ac:dyDescent="0.35">
      <c r="A70" s="2" t="s">
        <v>35</v>
      </c>
      <c r="B70" s="3" t="s">
        <v>67</v>
      </c>
      <c r="C70" s="1">
        <v>4</v>
      </c>
      <c r="D70" s="1">
        <v>4</v>
      </c>
      <c r="E70" s="1">
        <v>4</v>
      </c>
      <c r="F70" s="1">
        <v>4</v>
      </c>
      <c r="G70" s="1">
        <v>4</v>
      </c>
      <c r="H70" s="1">
        <v>4</v>
      </c>
      <c r="I70" s="1">
        <v>4</v>
      </c>
      <c r="J70" s="1">
        <v>4</v>
      </c>
      <c r="K70" s="1">
        <v>4</v>
      </c>
      <c r="L70" s="1">
        <v>4</v>
      </c>
      <c r="M70" s="1">
        <v>4</v>
      </c>
      <c r="N70" s="1">
        <v>4</v>
      </c>
      <c r="O70" s="2">
        <f t="shared" si="2"/>
        <v>48</v>
      </c>
      <c r="P70" s="2">
        <v>48</v>
      </c>
      <c r="Q70" s="3">
        <f t="shared" si="3"/>
        <v>100</v>
      </c>
      <c r="R70" s="31"/>
    </row>
    <row r="71" spans="1:18" x14ac:dyDescent="0.35">
      <c r="A71" s="2" t="s">
        <v>36</v>
      </c>
      <c r="B71" s="3" t="s">
        <v>68</v>
      </c>
      <c r="C71" s="1">
        <v>4</v>
      </c>
      <c r="D71" s="1">
        <v>4</v>
      </c>
      <c r="E71" s="1">
        <v>4</v>
      </c>
      <c r="F71" s="1">
        <v>4</v>
      </c>
      <c r="G71" s="1">
        <v>4</v>
      </c>
      <c r="H71" s="1">
        <v>3</v>
      </c>
      <c r="I71" s="1">
        <v>4</v>
      </c>
      <c r="J71" s="1">
        <v>4</v>
      </c>
      <c r="K71" s="1">
        <v>4</v>
      </c>
      <c r="L71" s="1">
        <v>4</v>
      </c>
      <c r="M71" s="1">
        <v>3</v>
      </c>
      <c r="N71" s="1">
        <v>3</v>
      </c>
      <c r="O71" s="2">
        <f t="shared" si="2"/>
        <v>45</v>
      </c>
      <c r="P71" s="2">
        <v>48</v>
      </c>
      <c r="Q71" s="3">
        <f t="shared" si="3"/>
        <v>93.75</v>
      </c>
      <c r="R71" s="32"/>
    </row>
    <row r="74" spans="1:18" x14ac:dyDescent="0.35">
      <c r="C74">
        <v>1</v>
      </c>
      <c r="D74">
        <v>2</v>
      </c>
      <c r="E74">
        <v>3</v>
      </c>
      <c r="F74">
        <v>4</v>
      </c>
      <c r="G74">
        <v>5</v>
      </c>
      <c r="H74">
        <v>6</v>
      </c>
      <c r="I74">
        <v>7</v>
      </c>
      <c r="J74">
        <v>8</v>
      </c>
      <c r="K74">
        <v>9</v>
      </c>
      <c r="L74">
        <v>10</v>
      </c>
      <c r="M74">
        <v>11</v>
      </c>
      <c r="N74">
        <v>12</v>
      </c>
    </row>
    <row r="75" spans="1:18" x14ac:dyDescent="0.35">
      <c r="B75" t="s">
        <v>163</v>
      </c>
      <c r="C75">
        <f>SUM(C5:C36)</f>
        <v>71</v>
      </c>
      <c r="D75">
        <f t="shared" ref="D75:N75" si="4">SUM(D5:D36)</f>
        <v>59</v>
      </c>
      <c r="E75">
        <f t="shared" si="4"/>
        <v>53</v>
      </c>
      <c r="F75">
        <f t="shared" si="4"/>
        <v>57</v>
      </c>
      <c r="G75">
        <f t="shared" si="4"/>
        <v>57</v>
      </c>
      <c r="H75">
        <f t="shared" si="4"/>
        <v>49</v>
      </c>
      <c r="I75">
        <f t="shared" si="4"/>
        <v>75</v>
      </c>
      <c r="J75">
        <f t="shared" si="4"/>
        <v>56</v>
      </c>
      <c r="K75">
        <f t="shared" si="4"/>
        <v>57</v>
      </c>
      <c r="L75">
        <f t="shared" si="4"/>
        <v>48</v>
      </c>
      <c r="M75">
        <f t="shared" si="4"/>
        <v>44</v>
      </c>
      <c r="N75">
        <f t="shared" si="4"/>
        <v>40</v>
      </c>
    </row>
    <row r="76" spans="1:18" x14ac:dyDescent="0.35">
      <c r="C76">
        <f>(C75/128)*100</f>
        <v>55.46875</v>
      </c>
      <c r="D76">
        <f t="shared" ref="D76:N76" si="5">(D75/128)*100</f>
        <v>46.09375</v>
      </c>
      <c r="E76">
        <f t="shared" si="5"/>
        <v>41.40625</v>
      </c>
      <c r="F76">
        <f t="shared" si="5"/>
        <v>44.53125</v>
      </c>
      <c r="G76">
        <f t="shared" si="5"/>
        <v>44.53125</v>
      </c>
      <c r="H76">
        <f t="shared" si="5"/>
        <v>38.28125</v>
      </c>
      <c r="I76">
        <f t="shared" si="5"/>
        <v>58.59375</v>
      </c>
      <c r="J76">
        <f t="shared" si="5"/>
        <v>43.75</v>
      </c>
      <c r="K76">
        <f t="shared" si="5"/>
        <v>44.53125</v>
      </c>
      <c r="L76">
        <f t="shared" si="5"/>
        <v>37.5</v>
      </c>
      <c r="M76">
        <f t="shared" si="5"/>
        <v>34.375</v>
      </c>
      <c r="N76">
        <f t="shared" si="5"/>
        <v>31.25</v>
      </c>
    </row>
    <row r="78" spans="1:18" x14ac:dyDescent="0.35">
      <c r="B78" t="s">
        <v>164</v>
      </c>
      <c r="C78">
        <f>SUM(C40:C71)</f>
        <v>124</v>
      </c>
      <c r="D78">
        <f t="shared" ref="D78:N78" si="6">SUM(D40:D71)</f>
        <v>124</v>
      </c>
      <c r="E78">
        <f t="shared" si="6"/>
        <v>122</v>
      </c>
      <c r="F78">
        <f t="shared" si="6"/>
        <v>122</v>
      </c>
      <c r="G78">
        <f t="shared" si="6"/>
        <v>116</v>
      </c>
      <c r="H78">
        <f t="shared" si="6"/>
        <v>105</v>
      </c>
      <c r="I78">
        <f t="shared" si="6"/>
        <v>128</v>
      </c>
      <c r="J78">
        <f t="shared" si="6"/>
        <v>117</v>
      </c>
      <c r="K78">
        <f t="shared" si="6"/>
        <v>115</v>
      </c>
      <c r="L78">
        <f t="shared" si="6"/>
        <v>112</v>
      </c>
      <c r="M78">
        <f t="shared" si="6"/>
        <v>108</v>
      </c>
      <c r="N78">
        <f t="shared" si="6"/>
        <v>99</v>
      </c>
    </row>
    <row r="79" spans="1:18" x14ac:dyDescent="0.35">
      <c r="C79">
        <f>(C78/128)*100</f>
        <v>96.875</v>
      </c>
      <c r="D79">
        <f t="shared" ref="D79:N79" si="7">(D78/128)*100</f>
        <v>96.875</v>
      </c>
      <c r="E79">
        <f t="shared" si="7"/>
        <v>95.3125</v>
      </c>
      <c r="F79">
        <f t="shared" si="7"/>
        <v>95.3125</v>
      </c>
      <c r="G79">
        <f t="shared" si="7"/>
        <v>90.625</v>
      </c>
      <c r="H79">
        <f t="shared" si="7"/>
        <v>82.03125</v>
      </c>
      <c r="I79">
        <f t="shared" si="7"/>
        <v>100</v>
      </c>
      <c r="J79">
        <f t="shared" si="7"/>
        <v>91.40625</v>
      </c>
      <c r="K79">
        <f t="shared" si="7"/>
        <v>89.84375</v>
      </c>
      <c r="L79">
        <f t="shared" si="7"/>
        <v>87.5</v>
      </c>
      <c r="M79">
        <f t="shared" si="7"/>
        <v>84.375</v>
      </c>
      <c r="N79">
        <f t="shared" si="7"/>
        <v>77.34375</v>
      </c>
    </row>
    <row r="81" spans="2:9" x14ac:dyDescent="0.35">
      <c r="B81" s="41"/>
      <c r="C81" s="41"/>
      <c r="D81" s="41"/>
      <c r="E81" s="41"/>
      <c r="F81" s="41"/>
      <c r="G81" s="41"/>
      <c r="H81" s="41"/>
      <c r="I81" s="41"/>
    </row>
    <row r="82" spans="2:9" x14ac:dyDescent="0.35">
      <c r="B82" s="42"/>
      <c r="C82" s="42"/>
      <c r="D82" s="42"/>
      <c r="E82" s="42"/>
      <c r="F82" s="42"/>
      <c r="G82" s="42"/>
      <c r="H82" s="42"/>
      <c r="I82" s="42"/>
    </row>
    <row r="83" spans="2:9" x14ac:dyDescent="0.35">
      <c r="B83" s="1" t="s">
        <v>169</v>
      </c>
      <c r="C83" s="1"/>
      <c r="D83" s="1"/>
      <c r="E83" s="1" t="s">
        <v>163</v>
      </c>
      <c r="F83" s="1" t="s">
        <v>164</v>
      </c>
      <c r="G83" s="1" t="s">
        <v>165</v>
      </c>
      <c r="H83" s="1" t="s">
        <v>166</v>
      </c>
      <c r="I83" s="1" t="s">
        <v>168</v>
      </c>
    </row>
    <row r="84" spans="2:9" x14ac:dyDescent="0.35">
      <c r="B84" s="1" t="s">
        <v>151</v>
      </c>
      <c r="C84" s="56" t="s">
        <v>157</v>
      </c>
      <c r="D84" s="57"/>
      <c r="E84" s="1">
        <v>57.03125</v>
      </c>
      <c r="F84" s="1">
        <v>98.4375</v>
      </c>
      <c r="G84" s="1">
        <v>41.40625</v>
      </c>
      <c r="H84" s="1">
        <v>42.96875</v>
      </c>
      <c r="I84" s="1">
        <v>0.96363636363636362</v>
      </c>
    </row>
    <row r="85" spans="2:9" x14ac:dyDescent="0.35">
      <c r="B85" s="1" t="s">
        <v>152</v>
      </c>
      <c r="C85" s="56" t="s">
        <v>158</v>
      </c>
      <c r="D85" s="57"/>
      <c r="E85" s="1">
        <v>44.921875</v>
      </c>
      <c r="F85" s="1">
        <v>94.140625</v>
      </c>
      <c r="G85" s="1">
        <v>49.21875</v>
      </c>
      <c r="H85" s="1">
        <v>55.078125</v>
      </c>
      <c r="I85" s="1">
        <v>0.8936170212765957</v>
      </c>
    </row>
    <row r="86" spans="2:9" x14ac:dyDescent="0.35">
      <c r="B86" s="1" t="s">
        <v>153</v>
      </c>
      <c r="C86" s="56" t="s">
        <v>159</v>
      </c>
      <c r="D86" s="57"/>
      <c r="E86" s="1">
        <v>42.96875</v>
      </c>
      <c r="F86" s="1">
        <v>92.578125</v>
      </c>
      <c r="G86" s="1">
        <v>49.609375</v>
      </c>
      <c r="H86" s="1">
        <v>57.03125</v>
      </c>
      <c r="I86" s="1">
        <v>0.86986301369863017</v>
      </c>
    </row>
    <row r="87" spans="2:9" x14ac:dyDescent="0.35">
      <c r="B87" s="1" t="s">
        <v>154</v>
      </c>
      <c r="C87" s="56" t="s">
        <v>160</v>
      </c>
      <c r="D87" s="57"/>
      <c r="E87" s="1">
        <v>41.015625</v>
      </c>
      <c r="F87" s="1">
        <v>91.40625</v>
      </c>
      <c r="G87" s="1">
        <v>50.390625</v>
      </c>
      <c r="H87" s="1">
        <v>58.984375</v>
      </c>
      <c r="I87" s="1">
        <v>0.85430463576158944</v>
      </c>
    </row>
    <row r="88" spans="2:9" x14ac:dyDescent="0.35">
      <c r="B88" s="1" t="s">
        <v>155</v>
      </c>
      <c r="C88" s="56" t="s">
        <v>161</v>
      </c>
      <c r="D88" s="57"/>
      <c r="E88" s="1">
        <v>39.453125</v>
      </c>
      <c r="F88" s="1">
        <v>87.5</v>
      </c>
      <c r="G88" s="1">
        <v>48.046875</v>
      </c>
      <c r="H88" s="1">
        <v>60.546875</v>
      </c>
      <c r="I88" s="1">
        <v>0.79354838709677422</v>
      </c>
    </row>
    <row r="89" spans="2:9" x14ac:dyDescent="0.35">
      <c r="B89" s="1" t="s">
        <v>156</v>
      </c>
      <c r="C89" s="56" t="s">
        <v>162</v>
      </c>
      <c r="D89" s="57"/>
      <c r="E89" s="1">
        <v>34.765625</v>
      </c>
      <c r="F89" s="1">
        <v>79.6875</v>
      </c>
      <c r="G89" s="1">
        <v>44.921875</v>
      </c>
      <c r="H89" s="1">
        <v>65.234375</v>
      </c>
      <c r="I89" s="1">
        <v>0.68862275449101795</v>
      </c>
    </row>
  </sheetData>
  <mergeCells count="23">
    <mergeCell ref="C88:D88"/>
    <mergeCell ref="C89:D89"/>
    <mergeCell ref="A3:A4"/>
    <mergeCell ref="C84:D84"/>
    <mergeCell ref="C85:D85"/>
    <mergeCell ref="C86:D86"/>
    <mergeCell ref="C87:D87"/>
    <mergeCell ref="A38:A39"/>
    <mergeCell ref="C38:N38"/>
    <mergeCell ref="O38:O39"/>
    <mergeCell ref="P38:P39"/>
    <mergeCell ref="Q38:Q39"/>
    <mergeCell ref="B81:I82"/>
    <mergeCell ref="R40:R71"/>
    <mergeCell ref="R3:R4"/>
    <mergeCell ref="R5:R36"/>
    <mergeCell ref="B38:B39"/>
    <mergeCell ref="R38:R39"/>
    <mergeCell ref="O3:O4"/>
    <mergeCell ref="P3:P4"/>
    <mergeCell ref="Q3:Q4"/>
    <mergeCell ref="C3:N3"/>
    <mergeCell ref="B3:B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AB8FB-84EA-463C-92C8-70618E74DDCA}">
  <dimension ref="A1:AA83"/>
  <sheetViews>
    <sheetView topLeftCell="A62" zoomScale="76" zoomScaleNormal="76" workbookViewId="0">
      <selection activeCell="L79" sqref="L79"/>
    </sheetView>
  </sheetViews>
  <sheetFormatPr defaultRowHeight="14.5" x14ac:dyDescent="0.35"/>
  <cols>
    <col min="2" max="2" width="12.90625" customWidth="1"/>
    <col min="15" max="15" width="12.26953125" customWidth="1"/>
    <col min="16" max="16" width="14.08984375" customWidth="1"/>
    <col min="18" max="18" width="17.54296875" customWidth="1"/>
    <col min="20" max="20" width="11.7265625" customWidth="1"/>
    <col min="22" max="22" width="6.1796875" customWidth="1"/>
  </cols>
  <sheetData>
    <row r="1" spans="1:18" x14ac:dyDescent="0.35">
      <c r="A1" t="s">
        <v>104</v>
      </c>
    </row>
    <row r="3" spans="1:18" x14ac:dyDescent="0.35">
      <c r="A3" s="34" t="s">
        <v>1</v>
      </c>
      <c r="B3" s="34" t="s">
        <v>2</v>
      </c>
      <c r="C3" s="36" t="s">
        <v>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8"/>
      <c r="O3" s="34" t="s">
        <v>70</v>
      </c>
      <c r="P3" s="34" t="s">
        <v>71</v>
      </c>
      <c r="Q3" s="34" t="s">
        <v>69</v>
      </c>
      <c r="R3" s="33" t="s">
        <v>72</v>
      </c>
    </row>
    <row r="4" spans="1:18" x14ac:dyDescent="0.35">
      <c r="A4" s="35"/>
      <c r="B4" s="35"/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35"/>
      <c r="P4" s="35"/>
      <c r="Q4" s="35"/>
      <c r="R4" s="33"/>
    </row>
    <row r="5" spans="1:18" x14ac:dyDescent="0.35">
      <c r="A5" s="2" t="s">
        <v>5</v>
      </c>
      <c r="B5" s="1" t="s">
        <v>105</v>
      </c>
      <c r="C5" s="2">
        <v>2</v>
      </c>
      <c r="D5" s="2">
        <v>1</v>
      </c>
      <c r="E5" s="2">
        <v>1</v>
      </c>
      <c r="F5" s="2">
        <v>1</v>
      </c>
      <c r="G5" s="2">
        <v>1</v>
      </c>
      <c r="H5" s="2">
        <v>2</v>
      </c>
      <c r="I5" s="2">
        <v>2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f>SUM(C5:N5)</f>
        <v>15</v>
      </c>
      <c r="P5" s="2">
        <v>48</v>
      </c>
      <c r="Q5" s="3">
        <f>O5/P5*100</f>
        <v>31.25</v>
      </c>
      <c r="R5" s="30">
        <f>AVERAGE(Q5:Q36)</f>
        <v>42.838541666666671</v>
      </c>
    </row>
    <row r="6" spans="1:18" x14ac:dyDescent="0.35">
      <c r="A6" s="2" t="s">
        <v>6</v>
      </c>
      <c r="B6" s="1" t="s">
        <v>106</v>
      </c>
      <c r="C6" s="2">
        <v>3</v>
      </c>
      <c r="D6" s="2">
        <v>2</v>
      </c>
      <c r="E6" s="2">
        <v>2</v>
      </c>
      <c r="F6" s="2">
        <v>1</v>
      </c>
      <c r="G6" s="2">
        <v>1</v>
      </c>
      <c r="H6" s="2">
        <v>1</v>
      </c>
      <c r="I6" s="2">
        <v>3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f t="shared" ref="O6:O36" si="0">SUM(C6:N6)</f>
        <v>23</v>
      </c>
      <c r="P6" s="2">
        <v>48</v>
      </c>
      <c r="Q6" s="3">
        <f t="shared" ref="Q6:Q36" si="1">O6/P6*100</f>
        <v>47.916666666666671</v>
      </c>
      <c r="R6" s="31"/>
    </row>
    <row r="7" spans="1:18" x14ac:dyDescent="0.35">
      <c r="A7" s="2" t="s">
        <v>7</v>
      </c>
      <c r="B7" s="1" t="s">
        <v>107</v>
      </c>
      <c r="C7" s="2">
        <v>2</v>
      </c>
      <c r="D7" s="2">
        <v>2</v>
      </c>
      <c r="E7" s="2">
        <v>1</v>
      </c>
      <c r="F7" s="2">
        <v>2</v>
      </c>
      <c r="G7" s="2">
        <v>2</v>
      </c>
      <c r="H7" s="2">
        <v>3</v>
      </c>
      <c r="I7" s="2">
        <v>2</v>
      </c>
      <c r="J7" s="2">
        <v>2</v>
      </c>
      <c r="K7" s="2">
        <v>1</v>
      </c>
      <c r="L7" s="2">
        <v>1</v>
      </c>
      <c r="M7" s="2">
        <v>1</v>
      </c>
      <c r="N7" s="2">
        <v>1</v>
      </c>
      <c r="O7" s="2">
        <f t="shared" si="0"/>
        <v>20</v>
      </c>
      <c r="P7" s="2">
        <v>48</v>
      </c>
      <c r="Q7" s="3">
        <f t="shared" si="1"/>
        <v>41.666666666666671</v>
      </c>
      <c r="R7" s="31"/>
    </row>
    <row r="8" spans="1:18" x14ac:dyDescent="0.35">
      <c r="A8" s="2" t="s">
        <v>8</v>
      </c>
      <c r="B8" s="1" t="s">
        <v>108</v>
      </c>
      <c r="C8" s="2">
        <v>3</v>
      </c>
      <c r="D8" s="2">
        <v>3</v>
      </c>
      <c r="E8" s="2">
        <v>2</v>
      </c>
      <c r="F8" s="2">
        <v>2</v>
      </c>
      <c r="G8" s="2">
        <v>2</v>
      </c>
      <c r="H8" s="2">
        <v>1</v>
      </c>
      <c r="I8" s="2">
        <v>2</v>
      </c>
      <c r="J8" s="2">
        <v>2</v>
      </c>
      <c r="K8" s="2">
        <v>2</v>
      </c>
      <c r="L8" s="2">
        <v>1</v>
      </c>
      <c r="M8" s="2">
        <v>1</v>
      </c>
      <c r="N8" s="2">
        <v>1</v>
      </c>
      <c r="O8" s="2">
        <f t="shared" si="0"/>
        <v>22</v>
      </c>
      <c r="P8" s="2">
        <v>48</v>
      </c>
      <c r="Q8" s="3">
        <f t="shared" si="1"/>
        <v>45.833333333333329</v>
      </c>
      <c r="R8" s="31"/>
    </row>
    <row r="9" spans="1:18" x14ac:dyDescent="0.35">
      <c r="A9" s="2" t="s">
        <v>9</v>
      </c>
      <c r="B9" s="1" t="s">
        <v>109</v>
      </c>
      <c r="C9" s="2">
        <v>2</v>
      </c>
      <c r="D9" s="2">
        <v>2</v>
      </c>
      <c r="E9" s="2">
        <v>2</v>
      </c>
      <c r="F9" s="2">
        <v>1</v>
      </c>
      <c r="G9" s="2">
        <v>1</v>
      </c>
      <c r="H9" s="2">
        <v>1</v>
      </c>
      <c r="I9" s="2">
        <v>2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f t="shared" si="0"/>
        <v>16</v>
      </c>
      <c r="P9" s="2">
        <v>48</v>
      </c>
      <c r="Q9" s="3">
        <f t="shared" si="1"/>
        <v>33.333333333333329</v>
      </c>
      <c r="R9" s="31"/>
    </row>
    <row r="10" spans="1:18" x14ac:dyDescent="0.35">
      <c r="A10" s="2" t="s">
        <v>10</v>
      </c>
      <c r="B10" s="1" t="s">
        <v>110</v>
      </c>
      <c r="C10" s="2">
        <v>3</v>
      </c>
      <c r="D10" s="2">
        <v>2</v>
      </c>
      <c r="E10" s="2">
        <v>3</v>
      </c>
      <c r="F10" s="2">
        <v>3</v>
      </c>
      <c r="G10" s="2">
        <v>1</v>
      </c>
      <c r="H10" s="2">
        <v>1</v>
      </c>
      <c r="I10" s="2">
        <v>2</v>
      </c>
      <c r="J10" s="2">
        <v>1</v>
      </c>
      <c r="K10" s="2">
        <v>2</v>
      </c>
      <c r="L10" s="2">
        <v>2</v>
      </c>
      <c r="M10" s="2">
        <v>2</v>
      </c>
      <c r="N10" s="2">
        <v>1</v>
      </c>
      <c r="O10" s="2">
        <f t="shared" si="0"/>
        <v>23</v>
      </c>
      <c r="P10" s="2">
        <v>48</v>
      </c>
      <c r="Q10" s="3">
        <f t="shared" si="1"/>
        <v>47.916666666666671</v>
      </c>
      <c r="R10" s="31"/>
    </row>
    <row r="11" spans="1:18" x14ac:dyDescent="0.35">
      <c r="A11" s="2" t="s">
        <v>11</v>
      </c>
      <c r="B11" s="1" t="s">
        <v>111</v>
      </c>
      <c r="C11" s="2">
        <v>2</v>
      </c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2">
        <v>2</v>
      </c>
      <c r="N11" s="2">
        <v>1</v>
      </c>
      <c r="O11" s="2">
        <f t="shared" si="0"/>
        <v>23</v>
      </c>
      <c r="P11" s="2">
        <v>48</v>
      </c>
      <c r="Q11" s="3">
        <f t="shared" si="1"/>
        <v>47.916666666666671</v>
      </c>
      <c r="R11" s="31"/>
    </row>
    <row r="12" spans="1:18" x14ac:dyDescent="0.35">
      <c r="A12" s="2" t="s">
        <v>12</v>
      </c>
      <c r="B12" s="1" t="s">
        <v>112</v>
      </c>
      <c r="C12" s="2">
        <v>3</v>
      </c>
      <c r="D12" s="2">
        <v>2</v>
      </c>
      <c r="E12" s="2">
        <v>2</v>
      </c>
      <c r="F12" s="2">
        <v>2</v>
      </c>
      <c r="G12" s="2">
        <v>2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f t="shared" si="0"/>
        <v>18</v>
      </c>
      <c r="P12" s="2">
        <v>48</v>
      </c>
      <c r="Q12" s="3">
        <f t="shared" si="1"/>
        <v>37.5</v>
      </c>
      <c r="R12" s="31"/>
    </row>
    <row r="13" spans="1:18" x14ac:dyDescent="0.35">
      <c r="A13" s="2" t="s">
        <v>13</v>
      </c>
      <c r="B13" s="1" t="s">
        <v>113</v>
      </c>
      <c r="C13" s="2">
        <v>3</v>
      </c>
      <c r="D13" s="2">
        <v>3</v>
      </c>
      <c r="E13" s="2">
        <v>3</v>
      </c>
      <c r="F13" s="2">
        <v>2</v>
      </c>
      <c r="G13" s="2">
        <v>2</v>
      </c>
      <c r="H13" s="2">
        <v>1</v>
      </c>
      <c r="I13" s="2">
        <v>3</v>
      </c>
      <c r="J13" s="2">
        <v>2</v>
      </c>
      <c r="K13" s="2">
        <v>2</v>
      </c>
      <c r="L13" s="2">
        <v>2</v>
      </c>
      <c r="M13" s="2">
        <v>1</v>
      </c>
      <c r="N13" s="2">
        <v>1</v>
      </c>
      <c r="O13" s="2">
        <f t="shared" si="0"/>
        <v>25</v>
      </c>
      <c r="P13" s="2">
        <v>48</v>
      </c>
      <c r="Q13" s="3">
        <f t="shared" si="1"/>
        <v>52.083333333333336</v>
      </c>
      <c r="R13" s="31"/>
    </row>
    <row r="14" spans="1:18" x14ac:dyDescent="0.35">
      <c r="A14" s="2" t="s">
        <v>14</v>
      </c>
      <c r="B14" s="1" t="s">
        <v>114</v>
      </c>
      <c r="C14" s="2">
        <v>2</v>
      </c>
      <c r="D14" s="2">
        <v>2</v>
      </c>
      <c r="E14" s="2">
        <v>2</v>
      </c>
      <c r="F14" s="2">
        <v>1</v>
      </c>
      <c r="G14" s="2">
        <v>1</v>
      </c>
      <c r="H14" s="2">
        <v>1</v>
      </c>
      <c r="I14" s="2">
        <v>3</v>
      </c>
      <c r="J14" s="2">
        <v>3</v>
      </c>
      <c r="K14" s="2">
        <v>3</v>
      </c>
      <c r="L14" s="2">
        <v>4</v>
      </c>
      <c r="M14" s="2">
        <v>2</v>
      </c>
      <c r="N14" s="2">
        <v>1</v>
      </c>
      <c r="O14" s="2">
        <f t="shared" si="0"/>
        <v>25</v>
      </c>
      <c r="P14" s="2">
        <v>48</v>
      </c>
      <c r="Q14" s="3">
        <f t="shared" si="1"/>
        <v>52.083333333333336</v>
      </c>
      <c r="R14" s="31"/>
    </row>
    <row r="15" spans="1:18" x14ac:dyDescent="0.35">
      <c r="A15" s="2" t="s">
        <v>15</v>
      </c>
      <c r="B15" s="1" t="s">
        <v>115</v>
      </c>
      <c r="C15" s="2">
        <v>2</v>
      </c>
      <c r="D15" s="2">
        <v>2</v>
      </c>
      <c r="E15" s="2">
        <v>2</v>
      </c>
      <c r="F15" s="2">
        <v>2</v>
      </c>
      <c r="G15" s="2">
        <v>1</v>
      </c>
      <c r="H15" s="2">
        <v>1</v>
      </c>
      <c r="I15" s="2">
        <v>3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f t="shared" si="0"/>
        <v>23</v>
      </c>
      <c r="P15" s="2">
        <v>48</v>
      </c>
      <c r="Q15" s="3">
        <f t="shared" si="1"/>
        <v>47.916666666666671</v>
      </c>
      <c r="R15" s="31"/>
    </row>
    <row r="16" spans="1:18" x14ac:dyDescent="0.35">
      <c r="A16" s="2" t="s">
        <v>16</v>
      </c>
      <c r="B16" s="1" t="s">
        <v>116</v>
      </c>
      <c r="C16" s="2">
        <v>3</v>
      </c>
      <c r="D16" s="2">
        <v>3</v>
      </c>
      <c r="E16" s="2">
        <v>3</v>
      </c>
      <c r="F16" s="2">
        <v>1</v>
      </c>
      <c r="G16" s="2">
        <v>2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f t="shared" si="0"/>
        <v>19</v>
      </c>
      <c r="P16" s="2">
        <v>48</v>
      </c>
      <c r="Q16" s="3">
        <f t="shared" si="1"/>
        <v>39.583333333333329</v>
      </c>
      <c r="R16" s="31"/>
    </row>
    <row r="17" spans="1:18" x14ac:dyDescent="0.35">
      <c r="A17" s="2" t="s">
        <v>17</v>
      </c>
      <c r="B17" s="1" t="s">
        <v>117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2</v>
      </c>
      <c r="J17" s="2">
        <v>2</v>
      </c>
      <c r="K17" s="2">
        <v>2</v>
      </c>
      <c r="L17" s="2">
        <v>1</v>
      </c>
      <c r="M17" s="2">
        <v>1</v>
      </c>
      <c r="N17" s="2">
        <v>1</v>
      </c>
      <c r="O17" s="2">
        <f t="shared" si="0"/>
        <v>15</v>
      </c>
      <c r="P17" s="2">
        <v>48</v>
      </c>
      <c r="Q17" s="3">
        <f t="shared" si="1"/>
        <v>31.25</v>
      </c>
      <c r="R17" s="31"/>
    </row>
    <row r="18" spans="1:18" x14ac:dyDescent="0.35">
      <c r="A18" s="2" t="s">
        <v>18</v>
      </c>
      <c r="B18" s="1" t="s">
        <v>118</v>
      </c>
      <c r="C18" s="2">
        <v>3</v>
      </c>
      <c r="D18" s="2">
        <v>3</v>
      </c>
      <c r="E18" s="2">
        <v>2</v>
      </c>
      <c r="F18" s="2">
        <v>1</v>
      </c>
      <c r="G18" s="2">
        <v>1</v>
      </c>
      <c r="H18" s="2">
        <v>1</v>
      </c>
      <c r="I18" s="2">
        <v>2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f t="shared" si="0"/>
        <v>18</v>
      </c>
      <c r="P18" s="2">
        <v>48</v>
      </c>
      <c r="Q18" s="3">
        <f t="shared" si="1"/>
        <v>37.5</v>
      </c>
      <c r="R18" s="31"/>
    </row>
    <row r="19" spans="1:18" x14ac:dyDescent="0.35">
      <c r="A19" s="2" t="s">
        <v>19</v>
      </c>
      <c r="B19" s="1" t="s">
        <v>119</v>
      </c>
      <c r="C19" s="2">
        <v>3</v>
      </c>
      <c r="D19" s="2">
        <v>2</v>
      </c>
      <c r="E19" s="2">
        <v>1</v>
      </c>
      <c r="F19" s="2">
        <v>1</v>
      </c>
      <c r="G19" s="2">
        <v>1</v>
      </c>
      <c r="H19" s="2">
        <v>1</v>
      </c>
      <c r="I19" s="2">
        <v>2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f t="shared" si="0"/>
        <v>16</v>
      </c>
      <c r="P19" s="2">
        <v>48</v>
      </c>
      <c r="Q19" s="3">
        <f t="shared" si="1"/>
        <v>33.333333333333329</v>
      </c>
      <c r="R19" s="31"/>
    </row>
    <row r="20" spans="1:18" x14ac:dyDescent="0.35">
      <c r="A20" s="2" t="s">
        <v>20</v>
      </c>
      <c r="B20" s="1" t="s">
        <v>120</v>
      </c>
      <c r="C20" s="2">
        <v>2</v>
      </c>
      <c r="D20" s="2">
        <v>2</v>
      </c>
      <c r="E20" s="2">
        <v>2</v>
      </c>
      <c r="F20" s="2">
        <v>2</v>
      </c>
      <c r="G20" s="2">
        <v>2</v>
      </c>
      <c r="H20" s="2">
        <v>2</v>
      </c>
      <c r="I20" s="2">
        <v>3</v>
      </c>
      <c r="J20" s="2">
        <v>2</v>
      </c>
      <c r="K20" s="2">
        <v>1</v>
      </c>
      <c r="L20" s="2">
        <v>1</v>
      </c>
      <c r="M20" s="2">
        <v>1</v>
      </c>
      <c r="N20" s="2">
        <v>1</v>
      </c>
      <c r="O20" s="2">
        <f t="shared" si="0"/>
        <v>21</v>
      </c>
      <c r="P20" s="2">
        <v>48</v>
      </c>
      <c r="Q20" s="3">
        <f t="shared" si="1"/>
        <v>43.75</v>
      </c>
      <c r="R20" s="31"/>
    </row>
    <row r="21" spans="1:18" x14ac:dyDescent="0.35">
      <c r="A21" s="2" t="s">
        <v>21</v>
      </c>
      <c r="B21" s="1" t="s">
        <v>121</v>
      </c>
      <c r="C21" s="2">
        <v>2</v>
      </c>
      <c r="D21" s="2">
        <v>2</v>
      </c>
      <c r="E21" s="2">
        <v>2</v>
      </c>
      <c r="F21" s="2">
        <v>1</v>
      </c>
      <c r="G21" s="2">
        <v>1</v>
      </c>
      <c r="H21" s="2">
        <v>1</v>
      </c>
      <c r="I21" s="2">
        <v>2</v>
      </c>
      <c r="J21" s="2">
        <v>2</v>
      </c>
      <c r="K21" s="2">
        <v>1</v>
      </c>
      <c r="L21" s="2">
        <v>1</v>
      </c>
      <c r="M21" s="2">
        <v>1</v>
      </c>
      <c r="N21" s="2">
        <v>1</v>
      </c>
      <c r="O21" s="2">
        <f t="shared" si="0"/>
        <v>17</v>
      </c>
      <c r="P21" s="2">
        <v>48</v>
      </c>
      <c r="Q21" s="3">
        <f t="shared" si="1"/>
        <v>35.416666666666671</v>
      </c>
      <c r="R21" s="31"/>
    </row>
    <row r="22" spans="1:18" x14ac:dyDescent="0.35">
      <c r="A22" s="2" t="s">
        <v>22</v>
      </c>
      <c r="B22" s="1" t="s">
        <v>122</v>
      </c>
      <c r="C22" s="2">
        <v>2</v>
      </c>
      <c r="D22" s="2">
        <v>2</v>
      </c>
      <c r="E22" s="2">
        <v>2</v>
      </c>
      <c r="F22" s="2">
        <v>2</v>
      </c>
      <c r="G22" s="2">
        <v>2</v>
      </c>
      <c r="H22" s="2">
        <v>2</v>
      </c>
      <c r="I22" s="2">
        <v>2</v>
      </c>
      <c r="J22" s="2">
        <v>3</v>
      </c>
      <c r="K22" s="2">
        <v>2</v>
      </c>
      <c r="L22" s="2">
        <v>2</v>
      </c>
      <c r="M22" s="2">
        <v>2</v>
      </c>
      <c r="N22" s="2">
        <v>2</v>
      </c>
      <c r="O22" s="2">
        <f t="shared" si="0"/>
        <v>25</v>
      </c>
      <c r="P22" s="2">
        <v>48</v>
      </c>
      <c r="Q22" s="3">
        <f t="shared" si="1"/>
        <v>52.083333333333336</v>
      </c>
      <c r="R22" s="31"/>
    </row>
    <row r="23" spans="1:18" x14ac:dyDescent="0.35">
      <c r="A23" s="2" t="s">
        <v>23</v>
      </c>
      <c r="B23" s="1" t="s">
        <v>137</v>
      </c>
      <c r="C23" s="2">
        <v>2</v>
      </c>
      <c r="D23" s="2">
        <v>2</v>
      </c>
      <c r="E23" s="2">
        <v>2</v>
      </c>
      <c r="F23" s="2">
        <v>1</v>
      </c>
      <c r="G23" s="2">
        <v>1</v>
      </c>
      <c r="H23" s="2">
        <v>1</v>
      </c>
      <c r="I23" s="2">
        <v>2</v>
      </c>
      <c r="J23" s="2">
        <v>2</v>
      </c>
      <c r="K23" s="2">
        <v>2</v>
      </c>
      <c r="L23" s="2">
        <v>2</v>
      </c>
      <c r="M23" s="2">
        <v>1</v>
      </c>
      <c r="N23" s="2">
        <v>1</v>
      </c>
      <c r="O23" s="2">
        <f t="shared" si="0"/>
        <v>19</v>
      </c>
      <c r="P23" s="2">
        <v>48</v>
      </c>
      <c r="Q23" s="3">
        <f t="shared" si="1"/>
        <v>39.583333333333329</v>
      </c>
      <c r="R23" s="31"/>
    </row>
    <row r="24" spans="1:18" x14ac:dyDescent="0.35">
      <c r="A24" s="2" t="s">
        <v>24</v>
      </c>
      <c r="B24" s="1" t="s">
        <v>123</v>
      </c>
      <c r="C24" s="2">
        <v>3</v>
      </c>
      <c r="D24" s="2">
        <v>3</v>
      </c>
      <c r="E24" s="2">
        <v>3</v>
      </c>
      <c r="F24" s="2">
        <v>3</v>
      </c>
      <c r="G24" s="2">
        <v>2</v>
      </c>
      <c r="H24" s="2">
        <v>2</v>
      </c>
      <c r="I24" s="2">
        <v>3</v>
      </c>
      <c r="J24" s="2">
        <v>3</v>
      </c>
      <c r="K24" s="2">
        <v>2</v>
      </c>
      <c r="L24" s="2">
        <v>2</v>
      </c>
      <c r="M24" s="2">
        <v>1</v>
      </c>
      <c r="N24" s="2">
        <v>1</v>
      </c>
      <c r="O24" s="2">
        <f t="shared" si="0"/>
        <v>28</v>
      </c>
      <c r="P24" s="2">
        <v>48</v>
      </c>
      <c r="Q24" s="3">
        <f t="shared" si="1"/>
        <v>58.333333333333336</v>
      </c>
      <c r="R24" s="31"/>
    </row>
    <row r="25" spans="1:18" x14ac:dyDescent="0.35">
      <c r="A25" s="2" t="s">
        <v>25</v>
      </c>
      <c r="B25" s="1" t="s">
        <v>124</v>
      </c>
      <c r="C25" s="2">
        <v>2</v>
      </c>
      <c r="D25" s="2">
        <v>2</v>
      </c>
      <c r="E25" s="2">
        <v>2</v>
      </c>
      <c r="F25" s="2">
        <v>2</v>
      </c>
      <c r="G25" s="2">
        <v>2</v>
      </c>
      <c r="H25" s="2">
        <v>1</v>
      </c>
      <c r="I25" s="2">
        <v>3</v>
      </c>
      <c r="J25" s="2">
        <v>3</v>
      </c>
      <c r="K25" s="2">
        <v>2</v>
      </c>
      <c r="L25" s="2">
        <v>2</v>
      </c>
      <c r="M25" s="2">
        <v>1</v>
      </c>
      <c r="N25" s="2">
        <v>1</v>
      </c>
      <c r="O25" s="2">
        <f t="shared" si="0"/>
        <v>23</v>
      </c>
      <c r="P25" s="2">
        <v>48</v>
      </c>
      <c r="Q25" s="3">
        <f t="shared" si="1"/>
        <v>47.916666666666671</v>
      </c>
      <c r="R25" s="31"/>
    </row>
    <row r="26" spans="1:18" x14ac:dyDescent="0.35">
      <c r="A26" s="2" t="s">
        <v>26</v>
      </c>
      <c r="B26" s="1" t="s">
        <v>125</v>
      </c>
      <c r="C26" s="2">
        <v>3</v>
      </c>
      <c r="D26" s="2">
        <v>3</v>
      </c>
      <c r="E26" s="2">
        <v>3</v>
      </c>
      <c r="F26" s="2">
        <v>2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2</v>
      </c>
      <c r="M26" s="2">
        <v>1</v>
      </c>
      <c r="N26" s="2">
        <v>1</v>
      </c>
      <c r="O26" s="2">
        <f t="shared" si="0"/>
        <v>27</v>
      </c>
      <c r="P26" s="2">
        <v>48</v>
      </c>
      <c r="Q26" s="3">
        <f t="shared" si="1"/>
        <v>56.25</v>
      </c>
      <c r="R26" s="31"/>
    </row>
    <row r="27" spans="1:18" x14ac:dyDescent="0.35">
      <c r="A27" s="2" t="s">
        <v>27</v>
      </c>
      <c r="B27" s="1" t="s">
        <v>126</v>
      </c>
      <c r="C27" s="2">
        <v>3</v>
      </c>
      <c r="D27" s="2">
        <v>3</v>
      </c>
      <c r="E27" s="2">
        <v>3</v>
      </c>
      <c r="F27" s="2">
        <v>2</v>
      </c>
      <c r="G27" s="2">
        <v>2</v>
      </c>
      <c r="H27" s="2">
        <v>2</v>
      </c>
      <c r="I27" s="2">
        <v>3</v>
      </c>
      <c r="J27" s="2">
        <v>3</v>
      </c>
      <c r="K27" s="2">
        <v>2</v>
      </c>
      <c r="L27" s="2">
        <v>2</v>
      </c>
      <c r="M27" s="2">
        <v>1</v>
      </c>
      <c r="N27" s="2">
        <v>1</v>
      </c>
      <c r="O27" s="2">
        <f t="shared" si="0"/>
        <v>27</v>
      </c>
      <c r="P27" s="2">
        <v>48</v>
      </c>
      <c r="Q27" s="3">
        <f t="shared" si="1"/>
        <v>56.25</v>
      </c>
      <c r="R27" s="31"/>
    </row>
    <row r="28" spans="1:18" x14ac:dyDescent="0.35">
      <c r="A28" s="2" t="s">
        <v>28</v>
      </c>
      <c r="B28" s="1" t="s">
        <v>127</v>
      </c>
      <c r="C28" s="2">
        <v>3</v>
      </c>
      <c r="D28" s="2">
        <v>3</v>
      </c>
      <c r="E28" s="2">
        <v>1</v>
      </c>
      <c r="F28" s="2">
        <v>1</v>
      </c>
      <c r="G28" s="2">
        <v>1</v>
      </c>
      <c r="H28" s="2">
        <v>1</v>
      </c>
      <c r="I28" s="2">
        <v>2</v>
      </c>
      <c r="J28" s="2">
        <v>2</v>
      </c>
      <c r="K28" s="2">
        <v>1</v>
      </c>
      <c r="L28" s="2">
        <v>1</v>
      </c>
      <c r="M28" s="2">
        <v>1</v>
      </c>
      <c r="N28" s="2">
        <v>1</v>
      </c>
      <c r="O28" s="2">
        <f t="shared" si="0"/>
        <v>18</v>
      </c>
      <c r="P28" s="2">
        <v>48</v>
      </c>
      <c r="Q28" s="3">
        <f t="shared" si="1"/>
        <v>37.5</v>
      </c>
      <c r="R28" s="31"/>
    </row>
    <row r="29" spans="1:18" x14ac:dyDescent="0.35">
      <c r="A29" s="2" t="s">
        <v>29</v>
      </c>
      <c r="B29" s="1" t="s">
        <v>128</v>
      </c>
      <c r="C29" s="2">
        <v>2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2</v>
      </c>
      <c r="J29" s="2">
        <v>2</v>
      </c>
      <c r="K29" s="2">
        <v>2</v>
      </c>
      <c r="L29" s="2">
        <v>1</v>
      </c>
      <c r="M29" s="2">
        <v>1</v>
      </c>
      <c r="N29" s="2">
        <v>1</v>
      </c>
      <c r="O29" s="2">
        <f t="shared" si="0"/>
        <v>16</v>
      </c>
      <c r="P29" s="2">
        <v>48</v>
      </c>
      <c r="Q29" s="3">
        <f t="shared" si="1"/>
        <v>33.333333333333329</v>
      </c>
      <c r="R29" s="31"/>
    </row>
    <row r="30" spans="1:18" x14ac:dyDescent="0.35">
      <c r="A30" s="2" t="s">
        <v>30</v>
      </c>
      <c r="B30" s="1" t="s">
        <v>129</v>
      </c>
      <c r="C30" s="2">
        <v>3</v>
      </c>
      <c r="D30" s="2">
        <v>2</v>
      </c>
      <c r="E30" s="2">
        <v>1</v>
      </c>
      <c r="F30" s="2">
        <v>2</v>
      </c>
      <c r="G30" s="2">
        <v>1</v>
      </c>
      <c r="H30" s="2">
        <v>1</v>
      </c>
      <c r="I30" s="2">
        <v>2</v>
      </c>
      <c r="J30" s="2">
        <v>2</v>
      </c>
      <c r="K30" s="2">
        <v>2</v>
      </c>
      <c r="L30" s="2">
        <v>1</v>
      </c>
      <c r="M30" s="2">
        <v>1</v>
      </c>
      <c r="N30" s="2">
        <v>1</v>
      </c>
      <c r="O30" s="2">
        <f t="shared" si="0"/>
        <v>19</v>
      </c>
      <c r="P30" s="2">
        <v>48</v>
      </c>
      <c r="Q30" s="3">
        <f t="shared" si="1"/>
        <v>39.583333333333329</v>
      </c>
      <c r="R30" s="31"/>
    </row>
    <row r="31" spans="1:18" x14ac:dyDescent="0.35">
      <c r="A31" s="2" t="s">
        <v>31</v>
      </c>
      <c r="B31" s="1" t="s">
        <v>130</v>
      </c>
      <c r="C31" s="2">
        <v>2</v>
      </c>
      <c r="D31" s="2">
        <v>2</v>
      </c>
      <c r="E31" s="2">
        <v>2</v>
      </c>
      <c r="F31" s="2">
        <v>1</v>
      </c>
      <c r="G31" s="2">
        <v>1</v>
      </c>
      <c r="H31" s="2">
        <v>1</v>
      </c>
      <c r="I31" s="2">
        <v>2</v>
      </c>
      <c r="J31" s="2">
        <v>2</v>
      </c>
      <c r="K31" s="2">
        <v>2</v>
      </c>
      <c r="L31" s="2">
        <v>1</v>
      </c>
      <c r="M31" s="2">
        <v>1</v>
      </c>
      <c r="N31" s="2">
        <v>1</v>
      </c>
      <c r="O31" s="2">
        <f t="shared" si="0"/>
        <v>18</v>
      </c>
      <c r="P31" s="2">
        <v>48</v>
      </c>
      <c r="Q31" s="3">
        <f t="shared" si="1"/>
        <v>37.5</v>
      </c>
      <c r="R31" s="31"/>
    </row>
    <row r="32" spans="1:18" x14ac:dyDescent="0.35">
      <c r="A32" s="2" t="s">
        <v>32</v>
      </c>
      <c r="B32" s="1" t="s">
        <v>131</v>
      </c>
      <c r="C32" s="2">
        <v>3</v>
      </c>
      <c r="D32" s="2">
        <v>3</v>
      </c>
      <c r="E32" s="2">
        <v>3</v>
      </c>
      <c r="F32" s="2">
        <v>2</v>
      </c>
      <c r="G32" s="2">
        <v>2</v>
      </c>
      <c r="H32" s="2">
        <v>1</v>
      </c>
      <c r="I32" s="2">
        <v>3</v>
      </c>
      <c r="J32" s="2">
        <v>2</v>
      </c>
      <c r="K32" s="2">
        <v>1</v>
      </c>
      <c r="L32" s="2">
        <v>1</v>
      </c>
      <c r="M32" s="2">
        <v>1</v>
      </c>
      <c r="N32" s="2">
        <v>1</v>
      </c>
      <c r="O32" s="2">
        <f t="shared" si="0"/>
        <v>23</v>
      </c>
      <c r="P32" s="2">
        <v>48</v>
      </c>
      <c r="Q32" s="3">
        <f t="shared" si="1"/>
        <v>47.916666666666671</v>
      </c>
      <c r="R32" s="31"/>
    </row>
    <row r="33" spans="1:27" x14ac:dyDescent="0.35">
      <c r="A33" s="2" t="s">
        <v>33</v>
      </c>
      <c r="B33" s="1" t="s">
        <v>132</v>
      </c>
      <c r="C33" s="2">
        <v>2</v>
      </c>
      <c r="D33" s="2">
        <v>2</v>
      </c>
      <c r="E33" s="2">
        <v>2</v>
      </c>
      <c r="F33" s="2">
        <v>2</v>
      </c>
      <c r="G33" s="2">
        <v>2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f t="shared" si="0"/>
        <v>25</v>
      </c>
      <c r="P33" s="2">
        <v>48</v>
      </c>
      <c r="Q33" s="3">
        <f t="shared" si="1"/>
        <v>52.083333333333336</v>
      </c>
      <c r="R33" s="31"/>
    </row>
    <row r="34" spans="1:27" x14ac:dyDescent="0.35">
      <c r="A34" s="2" t="s">
        <v>34</v>
      </c>
      <c r="B34" s="1" t="s">
        <v>133</v>
      </c>
      <c r="C34" s="2">
        <v>3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3</v>
      </c>
      <c r="J34" s="2">
        <v>2</v>
      </c>
      <c r="K34" s="2">
        <v>1</v>
      </c>
      <c r="L34" s="2">
        <v>1</v>
      </c>
      <c r="M34" s="2">
        <v>1</v>
      </c>
      <c r="N34" s="2">
        <v>1</v>
      </c>
      <c r="O34" s="2">
        <f t="shared" si="0"/>
        <v>17</v>
      </c>
      <c r="P34" s="2">
        <v>48</v>
      </c>
      <c r="Q34" s="3">
        <f t="shared" si="1"/>
        <v>35.416666666666671</v>
      </c>
      <c r="R34" s="31"/>
    </row>
    <row r="35" spans="1:27" x14ac:dyDescent="0.35">
      <c r="A35" s="2" t="s">
        <v>35</v>
      </c>
      <c r="B35" s="1" t="s">
        <v>134</v>
      </c>
      <c r="C35" s="2">
        <v>2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2</v>
      </c>
      <c r="J35" s="2">
        <v>1</v>
      </c>
      <c r="K35" s="2">
        <v>1</v>
      </c>
      <c r="L35" s="2">
        <v>1</v>
      </c>
      <c r="M35" s="2">
        <v>1</v>
      </c>
      <c r="N35" s="2">
        <v>1</v>
      </c>
      <c r="O35" s="2">
        <f t="shared" si="0"/>
        <v>14</v>
      </c>
      <c r="P35" s="2">
        <v>48</v>
      </c>
      <c r="Q35" s="3">
        <f>O35/P35*100</f>
        <v>29.166666666666668</v>
      </c>
      <c r="R35" s="31"/>
      <c r="T35" s="1" t="s">
        <v>150</v>
      </c>
      <c r="U35" s="1"/>
      <c r="V35" s="1"/>
      <c r="W35" s="1" t="s">
        <v>163</v>
      </c>
      <c r="X35" s="1" t="s">
        <v>164</v>
      </c>
      <c r="Y35" s="1" t="s">
        <v>165</v>
      </c>
      <c r="Z35" s="1" t="s">
        <v>166</v>
      </c>
      <c r="AA35" s="1" t="s">
        <v>168</v>
      </c>
    </row>
    <row r="36" spans="1:27" x14ac:dyDescent="0.35">
      <c r="A36" s="2" t="s">
        <v>36</v>
      </c>
      <c r="B36" s="1" t="s">
        <v>86</v>
      </c>
      <c r="C36" s="2">
        <v>3</v>
      </c>
      <c r="D36" s="2">
        <v>2</v>
      </c>
      <c r="E36" s="2">
        <v>2</v>
      </c>
      <c r="F36" s="2">
        <v>2</v>
      </c>
      <c r="G36" s="2">
        <v>1</v>
      </c>
      <c r="H36" s="2">
        <v>1</v>
      </c>
      <c r="I36" s="2">
        <v>3</v>
      </c>
      <c r="J36" s="2">
        <v>2</v>
      </c>
      <c r="K36" s="2">
        <v>1</v>
      </c>
      <c r="L36" s="2">
        <v>1</v>
      </c>
      <c r="M36" s="2">
        <v>1</v>
      </c>
      <c r="N36" s="2">
        <v>1</v>
      </c>
      <c r="O36" s="2">
        <f t="shared" si="0"/>
        <v>20</v>
      </c>
      <c r="P36" s="2">
        <v>48</v>
      </c>
      <c r="Q36" s="3">
        <f t="shared" si="1"/>
        <v>41.666666666666671</v>
      </c>
      <c r="R36" s="32"/>
      <c r="T36" s="1" t="s">
        <v>151</v>
      </c>
      <c r="U36" s="56" t="s">
        <v>157</v>
      </c>
      <c r="V36" s="57"/>
      <c r="W36" s="1">
        <f>(C38+I38)/2</f>
        <v>60.15625</v>
      </c>
      <c r="X36" s="1">
        <f>(C74+I74)/2</f>
        <v>98.4375</v>
      </c>
      <c r="Y36" s="1">
        <f>X36-W36</f>
        <v>38.28125</v>
      </c>
      <c r="Z36" s="1">
        <f>100-W36</f>
        <v>39.84375</v>
      </c>
      <c r="AA36" s="1">
        <f>Y36/Z36</f>
        <v>0.96078431372549022</v>
      </c>
    </row>
    <row r="37" spans="1:27" x14ac:dyDescent="0.35">
      <c r="C37">
        <f>SUM(C5:C36)</f>
        <v>79</v>
      </c>
      <c r="D37">
        <f t="shared" ref="D37:N37" si="2">SUM(D5:D36)</f>
        <v>68</v>
      </c>
      <c r="E37">
        <f t="shared" si="2"/>
        <v>62</v>
      </c>
      <c r="F37">
        <f t="shared" si="2"/>
        <v>51</v>
      </c>
      <c r="G37">
        <f t="shared" si="2"/>
        <v>46</v>
      </c>
      <c r="H37">
        <f t="shared" si="2"/>
        <v>42</v>
      </c>
      <c r="I37">
        <f t="shared" si="2"/>
        <v>75</v>
      </c>
      <c r="J37">
        <f t="shared" si="2"/>
        <v>62</v>
      </c>
      <c r="K37">
        <f t="shared" si="2"/>
        <v>51</v>
      </c>
      <c r="L37">
        <f t="shared" si="2"/>
        <v>47</v>
      </c>
      <c r="M37">
        <f t="shared" si="2"/>
        <v>39</v>
      </c>
      <c r="N37">
        <f t="shared" si="2"/>
        <v>36</v>
      </c>
      <c r="T37" s="1" t="s">
        <v>152</v>
      </c>
      <c r="U37" s="56" t="s">
        <v>158</v>
      </c>
      <c r="V37" s="57"/>
      <c r="W37" s="1">
        <f>(D38+J38)/2</f>
        <v>50.78125</v>
      </c>
      <c r="X37" s="1">
        <f>(D74+J74)/2</f>
        <v>97.65625</v>
      </c>
      <c r="Y37" s="1">
        <f t="shared" ref="Y37:Y41" si="3">X37-W37</f>
        <v>46.875</v>
      </c>
      <c r="Z37" s="1">
        <f t="shared" ref="Z37:Z41" si="4">100-W37</f>
        <v>49.21875</v>
      </c>
      <c r="AA37" s="1">
        <f t="shared" ref="AA37:AA41" si="5">Y37/Z37</f>
        <v>0.95238095238095233</v>
      </c>
    </row>
    <row r="38" spans="1:27" x14ac:dyDescent="0.35">
      <c r="C38">
        <f>(C37/128)*100</f>
        <v>61.71875</v>
      </c>
      <c r="D38">
        <f t="shared" ref="D38:N38" si="6">(D37/128)*100</f>
        <v>53.125</v>
      </c>
      <c r="E38">
        <f t="shared" si="6"/>
        <v>48.4375</v>
      </c>
      <c r="F38">
        <f t="shared" si="6"/>
        <v>39.84375</v>
      </c>
      <c r="G38">
        <f t="shared" si="6"/>
        <v>35.9375</v>
      </c>
      <c r="H38">
        <f t="shared" si="6"/>
        <v>32.8125</v>
      </c>
      <c r="I38">
        <f t="shared" si="6"/>
        <v>58.59375</v>
      </c>
      <c r="J38">
        <f t="shared" si="6"/>
        <v>48.4375</v>
      </c>
      <c r="K38">
        <f t="shared" si="6"/>
        <v>39.84375</v>
      </c>
      <c r="L38">
        <f t="shared" si="6"/>
        <v>36.71875</v>
      </c>
      <c r="M38">
        <f t="shared" si="6"/>
        <v>30.46875</v>
      </c>
      <c r="N38">
        <f t="shared" si="6"/>
        <v>28.125</v>
      </c>
      <c r="T38" s="1" t="s">
        <v>153</v>
      </c>
      <c r="U38" s="56" t="s">
        <v>159</v>
      </c>
      <c r="V38" s="57"/>
      <c r="W38" s="1">
        <f>(E38+K38)/2</f>
        <v>44.140625</v>
      </c>
      <c r="X38" s="1">
        <f>(E74+K74)/2</f>
        <v>92.96875</v>
      </c>
      <c r="Y38" s="1">
        <f t="shared" si="3"/>
        <v>48.828125</v>
      </c>
      <c r="Z38" s="1">
        <f t="shared" si="4"/>
        <v>55.859375</v>
      </c>
      <c r="AA38" s="1">
        <f t="shared" si="5"/>
        <v>0.87412587412587417</v>
      </c>
    </row>
    <row r="39" spans="1:27" x14ac:dyDescent="0.35">
      <c r="A39" s="34" t="s">
        <v>1</v>
      </c>
      <c r="B39" s="34" t="s">
        <v>2</v>
      </c>
      <c r="C39" s="36" t="s">
        <v>4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8"/>
      <c r="O39" s="34" t="s">
        <v>70</v>
      </c>
      <c r="P39" s="34" t="s">
        <v>71</v>
      </c>
      <c r="Q39" s="34" t="s">
        <v>69</v>
      </c>
      <c r="R39" s="33" t="s">
        <v>72</v>
      </c>
      <c r="T39" s="1" t="s">
        <v>154</v>
      </c>
      <c r="U39" s="56" t="s">
        <v>160</v>
      </c>
      <c r="V39" s="57"/>
      <c r="W39" s="1">
        <f>(F38+L38)/2</f>
        <v>38.28125</v>
      </c>
      <c r="X39" s="1">
        <f>(F74+L74)/2</f>
        <v>87.890625</v>
      </c>
      <c r="Y39" s="1">
        <f t="shared" si="3"/>
        <v>49.609375</v>
      </c>
      <c r="Z39" s="1">
        <f t="shared" si="4"/>
        <v>61.71875</v>
      </c>
      <c r="AA39" s="1">
        <f t="shared" si="5"/>
        <v>0.80379746835443033</v>
      </c>
    </row>
    <row r="40" spans="1:27" x14ac:dyDescent="0.35">
      <c r="A40" s="35"/>
      <c r="B40" s="35"/>
      <c r="C40" s="6">
        <v>1</v>
      </c>
      <c r="D40" s="6">
        <v>2</v>
      </c>
      <c r="E40" s="6">
        <v>3</v>
      </c>
      <c r="F40" s="6">
        <v>4</v>
      </c>
      <c r="G40" s="6">
        <v>5</v>
      </c>
      <c r="H40" s="6">
        <v>6</v>
      </c>
      <c r="I40" s="6">
        <v>7</v>
      </c>
      <c r="J40" s="6">
        <v>8</v>
      </c>
      <c r="K40" s="6">
        <v>9</v>
      </c>
      <c r="L40" s="6">
        <v>10</v>
      </c>
      <c r="M40" s="6">
        <v>11</v>
      </c>
      <c r="N40" s="6">
        <v>12</v>
      </c>
      <c r="O40" s="35"/>
      <c r="P40" s="35"/>
      <c r="Q40" s="35"/>
      <c r="R40" s="33"/>
      <c r="T40" s="1" t="s">
        <v>155</v>
      </c>
      <c r="U40" s="56" t="s">
        <v>161</v>
      </c>
      <c r="V40" s="57"/>
      <c r="W40" s="1">
        <f>(G38+M38)/2</f>
        <v>33.203125</v>
      </c>
      <c r="X40" s="1">
        <f>(G74+M74)/2</f>
        <v>83.984375</v>
      </c>
      <c r="Y40" s="1">
        <f t="shared" si="3"/>
        <v>50.78125</v>
      </c>
      <c r="Z40" s="1">
        <f t="shared" si="4"/>
        <v>66.796875</v>
      </c>
      <c r="AA40" s="1">
        <f t="shared" si="5"/>
        <v>0.76023391812865493</v>
      </c>
    </row>
    <row r="41" spans="1:27" x14ac:dyDescent="0.35">
      <c r="A41" s="2" t="s">
        <v>5</v>
      </c>
      <c r="B41" s="1" t="s">
        <v>105</v>
      </c>
      <c r="C41" s="2">
        <v>4</v>
      </c>
      <c r="D41" s="2">
        <v>4</v>
      </c>
      <c r="E41" s="2">
        <v>3</v>
      </c>
      <c r="F41" s="2">
        <v>3</v>
      </c>
      <c r="G41" s="2">
        <v>3</v>
      </c>
      <c r="H41" s="2">
        <v>3</v>
      </c>
      <c r="I41" s="2">
        <v>4</v>
      </c>
      <c r="J41" s="2">
        <v>4</v>
      </c>
      <c r="K41" s="2">
        <v>4</v>
      </c>
      <c r="L41" s="2">
        <v>3</v>
      </c>
      <c r="M41" s="2">
        <v>3</v>
      </c>
      <c r="N41" s="2">
        <v>2</v>
      </c>
      <c r="O41" s="2">
        <f>SUM(C41:N41)</f>
        <v>40</v>
      </c>
      <c r="P41" s="2">
        <v>48</v>
      </c>
      <c r="Q41" s="3">
        <f>O41/P41*100</f>
        <v>83.333333333333343</v>
      </c>
      <c r="R41" s="55">
        <f>AVERAGE(Q41:Q72)</f>
        <v>89.0625</v>
      </c>
      <c r="T41" s="1" t="s">
        <v>156</v>
      </c>
      <c r="U41" s="56" t="s">
        <v>162</v>
      </c>
      <c r="V41" s="57"/>
      <c r="W41" s="1">
        <f>(H38+N38)/2</f>
        <v>30.46875</v>
      </c>
      <c r="X41" s="1">
        <f>(H74+N74)/2</f>
        <v>73.4375</v>
      </c>
      <c r="Y41" s="1">
        <f t="shared" si="3"/>
        <v>42.96875</v>
      </c>
      <c r="Z41" s="1">
        <f t="shared" si="4"/>
        <v>69.53125</v>
      </c>
      <c r="AA41" s="1">
        <f t="shared" si="5"/>
        <v>0.6179775280898876</v>
      </c>
    </row>
    <row r="42" spans="1:27" x14ac:dyDescent="0.35">
      <c r="A42" s="2" t="s">
        <v>6</v>
      </c>
      <c r="B42" s="1" t="s">
        <v>106</v>
      </c>
      <c r="C42" s="2">
        <v>4</v>
      </c>
      <c r="D42" s="2">
        <v>4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2">
        <v>4</v>
      </c>
      <c r="K42" s="2">
        <v>4</v>
      </c>
      <c r="L42" s="2">
        <v>3</v>
      </c>
      <c r="M42" s="2">
        <v>3</v>
      </c>
      <c r="N42" s="2">
        <v>2</v>
      </c>
      <c r="O42" s="2">
        <f t="shared" ref="O42:O72" si="7">SUM(C42:N42)</f>
        <v>41</v>
      </c>
      <c r="P42" s="2">
        <v>48</v>
      </c>
      <c r="Q42" s="3">
        <f>O42/P42*100</f>
        <v>85.416666666666657</v>
      </c>
      <c r="R42" s="31"/>
    </row>
    <row r="43" spans="1:27" x14ac:dyDescent="0.35">
      <c r="A43" s="2" t="s">
        <v>7</v>
      </c>
      <c r="B43" s="1" t="s">
        <v>107</v>
      </c>
      <c r="C43" s="2">
        <v>4</v>
      </c>
      <c r="D43" s="2">
        <v>4</v>
      </c>
      <c r="E43" s="2">
        <v>4</v>
      </c>
      <c r="F43" s="2">
        <v>3</v>
      </c>
      <c r="G43" s="2">
        <v>3</v>
      </c>
      <c r="H43" s="2">
        <v>3</v>
      </c>
      <c r="I43" s="2">
        <v>4</v>
      </c>
      <c r="J43" s="2">
        <v>4</v>
      </c>
      <c r="K43" s="2">
        <v>4</v>
      </c>
      <c r="L43" s="2">
        <v>3</v>
      </c>
      <c r="M43" s="2">
        <v>3</v>
      </c>
      <c r="N43" s="2">
        <v>2</v>
      </c>
      <c r="O43" s="2">
        <f t="shared" si="7"/>
        <v>41</v>
      </c>
      <c r="P43" s="2">
        <v>48</v>
      </c>
      <c r="Q43" s="3">
        <f t="shared" ref="Q43:Q72" si="8">O43/P43*100</f>
        <v>85.416666666666657</v>
      </c>
      <c r="R43" s="31"/>
    </row>
    <row r="44" spans="1:27" x14ac:dyDescent="0.35">
      <c r="A44" s="2" t="s">
        <v>8</v>
      </c>
      <c r="B44" s="1" t="s">
        <v>108</v>
      </c>
      <c r="C44" s="2">
        <v>3</v>
      </c>
      <c r="D44" s="2">
        <v>4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3</v>
      </c>
      <c r="M44" s="2">
        <v>3</v>
      </c>
      <c r="N44" s="2">
        <v>2</v>
      </c>
      <c r="O44" s="2">
        <f t="shared" si="7"/>
        <v>43</v>
      </c>
      <c r="P44" s="2">
        <v>48</v>
      </c>
      <c r="Q44" s="3">
        <f t="shared" si="8"/>
        <v>89.583333333333343</v>
      </c>
      <c r="R44" s="31"/>
    </row>
    <row r="45" spans="1:27" x14ac:dyDescent="0.35">
      <c r="A45" s="2" t="s">
        <v>9</v>
      </c>
      <c r="B45" s="1" t="s">
        <v>109</v>
      </c>
      <c r="C45" s="2">
        <v>4</v>
      </c>
      <c r="D45" s="2">
        <v>4</v>
      </c>
      <c r="E45" s="2">
        <v>4</v>
      </c>
      <c r="F45" s="2">
        <v>4</v>
      </c>
      <c r="G45" s="2">
        <v>4</v>
      </c>
      <c r="H45" s="2">
        <v>4</v>
      </c>
      <c r="I45" s="2">
        <v>4</v>
      </c>
      <c r="J45" s="2">
        <v>4</v>
      </c>
      <c r="K45" s="2">
        <v>4</v>
      </c>
      <c r="L45" s="2">
        <v>3</v>
      </c>
      <c r="M45" s="2">
        <v>3</v>
      </c>
      <c r="N45" s="2">
        <v>2</v>
      </c>
      <c r="O45" s="2">
        <f t="shared" si="7"/>
        <v>44</v>
      </c>
      <c r="P45" s="2">
        <v>48</v>
      </c>
      <c r="Q45" s="3">
        <f t="shared" si="8"/>
        <v>91.666666666666657</v>
      </c>
      <c r="R45" s="31"/>
    </row>
    <row r="46" spans="1:27" x14ac:dyDescent="0.35">
      <c r="A46" s="2" t="s">
        <v>10</v>
      </c>
      <c r="B46" s="1" t="s">
        <v>110</v>
      </c>
      <c r="C46" s="2">
        <v>4</v>
      </c>
      <c r="D46" s="2">
        <v>4</v>
      </c>
      <c r="E46" s="2">
        <v>3</v>
      </c>
      <c r="F46" s="2">
        <v>4</v>
      </c>
      <c r="G46" s="2">
        <v>3</v>
      </c>
      <c r="H46" s="2">
        <v>3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2</v>
      </c>
      <c r="O46" s="2">
        <f t="shared" si="7"/>
        <v>43</v>
      </c>
      <c r="P46" s="2">
        <v>48</v>
      </c>
      <c r="Q46" s="3">
        <f t="shared" si="8"/>
        <v>89.583333333333343</v>
      </c>
      <c r="R46" s="31"/>
    </row>
    <row r="47" spans="1:27" x14ac:dyDescent="0.35">
      <c r="A47" s="2" t="s">
        <v>11</v>
      </c>
      <c r="B47" s="1" t="s">
        <v>111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3</v>
      </c>
      <c r="I47" s="2">
        <v>4</v>
      </c>
      <c r="J47" s="2">
        <v>4</v>
      </c>
      <c r="K47" s="2">
        <v>4</v>
      </c>
      <c r="L47" s="2">
        <v>4</v>
      </c>
      <c r="M47" s="2">
        <v>4</v>
      </c>
      <c r="N47" s="2">
        <v>2</v>
      </c>
      <c r="O47" s="2">
        <f t="shared" si="7"/>
        <v>45</v>
      </c>
      <c r="P47" s="2">
        <v>48</v>
      </c>
      <c r="Q47" s="3">
        <f t="shared" si="8"/>
        <v>93.75</v>
      </c>
      <c r="R47" s="31"/>
    </row>
    <row r="48" spans="1:27" x14ac:dyDescent="0.35">
      <c r="A48" s="2" t="s">
        <v>12</v>
      </c>
      <c r="B48" s="1" t="s">
        <v>112</v>
      </c>
      <c r="C48" s="2">
        <v>4</v>
      </c>
      <c r="D48" s="2">
        <v>4</v>
      </c>
      <c r="E48" s="2">
        <v>3</v>
      </c>
      <c r="F48" s="2">
        <v>3</v>
      </c>
      <c r="G48" s="2">
        <v>3</v>
      </c>
      <c r="H48" s="2">
        <v>3</v>
      </c>
      <c r="I48" s="2">
        <v>4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f t="shared" si="7"/>
        <v>39</v>
      </c>
      <c r="P48" s="2">
        <v>48</v>
      </c>
      <c r="Q48" s="3">
        <f t="shared" si="8"/>
        <v>81.25</v>
      </c>
      <c r="R48" s="31"/>
    </row>
    <row r="49" spans="1:18" x14ac:dyDescent="0.35">
      <c r="A49" s="2" t="s">
        <v>13</v>
      </c>
      <c r="B49" s="1" t="s">
        <v>113</v>
      </c>
      <c r="C49" s="2">
        <v>3</v>
      </c>
      <c r="D49" s="2">
        <v>4</v>
      </c>
      <c r="E49" s="2">
        <v>4</v>
      </c>
      <c r="F49" s="2">
        <v>4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2</v>
      </c>
      <c r="O49" s="2">
        <f t="shared" si="7"/>
        <v>45</v>
      </c>
      <c r="P49" s="2">
        <v>48</v>
      </c>
      <c r="Q49" s="3">
        <f t="shared" si="8"/>
        <v>93.75</v>
      </c>
      <c r="R49" s="31"/>
    </row>
    <row r="50" spans="1:18" x14ac:dyDescent="0.35">
      <c r="A50" s="2" t="s">
        <v>14</v>
      </c>
      <c r="B50" s="1" t="s">
        <v>114</v>
      </c>
      <c r="C50" s="2">
        <v>4</v>
      </c>
      <c r="D50" s="2">
        <v>4</v>
      </c>
      <c r="E50" s="2">
        <v>4</v>
      </c>
      <c r="F50" s="2">
        <v>4</v>
      </c>
      <c r="G50" s="2">
        <v>4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2</v>
      </c>
      <c r="O50" s="2">
        <f t="shared" si="7"/>
        <v>46</v>
      </c>
      <c r="P50" s="2">
        <v>48</v>
      </c>
      <c r="Q50" s="3">
        <f t="shared" si="8"/>
        <v>95.833333333333343</v>
      </c>
      <c r="R50" s="31"/>
    </row>
    <row r="51" spans="1:18" x14ac:dyDescent="0.35">
      <c r="A51" s="2" t="s">
        <v>15</v>
      </c>
      <c r="B51" s="1" t="s">
        <v>115</v>
      </c>
      <c r="C51" s="2">
        <v>4</v>
      </c>
      <c r="D51" s="2">
        <v>4</v>
      </c>
      <c r="E51" s="2">
        <v>3</v>
      </c>
      <c r="F51" s="2">
        <v>4</v>
      </c>
      <c r="G51" s="2">
        <v>4</v>
      </c>
      <c r="H51" s="2">
        <v>3</v>
      </c>
      <c r="I51" s="2">
        <v>4</v>
      </c>
      <c r="J51" s="2">
        <v>4</v>
      </c>
      <c r="K51" s="2">
        <v>4</v>
      </c>
      <c r="L51" s="2">
        <v>3</v>
      </c>
      <c r="M51" s="2">
        <v>3</v>
      </c>
      <c r="N51" s="2">
        <v>3</v>
      </c>
      <c r="O51" s="2">
        <f t="shared" si="7"/>
        <v>43</v>
      </c>
      <c r="P51" s="2">
        <v>48</v>
      </c>
      <c r="Q51" s="3">
        <f t="shared" si="8"/>
        <v>89.583333333333343</v>
      </c>
      <c r="R51" s="31"/>
    </row>
    <row r="52" spans="1:18" x14ac:dyDescent="0.35">
      <c r="A52" s="2" t="s">
        <v>16</v>
      </c>
      <c r="B52" s="1" t="s">
        <v>116</v>
      </c>
      <c r="C52" s="2">
        <v>4</v>
      </c>
      <c r="D52" s="2">
        <v>4</v>
      </c>
      <c r="E52" s="2">
        <v>4</v>
      </c>
      <c r="F52" s="2">
        <v>3</v>
      </c>
      <c r="G52" s="2">
        <v>3</v>
      </c>
      <c r="H52" s="2">
        <v>3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2</v>
      </c>
      <c r="O52" s="2">
        <f t="shared" si="7"/>
        <v>43</v>
      </c>
      <c r="P52" s="2">
        <v>48</v>
      </c>
      <c r="Q52" s="3">
        <f t="shared" si="8"/>
        <v>89.583333333333343</v>
      </c>
      <c r="R52" s="31"/>
    </row>
    <row r="53" spans="1:18" x14ac:dyDescent="0.35">
      <c r="A53" s="2" t="s">
        <v>17</v>
      </c>
      <c r="B53" s="1" t="s">
        <v>117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2</v>
      </c>
      <c r="I53" s="2">
        <v>4</v>
      </c>
      <c r="J53" s="2">
        <v>4</v>
      </c>
      <c r="K53" s="2">
        <v>4</v>
      </c>
      <c r="L53" s="2">
        <v>4</v>
      </c>
      <c r="M53" s="2">
        <v>4</v>
      </c>
      <c r="N53" s="2">
        <v>2</v>
      </c>
      <c r="O53" s="2">
        <f t="shared" si="7"/>
        <v>44</v>
      </c>
      <c r="P53" s="2">
        <v>48</v>
      </c>
      <c r="Q53" s="3">
        <f t="shared" si="8"/>
        <v>91.666666666666657</v>
      </c>
      <c r="R53" s="31"/>
    </row>
    <row r="54" spans="1:18" x14ac:dyDescent="0.35">
      <c r="A54" s="2" t="s">
        <v>18</v>
      </c>
      <c r="B54" s="1" t="s">
        <v>118</v>
      </c>
      <c r="C54" s="2">
        <v>3</v>
      </c>
      <c r="D54" s="2">
        <v>4</v>
      </c>
      <c r="E54" s="2">
        <v>4</v>
      </c>
      <c r="F54" s="2">
        <v>4</v>
      </c>
      <c r="G54" s="2">
        <v>3</v>
      </c>
      <c r="H54" s="2">
        <v>3</v>
      </c>
      <c r="I54" s="2">
        <v>4</v>
      </c>
      <c r="J54" s="2">
        <v>4</v>
      </c>
      <c r="K54" s="2">
        <v>4</v>
      </c>
      <c r="L54" s="2">
        <v>3</v>
      </c>
      <c r="M54" s="2">
        <v>3</v>
      </c>
      <c r="N54" s="2">
        <v>2</v>
      </c>
      <c r="O54" s="2">
        <f t="shared" si="7"/>
        <v>41</v>
      </c>
      <c r="P54" s="2">
        <v>48</v>
      </c>
      <c r="Q54" s="3">
        <f t="shared" si="8"/>
        <v>85.416666666666657</v>
      </c>
      <c r="R54" s="31"/>
    </row>
    <row r="55" spans="1:18" x14ac:dyDescent="0.35">
      <c r="A55" s="2" t="s">
        <v>19</v>
      </c>
      <c r="B55" s="1" t="s">
        <v>119</v>
      </c>
      <c r="C55" s="2">
        <v>4</v>
      </c>
      <c r="D55" s="2">
        <v>4</v>
      </c>
      <c r="E55" s="2">
        <v>3</v>
      </c>
      <c r="F55" s="2">
        <v>3</v>
      </c>
      <c r="G55" s="2">
        <v>3</v>
      </c>
      <c r="H55" s="2">
        <v>3</v>
      </c>
      <c r="I55" s="2">
        <v>4</v>
      </c>
      <c r="J55" s="2">
        <v>4</v>
      </c>
      <c r="K55" s="2">
        <v>3</v>
      </c>
      <c r="L55" s="2">
        <v>3</v>
      </c>
      <c r="M55" s="2">
        <v>3</v>
      </c>
      <c r="N55" s="2">
        <v>3</v>
      </c>
      <c r="O55" s="2">
        <f t="shared" si="7"/>
        <v>40</v>
      </c>
      <c r="P55" s="2">
        <v>48</v>
      </c>
      <c r="Q55" s="3">
        <f t="shared" si="8"/>
        <v>83.333333333333343</v>
      </c>
      <c r="R55" s="31"/>
    </row>
    <row r="56" spans="1:18" x14ac:dyDescent="0.35">
      <c r="A56" s="2" t="s">
        <v>20</v>
      </c>
      <c r="B56" s="1" t="s">
        <v>120</v>
      </c>
      <c r="C56" s="2">
        <v>4</v>
      </c>
      <c r="D56" s="2">
        <v>4</v>
      </c>
      <c r="E56" s="2">
        <v>3</v>
      </c>
      <c r="F56" s="2">
        <v>3</v>
      </c>
      <c r="G56" s="2">
        <v>3</v>
      </c>
      <c r="H56" s="2">
        <v>4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2">
        <v>2</v>
      </c>
      <c r="O56" s="2">
        <f t="shared" si="7"/>
        <v>43</v>
      </c>
      <c r="P56" s="2">
        <v>48</v>
      </c>
      <c r="Q56" s="3">
        <f t="shared" si="8"/>
        <v>89.583333333333343</v>
      </c>
      <c r="R56" s="31"/>
    </row>
    <row r="57" spans="1:18" x14ac:dyDescent="0.35">
      <c r="A57" s="2" t="s">
        <v>21</v>
      </c>
      <c r="B57" s="1" t="s">
        <v>121</v>
      </c>
      <c r="C57" s="2">
        <v>4</v>
      </c>
      <c r="D57" s="2">
        <v>4</v>
      </c>
      <c r="E57" s="2">
        <v>4</v>
      </c>
      <c r="F57" s="2">
        <v>4</v>
      </c>
      <c r="G57" s="2">
        <v>4</v>
      </c>
      <c r="H57" s="2">
        <v>4</v>
      </c>
      <c r="I57" s="2">
        <v>4</v>
      </c>
      <c r="J57" s="2">
        <v>4</v>
      </c>
      <c r="K57" s="2">
        <v>4</v>
      </c>
      <c r="L57" s="2">
        <v>3</v>
      </c>
      <c r="M57" s="2">
        <v>3</v>
      </c>
      <c r="N57" s="2">
        <v>3</v>
      </c>
      <c r="O57" s="2">
        <f t="shared" si="7"/>
        <v>45</v>
      </c>
      <c r="P57" s="2">
        <v>48</v>
      </c>
      <c r="Q57" s="3">
        <f t="shared" si="8"/>
        <v>93.75</v>
      </c>
      <c r="R57" s="31"/>
    </row>
    <row r="58" spans="1:18" x14ac:dyDescent="0.35">
      <c r="A58" s="2" t="s">
        <v>22</v>
      </c>
      <c r="B58" s="1" t="s">
        <v>122</v>
      </c>
      <c r="C58" s="2">
        <v>4</v>
      </c>
      <c r="D58" s="2">
        <v>4</v>
      </c>
      <c r="E58" s="2">
        <v>3</v>
      </c>
      <c r="F58" s="2">
        <v>3</v>
      </c>
      <c r="G58" s="2">
        <v>3</v>
      </c>
      <c r="H58" s="2">
        <v>3</v>
      </c>
      <c r="I58" s="2">
        <v>4</v>
      </c>
      <c r="J58" s="2">
        <v>4</v>
      </c>
      <c r="K58" s="2">
        <v>4</v>
      </c>
      <c r="L58" s="2">
        <v>4</v>
      </c>
      <c r="M58" s="2">
        <v>3</v>
      </c>
      <c r="N58" s="2">
        <v>3</v>
      </c>
      <c r="O58" s="2">
        <f t="shared" si="7"/>
        <v>42</v>
      </c>
      <c r="P58" s="2">
        <v>48</v>
      </c>
      <c r="Q58" s="3">
        <f t="shared" si="8"/>
        <v>87.5</v>
      </c>
      <c r="R58" s="31"/>
    </row>
    <row r="59" spans="1:18" x14ac:dyDescent="0.35">
      <c r="A59" s="2" t="s">
        <v>23</v>
      </c>
      <c r="B59" s="1" t="s">
        <v>137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4</v>
      </c>
      <c r="K59" s="2">
        <v>4</v>
      </c>
      <c r="L59" s="2">
        <v>3</v>
      </c>
      <c r="M59" s="2">
        <v>3</v>
      </c>
      <c r="N59" s="2">
        <v>3</v>
      </c>
      <c r="O59" s="2">
        <f t="shared" si="7"/>
        <v>39</v>
      </c>
      <c r="P59" s="2">
        <v>48</v>
      </c>
      <c r="Q59" s="3">
        <f t="shared" si="8"/>
        <v>81.25</v>
      </c>
      <c r="R59" s="31"/>
    </row>
    <row r="60" spans="1:18" x14ac:dyDescent="0.35">
      <c r="A60" s="2" t="s">
        <v>24</v>
      </c>
      <c r="B60" s="1" t="s">
        <v>123</v>
      </c>
      <c r="C60" s="2">
        <v>4</v>
      </c>
      <c r="D60" s="2">
        <v>4</v>
      </c>
      <c r="E60" s="2">
        <v>4</v>
      </c>
      <c r="F60" s="2">
        <v>3</v>
      </c>
      <c r="G60" s="2">
        <v>3</v>
      </c>
      <c r="H60" s="2">
        <v>3</v>
      </c>
      <c r="I60" s="2">
        <v>4</v>
      </c>
      <c r="J60" s="2">
        <v>4</v>
      </c>
      <c r="K60" s="2">
        <v>4</v>
      </c>
      <c r="L60" s="2">
        <v>4</v>
      </c>
      <c r="M60" s="2">
        <v>3</v>
      </c>
      <c r="N60" s="2">
        <v>3</v>
      </c>
      <c r="O60" s="2">
        <f t="shared" si="7"/>
        <v>43</v>
      </c>
      <c r="P60" s="2">
        <v>48</v>
      </c>
      <c r="Q60" s="3">
        <f t="shared" si="8"/>
        <v>89.583333333333343</v>
      </c>
      <c r="R60" s="31"/>
    </row>
    <row r="61" spans="1:18" x14ac:dyDescent="0.35">
      <c r="A61" s="2" t="s">
        <v>25</v>
      </c>
      <c r="B61" s="1" t="s">
        <v>124</v>
      </c>
      <c r="C61" s="2">
        <v>4</v>
      </c>
      <c r="D61" s="2">
        <v>4</v>
      </c>
      <c r="E61" s="2">
        <v>3</v>
      </c>
      <c r="F61" s="2">
        <v>3</v>
      </c>
      <c r="G61" s="2">
        <v>3</v>
      </c>
      <c r="H61" s="2">
        <v>3</v>
      </c>
      <c r="I61" s="2">
        <v>4</v>
      </c>
      <c r="J61" s="2">
        <v>4</v>
      </c>
      <c r="K61" s="2">
        <v>4</v>
      </c>
      <c r="L61" s="2">
        <v>4</v>
      </c>
      <c r="M61" s="2">
        <v>3</v>
      </c>
      <c r="N61" s="2">
        <v>3</v>
      </c>
      <c r="O61" s="2">
        <f t="shared" si="7"/>
        <v>42</v>
      </c>
      <c r="P61" s="2">
        <v>48</v>
      </c>
      <c r="Q61" s="3">
        <f t="shared" si="8"/>
        <v>87.5</v>
      </c>
      <c r="R61" s="31"/>
    </row>
    <row r="62" spans="1:18" x14ac:dyDescent="0.35">
      <c r="A62" s="2" t="s">
        <v>26</v>
      </c>
      <c r="B62" s="1" t="s">
        <v>125</v>
      </c>
      <c r="C62" s="2">
        <v>4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4</v>
      </c>
      <c r="J62" s="2">
        <v>4</v>
      </c>
      <c r="K62" s="2">
        <v>4</v>
      </c>
      <c r="L62" s="2">
        <v>4</v>
      </c>
      <c r="M62" s="2">
        <v>4</v>
      </c>
      <c r="N62" s="2">
        <v>2</v>
      </c>
      <c r="O62" s="2">
        <f t="shared" si="7"/>
        <v>41</v>
      </c>
      <c r="P62" s="2">
        <v>48</v>
      </c>
      <c r="Q62" s="3">
        <f t="shared" si="8"/>
        <v>85.416666666666657</v>
      </c>
      <c r="R62" s="31"/>
    </row>
    <row r="63" spans="1:18" x14ac:dyDescent="0.35">
      <c r="A63" s="2" t="s">
        <v>27</v>
      </c>
      <c r="B63" s="1" t="s">
        <v>126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3</v>
      </c>
      <c r="N63" s="2">
        <v>3</v>
      </c>
      <c r="O63" s="2">
        <f t="shared" si="7"/>
        <v>46</v>
      </c>
      <c r="P63" s="2">
        <v>48</v>
      </c>
      <c r="Q63" s="3">
        <f t="shared" si="8"/>
        <v>95.833333333333343</v>
      </c>
      <c r="R63" s="31"/>
    </row>
    <row r="64" spans="1:18" x14ac:dyDescent="0.35">
      <c r="A64" s="2" t="s">
        <v>28</v>
      </c>
      <c r="B64" s="1" t="s">
        <v>127</v>
      </c>
      <c r="C64" s="2">
        <v>4</v>
      </c>
      <c r="D64" s="2">
        <v>3</v>
      </c>
      <c r="E64" s="2">
        <v>3</v>
      </c>
      <c r="F64" s="2">
        <v>3</v>
      </c>
      <c r="G64" s="2">
        <v>3</v>
      </c>
      <c r="H64" s="2">
        <v>3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3</v>
      </c>
      <c r="O64" s="2">
        <f t="shared" si="7"/>
        <v>42</v>
      </c>
      <c r="P64" s="2">
        <v>48</v>
      </c>
      <c r="Q64" s="3">
        <f t="shared" si="8"/>
        <v>87.5</v>
      </c>
      <c r="R64" s="31"/>
    </row>
    <row r="65" spans="1:18" x14ac:dyDescent="0.35">
      <c r="A65" s="2" t="s">
        <v>29</v>
      </c>
      <c r="B65" s="1" t="s">
        <v>128</v>
      </c>
      <c r="C65" s="2">
        <v>4</v>
      </c>
      <c r="D65" s="2">
        <v>3</v>
      </c>
      <c r="E65" s="2">
        <v>3</v>
      </c>
      <c r="F65" s="2">
        <v>3</v>
      </c>
      <c r="G65" s="2">
        <v>3</v>
      </c>
      <c r="H65" s="2">
        <v>3</v>
      </c>
      <c r="I65" s="2">
        <v>4</v>
      </c>
      <c r="J65" s="2">
        <v>4</v>
      </c>
      <c r="K65" s="2">
        <v>4</v>
      </c>
      <c r="L65" s="2">
        <v>3</v>
      </c>
      <c r="M65" s="2">
        <v>3</v>
      </c>
      <c r="N65" s="2">
        <v>3</v>
      </c>
      <c r="O65" s="2">
        <f t="shared" si="7"/>
        <v>40</v>
      </c>
      <c r="P65" s="2">
        <v>48</v>
      </c>
      <c r="Q65" s="3">
        <f t="shared" si="8"/>
        <v>83.333333333333343</v>
      </c>
      <c r="R65" s="31"/>
    </row>
    <row r="66" spans="1:18" x14ac:dyDescent="0.35">
      <c r="A66" s="2" t="s">
        <v>30</v>
      </c>
      <c r="B66" s="1" t="s">
        <v>129</v>
      </c>
      <c r="C66" s="2">
        <v>4</v>
      </c>
      <c r="D66" s="2">
        <v>4</v>
      </c>
      <c r="E66" s="2">
        <v>4</v>
      </c>
      <c r="F66" s="2">
        <v>4</v>
      </c>
      <c r="G66" s="2">
        <v>4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2">
        <v>3</v>
      </c>
      <c r="N66" s="2">
        <v>3</v>
      </c>
      <c r="O66" s="2">
        <f t="shared" si="7"/>
        <v>46</v>
      </c>
      <c r="P66" s="2">
        <v>48</v>
      </c>
      <c r="Q66" s="3">
        <f t="shared" si="8"/>
        <v>95.833333333333343</v>
      </c>
      <c r="R66" s="31"/>
    </row>
    <row r="67" spans="1:18" x14ac:dyDescent="0.35">
      <c r="A67" s="2" t="s">
        <v>31</v>
      </c>
      <c r="B67" s="1" t="s">
        <v>130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4</v>
      </c>
      <c r="L67" s="2">
        <v>4</v>
      </c>
      <c r="M67" s="2">
        <v>3</v>
      </c>
      <c r="N67" s="2">
        <v>3</v>
      </c>
      <c r="O67" s="2">
        <f t="shared" si="7"/>
        <v>46</v>
      </c>
      <c r="P67" s="2">
        <v>48</v>
      </c>
      <c r="Q67" s="3">
        <f t="shared" si="8"/>
        <v>95.833333333333343</v>
      </c>
      <c r="R67" s="31"/>
    </row>
    <row r="68" spans="1:18" x14ac:dyDescent="0.35">
      <c r="A68" s="2" t="s">
        <v>32</v>
      </c>
      <c r="B68" s="1" t="s">
        <v>131</v>
      </c>
      <c r="C68" s="2">
        <v>4</v>
      </c>
      <c r="D68" s="2">
        <v>4</v>
      </c>
      <c r="E68" s="2">
        <v>3</v>
      </c>
      <c r="F68" s="2">
        <v>3</v>
      </c>
      <c r="G68" s="2">
        <v>3</v>
      </c>
      <c r="H68" s="2">
        <v>3</v>
      </c>
      <c r="I68" s="2">
        <v>4</v>
      </c>
      <c r="J68" s="2">
        <v>4</v>
      </c>
      <c r="K68" s="2">
        <v>4</v>
      </c>
      <c r="L68" s="2">
        <v>4</v>
      </c>
      <c r="M68" s="2">
        <v>4</v>
      </c>
      <c r="N68" s="2">
        <v>3</v>
      </c>
      <c r="O68" s="2">
        <f t="shared" si="7"/>
        <v>43</v>
      </c>
      <c r="P68" s="2">
        <v>48</v>
      </c>
      <c r="Q68" s="3">
        <f t="shared" si="8"/>
        <v>89.583333333333343</v>
      </c>
      <c r="R68" s="31"/>
    </row>
    <row r="69" spans="1:18" x14ac:dyDescent="0.35">
      <c r="A69" s="2" t="s">
        <v>33</v>
      </c>
      <c r="B69" s="1" t="s">
        <v>132</v>
      </c>
      <c r="C69" s="2">
        <v>4</v>
      </c>
      <c r="D69" s="2">
        <v>4</v>
      </c>
      <c r="E69" s="2">
        <v>4</v>
      </c>
      <c r="F69" s="2">
        <v>4</v>
      </c>
      <c r="G69" s="2">
        <v>3</v>
      </c>
      <c r="H69" s="2">
        <v>3</v>
      </c>
      <c r="I69" s="2">
        <v>4</v>
      </c>
      <c r="J69" s="2">
        <v>4</v>
      </c>
      <c r="K69" s="2">
        <v>3</v>
      </c>
      <c r="L69" s="2">
        <v>3</v>
      </c>
      <c r="M69" s="2">
        <v>3</v>
      </c>
      <c r="N69" s="2">
        <v>3</v>
      </c>
      <c r="O69" s="2">
        <f t="shared" si="7"/>
        <v>42</v>
      </c>
      <c r="P69" s="2">
        <v>48</v>
      </c>
      <c r="Q69" s="3">
        <f t="shared" si="8"/>
        <v>87.5</v>
      </c>
      <c r="R69" s="31"/>
    </row>
    <row r="70" spans="1:18" x14ac:dyDescent="0.35">
      <c r="A70" s="2" t="s">
        <v>34</v>
      </c>
      <c r="B70" s="1" t="s">
        <v>138</v>
      </c>
      <c r="C70" s="2">
        <v>4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v>4</v>
      </c>
      <c r="J70" s="2">
        <v>4</v>
      </c>
      <c r="K70" s="2">
        <v>4</v>
      </c>
      <c r="L70" s="2">
        <v>4</v>
      </c>
      <c r="M70" s="2">
        <v>3</v>
      </c>
      <c r="N70" s="2">
        <v>3</v>
      </c>
      <c r="O70" s="2">
        <f t="shared" si="7"/>
        <v>41</v>
      </c>
      <c r="P70" s="2">
        <v>48</v>
      </c>
      <c r="Q70" s="3">
        <f t="shared" si="8"/>
        <v>85.416666666666657</v>
      </c>
      <c r="R70" s="31"/>
    </row>
    <row r="71" spans="1:18" x14ac:dyDescent="0.35">
      <c r="A71" s="2" t="s">
        <v>35</v>
      </c>
      <c r="B71" s="1" t="s">
        <v>134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3</v>
      </c>
      <c r="L71" s="2">
        <v>3</v>
      </c>
      <c r="M71" s="2">
        <v>3</v>
      </c>
      <c r="N71" s="2">
        <v>3</v>
      </c>
      <c r="O71" s="2">
        <f t="shared" si="7"/>
        <v>44</v>
      </c>
      <c r="P71" s="2">
        <v>48</v>
      </c>
      <c r="Q71" s="3">
        <f t="shared" si="8"/>
        <v>91.666666666666657</v>
      </c>
      <c r="R71" s="31"/>
    </row>
    <row r="72" spans="1:18" x14ac:dyDescent="0.35">
      <c r="A72" s="2" t="s">
        <v>36</v>
      </c>
      <c r="B72" s="1" t="s">
        <v>86</v>
      </c>
      <c r="C72" s="2">
        <v>4</v>
      </c>
      <c r="D72" s="2">
        <v>4</v>
      </c>
      <c r="E72" s="2">
        <v>4</v>
      </c>
      <c r="F72" s="2">
        <v>3</v>
      </c>
      <c r="G72" s="2">
        <v>3</v>
      </c>
      <c r="H72" s="2">
        <v>3</v>
      </c>
      <c r="I72" s="2">
        <v>4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f t="shared" si="7"/>
        <v>45</v>
      </c>
      <c r="P72" s="2">
        <v>48</v>
      </c>
      <c r="Q72" s="3">
        <f t="shared" si="8"/>
        <v>93.75</v>
      </c>
      <c r="R72" s="32"/>
    </row>
    <row r="73" spans="1:18" x14ac:dyDescent="0.35">
      <c r="C73">
        <f>SUM(C41:C72)</f>
        <v>124</v>
      </c>
      <c r="D73">
        <f t="shared" ref="D73:N73" si="9">SUM(D41:D72)</f>
        <v>123</v>
      </c>
      <c r="E73">
        <f t="shared" si="9"/>
        <v>114</v>
      </c>
      <c r="F73">
        <f t="shared" si="9"/>
        <v>111</v>
      </c>
      <c r="G73">
        <f t="shared" si="9"/>
        <v>108</v>
      </c>
      <c r="H73">
        <f t="shared" si="9"/>
        <v>105</v>
      </c>
      <c r="I73">
        <f t="shared" si="9"/>
        <v>128</v>
      </c>
      <c r="J73">
        <f t="shared" si="9"/>
        <v>127</v>
      </c>
      <c r="K73">
        <f t="shared" si="9"/>
        <v>124</v>
      </c>
      <c r="L73">
        <f t="shared" si="9"/>
        <v>114</v>
      </c>
      <c r="M73">
        <f t="shared" si="9"/>
        <v>107</v>
      </c>
      <c r="N73">
        <f t="shared" si="9"/>
        <v>83</v>
      </c>
    </row>
    <row r="74" spans="1:18" x14ac:dyDescent="0.35">
      <c r="C74">
        <f>(C73/128)*100</f>
        <v>96.875</v>
      </c>
      <c r="D74">
        <f t="shared" ref="D74:N74" si="10">(D73/128)*100</f>
        <v>96.09375</v>
      </c>
      <c r="E74">
        <f t="shared" si="10"/>
        <v>89.0625</v>
      </c>
      <c r="F74">
        <f t="shared" si="10"/>
        <v>86.71875</v>
      </c>
      <c r="G74">
        <f t="shared" si="10"/>
        <v>84.375</v>
      </c>
      <c r="H74">
        <f t="shared" si="10"/>
        <v>82.03125</v>
      </c>
      <c r="I74">
        <f t="shared" si="10"/>
        <v>100</v>
      </c>
      <c r="J74">
        <f t="shared" si="10"/>
        <v>99.21875</v>
      </c>
      <c r="K74">
        <f t="shared" si="10"/>
        <v>96.875</v>
      </c>
      <c r="L74">
        <f t="shared" si="10"/>
        <v>89.0625</v>
      </c>
      <c r="M74">
        <f t="shared" si="10"/>
        <v>83.59375</v>
      </c>
      <c r="N74">
        <f t="shared" si="10"/>
        <v>64.84375</v>
      </c>
    </row>
    <row r="76" spans="1:18" x14ac:dyDescent="0.35">
      <c r="C76" s="52"/>
      <c r="D76" s="53"/>
      <c r="E76" s="53"/>
      <c r="F76" s="53"/>
      <c r="G76" s="53"/>
      <c r="H76" s="53"/>
      <c r="I76" s="53"/>
      <c r="J76" s="54"/>
    </row>
    <row r="77" spans="1:18" x14ac:dyDescent="0.35">
      <c r="C77" s="1" t="s">
        <v>150</v>
      </c>
      <c r="D77" s="1"/>
      <c r="E77" s="1"/>
      <c r="F77" s="1" t="s">
        <v>163</v>
      </c>
      <c r="G77" s="1" t="s">
        <v>164</v>
      </c>
      <c r="H77" s="1" t="s">
        <v>165</v>
      </c>
      <c r="I77" s="1" t="s">
        <v>166</v>
      </c>
      <c r="J77" s="1" t="s">
        <v>168</v>
      </c>
    </row>
    <row r="78" spans="1:18" x14ac:dyDescent="0.35">
      <c r="C78" s="1" t="s">
        <v>151</v>
      </c>
      <c r="D78" s="56" t="s">
        <v>157</v>
      </c>
      <c r="E78" s="57"/>
      <c r="F78" s="1">
        <v>60.15625</v>
      </c>
      <c r="G78" s="1">
        <v>98.4375</v>
      </c>
      <c r="H78" s="1">
        <v>38.28125</v>
      </c>
      <c r="I78" s="1">
        <v>39.84375</v>
      </c>
      <c r="J78" s="1">
        <v>0.96078431372549022</v>
      </c>
    </row>
    <row r="79" spans="1:18" x14ac:dyDescent="0.35">
      <c r="C79" s="1" t="s">
        <v>152</v>
      </c>
      <c r="D79" s="56" t="s">
        <v>158</v>
      </c>
      <c r="E79" s="57"/>
      <c r="F79" s="1">
        <v>50.78125</v>
      </c>
      <c r="G79" s="1">
        <v>97.65625</v>
      </c>
      <c r="H79" s="1">
        <v>46.875</v>
      </c>
      <c r="I79" s="1">
        <v>49.21875</v>
      </c>
      <c r="J79" s="1">
        <v>0.95238095238095233</v>
      </c>
    </row>
    <row r="80" spans="1:18" x14ac:dyDescent="0.35">
      <c r="C80" s="1" t="s">
        <v>153</v>
      </c>
      <c r="D80" s="56" t="s">
        <v>159</v>
      </c>
      <c r="E80" s="57"/>
      <c r="F80" s="1">
        <v>44.140625</v>
      </c>
      <c r="G80" s="1">
        <v>92.96875</v>
      </c>
      <c r="H80" s="1">
        <v>48.828125</v>
      </c>
      <c r="I80" s="1">
        <v>55.859375</v>
      </c>
      <c r="J80" s="1">
        <v>0.87412587412587417</v>
      </c>
    </row>
    <row r="81" spans="3:10" x14ac:dyDescent="0.35">
      <c r="C81" s="1" t="s">
        <v>154</v>
      </c>
      <c r="D81" s="56" t="s">
        <v>160</v>
      </c>
      <c r="E81" s="57"/>
      <c r="F81" s="1">
        <v>38.28125</v>
      </c>
      <c r="G81" s="1">
        <v>87.890625</v>
      </c>
      <c r="H81" s="1">
        <v>49.609375</v>
      </c>
      <c r="I81" s="1">
        <v>61.71875</v>
      </c>
      <c r="J81" s="1">
        <v>0.80379746835443033</v>
      </c>
    </row>
    <row r="82" spans="3:10" x14ac:dyDescent="0.35">
      <c r="C82" s="1" t="s">
        <v>155</v>
      </c>
      <c r="D82" s="56" t="s">
        <v>161</v>
      </c>
      <c r="E82" s="57"/>
      <c r="F82" s="1">
        <v>33.203125</v>
      </c>
      <c r="G82" s="1">
        <v>83.984375</v>
      </c>
      <c r="H82" s="1">
        <v>50.78125</v>
      </c>
      <c r="I82" s="1">
        <v>66.796875</v>
      </c>
      <c r="J82" s="1">
        <v>0.76023391812865493</v>
      </c>
    </row>
    <row r="83" spans="3:10" x14ac:dyDescent="0.35">
      <c r="C83" s="1" t="s">
        <v>156</v>
      </c>
      <c r="D83" s="56" t="s">
        <v>162</v>
      </c>
      <c r="E83" s="57"/>
      <c r="F83" s="1">
        <v>30.46875</v>
      </c>
      <c r="G83" s="1">
        <v>73.4375</v>
      </c>
      <c r="H83" s="1">
        <v>42.96875</v>
      </c>
      <c r="I83" s="1">
        <v>69.53125</v>
      </c>
      <c r="J83" s="1">
        <v>0.6179775280898876</v>
      </c>
    </row>
  </sheetData>
  <mergeCells count="29">
    <mergeCell ref="D78:E78"/>
    <mergeCell ref="D79:E79"/>
    <mergeCell ref="D80:E80"/>
    <mergeCell ref="D81:E81"/>
    <mergeCell ref="D82:E82"/>
    <mergeCell ref="D83:E83"/>
    <mergeCell ref="R5:R36"/>
    <mergeCell ref="U41:V41"/>
    <mergeCell ref="U36:V36"/>
    <mergeCell ref="U37:V37"/>
    <mergeCell ref="U38:V38"/>
    <mergeCell ref="U39:V39"/>
    <mergeCell ref="U40:V40"/>
    <mergeCell ref="C76:J76"/>
    <mergeCell ref="R41:R72"/>
    <mergeCell ref="R3:R4"/>
    <mergeCell ref="A39:A40"/>
    <mergeCell ref="B39:B40"/>
    <mergeCell ref="C39:N39"/>
    <mergeCell ref="O39:O40"/>
    <mergeCell ref="P39:P40"/>
    <mergeCell ref="Q39:Q40"/>
    <mergeCell ref="R39:R40"/>
    <mergeCell ref="A3:A4"/>
    <mergeCell ref="B3:B4"/>
    <mergeCell ref="C3:N3"/>
    <mergeCell ref="O3:O4"/>
    <mergeCell ref="P3:P4"/>
    <mergeCell ref="Q3:Q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9EE3D-2E0E-45C5-A243-8E0CB4D1B0C3}">
  <dimension ref="A1:R36"/>
  <sheetViews>
    <sheetView topLeftCell="A19" workbookViewId="0">
      <selection activeCell="O35" sqref="O35"/>
    </sheetView>
  </sheetViews>
  <sheetFormatPr defaultRowHeight="14.5" x14ac:dyDescent="0.35"/>
  <cols>
    <col min="1" max="1" width="6.54296875" customWidth="1"/>
    <col min="6" max="6" width="5.08984375" customWidth="1"/>
    <col min="12" max="12" width="5" customWidth="1"/>
    <col min="18" max="18" width="4.90625" customWidth="1"/>
  </cols>
  <sheetData>
    <row r="1" spans="1:18" x14ac:dyDescent="0.35">
      <c r="A1" s="63" t="s">
        <v>139</v>
      </c>
      <c r="B1" s="60" t="s">
        <v>140</v>
      </c>
      <c r="C1" s="61"/>
      <c r="D1" s="61"/>
      <c r="E1" s="61"/>
      <c r="F1" s="62"/>
      <c r="H1" s="65" t="s">
        <v>143</v>
      </c>
      <c r="I1" s="65"/>
      <c r="J1" s="65"/>
      <c r="K1" s="65"/>
      <c r="L1" s="65"/>
      <c r="N1" s="72" t="s">
        <v>144</v>
      </c>
      <c r="O1" s="73"/>
      <c r="P1" s="73"/>
      <c r="Q1" s="73"/>
      <c r="R1" s="74"/>
    </row>
    <row r="2" spans="1:18" ht="15" thickBot="1" x14ac:dyDescent="0.4">
      <c r="A2" s="64"/>
      <c r="B2" s="20" t="s">
        <v>3</v>
      </c>
      <c r="C2" s="20" t="s">
        <v>4</v>
      </c>
      <c r="D2" s="20" t="s">
        <v>141</v>
      </c>
      <c r="E2" s="20" t="s">
        <v>142</v>
      </c>
      <c r="F2" s="21"/>
      <c r="H2" s="22" t="s">
        <v>3</v>
      </c>
      <c r="I2" s="22" t="s">
        <v>4</v>
      </c>
      <c r="J2" s="22" t="s">
        <v>141</v>
      </c>
      <c r="K2" s="23" t="s">
        <v>142</v>
      </c>
      <c r="L2" s="23"/>
      <c r="N2" s="24" t="s">
        <v>3</v>
      </c>
      <c r="O2" s="25" t="s">
        <v>4</v>
      </c>
      <c r="P2" s="25" t="s">
        <v>145</v>
      </c>
      <c r="Q2" s="20" t="s">
        <v>142</v>
      </c>
      <c r="R2" s="21"/>
    </row>
    <row r="3" spans="1:18" ht="15" thickBot="1" x14ac:dyDescent="0.4">
      <c r="A3" s="15">
        <v>1</v>
      </c>
      <c r="B3" s="16">
        <f>'KELAS A'!Q5</f>
        <v>43.75</v>
      </c>
      <c r="C3" s="16">
        <f>'KELAS A'!Q41</f>
        <v>83.333333333333343</v>
      </c>
      <c r="D3" s="16">
        <f>(C3-B3)/(100-B3)</f>
        <v>0.70370370370370383</v>
      </c>
      <c r="E3" s="58" t="str">
        <f>IF(D5&gt;=0.7,"Tinggi",IF(D5&lt;0.3,"Rendah","Sedang"))</f>
        <v>Sedang</v>
      </c>
      <c r="F3" s="59"/>
      <c r="H3" s="1">
        <f>'KELAS B'!Q5</f>
        <v>41.666666666666671</v>
      </c>
      <c r="I3" s="1">
        <f>'KELAS B'!Q40</f>
        <v>91.666666666666657</v>
      </c>
      <c r="J3" s="1">
        <f>(I3-H3)/(100-H3)</f>
        <v>0.85714285714285698</v>
      </c>
      <c r="K3" s="56" t="str">
        <f>IF(J3&gt;=0.7,"Tinggi",IF(J3&lt;0.3,"Rendah","Sedang"))</f>
        <v>Tinggi</v>
      </c>
      <c r="L3" s="57"/>
      <c r="N3" s="10">
        <f>'KELAS C'!Q5</f>
        <v>31.25</v>
      </c>
      <c r="O3" s="10">
        <f>'KELAS C'!Q41</f>
        <v>83.333333333333343</v>
      </c>
      <c r="P3" s="10">
        <f>(O3-N3)/(100-N3)</f>
        <v>0.75757575757575768</v>
      </c>
      <c r="Q3" s="58" t="str">
        <f>IF(P3&gt;=0.7,"Tinggi",IF(P3&lt;0.3,"Rendah","Sedang"))</f>
        <v>Tinggi</v>
      </c>
      <c r="R3" s="59"/>
    </row>
    <row r="4" spans="1:18" ht="15" thickBot="1" x14ac:dyDescent="0.4">
      <c r="A4" s="2">
        <v>2</v>
      </c>
      <c r="B4" s="1">
        <f>'KELAS A'!Q6</f>
        <v>47.916666666666671</v>
      </c>
      <c r="C4" s="1">
        <f>'KELAS A'!Q42</f>
        <v>77.083333333333343</v>
      </c>
      <c r="D4" s="16">
        <f t="shared" ref="D4:D34" si="0">(C4-B4)/(100-B4)</f>
        <v>0.56000000000000016</v>
      </c>
      <c r="E4" s="56" t="str">
        <f t="shared" ref="E4:E34" si="1">IF(D4&gt;=0.7,"Tinggi",IF(D4&lt;0.3,"Rendah","Sedang"))</f>
        <v>Sedang</v>
      </c>
      <c r="F4" s="57"/>
      <c r="H4" s="1">
        <f>'KELAS B'!Q6</f>
        <v>29.166666666666668</v>
      </c>
      <c r="I4" s="1">
        <f>'KELAS B'!Q41</f>
        <v>87.5</v>
      </c>
      <c r="J4" s="1">
        <f t="shared" ref="J4:J34" si="2">(I4-H4)/(100-H4)</f>
        <v>0.82352941176470584</v>
      </c>
      <c r="K4" s="56" t="str">
        <f t="shared" ref="K4:K34" si="3">IF(J4&gt;=0.7,"Tinggi",IF(J4&lt;0.3,"Rendah","Sedang"))</f>
        <v>Tinggi</v>
      </c>
      <c r="L4" s="57"/>
      <c r="N4" s="1">
        <f>'KELAS C'!Q6</f>
        <v>47.916666666666671</v>
      </c>
      <c r="O4" s="1">
        <f>'KELAS C'!Q42</f>
        <v>85.416666666666657</v>
      </c>
      <c r="P4" s="10">
        <f t="shared" ref="P4:P34" si="4">(O4-N4)/(100-N4)</f>
        <v>0.71999999999999975</v>
      </c>
      <c r="Q4" s="56" t="str">
        <f t="shared" ref="Q4:Q34" si="5">IF(P4&gt;=0.7,"Tinggi",IF(P4&lt;0.3,"Rendah","Sedang"))</f>
        <v>Tinggi</v>
      </c>
      <c r="R4" s="57"/>
    </row>
    <row r="5" spans="1:18" ht="15" thickBot="1" x14ac:dyDescent="0.4">
      <c r="A5" s="2">
        <v>3</v>
      </c>
      <c r="B5" s="1">
        <f>'KELAS A'!Q7</f>
        <v>56.25</v>
      </c>
      <c r="C5" s="1">
        <f>'KELAS A'!Q43</f>
        <v>79.166666666666657</v>
      </c>
      <c r="D5" s="16">
        <f t="shared" si="0"/>
        <v>0.52380952380952361</v>
      </c>
      <c r="E5" s="56" t="str">
        <f t="shared" si="1"/>
        <v>Sedang</v>
      </c>
      <c r="F5" s="57"/>
      <c r="H5" s="1">
        <f>'KELAS B'!Q7</f>
        <v>45.833333333333329</v>
      </c>
      <c r="I5" s="1">
        <f>'KELAS B'!Q42</f>
        <v>83.333333333333343</v>
      </c>
      <c r="J5" s="1">
        <f t="shared" si="2"/>
        <v>0.69230769230769251</v>
      </c>
      <c r="K5" s="56" t="str">
        <f t="shared" si="3"/>
        <v>Sedang</v>
      </c>
      <c r="L5" s="57"/>
      <c r="N5" s="1">
        <f>'KELAS C'!Q7</f>
        <v>41.666666666666671</v>
      </c>
      <c r="O5" s="1">
        <f>'KELAS C'!Q43</f>
        <v>85.416666666666657</v>
      </c>
      <c r="P5" s="10">
        <f t="shared" si="4"/>
        <v>0.74999999999999978</v>
      </c>
      <c r="Q5" s="56" t="str">
        <f t="shared" si="5"/>
        <v>Tinggi</v>
      </c>
      <c r="R5" s="57"/>
    </row>
    <row r="6" spans="1:18" ht="15" thickBot="1" x14ac:dyDescent="0.4">
      <c r="A6" s="2">
        <v>4</v>
      </c>
      <c r="B6" s="1">
        <f>'KELAS A'!Q8</f>
        <v>58.333333333333336</v>
      </c>
      <c r="C6" s="1">
        <f>'KELAS A'!Q44</f>
        <v>85.416666666666657</v>
      </c>
      <c r="D6" s="16">
        <f t="shared" si="0"/>
        <v>0.6499999999999998</v>
      </c>
      <c r="E6" s="56" t="str">
        <f t="shared" si="1"/>
        <v>Sedang</v>
      </c>
      <c r="F6" s="57"/>
      <c r="H6" s="1">
        <f>'KELAS B'!Q8</f>
        <v>41.666666666666671</v>
      </c>
      <c r="I6" s="1">
        <f>'KELAS B'!Q43</f>
        <v>91.666666666666657</v>
      </c>
      <c r="J6" s="1">
        <f t="shared" si="2"/>
        <v>0.85714285714285698</v>
      </c>
      <c r="K6" s="56" t="str">
        <f t="shared" si="3"/>
        <v>Tinggi</v>
      </c>
      <c r="L6" s="57"/>
      <c r="N6" s="1">
        <f>'KELAS C'!Q8</f>
        <v>45.833333333333329</v>
      </c>
      <c r="O6" s="1">
        <f>'KELAS C'!Q44</f>
        <v>89.583333333333343</v>
      </c>
      <c r="P6" s="10">
        <f t="shared" si="4"/>
        <v>0.80769230769230793</v>
      </c>
      <c r="Q6" s="56" t="str">
        <f t="shared" si="5"/>
        <v>Tinggi</v>
      </c>
      <c r="R6" s="57"/>
    </row>
    <row r="7" spans="1:18" ht="15" thickBot="1" x14ac:dyDescent="0.4">
      <c r="A7" s="2">
        <v>5</v>
      </c>
      <c r="B7" s="1">
        <f>'KELAS A'!Q9</f>
        <v>52.083333333333336</v>
      </c>
      <c r="C7" s="1">
        <f>'KELAS A'!Q45</f>
        <v>77.083333333333343</v>
      </c>
      <c r="D7" s="16">
        <f t="shared" si="0"/>
        <v>0.52173913043478282</v>
      </c>
      <c r="E7" s="56" t="str">
        <f t="shared" si="1"/>
        <v>Sedang</v>
      </c>
      <c r="F7" s="57"/>
      <c r="H7" s="1">
        <f>'KELAS B'!Q9</f>
        <v>41.666666666666671</v>
      </c>
      <c r="I7" s="1">
        <f>'KELAS B'!Q44</f>
        <v>85.416666666666657</v>
      </c>
      <c r="J7" s="1">
        <f t="shared" si="2"/>
        <v>0.74999999999999978</v>
      </c>
      <c r="K7" s="56" t="str">
        <f t="shared" si="3"/>
        <v>Tinggi</v>
      </c>
      <c r="L7" s="57"/>
      <c r="N7" s="1">
        <f>'KELAS C'!Q9</f>
        <v>33.333333333333329</v>
      </c>
      <c r="O7" s="1">
        <f>'KELAS C'!Q45</f>
        <v>91.666666666666657</v>
      </c>
      <c r="P7" s="10">
        <f t="shared" si="4"/>
        <v>0.87499999999999989</v>
      </c>
      <c r="Q7" s="56" t="str">
        <f t="shared" si="5"/>
        <v>Tinggi</v>
      </c>
      <c r="R7" s="57"/>
    </row>
    <row r="8" spans="1:18" ht="15" thickBot="1" x14ac:dyDescent="0.4">
      <c r="A8" s="2">
        <v>6</v>
      </c>
      <c r="B8" s="1">
        <f>'KELAS A'!Q10</f>
        <v>43.75</v>
      </c>
      <c r="C8" s="1">
        <f>'KELAS A'!Q46</f>
        <v>87.5</v>
      </c>
      <c r="D8" s="16">
        <f t="shared" si="0"/>
        <v>0.77777777777777779</v>
      </c>
      <c r="E8" s="56" t="str">
        <f t="shared" si="1"/>
        <v>Tinggi</v>
      </c>
      <c r="F8" s="57"/>
      <c r="H8" s="1">
        <f>'KELAS B'!Q10</f>
        <v>43.75</v>
      </c>
      <c r="I8" s="1">
        <f>'KELAS B'!Q45</f>
        <v>83.333333333333343</v>
      </c>
      <c r="J8" s="1">
        <f t="shared" si="2"/>
        <v>0.70370370370370383</v>
      </c>
      <c r="K8" s="56" t="str">
        <f t="shared" si="3"/>
        <v>Tinggi</v>
      </c>
      <c r="L8" s="57"/>
      <c r="N8" s="1">
        <f>'KELAS C'!Q10</f>
        <v>47.916666666666671</v>
      </c>
      <c r="O8" s="1">
        <f>'KELAS C'!Q46</f>
        <v>89.583333333333343</v>
      </c>
      <c r="P8" s="10">
        <f t="shared" si="4"/>
        <v>0.80000000000000016</v>
      </c>
      <c r="Q8" s="56" t="str">
        <f t="shared" si="5"/>
        <v>Tinggi</v>
      </c>
      <c r="R8" s="57"/>
    </row>
    <row r="9" spans="1:18" ht="15" thickBot="1" x14ac:dyDescent="0.4">
      <c r="A9" s="2">
        <v>7</v>
      </c>
      <c r="B9" s="1">
        <f>'KELAS A'!Q11</f>
        <v>58.333333333333336</v>
      </c>
      <c r="C9" s="1">
        <f>'KELAS A'!Q47</f>
        <v>91.666666666666657</v>
      </c>
      <c r="D9" s="16">
        <f t="shared" si="0"/>
        <v>0.79999999999999971</v>
      </c>
      <c r="E9" s="56" t="str">
        <f t="shared" si="1"/>
        <v>Tinggi</v>
      </c>
      <c r="F9" s="57"/>
      <c r="H9" s="1">
        <f>'KELAS B'!Q11</f>
        <v>47.916666666666671</v>
      </c>
      <c r="I9" s="1">
        <f>'KELAS B'!Q46</f>
        <v>89.583333333333343</v>
      </c>
      <c r="J9" s="1">
        <f t="shared" si="2"/>
        <v>0.80000000000000016</v>
      </c>
      <c r="K9" s="56" t="str">
        <f t="shared" si="3"/>
        <v>Tinggi</v>
      </c>
      <c r="L9" s="57"/>
      <c r="N9" s="1">
        <f>'KELAS C'!Q11</f>
        <v>47.916666666666671</v>
      </c>
      <c r="O9" s="1">
        <f>'KELAS C'!Q47</f>
        <v>93.75</v>
      </c>
      <c r="P9" s="10">
        <f t="shared" si="4"/>
        <v>0.88</v>
      </c>
      <c r="Q9" s="56" t="str">
        <f t="shared" si="5"/>
        <v>Tinggi</v>
      </c>
      <c r="R9" s="57"/>
    </row>
    <row r="10" spans="1:18" ht="15" thickBot="1" x14ac:dyDescent="0.4">
      <c r="A10" s="2">
        <v>8</v>
      </c>
      <c r="B10" s="1">
        <f>'KELAS A'!Q12</f>
        <v>50</v>
      </c>
      <c r="C10" s="1">
        <f>'KELAS A'!Q48</f>
        <v>75</v>
      </c>
      <c r="D10" s="16">
        <f t="shared" si="0"/>
        <v>0.5</v>
      </c>
      <c r="E10" s="56" t="str">
        <f t="shared" si="1"/>
        <v>Sedang</v>
      </c>
      <c r="F10" s="57"/>
      <c r="H10" s="1">
        <f>'KELAS B'!Q12</f>
        <v>43.75</v>
      </c>
      <c r="I10" s="1">
        <f>'KELAS B'!Q47</f>
        <v>91.666666666666657</v>
      </c>
      <c r="J10" s="1">
        <f t="shared" si="2"/>
        <v>0.85185185185185164</v>
      </c>
      <c r="K10" s="56" t="str">
        <f t="shared" si="3"/>
        <v>Tinggi</v>
      </c>
      <c r="L10" s="57"/>
      <c r="N10" s="1">
        <f>'KELAS C'!Q12</f>
        <v>37.5</v>
      </c>
      <c r="O10" s="1">
        <f>'KELAS C'!Q48</f>
        <v>81.25</v>
      </c>
      <c r="P10" s="10">
        <f t="shared" si="4"/>
        <v>0.7</v>
      </c>
      <c r="Q10" s="56" t="str">
        <f t="shared" si="5"/>
        <v>Tinggi</v>
      </c>
      <c r="R10" s="57"/>
    </row>
    <row r="11" spans="1:18" ht="15" thickBot="1" x14ac:dyDescent="0.4">
      <c r="A11" s="2">
        <v>9</v>
      </c>
      <c r="B11" s="1">
        <f>'KELAS A'!Q13</f>
        <v>50</v>
      </c>
      <c r="C11" s="1">
        <f>'KELAS A'!Q49</f>
        <v>83.333333333333343</v>
      </c>
      <c r="D11" s="16">
        <f t="shared" si="0"/>
        <v>0.66666666666666685</v>
      </c>
      <c r="E11" s="56" t="str">
        <f t="shared" si="1"/>
        <v>Sedang</v>
      </c>
      <c r="F11" s="57"/>
      <c r="H11" s="1">
        <f>'KELAS B'!Q13</f>
        <v>37.5</v>
      </c>
      <c r="I11" s="1">
        <f>'KELAS B'!Q48</f>
        <v>79.166666666666657</v>
      </c>
      <c r="J11" s="1">
        <f t="shared" si="2"/>
        <v>0.66666666666666652</v>
      </c>
      <c r="K11" s="56" t="str">
        <f t="shared" si="3"/>
        <v>Sedang</v>
      </c>
      <c r="L11" s="57"/>
      <c r="N11" s="1">
        <f>'KELAS C'!Q13</f>
        <v>52.083333333333336</v>
      </c>
      <c r="O11" s="1">
        <f>'KELAS C'!Q49</f>
        <v>93.75</v>
      </c>
      <c r="P11" s="10">
        <f t="shared" si="4"/>
        <v>0.86956521739130432</v>
      </c>
      <c r="Q11" s="56" t="str">
        <f t="shared" si="5"/>
        <v>Tinggi</v>
      </c>
      <c r="R11" s="57"/>
    </row>
    <row r="12" spans="1:18" ht="15" thickBot="1" x14ac:dyDescent="0.4">
      <c r="A12" s="2">
        <v>10</v>
      </c>
      <c r="B12" s="1">
        <f>'KELAS A'!Q14</f>
        <v>37.5</v>
      </c>
      <c r="C12" s="1">
        <f>'KELAS A'!Q50</f>
        <v>79.166666666666657</v>
      </c>
      <c r="D12" s="16">
        <f t="shared" si="0"/>
        <v>0.66666666666666652</v>
      </c>
      <c r="E12" s="56" t="str">
        <f t="shared" si="1"/>
        <v>Sedang</v>
      </c>
      <c r="F12" s="57"/>
      <c r="H12" s="1">
        <f>'KELAS B'!Q14</f>
        <v>54.166666666666664</v>
      </c>
      <c r="I12" s="1">
        <f>'KELAS B'!Q49</f>
        <v>91.666666666666657</v>
      </c>
      <c r="J12" s="1">
        <f t="shared" si="2"/>
        <v>0.81818181818181801</v>
      </c>
      <c r="K12" s="56" t="str">
        <f t="shared" si="3"/>
        <v>Tinggi</v>
      </c>
      <c r="L12" s="57"/>
      <c r="N12" s="1">
        <f>'KELAS C'!Q14</f>
        <v>52.083333333333336</v>
      </c>
      <c r="O12" s="1">
        <f>'KELAS C'!Q50</f>
        <v>95.833333333333343</v>
      </c>
      <c r="P12" s="10">
        <f t="shared" si="4"/>
        <v>0.91304347826086973</v>
      </c>
      <c r="Q12" s="56" t="str">
        <f t="shared" si="5"/>
        <v>Tinggi</v>
      </c>
      <c r="R12" s="57"/>
    </row>
    <row r="13" spans="1:18" ht="15" thickBot="1" x14ac:dyDescent="0.4">
      <c r="A13" s="2">
        <v>11</v>
      </c>
      <c r="B13" s="1">
        <f>'KELAS A'!Q15</f>
        <v>31.25</v>
      </c>
      <c r="C13" s="1">
        <f>'KELAS A'!Q51</f>
        <v>85.416666666666657</v>
      </c>
      <c r="D13" s="16">
        <f t="shared" si="0"/>
        <v>0.78787878787878773</v>
      </c>
      <c r="E13" s="56" t="str">
        <f t="shared" si="1"/>
        <v>Tinggi</v>
      </c>
      <c r="F13" s="57"/>
      <c r="H13" s="1">
        <f>'KELAS B'!Q15</f>
        <v>47.916666666666671</v>
      </c>
      <c r="I13" s="1">
        <f>'KELAS B'!Q50</f>
        <v>91.666666666666657</v>
      </c>
      <c r="J13" s="1">
        <f t="shared" si="2"/>
        <v>0.83999999999999986</v>
      </c>
      <c r="K13" s="56" t="str">
        <f t="shared" si="3"/>
        <v>Tinggi</v>
      </c>
      <c r="L13" s="57"/>
      <c r="N13" s="1">
        <f>'KELAS C'!Q15</f>
        <v>47.916666666666671</v>
      </c>
      <c r="O13" s="1">
        <f>'KELAS C'!Q51</f>
        <v>89.583333333333343</v>
      </c>
      <c r="P13" s="10">
        <f t="shared" si="4"/>
        <v>0.80000000000000016</v>
      </c>
      <c r="Q13" s="56" t="str">
        <f t="shared" si="5"/>
        <v>Tinggi</v>
      </c>
      <c r="R13" s="57"/>
    </row>
    <row r="14" spans="1:18" ht="15" thickBot="1" x14ac:dyDescent="0.4">
      <c r="A14" s="2">
        <v>12</v>
      </c>
      <c r="B14" s="1">
        <f>'KELAS A'!Q16</f>
        <v>52.083333333333336</v>
      </c>
      <c r="C14" s="1">
        <f>'KELAS A'!Q52</f>
        <v>79.166666666666657</v>
      </c>
      <c r="D14" s="16">
        <f t="shared" si="0"/>
        <v>0.56521739130434756</v>
      </c>
      <c r="E14" s="56" t="str">
        <f t="shared" si="1"/>
        <v>Sedang</v>
      </c>
      <c r="F14" s="57"/>
      <c r="H14" s="1">
        <f>'KELAS B'!Q16</f>
        <v>35.416666666666671</v>
      </c>
      <c r="I14" s="1">
        <f>'KELAS B'!Q51</f>
        <v>97.916666666666657</v>
      </c>
      <c r="J14" s="1">
        <f t="shared" si="2"/>
        <v>0.96774193548387077</v>
      </c>
      <c r="K14" s="56" t="str">
        <f t="shared" si="3"/>
        <v>Tinggi</v>
      </c>
      <c r="L14" s="57"/>
      <c r="N14" s="1">
        <f>'KELAS C'!Q16</f>
        <v>39.583333333333329</v>
      </c>
      <c r="O14" s="1">
        <f>'KELAS C'!Q52</f>
        <v>89.583333333333343</v>
      </c>
      <c r="P14" s="10">
        <f t="shared" si="4"/>
        <v>0.82758620689655193</v>
      </c>
      <c r="Q14" s="56" t="str">
        <f t="shared" si="5"/>
        <v>Tinggi</v>
      </c>
      <c r="R14" s="57"/>
    </row>
    <row r="15" spans="1:18" ht="15" thickBot="1" x14ac:dyDescent="0.4">
      <c r="A15" s="2">
        <v>13</v>
      </c>
      <c r="B15" s="1">
        <f>'KELAS A'!Q17</f>
        <v>31.25</v>
      </c>
      <c r="C15" s="1">
        <f>'KELAS A'!Q53</f>
        <v>79.166666666666657</v>
      </c>
      <c r="D15" s="16">
        <f t="shared" si="0"/>
        <v>0.69696969696969679</v>
      </c>
      <c r="E15" s="56" t="str">
        <f t="shared" si="1"/>
        <v>Sedang</v>
      </c>
      <c r="F15" s="57"/>
      <c r="H15" s="1">
        <f>'KELAS B'!Q17</f>
        <v>45.833333333333329</v>
      </c>
      <c r="I15" s="1">
        <f>'KELAS B'!Q52</f>
        <v>83.333333333333343</v>
      </c>
      <c r="J15" s="1">
        <f t="shared" si="2"/>
        <v>0.69230769230769251</v>
      </c>
      <c r="K15" s="56" t="str">
        <f t="shared" si="3"/>
        <v>Sedang</v>
      </c>
      <c r="L15" s="57"/>
      <c r="N15" s="1">
        <f>'KELAS C'!Q17</f>
        <v>31.25</v>
      </c>
      <c r="O15" s="1">
        <f>'KELAS C'!Q53</f>
        <v>91.666666666666657</v>
      </c>
      <c r="P15" s="10">
        <f t="shared" si="4"/>
        <v>0.87878787878787867</v>
      </c>
      <c r="Q15" s="56" t="str">
        <f t="shared" si="5"/>
        <v>Tinggi</v>
      </c>
      <c r="R15" s="57"/>
    </row>
    <row r="16" spans="1:18" ht="15" thickBot="1" x14ac:dyDescent="0.4">
      <c r="A16" s="2">
        <v>14</v>
      </c>
      <c r="B16" s="1">
        <f>'KELAS A'!Q18</f>
        <v>37.5</v>
      </c>
      <c r="C16" s="1">
        <f>'KELAS A'!Q54</f>
        <v>81.25</v>
      </c>
      <c r="D16" s="16">
        <f t="shared" si="0"/>
        <v>0.7</v>
      </c>
      <c r="E16" s="56" t="str">
        <f t="shared" si="1"/>
        <v>Tinggi</v>
      </c>
      <c r="F16" s="57"/>
      <c r="H16" s="1">
        <f>'KELAS B'!Q18</f>
        <v>50</v>
      </c>
      <c r="I16" s="1">
        <f>'KELAS B'!Q53</f>
        <v>93.75</v>
      </c>
      <c r="J16" s="1">
        <f t="shared" si="2"/>
        <v>0.875</v>
      </c>
      <c r="K16" s="56" t="str">
        <f t="shared" si="3"/>
        <v>Tinggi</v>
      </c>
      <c r="L16" s="57"/>
      <c r="N16" s="1">
        <f>'KELAS C'!Q18</f>
        <v>37.5</v>
      </c>
      <c r="O16" s="1">
        <f>'KELAS C'!Q54</f>
        <v>85.416666666666657</v>
      </c>
      <c r="P16" s="10">
        <f t="shared" si="4"/>
        <v>0.7666666666666665</v>
      </c>
      <c r="Q16" s="56" t="str">
        <f t="shared" si="5"/>
        <v>Tinggi</v>
      </c>
      <c r="R16" s="57"/>
    </row>
    <row r="17" spans="1:18" ht="15" thickBot="1" x14ac:dyDescent="0.4">
      <c r="A17" s="2">
        <v>15</v>
      </c>
      <c r="B17" s="1">
        <f>'KELAS A'!Q19</f>
        <v>31.25</v>
      </c>
      <c r="C17" s="1">
        <f>'KELAS A'!Q55</f>
        <v>87.5</v>
      </c>
      <c r="D17" s="16">
        <f t="shared" si="0"/>
        <v>0.81818181818181823</v>
      </c>
      <c r="E17" s="56" t="str">
        <f t="shared" si="1"/>
        <v>Tinggi</v>
      </c>
      <c r="F17" s="57"/>
      <c r="H17" s="1">
        <f>'KELAS B'!Q19</f>
        <v>37.5</v>
      </c>
      <c r="I17" s="1">
        <f>'KELAS B'!Q54</f>
        <v>83.333333333333343</v>
      </c>
      <c r="J17" s="1">
        <f t="shared" si="2"/>
        <v>0.7333333333333335</v>
      </c>
      <c r="K17" s="56" t="str">
        <f t="shared" si="3"/>
        <v>Tinggi</v>
      </c>
      <c r="L17" s="57"/>
      <c r="N17" s="1">
        <f>'KELAS C'!Q19</f>
        <v>33.333333333333329</v>
      </c>
      <c r="O17" s="1">
        <f>'KELAS C'!Q55</f>
        <v>83.333333333333343</v>
      </c>
      <c r="P17" s="10">
        <f t="shared" si="4"/>
        <v>0.75000000000000011</v>
      </c>
      <c r="Q17" s="56" t="str">
        <f t="shared" si="5"/>
        <v>Tinggi</v>
      </c>
      <c r="R17" s="57"/>
    </row>
    <row r="18" spans="1:18" ht="15" thickBot="1" x14ac:dyDescent="0.4">
      <c r="A18" s="2">
        <v>16</v>
      </c>
      <c r="B18" s="1">
        <f>'KELAS A'!Q20</f>
        <v>37.5</v>
      </c>
      <c r="C18" s="1">
        <f>'KELAS A'!Q56</f>
        <v>75</v>
      </c>
      <c r="D18" s="16">
        <f t="shared" si="0"/>
        <v>0.6</v>
      </c>
      <c r="E18" s="56" t="str">
        <f t="shared" si="1"/>
        <v>Sedang</v>
      </c>
      <c r="F18" s="57"/>
      <c r="H18" s="1">
        <f>'KELAS B'!Q20</f>
        <v>45.833333333333329</v>
      </c>
      <c r="I18" s="1">
        <f>'KELAS B'!Q55</f>
        <v>87.5</v>
      </c>
      <c r="J18" s="1">
        <f t="shared" si="2"/>
        <v>0.76923076923076927</v>
      </c>
      <c r="K18" s="56" t="str">
        <f t="shared" si="3"/>
        <v>Tinggi</v>
      </c>
      <c r="L18" s="57"/>
      <c r="N18" s="1">
        <f>'KELAS C'!Q20</f>
        <v>43.75</v>
      </c>
      <c r="O18" s="1">
        <f>'KELAS C'!Q56</f>
        <v>89.583333333333343</v>
      </c>
      <c r="P18" s="10">
        <f t="shared" si="4"/>
        <v>0.81481481481481499</v>
      </c>
      <c r="Q18" s="56" t="str">
        <f t="shared" si="5"/>
        <v>Tinggi</v>
      </c>
      <c r="R18" s="57"/>
    </row>
    <row r="19" spans="1:18" ht="15" thickBot="1" x14ac:dyDescent="0.4">
      <c r="A19" s="2">
        <v>17</v>
      </c>
      <c r="B19" s="1">
        <f>'KELAS A'!Q21</f>
        <v>43.75</v>
      </c>
      <c r="C19" s="1">
        <f>'KELAS A'!Q57</f>
        <v>79.166666666666657</v>
      </c>
      <c r="D19" s="16">
        <f t="shared" si="0"/>
        <v>0.62962962962962943</v>
      </c>
      <c r="E19" s="56" t="str">
        <f t="shared" si="1"/>
        <v>Sedang</v>
      </c>
      <c r="F19" s="57"/>
      <c r="H19" s="1">
        <f>'KELAS B'!Q21</f>
        <v>43.75</v>
      </c>
      <c r="I19" s="1">
        <f>'KELAS B'!Q56</f>
        <v>100</v>
      </c>
      <c r="J19" s="1">
        <f t="shared" si="2"/>
        <v>1</v>
      </c>
      <c r="K19" s="56" t="str">
        <f t="shared" si="3"/>
        <v>Tinggi</v>
      </c>
      <c r="L19" s="57"/>
      <c r="N19" s="1">
        <f>'KELAS C'!Q21</f>
        <v>35.416666666666671</v>
      </c>
      <c r="O19" s="1">
        <f>'KELAS C'!Q57</f>
        <v>93.75</v>
      </c>
      <c r="P19" s="10">
        <f t="shared" si="4"/>
        <v>0.90322580645161288</v>
      </c>
      <c r="Q19" s="56" t="str">
        <f t="shared" si="5"/>
        <v>Tinggi</v>
      </c>
      <c r="R19" s="57"/>
    </row>
    <row r="20" spans="1:18" ht="15" thickBot="1" x14ac:dyDescent="0.4">
      <c r="A20" s="2">
        <v>18</v>
      </c>
      <c r="B20" s="1">
        <f>'KELAS A'!Q22</f>
        <v>39.583333333333329</v>
      </c>
      <c r="C20" s="1">
        <f>'KELAS A'!Q58</f>
        <v>87.5</v>
      </c>
      <c r="D20" s="16">
        <f t="shared" si="0"/>
        <v>0.7931034482758621</v>
      </c>
      <c r="E20" s="56" t="str">
        <f t="shared" si="1"/>
        <v>Tinggi</v>
      </c>
      <c r="F20" s="57"/>
      <c r="H20" s="1">
        <f>'KELAS B'!Q22</f>
        <v>45.833333333333329</v>
      </c>
      <c r="I20" s="1">
        <f>'KELAS B'!Q57</f>
        <v>83.333333333333343</v>
      </c>
      <c r="J20" s="1">
        <f t="shared" si="2"/>
        <v>0.69230769230769251</v>
      </c>
      <c r="K20" s="56" t="str">
        <f t="shared" si="3"/>
        <v>Sedang</v>
      </c>
      <c r="L20" s="57"/>
      <c r="N20" s="1">
        <f>'KELAS C'!Q22</f>
        <v>52.083333333333336</v>
      </c>
      <c r="O20" s="1">
        <f>'KELAS C'!Q58</f>
        <v>87.5</v>
      </c>
      <c r="P20" s="10">
        <f t="shared" si="4"/>
        <v>0.73913043478260865</v>
      </c>
      <c r="Q20" s="56" t="str">
        <f t="shared" si="5"/>
        <v>Tinggi</v>
      </c>
      <c r="R20" s="57"/>
    </row>
    <row r="21" spans="1:18" ht="15" thickBot="1" x14ac:dyDescent="0.4">
      <c r="A21" s="2">
        <v>19</v>
      </c>
      <c r="B21" s="1">
        <f>'KELAS A'!Q23</f>
        <v>39.583333333333329</v>
      </c>
      <c r="C21" s="1">
        <f>'KELAS A'!Q59</f>
        <v>81.25</v>
      </c>
      <c r="D21" s="16">
        <f t="shared" si="0"/>
        <v>0.68965517241379315</v>
      </c>
      <c r="E21" s="56" t="str">
        <f t="shared" si="1"/>
        <v>Sedang</v>
      </c>
      <c r="F21" s="57"/>
      <c r="H21" s="1">
        <f>'KELAS B'!Q23</f>
        <v>45.833333333333329</v>
      </c>
      <c r="I21" s="1">
        <f>'KELAS B'!Q58</f>
        <v>89.583333333333343</v>
      </c>
      <c r="J21" s="1">
        <f t="shared" si="2"/>
        <v>0.80769230769230793</v>
      </c>
      <c r="K21" s="56" t="str">
        <f t="shared" si="3"/>
        <v>Tinggi</v>
      </c>
      <c r="L21" s="57"/>
      <c r="N21" s="1">
        <f>'KELAS C'!Q23</f>
        <v>39.583333333333329</v>
      </c>
      <c r="O21" s="1">
        <f>'KELAS C'!Q59</f>
        <v>81.25</v>
      </c>
      <c r="P21" s="10">
        <f t="shared" si="4"/>
        <v>0.68965517241379315</v>
      </c>
      <c r="Q21" s="56" t="str">
        <f t="shared" si="5"/>
        <v>Sedang</v>
      </c>
      <c r="R21" s="57"/>
    </row>
    <row r="22" spans="1:18" ht="15" thickBot="1" x14ac:dyDescent="0.4">
      <c r="A22" s="2">
        <v>20</v>
      </c>
      <c r="B22" s="1">
        <f>'KELAS A'!Q24</f>
        <v>43.75</v>
      </c>
      <c r="C22" s="1">
        <f>'KELAS A'!Q60</f>
        <v>81.25</v>
      </c>
      <c r="D22" s="16">
        <f t="shared" si="0"/>
        <v>0.66666666666666663</v>
      </c>
      <c r="E22" s="56" t="str">
        <f t="shared" si="1"/>
        <v>Sedang</v>
      </c>
      <c r="F22" s="57"/>
      <c r="H22" s="1">
        <f>'KELAS B'!Q24</f>
        <v>35.416666666666671</v>
      </c>
      <c r="I22" s="1">
        <f>'KELAS B'!Q59</f>
        <v>100</v>
      </c>
      <c r="J22" s="1">
        <f t="shared" si="2"/>
        <v>1</v>
      </c>
      <c r="K22" s="56" t="str">
        <f t="shared" si="3"/>
        <v>Tinggi</v>
      </c>
      <c r="L22" s="57"/>
      <c r="N22" s="1">
        <f>'KELAS C'!Q24</f>
        <v>58.333333333333336</v>
      </c>
      <c r="O22" s="1">
        <f>'KELAS C'!Q60</f>
        <v>89.583333333333343</v>
      </c>
      <c r="P22" s="10">
        <f t="shared" si="4"/>
        <v>0.75000000000000022</v>
      </c>
      <c r="Q22" s="56" t="str">
        <f t="shared" si="5"/>
        <v>Tinggi</v>
      </c>
      <c r="R22" s="57"/>
    </row>
    <row r="23" spans="1:18" ht="15" thickBot="1" x14ac:dyDescent="0.4">
      <c r="A23" s="2">
        <v>21</v>
      </c>
      <c r="B23" s="1">
        <f>'KELAS A'!Q25</f>
        <v>29.166666666666668</v>
      </c>
      <c r="C23" s="1">
        <f>'KELAS A'!Q61</f>
        <v>77.083333333333343</v>
      </c>
      <c r="D23" s="16">
        <f t="shared" si="0"/>
        <v>0.67647058823529427</v>
      </c>
      <c r="E23" s="56" t="str">
        <f t="shared" si="1"/>
        <v>Sedang</v>
      </c>
      <c r="F23" s="57"/>
      <c r="H23" s="1">
        <f>'KELAS B'!Q25</f>
        <v>60.416666666666664</v>
      </c>
      <c r="I23" s="1">
        <f>'KELAS B'!Q60</f>
        <v>93.75</v>
      </c>
      <c r="J23" s="1">
        <f t="shared" si="2"/>
        <v>0.8421052631578948</v>
      </c>
      <c r="K23" s="56" t="str">
        <f t="shared" si="3"/>
        <v>Tinggi</v>
      </c>
      <c r="L23" s="57"/>
      <c r="N23" s="1">
        <f>'KELAS C'!Q25</f>
        <v>47.916666666666671</v>
      </c>
      <c r="O23" s="1">
        <f>'KELAS C'!Q61</f>
        <v>87.5</v>
      </c>
      <c r="P23" s="10">
        <f t="shared" si="4"/>
        <v>0.76</v>
      </c>
      <c r="Q23" s="56" t="str">
        <f t="shared" si="5"/>
        <v>Tinggi</v>
      </c>
      <c r="R23" s="57"/>
    </row>
    <row r="24" spans="1:18" ht="15" thickBot="1" x14ac:dyDescent="0.4">
      <c r="A24" s="2">
        <v>22</v>
      </c>
      <c r="B24" s="1">
        <f>'KELAS A'!Q26</f>
        <v>35.416666666666671</v>
      </c>
      <c r="C24" s="1">
        <f>'KELAS A'!Q62</f>
        <v>81.25</v>
      </c>
      <c r="D24" s="16">
        <f t="shared" si="0"/>
        <v>0.70967741935483863</v>
      </c>
      <c r="E24" s="56" t="str">
        <f t="shared" si="1"/>
        <v>Tinggi</v>
      </c>
      <c r="F24" s="57"/>
      <c r="H24" s="1">
        <f>'KELAS B'!Q26</f>
        <v>45.833333333333329</v>
      </c>
      <c r="I24" s="1">
        <f>'KELAS B'!Q61</f>
        <v>95.833333333333343</v>
      </c>
      <c r="J24" s="1">
        <f t="shared" si="2"/>
        <v>0.92307692307692324</v>
      </c>
      <c r="K24" s="56" t="str">
        <f t="shared" si="3"/>
        <v>Tinggi</v>
      </c>
      <c r="L24" s="57"/>
      <c r="N24" s="1">
        <f>'KELAS C'!Q26</f>
        <v>56.25</v>
      </c>
      <c r="O24" s="1">
        <f>'KELAS C'!Q62</f>
        <v>85.416666666666657</v>
      </c>
      <c r="P24" s="10">
        <f t="shared" si="4"/>
        <v>0.66666666666666641</v>
      </c>
      <c r="Q24" s="56" t="str">
        <f t="shared" si="5"/>
        <v>Sedang</v>
      </c>
      <c r="R24" s="57"/>
    </row>
    <row r="25" spans="1:18" ht="15" thickBot="1" x14ac:dyDescent="0.4">
      <c r="A25" s="2">
        <v>23</v>
      </c>
      <c r="B25" s="1">
        <f>'KELAS A'!Q27</f>
        <v>41.666666666666671</v>
      </c>
      <c r="C25" s="1">
        <f>'KELAS A'!Q63</f>
        <v>77.083333333333343</v>
      </c>
      <c r="D25" s="16">
        <f t="shared" si="0"/>
        <v>0.60714285714285732</v>
      </c>
      <c r="E25" s="56" t="str">
        <f t="shared" si="1"/>
        <v>Sedang</v>
      </c>
      <c r="F25" s="57"/>
      <c r="H25" s="1">
        <f>'KELAS B'!Q27</f>
        <v>43.75</v>
      </c>
      <c r="I25" s="1">
        <f>'KELAS B'!Q62</f>
        <v>100</v>
      </c>
      <c r="J25" s="1">
        <f t="shared" si="2"/>
        <v>1</v>
      </c>
      <c r="K25" s="56" t="str">
        <f t="shared" si="3"/>
        <v>Tinggi</v>
      </c>
      <c r="L25" s="57"/>
      <c r="N25" s="1">
        <f>'KELAS C'!Q27</f>
        <v>56.25</v>
      </c>
      <c r="O25" s="1">
        <f>'KELAS C'!Q63</f>
        <v>95.833333333333343</v>
      </c>
      <c r="P25" s="10">
        <f t="shared" si="4"/>
        <v>0.90476190476190499</v>
      </c>
      <c r="Q25" s="56" t="str">
        <f t="shared" si="5"/>
        <v>Tinggi</v>
      </c>
      <c r="R25" s="57"/>
    </row>
    <row r="26" spans="1:18" ht="15" thickBot="1" x14ac:dyDescent="0.4">
      <c r="A26" s="2">
        <v>24</v>
      </c>
      <c r="B26" s="1">
        <f>'KELAS A'!Q28</f>
        <v>35.416666666666671</v>
      </c>
      <c r="C26" s="1">
        <f>'KELAS A'!Q64</f>
        <v>79.166666666666657</v>
      </c>
      <c r="D26" s="16">
        <f t="shared" si="0"/>
        <v>0.67741935483870952</v>
      </c>
      <c r="E26" s="56" t="str">
        <f t="shared" si="1"/>
        <v>Sedang</v>
      </c>
      <c r="F26" s="57"/>
      <c r="H26" s="1">
        <f>'KELAS B'!Q28</f>
        <v>47.916666666666671</v>
      </c>
      <c r="I26" s="1">
        <f>'KELAS B'!Q63</f>
        <v>87.5</v>
      </c>
      <c r="J26" s="1">
        <f t="shared" si="2"/>
        <v>0.76</v>
      </c>
      <c r="K26" s="56" t="str">
        <f t="shared" si="3"/>
        <v>Tinggi</v>
      </c>
      <c r="L26" s="57"/>
      <c r="N26" s="1">
        <f>'KELAS C'!Q28</f>
        <v>37.5</v>
      </c>
      <c r="O26" s="1">
        <f>'KELAS C'!Q64</f>
        <v>87.5</v>
      </c>
      <c r="P26" s="10">
        <f t="shared" si="4"/>
        <v>0.8</v>
      </c>
      <c r="Q26" s="56" t="str">
        <f t="shared" si="5"/>
        <v>Tinggi</v>
      </c>
      <c r="R26" s="57"/>
    </row>
    <row r="27" spans="1:18" ht="15" thickBot="1" x14ac:dyDescent="0.4">
      <c r="A27" s="2">
        <v>25</v>
      </c>
      <c r="B27" s="1">
        <f>'KELAS A'!Q29</f>
        <v>45.833333333333329</v>
      </c>
      <c r="C27" s="1">
        <f>'KELAS A'!Q65</f>
        <v>81.25</v>
      </c>
      <c r="D27" s="16">
        <f t="shared" si="0"/>
        <v>0.65384615384615385</v>
      </c>
      <c r="E27" s="56" t="str">
        <f t="shared" si="1"/>
        <v>Sedang</v>
      </c>
      <c r="F27" s="57"/>
      <c r="H27" s="1">
        <f>'KELAS B'!Q29</f>
        <v>41.666666666666671</v>
      </c>
      <c r="I27" s="1">
        <f>'KELAS B'!Q64</f>
        <v>91.666666666666657</v>
      </c>
      <c r="J27" s="1">
        <f t="shared" si="2"/>
        <v>0.85714285714285698</v>
      </c>
      <c r="K27" s="56" t="str">
        <f t="shared" si="3"/>
        <v>Tinggi</v>
      </c>
      <c r="L27" s="57"/>
      <c r="N27" s="1">
        <f>'KELAS C'!Q29</f>
        <v>33.333333333333329</v>
      </c>
      <c r="O27" s="1">
        <f>'KELAS C'!Q65</f>
        <v>83.333333333333343</v>
      </c>
      <c r="P27" s="10">
        <f t="shared" si="4"/>
        <v>0.75000000000000011</v>
      </c>
      <c r="Q27" s="56" t="str">
        <f t="shared" si="5"/>
        <v>Tinggi</v>
      </c>
      <c r="R27" s="57"/>
    </row>
    <row r="28" spans="1:18" ht="15" thickBot="1" x14ac:dyDescent="0.4">
      <c r="A28" s="2">
        <v>26</v>
      </c>
      <c r="B28" s="1">
        <f>'KELAS A'!Q30</f>
        <v>54.166666666666664</v>
      </c>
      <c r="C28" s="1">
        <f>'KELAS A'!Q66</f>
        <v>87.5</v>
      </c>
      <c r="D28" s="16">
        <f t="shared" si="0"/>
        <v>0.72727272727272729</v>
      </c>
      <c r="E28" s="56" t="str">
        <f t="shared" si="1"/>
        <v>Tinggi</v>
      </c>
      <c r="F28" s="57"/>
      <c r="H28" s="1">
        <f>'KELAS B'!Q30</f>
        <v>35.416666666666671</v>
      </c>
      <c r="I28" s="1">
        <f>'KELAS B'!Q65</f>
        <v>100</v>
      </c>
      <c r="J28" s="1">
        <f t="shared" si="2"/>
        <v>1</v>
      </c>
      <c r="K28" s="56" t="str">
        <f t="shared" si="3"/>
        <v>Tinggi</v>
      </c>
      <c r="L28" s="57"/>
      <c r="N28" s="1">
        <f>'KELAS C'!Q30</f>
        <v>39.583333333333329</v>
      </c>
      <c r="O28" s="1">
        <f>'KELAS C'!Q66</f>
        <v>95.833333333333343</v>
      </c>
      <c r="P28" s="10">
        <f t="shared" si="4"/>
        <v>0.93103448275862088</v>
      </c>
      <c r="Q28" s="56" t="str">
        <f t="shared" si="5"/>
        <v>Tinggi</v>
      </c>
      <c r="R28" s="57"/>
    </row>
    <row r="29" spans="1:18" ht="15" thickBot="1" x14ac:dyDescent="0.4">
      <c r="A29" s="2">
        <v>27</v>
      </c>
      <c r="B29" s="1">
        <f>'KELAS A'!Q31</f>
        <v>25</v>
      </c>
      <c r="C29" s="1">
        <f>'KELAS A'!Q67</f>
        <v>93.75</v>
      </c>
      <c r="D29" s="16">
        <f>(C29-B29)/(100-B29)</f>
        <v>0.91666666666666663</v>
      </c>
      <c r="E29" s="56" t="str">
        <f t="shared" si="1"/>
        <v>Tinggi</v>
      </c>
      <c r="F29" s="57"/>
      <c r="H29" s="1">
        <f>'KELAS B'!Q31</f>
        <v>39.583333333333329</v>
      </c>
      <c r="I29" s="1">
        <f>'KELAS B'!Q66</f>
        <v>83.333333333333343</v>
      </c>
      <c r="J29" s="1">
        <f t="shared" si="2"/>
        <v>0.72413793103448298</v>
      </c>
      <c r="K29" s="56" t="str">
        <f t="shared" si="3"/>
        <v>Tinggi</v>
      </c>
      <c r="L29" s="57"/>
      <c r="N29" s="1">
        <f>'KELAS C'!Q31</f>
        <v>37.5</v>
      </c>
      <c r="O29" s="1">
        <f>'KELAS C'!Q67</f>
        <v>95.833333333333343</v>
      </c>
      <c r="P29" s="10">
        <f t="shared" si="4"/>
        <v>0.93333333333333346</v>
      </c>
      <c r="Q29" s="56" t="str">
        <f t="shared" si="5"/>
        <v>Tinggi</v>
      </c>
      <c r="R29" s="57"/>
    </row>
    <row r="30" spans="1:18" ht="15" thickBot="1" x14ac:dyDescent="0.4">
      <c r="A30" s="2">
        <v>28</v>
      </c>
      <c r="B30" s="1">
        <f>'KELAS A'!Q32</f>
        <v>39.583333333333329</v>
      </c>
      <c r="C30" s="1">
        <f>'KELAS A'!Q68</f>
        <v>83.333333333333343</v>
      </c>
      <c r="D30" s="16">
        <f t="shared" si="0"/>
        <v>0.72413793103448298</v>
      </c>
      <c r="E30" s="56" t="str">
        <f t="shared" si="1"/>
        <v>Tinggi</v>
      </c>
      <c r="F30" s="57"/>
      <c r="H30" s="1">
        <f>'KELAS B'!Q32</f>
        <v>52.083333333333336</v>
      </c>
      <c r="I30" s="1">
        <f>'KELAS B'!Q67</f>
        <v>89.583333333333343</v>
      </c>
      <c r="J30" s="1">
        <f t="shared" si="2"/>
        <v>0.78260869565217406</v>
      </c>
      <c r="K30" s="56" t="str">
        <f t="shared" si="3"/>
        <v>Tinggi</v>
      </c>
      <c r="L30" s="57"/>
      <c r="N30" s="1">
        <f>'KELAS C'!Q32</f>
        <v>47.916666666666671</v>
      </c>
      <c r="O30" s="1">
        <f>'KELAS C'!Q68</f>
        <v>89.583333333333343</v>
      </c>
      <c r="P30" s="10">
        <f t="shared" si="4"/>
        <v>0.80000000000000016</v>
      </c>
      <c r="Q30" s="56" t="str">
        <f t="shared" si="5"/>
        <v>Tinggi</v>
      </c>
      <c r="R30" s="57"/>
    </row>
    <row r="31" spans="1:18" ht="15" thickBot="1" x14ac:dyDescent="0.4">
      <c r="A31" s="2">
        <v>29</v>
      </c>
      <c r="B31" s="1">
        <f>'KELAS A'!Q33</f>
        <v>45.833333333333329</v>
      </c>
      <c r="C31" s="1">
        <f>'KELAS A'!Q69</f>
        <v>89.583333333333343</v>
      </c>
      <c r="D31" s="16">
        <f t="shared" si="0"/>
        <v>0.80769230769230793</v>
      </c>
      <c r="E31" s="56" t="str">
        <f t="shared" si="1"/>
        <v>Tinggi</v>
      </c>
      <c r="F31" s="57"/>
      <c r="H31" s="1">
        <f>'KELAS B'!Q33</f>
        <v>37.5</v>
      </c>
      <c r="I31" s="1">
        <f>'KELAS B'!Q68</f>
        <v>85.416666666666657</v>
      </c>
      <c r="J31" s="1">
        <f t="shared" si="2"/>
        <v>0.7666666666666665</v>
      </c>
      <c r="K31" s="56" t="str">
        <f t="shared" si="3"/>
        <v>Tinggi</v>
      </c>
      <c r="L31" s="57"/>
      <c r="N31" s="1">
        <f>'KELAS C'!Q33</f>
        <v>52.083333333333336</v>
      </c>
      <c r="O31" s="1">
        <f>'KELAS C'!Q69</f>
        <v>87.5</v>
      </c>
      <c r="P31" s="10">
        <f t="shared" si="4"/>
        <v>0.73913043478260865</v>
      </c>
      <c r="Q31" s="56" t="str">
        <f t="shared" si="5"/>
        <v>Tinggi</v>
      </c>
      <c r="R31" s="57"/>
    </row>
    <row r="32" spans="1:18" ht="15" thickBot="1" x14ac:dyDescent="0.4">
      <c r="A32" s="2">
        <v>30</v>
      </c>
      <c r="B32" s="1">
        <f>'KELAS A'!Q34</f>
        <v>35.416666666666671</v>
      </c>
      <c r="C32" s="1">
        <f>'KELAS A'!Q70</f>
        <v>87.5</v>
      </c>
      <c r="D32" s="16">
        <f t="shared" si="0"/>
        <v>0.80645161290322576</v>
      </c>
      <c r="E32" s="56" t="str">
        <f t="shared" si="1"/>
        <v>Tinggi</v>
      </c>
      <c r="F32" s="57"/>
      <c r="H32" s="1">
        <f>'KELAS B'!Q34</f>
        <v>41.666666666666671</v>
      </c>
      <c r="I32" s="1">
        <f>'KELAS B'!Q69</f>
        <v>93.75</v>
      </c>
      <c r="J32" s="1">
        <f t="shared" si="2"/>
        <v>0.89285714285714279</v>
      </c>
      <c r="K32" s="56" t="str">
        <f t="shared" si="3"/>
        <v>Tinggi</v>
      </c>
      <c r="L32" s="57"/>
      <c r="N32" s="1">
        <f>'KELAS C'!Q34</f>
        <v>35.416666666666671</v>
      </c>
      <c r="O32" s="1">
        <f>'KELAS C'!Q70</f>
        <v>85.416666666666657</v>
      </c>
      <c r="P32" s="10">
        <f t="shared" si="4"/>
        <v>0.77419354838709664</v>
      </c>
      <c r="Q32" s="56" t="str">
        <f t="shared" si="5"/>
        <v>Tinggi</v>
      </c>
      <c r="R32" s="57"/>
    </row>
    <row r="33" spans="1:18" ht="15" thickBot="1" x14ac:dyDescent="0.4">
      <c r="A33" s="2">
        <v>31</v>
      </c>
      <c r="B33" s="1">
        <f>'KELAS A'!Q35</f>
        <v>52.083333333333336</v>
      </c>
      <c r="C33" s="1">
        <f>'KELAS A'!Q71</f>
        <v>87.5</v>
      </c>
      <c r="D33" s="16">
        <f t="shared" si="0"/>
        <v>0.73913043478260865</v>
      </c>
      <c r="E33" s="56" t="str">
        <f t="shared" si="1"/>
        <v>Tinggi</v>
      </c>
      <c r="F33" s="57"/>
      <c r="H33" s="1">
        <f>'KELAS B'!Q35</f>
        <v>37.5</v>
      </c>
      <c r="I33" s="1">
        <f>'KELAS B'!Q70</f>
        <v>100</v>
      </c>
      <c r="J33" s="1">
        <f t="shared" si="2"/>
        <v>1</v>
      </c>
      <c r="K33" s="56" t="str">
        <f t="shared" si="3"/>
        <v>Tinggi</v>
      </c>
      <c r="L33" s="57"/>
      <c r="N33" s="1">
        <f>'KELAS C'!Q35</f>
        <v>29.166666666666668</v>
      </c>
      <c r="O33" s="1">
        <f>'KELAS C'!Q71</f>
        <v>91.666666666666657</v>
      </c>
      <c r="P33" s="10">
        <f t="shared" si="4"/>
        <v>0.88235294117647045</v>
      </c>
      <c r="Q33" s="56" t="str">
        <f t="shared" si="5"/>
        <v>Tinggi</v>
      </c>
      <c r="R33" s="57"/>
    </row>
    <row r="34" spans="1:18" ht="15" thickBot="1" x14ac:dyDescent="0.4">
      <c r="A34" s="17">
        <v>32</v>
      </c>
      <c r="B34" s="11">
        <f>'KELAS A'!Q36</f>
        <v>29.166666666666668</v>
      </c>
      <c r="C34" s="11">
        <f>'KELAS A'!Q72</f>
        <v>72.916666666666657</v>
      </c>
      <c r="D34" s="16">
        <f t="shared" si="0"/>
        <v>0.61764705882352922</v>
      </c>
      <c r="E34" s="66" t="str">
        <f t="shared" si="1"/>
        <v>Sedang</v>
      </c>
      <c r="F34" s="67"/>
      <c r="H34" s="12">
        <f>'KELAS B'!Q36</f>
        <v>43.75</v>
      </c>
      <c r="I34" s="12">
        <f>'KELAS B'!Q71</f>
        <v>93.75</v>
      </c>
      <c r="J34" s="12">
        <f t="shared" si="2"/>
        <v>0.88888888888888884</v>
      </c>
      <c r="K34" s="28" t="str">
        <f t="shared" si="3"/>
        <v>Tinggi</v>
      </c>
      <c r="L34" s="70"/>
      <c r="N34" s="12">
        <f>'KELAS C'!Q36</f>
        <v>41.666666666666671</v>
      </c>
      <c r="O34" s="12">
        <f>'KELAS C'!Q72</f>
        <v>93.75</v>
      </c>
      <c r="P34" s="18">
        <f t="shared" si="4"/>
        <v>0.89285714285714279</v>
      </c>
      <c r="Q34" s="28" t="str">
        <f t="shared" si="5"/>
        <v>Tinggi</v>
      </c>
      <c r="R34" s="70"/>
    </row>
    <row r="35" spans="1:18" ht="15" thickBot="1" x14ac:dyDescent="0.4">
      <c r="A35" s="13"/>
      <c r="B35" s="14"/>
      <c r="C35" s="26" t="s">
        <v>146</v>
      </c>
      <c r="D35" s="16">
        <f>SUM(D3:D34)</f>
        <v>21.981221192973123</v>
      </c>
      <c r="E35" s="68"/>
      <c r="F35" s="69"/>
      <c r="H35" s="27"/>
      <c r="I35" s="26" t="s">
        <v>146</v>
      </c>
      <c r="J35" s="26">
        <f>SUM(J3:J34)</f>
        <v>26.635624957594853</v>
      </c>
      <c r="K35" s="68"/>
      <c r="L35" s="71"/>
      <c r="N35" s="13"/>
      <c r="O35" s="26" t="s">
        <v>146</v>
      </c>
      <c r="P35" s="26">
        <f>SUM(P3:P34)</f>
        <v>25.827074196458014</v>
      </c>
      <c r="Q35" s="68"/>
      <c r="R35" s="71"/>
    </row>
    <row r="36" spans="1:18" x14ac:dyDescent="0.35">
      <c r="B36" t="s">
        <v>147</v>
      </c>
      <c r="D36" s="18">
        <f>AVERAGE(D3:D34)</f>
        <v>0.68691316228041011</v>
      </c>
      <c r="E36" t="str">
        <f>IF(D36&gt;=0.7,"Tinggi",IF(D36&lt;0.3,"Rendah","Sedang"))</f>
        <v>Sedang</v>
      </c>
      <c r="H36" t="s">
        <v>147</v>
      </c>
      <c r="J36" s="18">
        <f>AVERAGE(J3:J34)</f>
        <v>0.83236327992483916</v>
      </c>
      <c r="K36" t="str">
        <f>IF(J36&gt;=0.7,"Tinggi",IF(J36&lt;0.3,"Rendah","Sedang"))</f>
        <v>Tinggi</v>
      </c>
      <c r="N36" t="s">
        <v>147</v>
      </c>
      <c r="P36" s="18">
        <f>AVERAGE(P3:P34)</f>
        <v>0.80709606863931294</v>
      </c>
      <c r="Q36" t="str">
        <f>IF(P36&gt;=0.7,"Tinggi",IF(P36&lt;0.3,"Rendah","Sedang"))</f>
        <v>Tinggi</v>
      </c>
    </row>
  </sheetData>
  <mergeCells count="103">
    <mergeCell ref="Q32:R32"/>
    <mergeCell ref="Q33:R33"/>
    <mergeCell ref="Q34:R34"/>
    <mergeCell ref="Q35:R35"/>
    <mergeCell ref="Q26:R26"/>
    <mergeCell ref="Q27:R27"/>
    <mergeCell ref="Q28:R28"/>
    <mergeCell ref="Q29:R29"/>
    <mergeCell ref="Q30:R30"/>
    <mergeCell ref="Q31:R31"/>
    <mergeCell ref="Q20:R20"/>
    <mergeCell ref="Q21:R21"/>
    <mergeCell ref="Q22:R22"/>
    <mergeCell ref="Q23:R23"/>
    <mergeCell ref="Q24:R24"/>
    <mergeCell ref="Q25:R25"/>
    <mergeCell ref="Q14:R14"/>
    <mergeCell ref="Q15:R15"/>
    <mergeCell ref="Q16:R16"/>
    <mergeCell ref="Q17:R17"/>
    <mergeCell ref="Q18:R18"/>
    <mergeCell ref="Q19:R19"/>
    <mergeCell ref="Q8:R8"/>
    <mergeCell ref="Q9:R9"/>
    <mergeCell ref="Q10:R10"/>
    <mergeCell ref="Q11:R11"/>
    <mergeCell ref="Q12:R12"/>
    <mergeCell ref="Q13:R13"/>
    <mergeCell ref="N1:R1"/>
    <mergeCell ref="Q3:R3"/>
    <mergeCell ref="Q4:R4"/>
    <mergeCell ref="Q5:R5"/>
    <mergeCell ref="Q6:R6"/>
    <mergeCell ref="Q7:R7"/>
    <mergeCell ref="K30:L30"/>
    <mergeCell ref="K31:L31"/>
    <mergeCell ref="K32:L32"/>
    <mergeCell ref="K33:L33"/>
    <mergeCell ref="K34:L34"/>
    <mergeCell ref="K35:L35"/>
    <mergeCell ref="K24:L24"/>
    <mergeCell ref="K25:L25"/>
    <mergeCell ref="K26:L26"/>
    <mergeCell ref="K27:L27"/>
    <mergeCell ref="K28:L28"/>
    <mergeCell ref="K29:L29"/>
    <mergeCell ref="K9:L9"/>
    <mergeCell ref="K10:L10"/>
    <mergeCell ref="K11:L11"/>
    <mergeCell ref="E33:F33"/>
    <mergeCell ref="E34:F34"/>
    <mergeCell ref="E35:F35"/>
    <mergeCell ref="E30:F30"/>
    <mergeCell ref="E31:F31"/>
    <mergeCell ref="E32:F32"/>
    <mergeCell ref="E12:F12"/>
    <mergeCell ref="E13:F13"/>
    <mergeCell ref="E14:F14"/>
    <mergeCell ref="K18:L18"/>
    <mergeCell ref="K19:L19"/>
    <mergeCell ref="K20:L20"/>
    <mergeCell ref="K21:L21"/>
    <mergeCell ref="K22:L22"/>
    <mergeCell ref="K23:L23"/>
    <mergeCell ref="K12:L12"/>
    <mergeCell ref="K13:L13"/>
    <mergeCell ref="K14:L14"/>
    <mergeCell ref="K15:L15"/>
    <mergeCell ref="K16:L16"/>
    <mergeCell ref="K17:L17"/>
    <mergeCell ref="E15:F15"/>
    <mergeCell ref="E16:F16"/>
    <mergeCell ref="E17:F17"/>
    <mergeCell ref="E18:F18"/>
    <mergeCell ref="E19:F19"/>
    <mergeCell ref="E20:F20"/>
    <mergeCell ref="E9:F9"/>
    <mergeCell ref="E10:F10"/>
    <mergeCell ref="E11:F11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  <mergeCell ref="E3:F3"/>
    <mergeCell ref="E4:F4"/>
    <mergeCell ref="E5:F5"/>
    <mergeCell ref="E6:F6"/>
    <mergeCell ref="E7:F7"/>
    <mergeCell ref="E8:F8"/>
    <mergeCell ref="B1:F1"/>
    <mergeCell ref="A1:A2"/>
    <mergeCell ref="H1:L1"/>
    <mergeCell ref="K3:L3"/>
    <mergeCell ref="K4:L4"/>
    <mergeCell ref="K5:L5"/>
    <mergeCell ref="K6:L6"/>
    <mergeCell ref="K7:L7"/>
    <mergeCell ref="K8:L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277EA-574C-4475-84A6-9F75FE9307F4}">
  <dimension ref="A1:N48"/>
  <sheetViews>
    <sheetView tabSelected="1" workbookViewId="0">
      <selection activeCell="S14" sqref="S14"/>
    </sheetView>
  </sheetViews>
  <sheetFormatPr defaultRowHeight="14.5" x14ac:dyDescent="0.35"/>
  <cols>
    <col min="2" max="2" width="9.54296875" customWidth="1"/>
    <col min="5" max="6" width="0" hidden="1" customWidth="1"/>
    <col min="9" max="10" width="0" hidden="1" customWidth="1"/>
    <col min="14" max="14" width="9.1796875" bestFit="1" customWidth="1"/>
  </cols>
  <sheetData>
    <row r="1" spans="1:14" ht="15.5" x14ac:dyDescent="0.35">
      <c r="A1" s="75" t="s">
        <v>170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x14ac:dyDescent="0.35">
      <c r="K2" s="76"/>
      <c r="L2" s="76"/>
      <c r="M2" s="76"/>
      <c r="N2" s="76"/>
    </row>
    <row r="4" spans="1:14" ht="15.5" x14ac:dyDescent="0.35">
      <c r="A4" s="77" t="s">
        <v>139</v>
      </c>
      <c r="B4" s="77" t="s">
        <v>179</v>
      </c>
      <c r="C4" s="78" t="s">
        <v>221</v>
      </c>
      <c r="D4" s="78"/>
      <c r="E4" s="78"/>
      <c r="F4" s="78"/>
      <c r="G4" s="79" t="s">
        <v>223</v>
      </c>
      <c r="H4" s="79" t="s">
        <v>224</v>
      </c>
      <c r="I4" s="79"/>
      <c r="J4" s="79"/>
      <c r="K4" s="79" t="s">
        <v>227</v>
      </c>
      <c r="L4" s="79" t="s">
        <v>228</v>
      </c>
      <c r="M4" s="79" t="s">
        <v>229</v>
      </c>
      <c r="N4" s="79" t="s">
        <v>230</v>
      </c>
    </row>
    <row r="5" spans="1:14" ht="15.5" x14ac:dyDescent="0.35">
      <c r="A5" s="77"/>
      <c r="B5" s="77"/>
      <c r="C5" s="80">
        <v>1</v>
      </c>
      <c r="D5" s="80">
        <v>2</v>
      </c>
      <c r="E5" s="80"/>
      <c r="F5" s="80"/>
      <c r="G5" s="81"/>
      <c r="H5" s="81"/>
      <c r="I5" s="81"/>
      <c r="J5" s="81"/>
      <c r="K5" s="81"/>
      <c r="L5" s="81"/>
      <c r="M5" s="81"/>
      <c r="N5" s="81"/>
    </row>
    <row r="6" spans="1:14" ht="15.5" x14ac:dyDescent="0.35">
      <c r="A6" s="82" t="s">
        <v>5</v>
      </c>
      <c r="B6" s="83" t="s">
        <v>180</v>
      </c>
      <c r="C6" s="82">
        <v>5</v>
      </c>
      <c r="D6" s="82"/>
      <c r="E6" s="82"/>
      <c r="F6" s="82"/>
      <c r="G6" s="82">
        <f>SUM(C6-1)</f>
        <v>4</v>
      </c>
      <c r="H6" s="82"/>
      <c r="I6" s="82"/>
      <c r="J6" s="82"/>
      <c r="K6" s="82">
        <f>SUM(G6:H6)</f>
        <v>4</v>
      </c>
      <c r="L6" s="82">
        <f>2*(5-1)</f>
        <v>8</v>
      </c>
      <c r="M6" s="82">
        <f>K6/L6</f>
        <v>0.5</v>
      </c>
      <c r="N6" s="82" t="str">
        <f>IF(M6&lt;0.4,"Rendah",IF(M6&lt;0.8,"Sedang","Tinggi"))</f>
        <v>Sedang</v>
      </c>
    </row>
    <row r="7" spans="1:14" ht="15.5" x14ac:dyDescent="0.35">
      <c r="A7" s="82" t="s">
        <v>6</v>
      </c>
      <c r="B7" s="83" t="s">
        <v>181</v>
      </c>
      <c r="C7" s="82">
        <v>5</v>
      </c>
      <c r="D7" s="82"/>
      <c r="E7" s="82"/>
      <c r="F7" s="82"/>
      <c r="G7" s="82">
        <f t="shared" ref="G7:G44" si="0">SUM(C7-1)</f>
        <v>4</v>
      </c>
      <c r="H7" s="82"/>
      <c r="I7" s="82"/>
      <c r="J7" s="82"/>
      <c r="K7" s="82">
        <f t="shared" ref="K7:K44" si="1">SUM(G7:H7)</f>
        <v>4</v>
      </c>
      <c r="L7" s="82">
        <f>2*(5-1)</f>
        <v>8</v>
      </c>
      <c r="M7" s="82">
        <f t="shared" ref="M7:M44" si="2">K7/L7</f>
        <v>0.5</v>
      </c>
      <c r="N7" s="82" t="str">
        <f>IF(M7&lt;0.4,"Rendah",IF(M7&lt;0.8,"Sedang","Tinggi"))</f>
        <v>Sedang</v>
      </c>
    </row>
    <row r="8" spans="1:14" ht="15.5" x14ac:dyDescent="0.35">
      <c r="A8" s="82" t="s">
        <v>7</v>
      </c>
      <c r="B8" s="83" t="s">
        <v>182</v>
      </c>
      <c r="C8" s="82">
        <v>5</v>
      </c>
      <c r="D8" s="82"/>
      <c r="E8" s="82"/>
      <c r="F8" s="82"/>
      <c r="G8" s="82">
        <f t="shared" si="0"/>
        <v>4</v>
      </c>
      <c r="H8" s="82"/>
      <c r="I8" s="82"/>
      <c r="J8" s="82"/>
      <c r="K8" s="82">
        <f t="shared" si="1"/>
        <v>4</v>
      </c>
      <c r="L8" s="82">
        <f t="shared" ref="L8:L44" si="3">2*(5-1)</f>
        <v>8</v>
      </c>
      <c r="M8" s="82">
        <f t="shared" si="2"/>
        <v>0.5</v>
      </c>
      <c r="N8" s="82" t="str">
        <f t="shared" ref="N8:N44" si="4">IF(M8&lt;0.4,"Rendah",IF(M8&lt;0.8,"Sedang","Tinggi"))</f>
        <v>Sedang</v>
      </c>
    </row>
    <row r="9" spans="1:14" ht="15.5" x14ac:dyDescent="0.35">
      <c r="A9" s="82" t="s">
        <v>8</v>
      </c>
      <c r="B9" s="83" t="s">
        <v>183</v>
      </c>
      <c r="C9" s="82">
        <v>5</v>
      </c>
      <c r="D9" s="82">
        <v>4</v>
      </c>
      <c r="E9" s="82"/>
      <c r="F9" s="82"/>
      <c r="G9" s="82">
        <f t="shared" si="0"/>
        <v>4</v>
      </c>
      <c r="H9" s="82">
        <f>SUM(D9-1)</f>
        <v>3</v>
      </c>
      <c r="I9" s="82"/>
      <c r="J9" s="82"/>
      <c r="K9" s="82">
        <f t="shared" si="1"/>
        <v>7</v>
      </c>
      <c r="L9" s="82">
        <f t="shared" si="3"/>
        <v>8</v>
      </c>
      <c r="M9" s="82">
        <f t="shared" si="2"/>
        <v>0.875</v>
      </c>
      <c r="N9" s="82" t="str">
        <f t="shared" si="4"/>
        <v>Tinggi</v>
      </c>
    </row>
    <row r="10" spans="1:14" ht="15.5" x14ac:dyDescent="0.35">
      <c r="A10" s="82" t="s">
        <v>9</v>
      </c>
      <c r="B10" s="83" t="s">
        <v>184</v>
      </c>
      <c r="C10" s="82">
        <v>5</v>
      </c>
      <c r="D10" s="82">
        <v>4</v>
      </c>
      <c r="E10" s="82"/>
      <c r="F10" s="82"/>
      <c r="G10" s="82">
        <f t="shared" si="0"/>
        <v>4</v>
      </c>
      <c r="H10" s="82">
        <f t="shared" ref="H10:H44" si="5">SUM(D10-1)</f>
        <v>3</v>
      </c>
      <c r="I10" s="82"/>
      <c r="J10" s="82"/>
      <c r="K10" s="82">
        <f t="shared" si="1"/>
        <v>7</v>
      </c>
      <c r="L10" s="82">
        <f t="shared" si="3"/>
        <v>8</v>
      </c>
      <c r="M10" s="82">
        <f t="shared" si="2"/>
        <v>0.875</v>
      </c>
      <c r="N10" s="82" t="str">
        <f t="shared" si="4"/>
        <v>Tinggi</v>
      </c>
    </row>
    <row r="11" spans="1:14" ht="15.5" x14ac:dyDescent="0.35">
      <c r="A11" s="82" t="s">
        <v>10</v>
      </c>
      <c r="B11" s="83" t="s">
        <v>185</v>
      </c>
      <c r="C11" s="82">
        <v>5</v>
      </c>
      <c r="D11" s="82">
        <v>4</v>
      </c>
      <c r="E11" s="82"/>
      <c r="F11" s="82"/>
      <c r="G11" s="82">
        <f t="shared" si="0"/>
        <v>4</v>
      </c>
      <c r="H11" s="82">
        <f t="shared" si="5"/>
        <v>3</v>
      </c>
      <c r="I11" s="82"/>
      <c r="J11" s="82"/>
      <c r="K11" s="82">
        <f t="shared" si="1"/>
        <v>7</v>
      </c>
      <c r="L11" s="82">
        <f t="shared" si="3"/>
        <v>8</v>
      </c>
      <c r="M11" s="82">
        <f t="shared" si="2"/>
        <v>0.875</v>
      </c>
      <c r="N11" s="82" t="str">
        <f t="shared" si="4"/>
        <v>Tinggi</v>
      </c>
    </row>
    <row r="12" spans="1:14" ht="15.5" x14ac:dyDescent="0.35">
      <c r="A12" s="82" t="s">
        <v>11</v>
      </c>
      <c r="B12" s="83" t="s">
        <v>186</v>
      </c>
      <c r="C12" s="82">
        <v>5</v>
      </c>
      <c r="D12" s="82">
        <v>4</v>
      </c>
      <c r="E12" s="82"/>
      <c r="F12" s="82"/>
      <c r="G12" s="82">
        <f t="shared" si="0"/>
        <v>4</v>
      </c>
      <c r="H12" s="82">
        <f t="shared" si="5"/>
        <v>3</v>
      </c>
      <c r="I12" s="82"/>
      <c r="J12" s="82"/>
      <c r="K12" s="82">
        <f t="shared" si="1"/>
        <v>7</v>
      </c>
      <c r="L12" s="82">
        <f t="shared" si="3"/>
        <v>8</v>
      </c>
      <c r="M12" s="82">
        <f t="shared" si="2"/>
        <v>0.875</v>
      </c>
      <c r="N12" s="82" t="str">
        <f t="shared" si="4"/>
        <v>Tinggi</v>
      </c>
    </row>
    <row r="13" spans="1:14" ht="15.5" x14ac:dyDescent="0.35">
      <c r="A13" s="82" t="s">
        <v>12</v>
      </c>
      <c r="B13" s="83" t="s">
        <v>187</v>
      </c>
      <c r="C13" s="82">
        <v>4</v>
      </c>
      <c r="D13" s="82">
        <v>5</v>
      </c>
      <c r="E13" s="82"/>
      <c r="F13" s="82"/>
      <c r="G13" s="82">
        <f t="shared" si="0"/>
        <v>3</v>
      </c>
      <c r="H13" s="82">
        <f t="shared" si="5"/>
        <v>4</v>
      </c>
      <c r="I13" s="82"/>
      <c r="J13" s="82"/>
      <c r="K13" s="82">
        <f t="shared" si="1"/>
        <v>7</v>
      </c>
      <c r="L13" s="82">
        <f t="shared" si="3"/>
        <v>8</v>
      </c>
      <c r="M13" s="82">
        <f t="shared" si="2"/>
        <v>0.875</v>
      </c>
      <c r="N13" s="82" t="str">
        <f t="shared" si="4"/>
        <v>Tinggi</v>
      </c>
    </row>
    <row r="14" spans="1:14" ht="15.5" x14ac:dyDescent="0.35">
      <c r="A14" s="82" t="s">
        <v>13</v>
      </c>
      <c r="B14" s="83" t="s">
        <v>188</v>
      </c>
      <c r="C14" s="82">
        <v>4</v>
      </c>
      <c r="D14" s="82">
        <v>5</v>
      </c>
      <c r="E14" s="82"/>
      <c r="F14" s="82"/>
      <c r="G14" s="82">
        <f t="shared" si="0"/>
        <v>3</v>
      </c>
      <c r="H14" s="82">
        <f t="shared" si="5"/>
        <v>4</v>
      </c>
      <c r="I14" s="82"/>
      <c r="J14" s="82"/>
      <c r="K14" s="82">
        <f t="shared" si="1"/>
        <v>7</v>
      </c>
      <c r="L14" s="82">
        <f t="shared" si="3"/>
        <v>8</v>
      </c>
      <c r="M14" s="82">
        <f t="shared" si="2"/>
        <v>0.875</v>
      </c>
      <c r="N14" s="82" t="str">
        <f t="shared" si="4"/>
        <v>Tinggi</v>
      </c>
    </row>
    <row r="15" spans="1:14" ht="15.5" x14ac:dyDescent="0.35">
      <c r="A15" s="82" t="s">
        <v>14</v>
      </c>
      <c r="B15" s="83" t="s">
        <v>189</v>
      </c>
      <c r="C15" s="82">
        <v>5</v>
      </c>
      <c r="D15" s="82">
        <v>5</v>
      </c>
      <c r="E15" s="82"/>
      <c r="F15" s="82"/>
      <c r="G15" s="82">
        <f t="shared" si="0"/>
        <v>4</v>
      </c>
      <c r="H15" s="82">
        <f t="shared" si="5"/>
        <v>4</v>
      </c>
      <c r="I15" s="82"/>
      <c r="J15" s="82"/>
      <c r="K15" s="82">
        <f t="shared" si="1"/>
        <v>8</v>
      </c>
      <c r="L15" s="82">
        <f t="shared" si="3"/>
        <v>8</v>
      </c>
      <c r="M15" s="82">
        <f t="shared" si="2"/>
        <v>1</v>
      </c>
      <c r="N15" s="82" t="str">
        <f t="shared" si="4"/>
        <v>Tinggi</v>
      </c>
    </row>
    <row r="16" spans="1:14" ht="15.5" x14ac:dyDescent="0.35">
      <c r="A16" s="82" t="s">
        <v>15</v>
      </c>
      <c r="B16" s="83" t="s">
        <v>190</v>
      </c>
      <c r="C16" s="82">
        <v>5</v>
      </c>
      <c r="D16" s="82">
        <v>4</v>
      </c>
      <c r="E16" s="82"/>
      <c r="F16" s="82"/>
      <c r="G16" s="82">
        <f t="shared" si="0"/>
        <v>4</v>
      </c>
      <c r="H16" s="82">
        <f t="shared" si="5"/>
        <v>3</v>
      </c>
      <c r="I16" s="82"/>
      <c r="J16" s="82"/>
      <c r="K16" s="82">
        <f t="shared" si="1"/>
        <v>7</v>
      </c>
      <c r="L16" s="82">
        <f t="shared" si="3"/>
        <v>8</v>
      </c>
      <c r="M16" s="82">
        <f t="shared" si="2"/>
        <v>0.875</v>
      </c>
      <c r="N16" s="82" t="str">
        <f t="shared" si="4"/>
        <v>Tinggi</v>
      </c>
    </row>
    <row r="17" spans="1:14" ht="15.5" x14ac:dyDescent="0.35">
      <c r="A17" s="82" t="s">
        <v>16</v>
      </c>
      <c r="B17" s="83" t="s">
        <v>191</v>
      </c>
      <c r="C17" s="82">
        <v>4</v>
      </c>
      <c r="D17" s="82">
        <v>5</v>
      </c>
      <c r="E17" s="82"/>
      <c r="F17" s="82"/>
      <c r="G17" s="82">
        <f t="shared" si="0"/>
        <v>3</v>
      </c>
      <c r="H17" s="82">
        <f t="shared" si="5"/>
        <v>4</v>
      </c>
      <c r="I17" s="82"/>
      <c r="J17" s="82"/>
      <c r="K17" s="82">
        <f t="shared" si="1"/>
        <v>7</v>
      </c>
      <c r="L17" s="82">
        <f t="shared" si="3"/>
        <v>8</v>
      </c>
      <c r="M17" s="82">
        <f t="shared" si="2"/>
        <v>0.875</v>
      </c>
      <c r="N17" s="82" t="str">
        <f t="shared" si="4"/>
        <v>Tinggi</v>
      </c>
    </row>
    <row r="18" spans="1:14" ht="15.5" x14ac:dyDescent="0.35">
      <c r="A18" s="82" t="s">
        <v>17</v>
      </c>
      <c r="B18" s="83" t="s">
        <v>192</v>
      </c>
      <c r="C18" s="82">
        <v>5</v>
      </c>
      <c r="D18" s="82">
        <v>5</v>
      </c>
      <c r="E18" s="82"/>
      <c r="F18" s="82"/>
      <c r="G18" s="82">
        <f t="shared" si="0"/>
        <v>4</v>
      </c>
      <c r="H18" s="82">
        <f t="shared" si="5"/>
        <v>4</v>
      </c>
      <c r="I18" s="82"/>
      <c r="J18" s="82"/>
      <c r="K18" s="82">
        <f t="shared" si="1"/>
        <v>8</v>
      </c>
      <c r="L18" s="82">
        <f t="shared" si="3"/>
        <v>8</v>
      </c>
      <c r="M18" s="82">
        <f t="shared" si="2"/>
        <v>1</v>
      </c>
      <c r="N18" s="82" t="str">
        <f t="shared" si="4"/>
        <v>Tinggi</v>
      </c>
    </row>
    <row r="19" spans="1:14" ht="15.5" x14ac:dyDescent="0.35">
      <c r="A19" s="82" t="s">
        <v>18</v>
      </c>
      <c r="B19" s="83" t="s">
        <v>193</v>
      </c>
      <c r="C19" s="82">
        <v>5</v>
      </c>
      <c r="D19" s="82">
        <v>4</v>
      </c>
      <c r="E19" s="82"/>
      <c r="F19" s="82"/>
      <c r="G19" s="82">
        <f t="shared" si="0"/>
        <v>4</v>
      </c>
      <c r="H19" s="82">
        <f t="shared" si="5"/>
        <v>3</v>
      </c>
      <c r="I19" s="82"/>
      <c r="J19" s="82"/>
      <c r="K19" s="82">
        <f t="shared" si="1"/>
        <v>7</v>
      </c>
      <c r="L19" s="82">
        <f t="shared" si="3"/>
        <v>8</v>
      </c>
      <c r="M19" s="82">
        <f t="shared" si="2"/>
        <v>0.875</v>
      </c>
      <c r="N19" s="82" t="str">
        <f t="shared" si="4"/>
        <v>Tinggi</v>
      </c>
    </row>
    <row r="20" spans="1:14" ht="15.5" x14ac:dyDescent="0.35">
      <c r="A20" s="82" t="s">
        <v>19</v>
      </c>
      <c r="B20" s="83" t="s">
        <v>194</v>
      </c>
      <c r="C20" s="82">
        <v>5</v>
      </c>
      <c r="D20" s="82">
        <v>5</v>
      </c>
      <c r="E20" s="82"/>
      <c r="F20" s="82"/>
      <c r="G20" s="82">
        <f t="shared" si="0"/>
        <v>4</v>
      </c>
      <c r="H20" s="82">
        <f t="shared" si="5"/>
        <v>4</v>
      </c>
      <c r="I20" s="82"/>
      <c r="J20" s="82"/>
      <c r="K20" s="82">
        <f t="shared" si="1"/>
        <v>8</v>
      </c>
      <c r="L20" s="82">
        <f t="shared" si="3"/>
        <v>8</v>
      </c>
      <c r="M20" s="82">
        <f t="shared" si="2"/>
        <v>1</v>
      </c>
      <c r="N20" s="82" t="str">
        <f t="shared" si="4"/>
        <v>Tinggi</v>
      </c>
    </row>
    <row r="21" spans="1:14" ht="15.5" x14ac:dyDescent="0.35">
      <c r="A21" s="84" t="s">
        <v>20</v>
      </c>
      <c r="B21" s="83" t="s">
        <v>195</v>
      </c>
      <c r="C21" s="82">
        <v>4</v>
      </c>
      <c r="D21" s="82">
        <v>5</v>
      </c>
      <c r="E21" s="82"/>
      <c r="F21" s="82"/>
      <c r="G21" s="82">
        <f t="shared" si="0"/>
        <v>3</v>
      </c>
      <c r="H21" s="82">
        <f t="shared" si="5"/>
        <v>4</v>
      </c>
      <c r="I21" s="82"/>
      <c r="J21" s="82"/>
      <c r="K21" s="82">
        <f t="shared" si="1"/>
        <v>7</v>
      </c>
      <c r="L21" s="82">
        <f t="shared" si="3"/>
        <v>8</v>
      </c>
      <c r="M21" s="82">
        <f t="shared" si="2"/>
        <v>0.875</v>
      </c>
      <c r="N21" s="82" t="str">
        <f t="shared" si="4"/>
        <v>Tinggi</v>
      </c>
    </row>
    <row r="22" spans="1:14" ht="15.5" x14ac:dyDescent="0.35">
      <c r="A22" s="82" t="s">
        <v>21</v>
      </c>
      <c r="B22" s="83" t="s">
        <v>196</v>
      </c>
      <c r="C22" s="82">
        <v>5</v>
      </c>
      <c r="D22" s="82">
        <v>4</v>
      </c>
      <c r="E22" s="82"/>
      <c r="F22" s="82"/>
      <c r="G22" s="82">
        <f t="shared" si="0"/>
        <v>4</v>
      </c>
      <c r="H22" s="82">
        <f t="shared" si="5"/>
        <v>3</v>
      </c>
      <c r="I22" s="82"/>
      <c r="J22" s="82"/>
      <c r="K22" s="82">
        <f t="shared" si="1"/>
        <v>7</v>
      </c>
      <c r="L22" s="82">
        <f t="shared" si="3"/>
        <v>8</v>
      </c>
      <c r="M22" s="82">
        <f t="shared" si="2"/>
        <v>0.875</v>
      </c>
      <c r="N22" s="82" t="str">
        <f t="shared" si="4"/>
        <v>Tinggi</v>
      </c>
    </row>
    <row r="23" spans="1:14" ht="15.5" x14ac:dyDescent="0.35">
      <c r="A23" s="82" t="s">
        <v>22</v>
      </c>
      <c r="B23" s="83" t="s">
        <v>197</v>
      </c>
      <c r="C23" s="82">
        <v>5</v>
      </c>
      <c r="D23" s="82">
        <v>4</v>
      </c>
      <c r="E23" s="82"/>
      <c r="F23" s="82"/>
      <c r="G23" s="82">
        <f t="shared" si="0"/>
        <v>4</v>
      </c>
      <c r="H23" s="82">
        <f t="shared" si="5"/>
        <v>3</v>
      </c>
      <c r="I23" s="82"/>
      <c r="J23" s="82"/>
      <c r="K23" s="82">
        <f t="shared" si="1"/>
        <v>7</v>
      </c>
      <c r="L23" s="82">
        <f t="shared" si="3"/>
        <v>8</v>
      </c>
      <c r="M23" s="82">
        <f t="shared" si="2"/>
        <v>0.875</v>
      </c>
      <c r="N23" s="82" t="str">
        <f t="shared" si="4"/>
        <v>Tinggi</v>
      </c>
    </row>
    <row r="24" spans="1:14" ht="15.5" x14ac:dyDescent="0.35">
      <c r="A24" s="82" t="s">
        <v>23</v>
      </c>
      <c r="B24" s="83" t="s">
        <v>198</v>
      </c>
      <c r="C24" s="82">
        <v>5</v>
      </c>
      <c r="D24" s="82">
        <v>4</v>
      </c>
      <c r="E24" s="82"/>
      <c r="F24" s="82"/>
      <c r="G24" s="82">
        <f t="shared" si="0"/>
        <v>4</v>
      </c>
      <c r="H24" s="82">
        <f t="shared" si="5"/>
        <v>3</v>
      </c>
      <c r="I24" s="82"/>
      <c r="J24" s="82"/>
      <c r="K24" s="82">
        <f t="shared" si="1"/>
        <v>7</v>
      </c>
      <c r="L24" s="82">
        <f t="shared" si="3"/>
        <v>8</v>
      </c>
      <c r="M24" s="82">
        <f t="shared" si="2"/>
        <v>0.875</v>
      </c>
      <c r="N24" s="82" t="str">
        <f t="shared" si="4"/>
        <v>Tinggi</v>
      </c>
    </row>
    <row r="25" spans="1:14" ht="15.5" x14ac:dyDescent="0.35">
      <c r="A25" s="82" t="s">
        <v>24</v>
      </c>
      <c r="B25" s="83" t="s">
        <v>199</v>
      </c>
      <c r="C25" s="82">
        <v>4</v>
      </c>
      <c r="D25" s="82">
        <v>4</v>
      </c>
      <c r="E25" s="82"/>
      <c r="F25" s="82"/>
      <c r="G25" s="82">
        <f t="shared" si="0"/>
        <v>3</v>
      </c>
      <c r="H25" s="82">
        <f t="shared" si="5"/>
        <v>3</v>
      </c>
      <c r="I25" s="82"/>
      <c r="J25" s="82"/>
      <c r="K25" s="82">
        <f t="shared" si="1"/>
        <v>6</v>
      </c>
      <c r="L25" s="82">
        <f t="shared" si="3"/>
        <v>8</v>
      </c>
      <c r="M25" s="82">
        <f t="shared" si="2"/>
        <v>0.75</v>
      </c>
      <c r="N25" s="82" t="str">
        <f t="shared" si="4"/>
        <v>Sedang</v>
      </c>
    </row>
    <row r="26" spans="1:14" ht="15.5" x14ac:dyDescent="0.35">
      <c r="A26" s="82" t="s">
        <v>25</v>
      </c>
      <c r="B26" s="83" t="s">
        <v>200</v>
      </c>
      <c r="C26" s="82">
        <v>5</v>
      </c>
      <c r="D26" s="82">
        <v>4</v>
      </c>
      <c r="E26" s="82"/>
      <c r="F26" s="82"/>
      <c r="G26" s="82">
        <f t="shared" si="0"/>
        <v>4</v>
      </c>
      <c r="H26" s="82">
        <f t="shared" si="5"/>
        <v>3</v>
      </c>
      <c r="I26" s="82"/>
      <c r="J26" s="82"/>
      <c r="K26" s="82">
        <f t="shared" si="1"/>
        <v>7</v>
      </c>
      <c r="L26" s="82">
        <f t="shared" si="3"/>
        <v>8</v>
      </c>
      <c r="M26" s="82">
        <f t="shared" si="2"/>
        <v>0.875</v>
      </c>
      <c r="N26" s="82" t="str">
        <f t="shared" si="4"/>
        <v>Tinggi</v>
      </c>
    </row>
    <row r="27" spans="1:14" ht="15.5" x14ac:dyDescent="0.35">
      <c r="A27" s="82" t="s">
        <v>26</v>
      </c>
      <c r="B27" s="83" t="s">
        <v>201</v>
      </c>
      <c r="C27" s="82">
        <v>4</v>
      </c>
      <c r="D27" s="82">
        <v>5</v>
      </c>
      <c r="E27" s="82"/>
      <c r="F27" s="82"/>
      <c r="G27" s="82">
        <f t="shared" si="0"/>
        <v>3</v>
      </c>
      <c r="H27" s="82">
        <f t="shared" si="5"/>
        <v>4</v>
      </c>
      <c r="I27" s="82"/>
      <c r="J27" s="82"/>
      <c r="K27" s="82">
        <f t="shared" si="1"/>
        <v>7</v>
      </c>
      <c r="L27" s="82">
        <f t="shared" si="3"/>
        <v>8</v>
      </c>
      <c r="M27" s="82">
        <f t="shared" si="2"/>
        <v>0.875</v>
      </c>
      <c r="N27" s="82" t="str">
        <f t="shared" si="4"/>
        <v>Tinggi</v>
      </c>
    </row>
    <row r="28" spans="1:14" ht="15.5" x14ac:dyDescent="0.35">
      <c r="A28" s="82" t="s">
        <v>27</v>
      </c>
      <c r="B28" s="83" t="s">
        <v>202</v>
      </c>
      <c r="C28" s="82">
        <v>5</v>
      </c>
      <c r="D28" s="82">
        <v>4</v>
      </c>
      <c r="E28" s="82"/>
      <c r="F28" s="82"/>
      <c r="G28" s="82">
        <f t="shared" si="0"/>
        <v>4</v>
      </c>
      <c r="H28" s="82">
        <f t="shared" si="5"/>
        <v>3</v>
      </c>
      <c r="I28" s="82"/>
      <c r="J28" s="82"/>
      <c r="K28" s="82">
        <f t="shared" si="1"/>
        <v>7</v>
      </c>
      <c r="L28" s="82">
        <f t="shared" si="3"/>
        <v>8</v>
      </c>
      <c r="M28" s="82">
        <f t="shared" si="2"/>
        <v>0.875</v>
      </c>
      <c r="N28" s="82" t="str">
        <f t="shared" si="4"/>
        <v>Tinggi</v>
      </c>
    </row>
    <row r="29" spans="1:14" ht="15.5" x14ac:dyDescent="0.35">
      <c r="A29" s="82" t="s">
        <v>171</v>
      </c>
      <c r="B29" s="83" t="s">
        <v>203</v>
      </c>
      <c r="C29" s="82">
        <v>4</v>
      </c>
      <c r="D29" s="82">
        <v>5</v>
      </c>
      <c r="E29" s="82"/>
      <c r="F29" s="82"/>
      <c r="G29" s="82">
        <f t="shared" si="0"/>
        <v>3</v>
      </c>
      <c r="H29" s="82">
        <f t="shared" si="5"/>
        <v>4</v>
      </c>
      <c r="I29" s="82"/>
      <c r="J29" s="82"/>
      <c r="K29" s="82">
        <f t="shared" si="1"/>
        <v>7</v>
      </c>
      <c r="L29" s="82">
        <f t="shared" si="3"/>
        <v>8</v>
      </c>
      <c r="M29" s="82">
        <f t="shared" si="2"/>
        <v>0.875</v>
      </c>
      <c r="N29" s="82" t="str">
        <f t="shared" si="4"/>
        <v>Tinggi</v>
      </c>
    </row>
    <row r="30" spans="1:14" ht="15.5" x14ac:dyDescent="0.35">
      <c r="A30" s="82" t="s">
        <v>29</v>
      </c>
      <c r="B30" s="83" t="s">
        <v>204</v>
      </c>
      <c r="C30" s="82">
        <v>5</v>
      </c>
      <c r="D30" s="82">
        <v>5</v>
      </c>
      <c r="E30" s="82"/>
      <c r="F30" s="82"/>
      <c r="G30" s="82">
        <f t="shared" si="0"/>
        <v>4</v>
      </c>
      <c r="H30" s="82">
        <f t="shared" si="5"/>
        <v>4</v>
      </c>
      <c r="I30" s="82"/>
      <c r="J30" s="82"/>
      <c r="K30" s="82">
        <f t="shared" si="1"/>
        <v>8</v>
      </c>
      <c r="L30" s="82">
        <f t="shared" si="3"/>
        <v>8</v>
      </c>
      <c r="M30" s="82">
        <f t="shared" si="2"/>
        <v>1</v>
      </c>
      <c r="N30" s="82" t="str">
        <f t="shared" si="4"/>
        <v>Tinggi</v>
      </c>
    </row>
    <row r="31" spans="1:14" ht="15.5" x14ac:dyDescent="0.35">
      <c r="A31" s="82" t="s">
        <v>30</v>
      </c>
      <c r="B31" s="83" t="s">
        <v>205</v>
      </c>
      <c r="C31" s="82">
        <v>5</v>
      </c>
      <c r="D31" s="82">
        <v>5</v>
      </c>
      <c r="E31" s="82"/>
      <c r="F31" s="82"/>
      <c r="G31" s="82">
        <f t="shared" si="0"/>
        <v>4</v>
      </c>
      <c r="H31" s="82">
        <f t="shared" si="5"/>
        <v>4</v>
      </c>
      <c r="I31" s="82"/>
      <c r="J31" s="82"/>
      <c r="K31" s="82">
        <f t="shared" si="1"/>
        <v>8</v>
      </c>
      <c r="L31" s="82">
        <f t="shared" si="3"/>
        <v>8</v>
      </c>
      <c r="M31" s="82">
        <f t="shared" si="2"/>
        <v>1</v>
      </c>
      <c r="N31" s="82" t="str">
        <f t="shared" si="4"/>
        <v>Tinggi</v>
      </c>
    </row>
    <row r="32" spans="1:14" ht="15.5" x14ac:dyDescent="0.35">
      <c r="A32" s="82" t="s">
        <v>31</v>
      </c>
      <c r="B32" s="83" t="s">
        <v>206</v>
      </c>
      <c r="C32" s="82">
        <v>5</v>
      </c>
      <c r="D32" s="82">
        <v>5</v>
      </c>
      <c r="E32" s="82"/>
      <c r="F32" s="82"/>
      <c r="G32" s="82">
        <f t="shared" si="0"/>
        <v>4</v>
      </c>
      <c r="H32" s="82">
        <f t="shared" si="5"/>
        <v>4</v>
      </c>
      <c r="I32" s="82"/>
      <c r="J32" s="82"/>
      <c r="K32" s="82">
        <f t="shared" si="1"/>
        <v>8</v>
      </c>
      <c r="L32" s="82">
        <f t="shared" si="3"/>
        <v>8</v>
      </c>
      <c r="M32" s="82">
        <f t="shared" si="2"/>
        <v>1</v>
      </c>
      <c r="N32" s="82" t="str">
        <f t="shared" si="4"/>
        <v>Tinggi</v>
      </c>
    </row>
    <row r="33" spans="1:14" ht="15.5" x14ac:dyDescent="0.35">
      <c r="A33" s="82" t="s">
        <v>32</v>
      </c>
      <c r="B33" s="83" t="s">
        <v>207</v>
      </c>
      <c r="C33" s="82">
        <v>5</v>
      </c>
      <c r="D33" s="82">
        <v>4</v>
      </c>
      <c r="E33" s="82"/>
      <c r="F33" s="82"/>
      <c r="G33" s="82">
        <f t="shared" si="0"/>
        <v>4</v>
      </c>
      <c r="H33" s="82">
        <f t="shared" si="5"/>
        <v>3</v>
      </c>
      <c r="I33" s="82"/>
      <c r="J33" s="82"/>
      <c r="K33" s="82">
        <f t="shared" si="1"/>
        <v>7</v>
      </c>
      <c r="L33" s="82">
        <f t="shared" si="3"/>
        <v>8</v>
      </c>
      <c r="M33" s="82">
        <f t="shared" si="2"/>
        <v>0.875</v>
      </c>
      <c r="N33" s="82" t="str">
        <f t="shared" si="4"/>
        <v>Tinggi</v>
      </c>
    </row>
    <row r="34" spans="1:14" ht="15.5" x14ac:dyDescent="0.35">
      <c r="A34" s="82" t="s">
        <v>33</v>
      </c>
      <c r="B34" s="83" t="s">
        <v>208</v>
      </c>
      <c r="C34" s="82">
        <v>4</v>
      </c>
      <c r="D34" s="82">
        <v>4</v>
      </c>
      <c r="E34" s="82"/>
      <c r="F34" s="82"/>
      <c r="G34" s="82">
        <f t="shared" si="0"/>
        <v>3</v>
      </c>
      <c r="H34" s="82">
        <f t="shared" si="5"/>
        <v>3</v>
      </c>
      <c r="I34" s="82"/>
      <c r="J34" s="82"/>
      <c r="K34" s="82">
        <f t="shared" si="1"/>
        <v>6</v>
      </c>
      <c r="L34" s="82">
        <f t="shared" si="3"/>
        <v>8</v>
      </c>
      <c r="M34" s="82">
        <f t="shared" si="2"/>
        <v>0.75</v>
      </c>
      <c r="N34" s="82" t="str">
        <f t="shared" si="4"/>
        <v>Sedang</v>
      </c>
    </row>
    <row r="35" spans="1:14" ht="15.5" x14ac:dyDescent="0.35">
      <c r="A35" s="82" t="s">
        <v>34</v>
      </c>
      <c r="B35" s="83" t="s">
        <v>209</v>
      </c>
      <c r="C35" s="82">
        <v>5</v>
      </c>
      <c r="D35" s="82">
        <v>4</v>
      </c>
      <c r="E35" s="82"/>
      <c r="F35" s="82"/>
      <c r="G35" s="82">
        <f t="shared" si="0"/>
        <v>4</v>
      </c>
      <c r="H35" s="82">
        <f t="shared" si="5"/>
        <v>3</v>
      </c>
      <c r="I35" s="82"/>
      <c r="J35" s="82"/>
      <c r="K35" s="82">
        <f t="shared" si="1"/>
        <v>7</v>
      </c>
      <c r="L35" s="82">
        <f t="shared" si="3"/>
        <v>8</v>
      </c>
      <c r="M35" s="82">
        <f t="shared" si="2"/>
        <v>0.875</v>
      </c>
      <c r="N35" s="82" t="str">
        <f t="shared" si="4"/>
        <v>Tinggi</v>
      </c>
    </row>
    <row r="36" spans="1:14" ht="15.5" x14ac:dyDescent="0.35">
      <c r="A36" s="82" t="s">
        <v>35</v>
      </c>
      <c r="B36" s="83" t="s">
        <v>210</v>
      </c>
      <c r="C36" s="82">
        <v>5</v>
      </c>
      <c r="D36" s="82">
        <v>5</v>
      </c>
      <c r="E36" s="82"/>
      <c r="F36" s="82"/>
      <c r="G36" s="82">
        <f t="shared" si="0"/>
        <v>4</v>
      </c>
      <c r="H36" s="82">
        <f t="shared" si="5"/>
        <v>4</v>
      </c>
      <c r="I36" s="82"/>
      <c r="J36" s="82"/>
      <c r="K36" s="82">
        <f t="shared" si="1"/>
        <v>8</v>
      </c>
      <c r="L36" s="82">
        <f t="shared" si="3"/>
        <v>8</v>
      </c>
      <c r="M36" s="82">
        <f t="shared" si="2"/>
        <v>1</v>
      </c>
      <c r="N36" s="82" t="str">
        <f t="shared" si="4"/>
        <v>Tinggi</v>
      </c>
    </row>
    <row r="37" spans="1:14" ht="15.5" x14ac:dyDescent="0.35">
      <c r="A37" s="82" t="s">
        <v>36</v>
      </c>
      <c r="B37" s="83" t="s">
        <v>211</v>
      </c>
      <c r="C37" s="82">
        <v>5</v>
      </c>
      <c r="D37" s="82">
        <v>4</v>
      </c>
      <c r="E37" s="82"/>
      <c r="F37" s="82"/>
      <c r="G37" s="82">
        <f t="shared" si="0"/>
        <v>4</v>
      </c>
      <c r="H37" s="82">
        <f t="shared" si="5"/>
        <v>3</v>
      </c>
      <c r="I37" s="82"/>
      <c r="J37" s="82"/>
      <c r="K37" s="82">
        <f t="shared" si="1"/>
        <v>7</v>
      </c>
      <c r="L37" s="82">
        <f t="shared" si="3"/>
        <v>8</v>
      </c>
      <c r="M37" s="82">
        <f t="shared" si="2"/>
        <v>0.875</v>
      </c>
      <c r="N37" s="82" t="str">
        <f t="shared" si="4"/>
        <v>Tinggi</v>
      </c>
    </row>
    <row r="38" spans="1:14" ht="15.5" x14ac:dyDescent="0.35">
      <c r="A38" s="82" t="s">
        <v>172</v>
      </c>
      <c r="B38" s="83" t="s">
        <v>212</v>
      </c>
      <c r="C38" s="82">
        <v>5</v>
      </c>
      <c r="D38" s="82">
        <v>4</v>
      </c>
      <c r="E38" s="82"/>
      <c r="F38" s="82"/>
      <c r="G38" s="82">
        <f t="shared" si="0"/>
        <v>4</v>
      </c>
      <c r="H38" s="82">
        <f t="shared" si="5"/>
        <v>3</v>
      </c>
      <c r="I38" s="82"/>
      <c r="J38" s="82"/>
      <c r="K38" s="82">
        <f t="shared" si="1"/>
        <v>7</v>
      </c>
      <c r="L38" s="82">
        <f t="shared" si="3"/>
        <v>8</v>
      </c>
      <c r="M38" s="82">
        <f t="shared" si="2"/>
        <v>0.875</v>
      </c>
      <c r="N38" s="82" t="str">
        <f t="shared" si="4"/>
        <v>Tinggi</v>
      </c>
    </row>
    <row r="39" spans="1:14" ht="15.5" x14ac:dyDescent="0.35">
      <c r="A39" s="82" t="s">
        <v>173</v>
      </c>
      <c r="B39" s="83" t="s">
        <v>213</v>
      </c>
      <c r="C39" s="82">
        <v>5</v>
      </c>
      <c r="D39" s="82">
        <v>5</v>
      </c>
      <c r="E39" s="82"/>
      <c r="F39" s="82"/>
      <c r="G39" s="82">
        <f t="shared" si="0"/>
        <v>4</v>
      </c>
      <c r="H39" s="82">
        <f t="shared" si="5"/>
        <v>4</v>
      </c>
      <c r="I39" s="82"/>
      <c r="J39" s="82"/>
      <c r="K39" s="82">
        <f t="shared" si="1"/>
        <v>8</v>
      </c>
      <c r="L39" s="82">
        <f t="shared" si="3"/>
        <v>8</v>
      </c>
      <c r="M39" s="82">
        <f t="shared" si="2"/>
        <v>1</v>
      </c>
      <c r="N39" s="82" t="str">
        <f t="shared" si="4"/>
        <v>Tinggi</v>
      </c>
    </row>
    <row r="40" spans="1:14" ht="15.5" x14ac:dyDescent="0.35">
      <c r="A40" s="84" t="s">
        <v>174</v>
      </c>
      <c r="B40" s="83" t="s">
        <v>214</v>
      </c>
      <c r="C40" s="82">
        <v>4</v>
      </c>
      <c r="D40" s="82">
        <v>5</v>
      </c>
      <c r="E40" s="82"/>
      <c r="F40" s="82"/>
      <c r="G40" s="82">
        <f t="shared" si="0"/>
        <v>3</v>
      </c>
      <c r="H40" s="82">
        <f t="shared" si="5"/>
        <v>4</v>
      </c>
      <c r="I40" s="82"/>
      <c r="J40" s="82"/>
      <c r="K40" s="82">
        <f t="shared" si="1"/>
        <v>7</v>
      </c>
      <c r="L40" s="82">
        <f t="shared" si="3"/>
        <v>8</v>
      </c>
      <c r="M40" s="82">
        <f t="shared" si="2"/>
        <v>0.875</v>
      </c>
      <c r="N40" s="82" t="str">
        <f t="shared" si="4"/>
        <v>Tinggi</v>
      </c>
    </row>
    <row r="41" spans="1:14" ht="15.5" x14ac:dyDescent="0.35">
      <c r="A41" s="82" t="s">
        <v>175</v>
      </c>
      <c r="B41" s="83" t="s">
        <v>215</v>
      </c>
      <c r="C41" s="82">
        <v>5</v>
      </c>
      <c r="D41" s="82">
        <v>4</v>
      </c>
      <c r="E41" s="82"/>
      <c r="F41" s="82"/>
      <c r="G41" s="82">
        <f t="shared" si="0"/>
        <v>4</v>
      </c>
      <c r="H41" s="82">
        <f t="shared" si="5"/>
        <v>3</v>
      </c>
      <c r="I41" s="82"/>
      <c r="J41" s="82"/>
      <c r="K41" s="82">
        <f t="shared" si="1"/>
        <v>7</v>
      </c>
      <c r="L41" s="82">
        <f t="shared" si="3"/>
        <v>8</v>
      </c>
      <c r="M41" s="82">
        <f t="shared" si="2"/>
        <v>0.875</v>
      </c>
      <c r="N41" s="82" t="str">
        <f t="shared" si="4"/>
        <v>Tinggi</v>
      </c>
    </row>
    <row r="42" spans="1:14" ht="15.5" x14ac:dyDescent="0.35">
      <c r="A42" s="82" t="s">
        <v>176</v>
      </c>
      <c r="B42" s="83" t="s">
        <v>216</v>
      </c>
      <c r="C42" s="82">
        <v>5</v>
      </c>
      <c r="D42" s="82">
        <v>4</v>
      </c>
      <c r="E42" s="82"/>
      <c r="F42" s="82"/>
      <c r="G42" s="82">
        <f t="shared" si="0"/>
        <v>4</v>
      </c>
      <c r="H42" s="82">
        <f t="shared" si="5"/>
        <v>3</v>
      </c>
      <c r="I42" s="82"/>
      <c r="J42" s="82"/>
      <c r="K42" s="82">
        <f t="shared" si="1"/>
        <v>7</v>
      </c>
      <c r="L42" s="82">
        <f t="shared" si="3"/>
        <v>8</v>
      </c>
      <c r="M42" s="82">
        <f t="shared" si="2"/>
        <v>0.875</v>
      </c>
      <c r="N42" s="82" t="str">
        <f t="shared" si="4"/>
        <v>Tinggi</v>
      </c>
    </row>
    <row r="43" spans="1:14" ht="15.5" x14ac:dyDescent="0.35">
      <c r="A43" s="82" t="s">
        <v>177</v>
      </c>
      <c r="B43" s="83" t="s">
        <v>217</v>
      </c>
      <c r="C43" s="82">
        <v>5</v>
      </c>
      <c r="D43" s="82">
        <v>5</v>
      </c>
      <c r="E43" s="82"/>
      <c r="F43" s="82"/>
      <c r="G43" s="82">
        <f t="shared" si="0"/>
        <v>4</v>
      </c>
      <c r="H43" s="82">
        <f t="shared" si="5"/>
        <v>4</v>
      </c>
      <c r="I43" s="82"/>
      <c r="J43" s="82"/>
      <c r="K43" s="82">
        <f t="shared" si="1"/>
        <v>8</v>
      </c>
      <c r="L43" s="82">
        <f t="shared" si="3"/>
        <v>8</v>
      </c>
      <c r="M43" s="82">
        <f t="shared" si="2"/>
        <v>1</v>
      </c>
      <c r="N43" s="82" t="str">
        <f t="shared" si="4"/>
        <v>Tinggi</v>
      </c>
    </row>
    <row r="44" spans="1:14" ht="15.5" x14ac:dyDescent="0.35">
      <c r="A44" s="82" t="s">
        <v>178</v>
      </c>
      <c r="B44" s="83" t="s">
        <v>218</v>
      </c>
      <c r="C44" s="82">
        <v>4</v>
      </c>
      <c r="D44" s="82">
        <v>5</v>
      </c>
      <c r="E44" s="82"/>
      <c r="F44" s="82"/>
      <c r="G44" s="82">
        <f t="shared" si="0"/>
        <v>3</v>
      </c>
      <c r="H44" s="82">
        <f t="shared" si="5"/>
        <v>4</v>
      </c>
      <c r="I44" s="82"/>
      <c r="J44" s="82"/>
      <c r="K44" s="82">
        <f t="shared" si="1"/>
        <v>7</v>
      </c>
      <c r="L44" s="82">
        <f t="shared" si="3"/>
        <v>8</v>
      </c>
      <c r="M44" s="82">
        <f t="shared" si="2"/>
        <v>0.875</v>
      </c>
      <c r="N44" s="82" t="str">
        <f t="shared" si="4"/>
        <v>Tinggi</v>
      </c>
    </row>
    <row r="46" spans="1:14" ht="15.5" x14ac:dyDescent="0.35">
      <c r="B46" s="77" t="s">
        <v>219</v>
      </c>
      <c r="C46" s="78" t="s">
        <v>222</v>
      </c>
      <c r="D46" s="78"/>
      <c r="E46" s="78"/>
      <c r="F46" s="78"/>
      <c r="G46" s="77" t="s">
        <v>223</v>
      </c>
      <c r="H46" s="77" t="s">
        <v>224</v>
      </c>
      <c r="I46" s="77" t="s">
        <v>225</v>
      </c>
      <c r="J46" s="77" t="s">
        <v>226</v>
      </c>
      <c r="K46" s="77" t="s">
        <v>227</v>
      </c>
      <c r="L46" s="77" t="s">
        <v>229</v>
      </c>
      <c r="M46" s="77" t="s">
        <v>230</v>
      </c>
      <c r="N46" s="85"/>
    </row>
    <row r="47" spans="1:14" ht="15.5" x14ac:dyDescent="0.35">
      <c r="B47" s="77"/>
      <c r="C47" s="80">
        <v>1</v>
      </c>
      <c r="D47" s="80">
        <v>2</v>
      </c>
      <c r="E47" s="80">
        <v>3</v>
      </c>
      <c r="F47" s="80">
        <v>4</v>
      </c>
      <c r="G47" s="77"/>
      <c r="H47" s="77"/>
      <c r="I47" s="77"/>
      <c r="J47" s="77"/>
      <c r="K47" s="77"/>
      <c r="L47" s="77"/>
      <c r="M47" s="77"/>
      <c r="N47" s="85"/>
    </row>
    <row r="48" spans="1:14" ht="15.5" x14ac:dyDescent="0.35">
      <c r="B48" s="82" t="s">
        <v>220</v>
      </c>
      <c r="C48" s="82">
        <f t="shared" ref="C48:H48" si="6">SUM(C6:C44)</f>
        <v>185</v>
      </c>
      <c r="D48" s="82">
        <f t="shared" si="6"/>
        <v>161</v>
      </c>
      <c r="E48" s="82">
        <f t="shared" si="6"/>
        <v>0</v>
      </c>
      <c r="F48" s="82">
        <f t="shared" si="6"/>
        <v>0</v>
      </c>
      <c r="G48" s="82">
        <f t="shared" si="6"/>
        <v>146</v>
      </c>
      <c r="H48" s="82">
        <f t="shared" si="6"/>
        <v>125</v>
      </c>
      <c r="I48" s="82">
        <f t="shared" ref="I48:J48" si="7">SUM(I6:I44)</f>
        <v>0</v>
      </c>
      <c r="J48" s="82">
        <f t="shared" si="7"/>
        <v>0</v>
      </c>
      <c r="K48" s="82">
        <f>SUM(K6:K44)</f>
        <v>271</v>
      </c>
      <c r="L48" s="82">
        <f>AVERAGE(M6:M44)</f>
        <v>0.86858974358974361</v>
      </c>
      <c r="M48" s="82" t="str">
        <f>IF(L48&lt;0.4,"Rendah",IF(L48&lt;0.8,"Sedang","Tinggi"))</f>
        <v>Tinggi</v>
      </c>
    </row>
  </sheetData>
  <mergeCells count="21">
    <mergeCell ref="M46:M47"/>
    <mergeCell ref="M4:M5"/>
    <mergeCell ref="N4:N5"/>
    <mergeCell ref="B46:B47"/>
    <mergeCell ref="C46:F46"/>
    <mergeCell ref="G46:G47"/>
    <mergeCell ref="H46:H47"/>
    <mergeCell ref="I46:I47"/>
    <mergeCell ref="J46:J47"/>
    <mergeCell ref="K46:K47"/>
    <mergeCell ref="L46:L47"/>
    <mergeCell ref="A1:N1"/>
    <mergeCell ref="A4:A5"/>
    <mergeCell ref="B4:B5"/>
    <mergeCell ref="C4:F4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05FEF-B6BA-4386-B264-E091FEFD62CC}">
  <dimension ref="A1"/>
  <sheetViews>
    <sheetView zoomScale="58" zoomScaleNormal="58" workbookViewId="0">
      <selection activeCell="Z22" sqref="Z22"/>
    </sheetView>
  </sheetViews>
  <sheetFormatPr defaultRowHeight="14.5" x14ac:dyDescent="0.35"/>
  <cols>
    <col min="2" max="2" width="12.90625" customWidth="1"/>
    <col min="18" max="18" width="10.36328125" customWidth="1"/>
    <col min="22" max="22" width="10.36328125" customWidth="1"/>
    <col min="23" max="23" width="8.984375E-2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KELAS A</vt:lpstr>
      <vt:lpstr>Sheet1</vt:lpstr>
      <vt:lpstr>KELAS B</vt:lpstr>
      <vt:lpstr>KELAS C</vt:lpstr>
      <vt:lpstr>N-GAIN</vt:lpstr>
      <vt:lpstr>Validitas</vt:lpstr>
      <vt:lpstr>realibilitas dan validitas soal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2025-08-29T03:20:16Z</cp:lastPrinted>
  <dcterms:created xsi:type="dcterms:W3CDTF">2025-06-21T01:41:52Z</dcterms:created>
  <dcterms:modified xsi:type="dcterms:W3CDTF">2025-08-29T05:28:30Z</dcterms:modified>
</cp:coreProperties>
</file>