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 activeTab="1"/>
  </bookViews>
  <sheets>
    <sheet name="Sheet1" sheetId="2" r:id="rId1"/>
    <sheet name="perlakuan terbaik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51" i="1" l="1"/>
  <c r="AM26" i="1" l="1"/>
  <c r="AM27" i="1"/>
  <c r="AM28" i="1"/>
  <c r="AM29" i="1"/>
  <c r="AM30" i="1"/>
  <c r="AM31" i="1"/>
  <c r="AM32" i="1"/>
  <c r="AM33" i="1"/>
  <c r="AM25" i="1"/>
  <c r="AK26" i="1"/>
  <c r="AK27" i="1"/>
  <c r="AK28" i="1"/>
  <c r="AK29" i="1"/>
  <c r="AK30" i="1"/>
  <c r="AK31" i="1"/>
  <c r="AK32" i="1"/>
  <c r="AK33" i="1"/>
  <c r="AK25" i="1"/>
  <c r="AI26" i="1"/>
  <c r="AI27" i="1"/>
  <c r="AI28" i="1"/>
  <c r="AI29" i="1"/>
  <c r="AI30" i="1"/>
  <c r="AI31" i="1"/>
  <c r="AI32" i="1"/>
  <c r="AI33" i="1"/>
  <c r="AI25" i="1"/>
  <c r="AA26" i="1" l="1"/>
  <c r="AA27" i="1"/>
  <c r="AA28" i="1"/>
  <c r="AA29" i="1"/>
  <c r="AA30" i="1"/>
  <c r="AA31" i="1"/>
  <c r="AA32" i="1"/>
  <c r="AA33" i="1"/>
  <c r="AA25" i="1"/>
  <c r="AK8" i="1" l="1"/>
  <c r="AK9" i="1"/>
  <c r="AK10" i="1"/>
  <c r="AK12" i="1"/>
  <c r="AK13" i="1"/>
  <c r="AK14" i="1"/>
  <c r="AI8" i="1"/>
  <c r="AI9" i="1"/>
  <c r="AI10" i="1"/>
  <c r="AI12" i="1"/>
  <c r="AI13" i="1"/>
  <c r="AI14" i="1"/>
  <c r="AG8" i="1"/>
  <c r="AG9" i="1"/>
  <c r="AG10" i="1"/>
  <c r="AG12" i="1"/>
  <c r="AG13" i="1"/>
  <c r="AG14" i="1"/>
  <c r="AE8" i="1"/>
  <c r="AE9" i="1"/>
  <c r="AE10" i="1"/>
  <c r="AE12" i="1"/>
  <c r="AE13" i="1"/>
  <c r="AE14" i="1"/>
  <c r="AC8" i="1"/>
  <c r="AC9" i="1"/>
  <c r="AC10" i="1"/>
  <c r="AC12" i="1"/>
  <c r="AC13" i="1"/>
  <c r="AC14" i="1"/>
  <c r="AA8" i="1"/>
  <c r="AA9" i="1"/>
  <c r="AA10" i="1"/>
  <c r="AA12" i="1"/>
  <c r="AA13" i="1"/>
  <c r="AA14" i="1"/>
  <c r="Y8" i="1"/>
  <c r="Y9" i="1"/>
  <c r="Y10" i="1"/>
  <c r="Y12" i="1"/>
  <c r="Y13" i="1"/>
  <c r="Y14" i="1"/>
  <c r="W8" i="1"/>
  <c r="W9" i="1"/>
  <c r="W10" i="1"/>
  <c r="W12" i="1"/>
  <c r="W13" i="1"/>
  <c r="W14" i="1"/>
  <c r="U8" i="1"/>
  <c r="U9" i="1"/>
  <c r="U10" i="1"/>
  <c r="U12" i="1"/>
  <c r="U13" i="1"/>
  <c r="U14" i="1"/>
  <c r="T17" i="1"/>
  <c r="U17" i="1" s="1"/>
  <c r="T16" i="1"/>
  <c r="U16" i="1" s="1"/>
  <c r="Y7" i="1"/>
  <c r="W7" i="1"/>
  <c r="U7" i="1"/>
  <c r="AJ14" i="1" l="1"/>
  <c r="AH14" i="1"/>
  <c r="Z14" i="1"/>
  <c r="X14" i="1"/>
  <c r="AJ13" i="1"/>
  <c r="AH13" i="1"/>
  <c r="AB13" i="1"/>
  <c r="Z13" i="1"/>
  <c r="X13" i="1"/>
  <c r="AJ12" i="1"/>
  <c r="AH12" i="1"/>
  <c r="AF12" i="1"/>
  <c r="AD12" i="1"/>
  <c r="AB12" i="1"/>
  <c r="AJ10" i="1"/>
  <c r="AH10" i="1"/>
  <c r="AF10" i="1"/>
  <c r="AD10" i="1"/>
  <c r="AB10" i="1"/>
  <c r="Z10" i="1"/>
  <c r="X10" i="1"/>
  <c r="V10" i="1"/>
  <c r="T10" i="1"/>
  <c r="AJ9" i="1"/>
  <c r="AH9" i="1"/>
  <c r="AF9" i="1"/>
  <c r="AD9" i="1"/>
  <c r="AB9" i="1"/>
  <c r="Z9" i="1"/>
  <c r="X9" i="1"/>
  <c r="V9" i="1"/>
  <c r="T9" i="1"/>
  <c r="AJ8" i="1"/>
  <c r="AH8" i="1"/>
  <c r="AF8" i="1"/>
  <c r="AD8" i="1"/>
  <c r="AB8" i="1"/>
  <c r="Z8" i="1"/>
  <c r="X8" i="1"/>
  <c r="V8" i="1"/>
  <c r="T8" i="1"/>
  <c r="AJ7" i="1"/>
  <c r="AH7" i="1"/>
  <c r="AF7" i="1"/>
  <c r="AD7" i="1"/>
  <c r="AB7" i="1"/>
  <c r="Z7" i="1"/>
  <c r="X7" i="1"/>
  <c r="V7" i="1"/>
  <c r="T7" i="1"/>
  <c r="V17" i="1" l="1"/>
  <c r="W17" i="1" s="1"/>
  <c r="X17" i="1"/>
  <c r="Y17" i="1" s="1"/>
  <c r="Z17" i="1"/>
  <c r="AA17" i="1" s="1"/>
  <c r="AB17" i="1"/>
  <c r="AC17" i="1" s="1"/>
  <c r="AD17" i="1"/>
  <c r="AE17" i="1" s="1"/>
  <c r="AF17" i="1"/>
  <c r="AG17" i="1" s="1"/>
  <c r="AH17" i="1"/>
  <c r="AI17" i="1" s="1"/>
  <c r="AJ17" i="1"/>
  <c r="AK17" i="1" s="1"/>
  <c r="V16" i="1"/>
  <c r="W16" i="1" s="1"/>
  <c r="X16" i="1"/>
  <c r="Y16" i="1" s="1"/>
  <c r="Z16" i="1"/>
  <c r="AA16" i="1" s="1"/>
  <c r="AB16" i="1"/>
  <c r="AC16" i="1" s="1"/>
  <c r="AD16" i="1"/>
  <c r="AE16" i="1" s="1"/>
  <c r="AF16" i="1"/>
  <c r="AG16" i="1" s="1"/>
  <c r="AH16" i="1"/>
  <c r="AI16" i="1" s="1"/>
  <c r="AJ16" i="1"/>
  <c r="AK16" i="1" s="1"/>
  <c r="V15" i="1"/>
  <c r="W15" i="1" s="1"/>
  <c r="X15" i="1"/>
  <c r="Y15" i="1" s="1"/>
  <c r="Z15" i="1"/>
  <c r="AA15" i="1" s="1"/>
  <c r="AB15" i="1"/>
  <c r="AC15" i="1" s="1"/>
  <c r="AD15" i="1"/>
  <c r="AE15" i="1" s="1"/>
  <c r="AF15" i="1"/>
  <c r="AG15" i="1" s="1"/>
  <c r="AH15" i="1"/>
  <c r="AI15" i="1" s="1"/>
  <c r="AJ15" i="1"/>
  <c r="AK15" i="1" s="1"/>
  <c r="T15" i="1"/>
  <c r="U15" i="1" s="1"/>
  <c r="AF13" i="1" l="1"/>
  <c r="AF14" i="1"/>
  <c r="AD14" i="1"/>
  <c r="AD13" i="1"/>
  <c r="AB14" i="1"/>
  <c r="Z12" i="1"/>
  <c r="X12" i="1"/>
  <c r="V14" i="1"/>
  <c r="V13" i="1"/>
  <c r="V12" i="1"/>
  <c r="T14" i="1"/>
  <c r="T12" i="1"/>
  <c r="T13" i="1"/>
  <c r="S8" i="1"/>
  <c r="S9" i="1"/>
  <c r="S10" i="1"/>
  <c r="S11" i="1"/>
  <c r="S12" i="1"/>
  <c r="S13" i="1"/>
  <c r="S14" i="1"/>
  <c r="S15" i="1"/>
  <c r="S16" i="1"/>
  <c r="S17" i="1"/>
  <c r="S7" i="1"/>
  <c r="AG26" i="1"/>
  <c r="AG27" i="1"/>
  <c r="AG28" i="1"/>
  <c r="AG29" i="1"/>
  <c r="AG30" i="1"/>
  <c r="AG31" i="1"/>
  <c r="AG32" i="1"/>
  <c r="AG33" i="1"/>
  <c r="AG25" i="1"/>
  <c r="AE26" i="1"/>
  <c r="AE27" i="1"/>
  <c r="AE28" i="1"/>
  <c r="AE29" i="1"/>
  <c r="AE30" i="1"/>
  <c r="AE31" i="1"/>
  <c r="AE32" i="1"/>
  <c r="AE33" i="1"/>
  <c r="AE25" i="1"/>
  <c r="AC26" i="1"/>
  <c r="AC27" i="1"/>
  <c r="AC28" i="1"/>
  <c r="AC29" i="1"/>
  <c r="AC30" i="1"/>
  <c r="AC31" i="1"/>
  <c r="AC32" i="1"/>
  <c r="AC33" i="1"/>
  <c r="AC25" i="1"/>
  <c r="V11" i="1"/>
  <c r="W11" i="1" s="1"/>
  <c r="W18" i="1" s="1"/>
  <c r="AC51" i="1" s="1"/>
  <c r="X11" i="1"/>
  <c r="Y11" i="1" s="1"/>
  <c r="Y18" i="1" s="1"/>
  <c r="AD51" i="1" s="1"/>
  <c r="Z11" i="1"/>
  <c r="AA11" i="1" s="1"/>
  <c r="AA18" i="1" s="1"/>
  <c r="AE51" i="1" s="1"/>
  <c r="AB11" i="1"/>
  <c r="AC11" i="1" s="1"/>
  <c r="AC18" i="1" s="1"/>
  <c r="AF51" i="1" s="1"/>
  <c r="AD11" i="1"/>
  <c r="AE11" i="1" s="1"/>
  <c r="AE18" i="1" s="1"/>
  <c r="AF11" i="1"/>
  <c r="AG11" i="1" s="1"/>
  <c r="AG18" i="1" s="1"/>
  <c r="AH51" i="1" s="1"/>
  <c r="AH11" i="1"/>
  <c r="AI11" i="1" s="1"/>
  <c r="AI18" i="1" s="1"/>
  <c r="AI51" i="1" s="1"/>
  <c r="AJ11" i="1"/>
  <c r="AK11" i="1" s="1"/>
  <c r="AK18" i="1" s="1"/>
  <c r="AJ51" i="1" s="1"/>
  <c r="T11" i="1"/>
  <c r="U11" i="1" s="1"/>
  <c r="U18" i="1" s="1"/>
  <c r="AB51" i="1" s="1"/>
  <c r="Y26" i="1"/>
  <c r="Y27" i="1"/>
  <c r="Y28" i="1"/>
  <c r="Y29" i="1"/>
  <c r="Y30" i="1"/>
  <c r="Y31" i="1"/>
  <c r="Y32" i="1"/>
  <c r="Y33" i="1"/>
  <c r="Y25" i="1"/>
  <c r="W26" i="1"/>
  <c r="W27" i="1"/>
  <c r="W28" i="1"/>
  <c r="W29" i="1"/>
  <c r="W30" i="1"/>
  <c r="W31" i="1"/>
  <c r="W32" i="1"/>
  <c r="W33" i="1"/>
  <c r="W25" i="1"/>
  <c r="U26" i="1"/>
  <c r="U27" i="1"/>
  <c r="U28" i="1"/>
  <c r="U29" i="1"/>
  <c r="U30" i="1"/>
  <c r="U31" i="1"/>
  <c r="U32" i="1"/>
  <c r="U33" i="1"/>
  <c r="U25" i="1"/>
  <c r="S26" i="1"/>
  <c r="S27" i="1"/>
  <c r="S28" i="1"/>
  <c r="S29" i="1"/>
  <c r="S30" i="1"/>
  <c r="S31" i="1"/>
  <c r="S32" i="1"/>
  <c r="S33" i="1"/>
  <c r="S25" i="1"/>
  <c r="R18" i="1"/>
  <c r="AA7" i="1" l="1"/>
  <c r="AC7" i="1"/>
  <c r="AE7" i="1"/>
  <c r="AG7" i="1"/>
  <c r="AI7" i="1"/>
  <c r="AK7" i="1"/>
  <c r="M24" i="1" l="1"/>
  <c r="M25" i="1"/>
  <c r="M26" i="1"/>
  <c r="M27" i="1"/>
  <c r="M23" i="1"/>
  <c r="M28" i="1" s="1"/>
  <c r="M15" i="1"/>
  <c r="M16" i="1"/>
  <c r="M17" i="1"/>
  <c r="M14" i="1"/>
  <c r="M18" i="1" s="1"/>
  <c r="M6" i="1"/>
  <c r="M7" i="1"/>
  <c r="M8" i="1"/>
  <c r="M5" i="1"/>
  <c r="M9" i="1" s="1"/>
  <c r="I32" i="1"/>
  <c r="I33" i="1"/>
  <c r="I34" i="1"/>
  <c r="I35" i="1"/>
  <c r="I31" i="1"/>
  <c r="I36" i="1" s="1"/>
  <c r="E32" i="1"/>
  <c r="E33" i="1"/>
  <c r="E34" i="1"/>
  <c r="E35" i="1"/>
  <c r="E31" i="1"/>
  <c r="E36" i="1" s="1"/>
  <c r="I24" i="1"/>
  <c r="I25" i="1"/>
  <c r="I26" i="1"/>
  <c r="I23" i="1"/>
  <c r="I27" i="1" s="1"/>
  <c r="E24" i="1"/>
  <c r="E25" i="1"/>
  <c r="E26" i="1"/>
  <c r="E23" i="1"/>
  <c r="E27" i="1" s="1"/>
  <c r="I15" i="1"/>
  <c r="I16" i="1"/>
  <c r="I17" i="1"/>
  <c r="I14" i="1"/>
  <c r="I18" i="1" s="1"/>
  <c r="E15" i="1"/>
  <c r="E16" i="1"/>
  <c r="E17" i="1"/>
  <c r="E18" i="1"/>
  <c r="E14" i="1"/>
  <c r="E19" i="1" s="1"/>
  <c r="I6" i="1"/>
  <c r="I7" i="1"/>
  <c r="I8" i="1"/>
  <c r="I9" i="1"/>
  <c r="I5" i="1"/>
  <c r="I10" i="1" s="1"/>
  <c r="E6" i="1"/>
  <c r="E7" i="1"/>
  <c r="E8" i="1"/>
  <c r="E5" i="1"/>
  <c r="E9" i="1" s="1"/>
</calcChain>
</file>

<file path=xl/sharedStrings.xml><?xml version="1.0" encoding="utf-8"?>
<sst xmlns="http://schemas.openxmlformats.org/spreadsheetml/2006/main" count="130" uniqueCount="46">
  <si>
    <t>kadar air</t>
  </si>
  <si>
    <t>Total</t>
  </si>
  <si>
    <t>bobot</t>
  </si>
  <si>
    <t>kadar abu</t>
  </si>
  <si>
    <t xml:space="preserve">Total </t>
  </si>
  <si>
    <t xml:space="preserve">Bobot </t>
  </si>
  <si>
    <t>derajat bebas</t>
  </si>
  <si>
    <t>total</t>
  </si>
  <si>
    <t xml:space="preserve">total asam </t>
  </si>
  <si>
    <t xml:space="preserve">antioksidan </t>
  </si>
  <si>
    <t>warna a</t>
  </si>
  <si>
    <t>warna b</t>
  </si>
  <si>
    <t>warna L</t>
  </si>
  <si>
    <t>Orlep Warna</t>
  </si>
  <si>
    <t>orlep Rasa</t>
  </si>
  <si>
    <t>Bobot</t>
  </si>
  <si>
    <t>Orlep Aroma</t>
  </si>
  <si>
    <t>Parameter</t>
  </si>
  <si>
    <t>Bobot parameter</t>
  </si>
  <si>
    <t>Bobot normal</t>
  </si>
  <si>
    <t>Nilai efektif</t>
  </si>
  <si>
    <t>Nilai hasil</t>
  </si>
  <si>
    <t>Warna L</t>
  </si>
  <si>
    <t>Perlakuan</t>
  </si>
  <si>
    <t>NE</t>
  </si>
  <si>
    <t>derajat asam</t>
  </si>
  <si>
    <t>total asam</t>
  </si>
  <si>
    <t>antioksidan</t>
  </si>
  <si>
    <t>orlep Warna</t>
  </si>
  <si>
    <t>orlep rasa</t>
  </si>
  <si>
    <t>Orlep aroma</t>
  </si>
  <si>
    <t>K1P1</t>
  </si>
  <si>
    <t>K1P2</t>
  </si>
  <si>
    <t>K1P3</t>
  </si>
  <si>
    <t>K2P1</t>
  </si>
  <si>
    <t>K2P2</t>
  </si>
  <si>
    <t>K2P3</t>
  </si>
  <si>
    <t>K3P1</t>
  </si>
  <si>
    <t>K3P2</t>
  </si>
  <si>
    <t>K3P3</t>
  </si>
  <si>
    <t>Kadar Air</t>
  </si>
  <si>
    <t xml:space="preserve">derajat keasaman </t>
  </si>
  <si>
    <t>antikosidan</t>
  </si>
  <si>
    <t xml:space="preserve">O. Warna </t>
  </si>
  <si>
    <t xml:space="preserve">O. Aroma </t>
  </si>
  <si>
    <t xml:space="preserve">O. Rasa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</si>
</sst>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2" fontId="2" fillId="0" borderId="5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/>
    <xf numFmtId="2" fontId="2" fillId="0" borderId="5" xfId="0" applyNumberFormat="1" applyFont="1" applyBorder="1"/>
    <xf numFmtId="2" fontId="2" fillId="2" borderId="5" xfId="0" applyNumberFormat="1" applyFont="1" applyFill="1" applyBorder="1"/>
    <xf numFmtId="0" fontId="2" fillId="2" borderId="5" xfId="0" applyFont="1" applyFill="1" applyBorder="1"/>
    <xf numFmtId="2" fontId="2" fillId="2" borderId="5" xfId="0" applyNumberFormat="1" applyFont="1" applyFill="1" applyBorder="1" applyAlignment="1">
      <alignment horizontal="right"/>
    </xf>
    <xf numFmtId="0" fontId="0" fillId="0" borderId="5" xfId="0" applyBorder="1"/>
    <xf numFmtId="0" fontId="2" fillId="0" borderId="5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right" vertical="center" wrapText="1"/>
    </xf>
    <xf numFmtId="0" fontId="4" fillId="0" borderId="7" xfId="1" applyFont="1" applyBorder="1" applyAlignment="1">
      <alignment horizontal="right" vertical="center" wrapText="1"/>
    </xf>
    <xf numFmtId="0" fontId="0" fillId="0" borderId="7" xfId="0" applyBorder="1"/>
    <xf numFmtId="0" fontId="1" fillId="0" borderId="5" xfId="1" applyFont="1" applyBorder="1" applyAlignment="1">
      <alignment vertical="center" wrapText="1"/>
    </xf>
    <xf numFmtId="0" fontId="2" fillId="0" borderId="2" xfId="0" applyFont="1" applyBorder="1"/>
    <xf numFmtId="2" fontId="0" fillId="0" borderId="5" xfId="0" applyNumberFormat="1" applyBorder="1"/>
    <xf numFmtId="2" fontId="0" fillId="0" borderId="0" xfId="0" applyNumberFormat="1" applyBorder="1"/>
    <xf numFmtId="2" fontId="4" fillId="0" borderId="7" xfId="1" applyNumberFormat="1" applyFont="1" applyBorder="1" applyAlignment="1">
      <alignment horizontal="right" vertical="center" wrapText="1"/>
    </xf>
    <xf numFmtId="2" fontId="4" fillId="0" borderId="8" xfId="1" applyNumberFormat="1" applyFont="1" applyBorder="1" applyAlignment="1">
      <alignment horizontal="right" vertical="center" wrapText="1"/>
    </xf>
    <xf numFmtId="2" fontId="4" fillId="0" borderId="5" xfId="1" applyNumberFormat="1" applyFont="1" applyBorder="1" applyAlignment="1">
      <alignment horizontal="right" vertical="center" wrapText="1"/>
    </xf>
    <xf numFmtId="2" fontId="0" fillId="0" borderId="0" xfId="0" applyNumberFormat="1"/>
    <xf numFmtId="2" fontId="1" fillId="0" borderId="7" xfId="1" applyNumberFormat="1" applyFont="1" applyBorder="1" applyAlignment="1">
      <alignment vertical="center" wrapText="1"/>
    </xf>
    <xf numFmtId="2" fontId="0" fillId="0" borderId="2" xfId="0" applyNumberFormat="1" applyBorder="1"/>
    <xf numFmtId="0" fontId="2" fillId="0" borderId="0" xfId="0" applyFont="1" applyBorder="1"/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top"/>
    </xf>
    <xf numFmtId="0" fontId="2" fillId="0" borderId="10" xfId="0" applyFont="1" applyBorder="1"/>
    <xf numFmtId="2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center"/>
    </xf>
    <xf numFmtId="2" fontId="4" fillId="0" borderId="0" xfId="0" applyNumberFormat="1" applyFont="1" applyBorder="1" applyAlignment="1">
      <alignment horizontal="right" vertical="center" wrapText="1"/>
    </xf>
    <xf numFmtId="2" fontId="0" fillId="0" borderId="0" xfId="0" applyNumberFormat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2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top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AM55"/>
  <sheetViews>
    <sheetView tabSelected="1" topLeftCell="T1" zoomScale="60" zoomScaleNormal="60" workbookViewId="0">
      <selection activeCell="AL15" sqref="AL15"/>
    </sheetView>
  </sheetViews>
  <sheetFormatPr defaultRowHeight="15" x14ac:dyDescent="0.25"/>
  <cols>
    <col min="3" max="3" width="13" customWidth="1"/>
    <col min="17" max="17" width="16.5703125" customWidth="1"/>
    <col min="18" max="18" width="17.5703125" customWidth="1"/>
    <col min="19" max="19" width="21.5703125" customWidth="1"/>
    <col min="20" max="20" width="18.28515625" customWidth="1"/>
    <col min="21" max="21" width="17.28515625" customWidth="1"/>
    <col min="22" max="22" width="15.42578125" customWidth="1"/>
    <col min="23" max="23" width="20.42578125" customWidth="1"/>
    <col min="24" max="25" width="13" customWidth="1"/>
    <col min="26" max="26" width="13.28515625" customWidth="1"/>
    <col min="27" max="27" width="17.5703125" customWidth="1"/>
    <col min="28" max="28" width="13.85546875" customWidth="1"/>
    <col min="29" max="29" width="21.7109375" customWidth="1"/>
    <col min="30" max="30" width="15.28515625" customWidth="1"/>
    <col min="31" max="31" width="16.140625" customWidth="1"/>
    <col min="32" max="32" width="14.5703125" customWidth="1"/>
    <col min="33" max="33" width="18.140625" customWidth="1"/>
    <col min="34" max="34" width="12.28515625" customWidth="1"/>
    <col min="35" max="35" width="11.5703125" customWidth="1"/>
    <col min="36" max="36" width="14.140625" customWidth="1"/>
    <col min="37" max="37" width="15.7109375" customWidth="1"/>
    <col min="38" max="38" width="15.140625" customWidth="1"/>
    <col min="39" max="39" width="11.7109375" customWidth="1"/>
  </cols>
  <sheetData>
    <row r="4" spans="3:37" x14ac:dyDescent="0.25">
      <c r="C4" t="s">
        <v>0</v>
      </c>
      <c r="G4" t="s">
        <v>3</v>
      </c>
      <c r="K4" t="s">
        <v>13</v>
      </c>
    </row>
    <row r="5" spans="3:37" ht="15.75" x14ac:dyDescent="0.25">
      <c r="C5">
        <v>0.9</v>
      </c>
      <c r="D5">
        <v>3</v>
      </c>
      <c r="E5">
        <f>C5*D5</f>
        <v>2.7</v>
      </c>
      <c r="G5">
        <v>0.7</v>
      </c>
      <c r="H5">
        <v>2</v>
      </c>
      <c r="I5">
        <f>G5*H5</f>
        <v>1.4</v>
      </c>
      <c r="K5">
        <v>0.7</v>
      </c>
      <c r="L5">
        <v>3</v>
      </c>
      <c r="M5">
        <f>K5*L5</f>
        <v>2.0999999999999996</v>
      </c>
      <c r="Q5" s="10" t="s">
        <v>17</v>
      </c>
      <c r="R5" s="44" t="s">
        <v>18</v>
      </c>
      <c r="S5" s="44" t="s">
        <v>19</v>
      </c>
      <c r="T5" s="46" t="s">
        <v>31</v>
      </c>
      <c r="U5" s="47"/>
      <c r="V5" s="46" t="s">
        <v>32</v>
      </c>
      <c r="W5" s="47"/>
      <c r="X5" s="42" t="s">
        <v>33</v>
      </c>
      <c r="Y5" s="43"/>
      <c r="Z5" s="42" t="s">
        <v>34</v>
      </c>
      <c r="AA5" s="43"/>
      <c r="AB5" s="42" t="s">
        <v>35</v>
      </c>
      <c r="AC5" s="43"/>
      <c r="AD5" s="42" t="s">
        <v>36</v>
      </c>
      <c r="AE5" s="43"/>
      <c r="AF5" s="42" t="s">
        <v>37</v>
      </c>
      <c r="AG5" s="43"/>
      <c r="AH5" s="42" t="s">
        <v>38</v>
      </c>
      <c r="AI5" s="43"/>
      <c r="AJ5" s="42" t="s">
        <v>39</v>
      </c>
      <c r="AK5" s="43"/>
    </row>
    <row r="6" spans="3:37" ht="15.75" x14ac:dyDescent="0.25">
      <c r="C6">
        <v>0.8</v>
      </c>
      <c r="D6">
        <v>2</v>
      </c>
      <c r="E6">
        <f t="shared" ref="E6:E8" si="0">C6*D6</f>
        <v>1.6</v>
      </c>
      <c r="G6">
        <v>0.6</v>
      </c>
      <c r="H6">
        <v>2</v>
      </c>
      <c r="I6">
        <f t="shared" ref="I6:I9" si="1">G6*H6</f>
        <v>1.2</v>
      </c>
      <c r="K6">
        <v>0.8</v>
      </c>
      <c r="L6">
        <v>2</v>
      </c>
      <c r="M6">
        <f t="shared" ref="M6:M8" si="2">K6*L6</f>
        <v>1.6</v>
      </c>
      <c r="Q6" s="11"/>
      <c r="R6" s="45"/>
      <c r="S6" s="45"/>
      <c r="T6" s="1" t="s">
        <v>20</v>
      </c>
      <c r="U6" s="2" t="s">
        <v>21</v>
      </c>
      <c r="V6" s="1" t="s">
        <v>20</v>
      </c>
      <c r="W6" s="2" t="s">
        <v>21</v>
      </c>
      <c r="X6" s="2" t="s">
        <v>20</v>
      </c>
      <c r="Y6" s="2" t="s">
        <v>21</v>
      </c>
      <c r="Z6" s="1" t="s">
        <v>20</v>
      </c>
      <c r="AA6" s="2" t="s">
        <v>21</v>
      </c>
      <c r="AB6" s="1" t="s">
        <v>20</v>
      </c>
      <c r="AC6" s="2" t="s">
        <v>21</v>
      </c>
      <c r="AD6" s="1" t="s">
        <v>20</v>
      </c>
      <c r="AE6" s="2" t="s">
        <v>21</v>
      </c>
      <c r="AF6" s="1" t="s">
        <v>20</v>
      </c>
      <c r="AG6" s="2" t="s">
        <v>21</v>
      </c>
      <c r="AH6" s="1" t="s">
        <v>20</v>
      </c>
      <c r="AI6" s="2" t="s">
        <v>21</v>
      </c>
      <c r="AJ6" s="1" t="s">
        <v>20</v>
      </c>
      <c r="AK6" s="2" t="s">
        <v>21</v>
      </c>
    </row>
    <row r="7" spans="3:37" ht="15.75" x14ac:dyDescent="0.25">
      <c r="C7">
        <v>0.7</v>
      </c>
      <c r="D7">
        <v>2</v>
      </c>
      <c r="E7">
        <f t="shared" si="0"/>
        <v>1.4</v>
      </c>
      <c r="G7">
        <v>0.8</v>
      </c>
      <c r="H7">
        <v>1</v>
      </c>
      <c r="I7">
        <f t="shared" si="1"/>
        <v>0.8</v>
      </c>
      <c r="K7">
        <v>0.9</v>
      </c>
      <c r="L7">
        <v>3</v>
      </c>
      <c r="M7">
        <f t="shared" si="2"/>
        <v>2.7</v>
      </c>
      <c r="Q7" s="3" t="s">
        <v>0</v>
      </c>
      <c r="R7" s="4">
        <v>0.75</v>
      </c>
      <c r="S7" s="4">
        <f>R7/R$18</f>
        <v>9.2707045735475904E-2</v>
      </c>
      <c r="T7" s="4">
        <f>S25</f>
        <v>1</v>
      </c>
      <c r="U7" s="4">
        <f>S7*T7</f>
        <v>9.2707045735475904E-2</v>
      </c>
      <c r="V7" s="4">
        <f>S26</f>
        <v>0.45755860953920768</v>
      </c>
      <c r="W7" s="4">
        <f>S7*V7</f>
        <v>4.2418906941212087E-2</v>
      </c>
      <c r="X7" s="4">
        <f>S27</f>
        <v>0.10266774454324977</v>
      </c>
      <c r="Y7" s="4">
        <f>X7*S7</f>
        <v>9.5180232889292126E-3</v>
      </c>
      <c r="Z7" s="4">
        <f>S28</f>
        <v>0.83427647534357308</v>
      </c>
      <c r="AA7" s="4">
        <f t="shared" ref="AA7:AA17" si="3">Z7*S7</f>
        <v>7.7343307355708268E-2</v>
      </c>
      <c r="AB7" s="4">
        <f>S29</f>
        <v>0.36378334680679064</v>
      </c>
      <c r="AC7" s="4">
        <f t="shared" ref="AC7:AC17" si="4">AB7*S7</f>
        <v>3.3725279370221635E-2</v>
      </c>
      <c r="AD7" s="4">
        <f>S30</f>
        <v>0</v>
      </c>
      <c r="AE7" s="4">
        <f t="shared" ref="AE7:AE17" si="5">AD7*S7</f>
        <v>0</v>
      </c>
      <c r="AF7" s="4">
        <f>S31</f>
        <v>0.93775262732417142</v>
      </c>
      <c r="AG7" s="4">
        <f t="shared" ref="AG7:AG17" si="6">AF7*S7</f>
        <v>8.6936275709904656E-2</v>
      </c>
      <c r="AH7" s="4">
        <f>S32</f>
        <v>0.42037186742118038</v>
      </c>
      <c r="AI7" s="4">
        <f t="shared" ref="AI7:AI17" si="7">AH7*S7</f>
        <v>3.897143393892278E-2</v>
      </c>
      <c r="AJ7" s="4">
        <f>S33</f>
        <v>5.2546483427647568E-2</v>
      </c>
      <c r="AK7" s="4">
        <f t="shared" ref="AK7:AK17" si="8">AJ7*S7</f>
        <v>4.87142924236535E-3</v>
      </c>
    </row>
    <row r="8" spans="3:37" ht="15.75" x14ac:dyDescent="0.25">
      <c r="C8">
        <v>0.6</v>
      </c>
      <c r="D8">
        <v>3</v>
      </c>
      <c r="E8">
        <f t="shared" si="0"/>
        <v>1.7999999999999998</v>
      </c>
      <c r="G8">
        <v>0.5</v>
      </c>
      <c r="H8">
        <v>3</v>
      </c>
      <c r="I8">
        <f t="shared" si="1"/>
        <v>1.5</v>
      </c>
      <c r="K8">
        <v>1</v>
      </c>
      <c r="L8">
        <v>2</v>
      </c>
      <c r="M8">
        <f t="shared" si="2"/>
        <v>2</v>
      </c>
      <c r="Q8" s="3" t="s">
        <v>3</v>
      </c>
      <c r="R8" s="4">
        <v>0.67</v>
      </c>
      <c r="S8" s="4">
        <f t="shared" ref="S8:S17" si="9">R8/R$18</f>
        <v>8.281829419035848E-2</v>
      </c>
      <c r="T8" s="4">
        <f>U25</f>
        <v>0.5</v>
      </c>
      <c r="U8" s="4">
        <f t="shared" ref="U8:U17" si="10">S8*T8</f>
        <v>4.140914709517924E-2</v>
      </c>
      <c r="V8" s="4">
        <f>U26</f>
        <v>0.30666666666666725</v>
      </c>
      <c r="W8" s="4">
        <f t="shared" ref="W8:W17" si="11">S8*V8</f>
        <v>2.5397610218376648E-2</v>
      </c>
      <c r="X8" s="4">
        <f>U27</f>
        <v>0.87333333333333252</v>
      </c>
      <c r="Y8" s="4">
        <f t="shared" ref="Y8:Y17" si="12">X8*S8</f>
        <v>7.2327976926246332E-2</v>
      </c>
      <c r="Z8" s="4">
        <f>U28</f>
        <v>0.78666666666666651</v>
      </c>
      <c r="AA8" s="4">
        <f t="shared" si="3"/>
        <v>6.5150391429748655E-2</v>
      </c>
      <c r="AB8" s="4">
        <f>U29</f>
        <v>0.84666666666666635</v>
      </c>
      <c r="AC8" s="4">
        <f t="shared" si="4"/>
        <v>7.0119489081170147E-2</v>
      </c>
      <c r="AD8" s="4">
        <f>U30</f>
        <v>0.6066666666666668</v>
      </c>
      <c r="AE8" s="4">
        <f t="shared" si="5"/>
        <v>5.0243098475484152E-2</v>
      </c>
      <c r="AF8" s="4">
        <f>U31</f>
        <v>0</v>
      </c>
      <c r="AG8" s="4">
        <f t="shared" si="6"/>
        <v>0</v>
      </c>
      <c r="AH8" s="4">
        <f>U32</f>
        <v>0.52666666666666606</v>
      </c>
      <c r="AI8" s="4">
        <f t="shared" si="7"/>
        <v>4.3617634940255418E-2</v>
      </c>
      <c r="AJ8" s="4">
        <f>U33</f>
        <v>1</v>
      </c>
      <c r="AK8" s="4">
        <f t="shared" si="8"/>
        <v>8.281829419035848E-2</v>
      </c>
    </row>
    <row r="9" spans="3:37" ht="15.75" x14ac:dyDescent="0.25">
      <c r="C9" t="s">
        <v>1</v>
      </c>
      <c r="E9">
        <f>SUM(E5:E8)</f>
        <v>7.5000000000000009</v>
      </c>
      <c r="G9">
        <v>0.9</v>
      </c>
      <c r="H9">
        <v>2</v>
      </c>
      <c r="I9">
        <f t="shared" si="1"/>
        <v>1.8</v>
      </c>
      <c r="K9" t="s">
        <v>1</v>
      </c>
      <c r="M9">
        <f>SUM(M5:M8)</f>
        <v>8.4</v>
      </c>
      <c r="Q9" s="3" t="s">
        <v>25</v>
      </c>
      <c r="R9" s="4">
        <v>0.56000000000000005</v>
      </c>
      <c r="S9" s="4">
        <f t="shared" si="9"/>
        <v>6.9221260815822014E-2</v>
      </c>
      <c r="T9" s="4">
        <f>W25</f>
        <v>0.38846572361262238</v>
      </c>
      <c r="U9" s="4">
        <f t="shared" si="10"/>
        <v>2.6890087172196361E-2</v>
      </c>
      <c r="V9" s="4">
        <f>W26</f>
        <v>0</v>
      </c>
      <c r="W9" s="4">
        <f t="shared" si="11"/>
        <v>0</v>
      </c>
      <c r="X9" s="4">
        <f>W27</f>
        <v>0.14581066376496188</v>
      </c>
      <c r="Y9" s="4">
        <f t="shared" si="12"/>
        <v>1.0093197986202554E-2</v>
      </c>
      <c r="Z9" s="4">
        <f>W28</f>
        <v>0.52448313384113165</v>
      </c>
      <c r="AA9" s="4">
        <f t="shared" si="3"/>
        <v>3.6305383801116663E-2</v>
      </c>
      <c r="AB9" s="4">
        <f>W29</f>
        <v>0.77040261153427647</v>
      </c>
      <c r="AC9" s="4">
        <f t="shared" si="4"/>
        <v>5.3328240106204558E-2</v>
      </c>
      <c r="AD9" s="4">
        <f>W30</f>
        <v>1</v>
      </c>
      <c r="AE9" s="4">
        <f t="shared" si="5"/>
        <v>6.9221260815822014E-2</v>
      </c>
      <c r="AF9" s="4">
        <f>W31</f>
        <v>0.42110990206746451</v>
      </c>
      <c r="AG9" s="4">
        <f t="shared" si="6"/>
        <v>2.9149758363137226E-2</v>
      </c>
      <c r="AH9" s="4">
        <f>W32</f>
        <v>0.21545157780195867</v>
      </c>
      <c r="AI9" s="4">
        <f t="shared" si="7"/>
        <v>1.4913829860209751E-2</v>
      </c>
      <c r="AJ9" s="4">
        <f>W33</f>
        <v>0.37431991294885752</v>
      </c>
      <c r="AK9" s="4">
        <f t="shared" si="8"/>
        <v>2.591089632278866E-2</v>
      </c>
    </row>
    <row r="10" spans="3:37" ht="15.75" x14ac:dyDescent="0.25">
      <c r="C10" t="s">
        <v>2</v>
      </c>
      <c r="E10">
        <v>0.75</v>
      </c>
      <c r="G10" t="s">
        <v>4</v>
      </c>
      <c r="I10">
        <f>SUM(I5:I9)</f>
        <v>6.6999999999999993</v>
      </c>
      <c r="K10" t="s">
        <v>2</v>
      </c>
      <c r="M10">
        <v>0.84</v>
      </c>
      <c r="Q10" s="3" t="s">
        <v>26</v>
      </c>
      <c r="R10" s="4">
        <v>0.72</v>
      </c>
      <c r="S10" s="4">
        <f t="shared" si="9"/>
        <v>8.8998763906056863E-2</v>
      </c>
      <c r="T10" s="4">
        <f>Y25</f>
        <v>0.78571428571428581</v>
      </c>
      <c r="U10" s="4">
        <f t="shared" si="10"/>
        <v>6.9927600211901836E-2</v>
      </c>
      <c r="V10" s="4">
        <f>Y26</f>
        <v>1</v>
      </c>
      <c r="W10" s="4">
        <f t="shared" si="11"/>
        <v>8.8998763906056863E-2</v>
      </c>
      <c r="X10" s="4">
        <f>Y27</f>
        <v>0.28571428571428542</v>
      </c>
      <c r="Y10" s="4">
        <f t="shared" si="12"/>
        <v>2.5428218258873363E-2</v>
      </c>
      <c r="Z10" s="4">
        <f>Y28</f>
        <v>0.92857142857142883</v>
      </c>
      <c r="AA10" s="4">
        <f t="shared" si="3"/>
        <v>8.2641709341338535E-2</v>
      </c>
      <c r="AB10" s="4">
        <f>Y29</f>
        <v>7.1428571428571203E-2</v>
      </c>
      <c r="AC10" s="4">
        <f t="shared" si="4"/>
        <v>6.3570545647183277E-3</v>
      </c>
      <c r="AD10" s="4">
        <f>Y30</f>
        <v>0.35714285714285698</v>
      </c>
      <c r="AE10" s="4">
        <f t="shared" si="5"/>
        <v>3.1785272823591726E-2</v>
      </c>
      <c r="AF10" s="4">
        <f>Y31</f>
        <v>0.5</v>
      </c>
      <c r="AG10" s="4">
        <f t="shared" si="6"/>
        <v>4.4499381953028432E-2</v>
      </c>
      <c r="AH10" s="4">
        <f>Y32</f>
        <v>0</v>
      </c>
      <c r="AI10" s="4">
        <f t="shared" si="7"/>
        <v>0</v>
      </c>
      <c r="AJ10" s="4">
        <f>Y33</f>
        <v>0.78571428571428581</v>
      </c>
      <c r="AK10" s="4">
        <f t="shared" si="8"/>
        <v>6.9927600211901836E-2</v>
      </c>
    </row>
    <row r="11" spans="3:37" ht="15.75" x14ac:dyDescent="0.25">
      <c r="G11" t="s">
        <v>5</v>
      </c>
      <c r="I11">
        <v>0.67</v>
      </c>
      <c r="Q11" s="3" t="s">
        <v>27</v>
      </c>
      <c r="R11" s="4">
        <v>0.88</v>
      </c>
      <c r="S11" s="4">
        <f t="shared" si="9"/>
        <v>0.10877626699629173</v>
      </c>
      <c r="T11" s="4">
        <f>AA25</f>
        <v>0.2440260443146966</v>
      </c>
      <c r="U11" s="4">
        <f t="shared" si="10"/>
        <v>2.6544242150424353E-2</v>
      </c>
      <c r="V11" s="4">
        <f>AA26</f>
        <v>0.22088465386318526</v>
      </c>
      <c r="W11" s="4">
        <f t="shared" si="11"/>
        <v>2.4027008084005319E-2</v>
      </c>
      <c r="X11" s="4">
        <f>AA27</f>
        <v>0</v>
      </c>
      <c r="Y11" s="4">
        <f t="shared" si="12"/>
        <v>0</v>
      </c>
      <c r="Z11" s="4">
        <f>AA28</f>
        <v>0.64338313679825487</v>
      </c>
      <c r="AA11" s="4">
        <f t="shared" si="3"/>
        <v>6.9984815869278655E-2</v>
      </c>
      <c r="AB11" s="4">
        <f>AA29</f>
        <v>0.4307644367178915</v>
      </c>
      <c r="AC11" s="4">
        <f t="shared" si="4"/>
        <v>4.6856947380932573E-2</v>
      </c>
      <c r="AD11" s="4">
        <f>AA30</f>
        <v>1</v>
      </c>
      <c r="AE11" s="4">
        <f t="shared" si="5"/>
        <v>0.10877626699629173</v>
      </c>
      <c r="AF11" s="4">
        <f>AA31</f>
        <v>0.58048644481983813</v>
      </c>
      <c r="AG11" s="4">
        <f t="shared" si="6"/>
        <v>6.314314850945088E-2</v>
      </c>
      <c r="AH11" s="4">
        <f>AA32</f>
        <v>0.48698604300264042</v>
      </c>
      <c r="AI11" s="4">
        <f t="shared" si="7"/>
        <v>5.2972523837122816E-2</v>
      </c>
      <c r="AJ11" s="4">
        <f>AA33</f>
        <v>0.96918308103586825</v>
      </c>
      <c r="AK11" s="4">
        <f t="shared" si="8"/>
        <v>0.10542411759104625</v>
      </c>
    </row>
    <row r="12" spans="3:37" ht="15.75" x14ac:dyDescent="0.25">
      <c r="Q12" s="3" t="s">
        <v>22</v>
      </c>
      <c r="R12" s="4">
        <v>0.69</v>
      </c>
      <c r="S12" s="4">
        <f t="shared" si="9"/>
        <v>8.5290482076637822E-2</v>
      </c>
      <c r="T12" s="4">
        <f>AC25</f>
        <v>0.46820615796519449</v>
      </c>
      <c r="U12" s="4">
        <f t="shared" si="10"/>
        <v>3.9933528924101874E-2</v>
      </c>
      <c r="V12" s="4">
        <f>AC26</f>
        <v>0.80655957161981251</v>
      </c>
      <c r="W12" s="4">
        <f t="shared" si="11"/>
        <v>6.8791854686980292E-2</v>
      </c>
      <c r="X12" s="4">
        <f>AC27</f>
        <v>0.33801874163320028</v>
      </c>
      <c r="Y12" s="4">
        <f t="shared" si="12"/>
        <v>2.8829781424834139E-2</v>
      </c>
      <c r="Z12" s="4">
        <f>AC28</f>
        <v>0.46385542168674654</v>
      </c>
      <c r="AA12" s="4">
        <f t="shared" si="3"/>
        <v>3.9562452529524735E-2</v>
      </c>
      <c r="AB12" s="4">
        <f>AC29</f>
        <v>1</v>
      </c>
      <c r="AC12" s="4">
        <f t="shared" si="4"/>
        <v>8.5290482076637822E-2</v>
      </c>
      <c r="AD12" s="4">
        <f>AC30</f>
        <v>0.76639892904953177</v>
      </c>
      <c r="AE12" s="4">
        <f t="shared" si="5"/>
        <v>6.5366534121653511E-2</v>
      </c>
      <c r="AF12" s="4">
        <f>AC31</f>
        <v>0</v>
      </c>
      <c r="AG12" s="4">
        <f t="shared" si="6"/>
        <v>0</v>
      </c>
      <c r="AH12" s="4">
        <f>AC32</f>
        <v>0.4370816599732264</v>
      </c>
      <c r="AI12" s="4">
        <f t="shared" si="7"/>
        <v>3.7278905485973575E-2</v>
      </c>
      <c r="AJ12" s="4">
        <f>AC33</f>
        <v>0.74765729585006713</v>
      </c>
      <c r="AK12" s="4">
        <f t="shared" si="8"/>
        <v>6.3768051191167657E-2</v>
      </c>
    </row>
    <row r="13" spans="3:37" ht="15.75" x14ac:dyDescent="0.25">
      <c r="C13" t="s">
        <v>6</v>
      </c>
      <c r="G13" t="s">
        <v>8</v>
      </c>
      <c r="K13" t="s">
        <v>14</v>
      </c>
      <c r="Q13" s="3" t="s">
        <v>10</v>
      </c>
      <c r="R13" s="4">
        <v>0.67</v>
      </c>
      <c r="S13" s="4">
        <f t="shared" si="9"/>
        <v>8.281829419035848E-2</v>
      </c>
      <c r="T13" s="4">
        <f>AE25</f>
        <v>0.59463087248322166</v>
      </c>
      <c r="U13" s="4">
        <f t="shared" si="10"/>
        <v>4.924631453198499E-2</v>
      </c>
      <c r="V13" s="4">
        <f>AE26</f>
        <v>0.27046979865771831</v>
      </c>
      <c r="W13" s="4">
        <f t="shared" si="11"/>
        <v>2.2399847354841941E-2</v>
      </c>
      <c r="X13" s="4">
        <f>AE27</f>
        <v>1</v>
      </c>
      <c r="Y13" s="4">
        <f t="shared" si="12"/>
        <v>8.281829419035848E-2</v>
      </c>
      <c r="Z13" s="4">
        <f>AE28</f>
        <v>5.3691275167785303E-2</v>
      </c>
      <c r="AA13" s="4">
        <f t="shared" si="3"/>
        <v>4.4466198223011323E-3</v>
      </c>
      <c r="AB13" s="4">
        <f>AE29</f>
        <v>0</v>
      </c>
      <c r="AC13" s="4">
        <f t="shared" si="4"/>
        <v>0</v>
      </c>
      <c r="AD13" s="4">
        <f>AE30</f>
        <v>3.0872483221476579E-2</v>
      </c>
      <c r="AE13" s="4">
        <f t="shared" si="5"/>
        <v>2.5568063978231533E-3</v>
      </c>
      <c r="AF13" s="4">
        <f>AE31</f>
        <v>0.34093959731543649</v>
      </c>
      <c r="AG13" s="4">
        <f t="shared" si="6"/>
        <v>2.8236035871612174E-2</v>
      </c>
      <c r="AH13" s="4">
        <f>AE32</f>
        <v>0.24496644295302036</v>
      </c>
      <c r="AI13" s="4">
        <f t="shared" si="7"/>
        <v>2.0287702939248909E-2</v>
      </c>
      <c r="AJ13" s="4">
        <f>AE33</f>
        <v>0.26040268456375865</v>
      </c>
      <c r="AK13" s="4">
        <f t="shared" si="8"/>
        <v>2.1566106138160485E-2</v>
      </c>
    </row>
    <row r="14" spans="3:37" ht="15.75" x14ac:dyDescent="0.25">
      <c r="C14">
        <v>0.8</v>
      </c>
      <c r="D14">
        <v>2</v>
      </c>
      <c r="E14">
        <f>C14*D14</f>
        <v>1.6</v>
      </c>
      <c r="G14">
        <v>0.9</v>
      </c>
      <c r="H14">
        <v>3</v>
      </c>
      <c r="I14">
        <f>G14*H14</f>
        <v>2.7</v>
      </c>
      <c r="K14">
        <v>0.9</v>
      </c>
      <c r="L14">
        <v>4</v>
      </c>
      <c r="M14">
        <f>K14*L14</f>
        <v>3.6</v>
      </c>
      <c r="Q14" s="3" t="s">
        <v>11</v>
      </c>
      <c r="R14" s="4">
        <v>0.67</v>
      </c>
      <c r="S14" s="4">
        <f t="shared" si="9"/>
        <v>8.281829419035848E-2</v>
      </c>
      <c r="T14" s="4">
        <f>AG25</f>
        <v>0.81360381861575204</v>
      </c>
      <c r="U14" s="4">
        <f t="shared" si="10"/>
        <v>6.7381280404518407E-2</v>
      </c>
      <c r="V14" s="4">
        <f>AG26</f>
        <v>0.45417661097852041</v>
      </c>
      <c r="W14" s="4">
        <f t="shared" si="11"/>
        <v>3.7614132182399097E-2</v>
      </c>
      <c r="X14" s="4">
        <f>AG27</f>
        <v>1</v>
      </c>
      <c r="Y14" s="4">
        <f t="shared" si="12"/>
        <v>8.281829419035848E-2</v>
      </c>
      <c r="Z14" s="4">
        <f>AG28</f>
        <v>0</v>
      </c>
      <c r="AA14" s="4">
        <f t="shared" si="3"/>
        <v>0</v>
      </c>
      <c r="AB14" s="4">
        <f>AG29</f>
        <v>1.5513126491646831E-2</v>
      </c>
      <c r="AC14" s="4">
        <f t="shared" si="4"/>
        <v>1.284770673597451E-3</v>
      </c>
      <c r="AD14" s="4">
        <f>AG30</f>
        <v>3.0310262529833015E-2</v>
      </c>
      <c r="AE14" s="4">
        <f t="shared" si="5"/>
        <v>2.5102442391827101E-3</v>
      </c>
      <c r="AF14" s="4">
        <f>AG31</f>
        <v>0.16825775656324596</v>
      </c>
      <c r="AG14" s="4">
        <f t="shared" si="6"/>
        <v>1.3934820382864624E-2</v>
      </c>
      <c r="AH14" s="4">
        <f>AG32</f>
        <v>0.36396181384248216</v>
      </c>
      <c r="AI14" s="4">
        <f t="shared" si="7"/>
        <v>3.0142696572863174E-2</v>
      </c>
      <c r="AJ14" s="4">
        <f>AG33</f>
        <v>0.40047732696897387</v>
      </c>
      <c r="AK14" s="4">
        <f t="shared" si="8"/>
        <v>3.3166849081484859E-2</v>
      </c>
    </row>
    <row r="15" spans="3:37" ht="15.75" x14ac:dyDescent="0.25">
      <c r="C15">
        <v>0.6</v>
      </c>
      <c r="D15">
        <v>2</v>
      </c>
      <c r="E15">
        <f t="shared" ref="E15:E18" si="13">C15*D15</f>
        <v>1.2</v>
      </c>
      <c r="G15">
        <v>0.8</v>
      </c>
      <c r="H15">
        <v>2</v>
      </c>
      <c r="I15">
        <f t="shared" ref="I15:I17" si="14">G15*H15</f>
        <v>1.6</v>
      </c>
      <c r="K15">
        <v>1</v>
      </c>
      <c r="L15">
        <v>4</v>
      </c>
      <c r="M15">
        <f t="shared" ref="M15:M17" si="15">K15*L15</f>
        <v>4</v>
      </c>
      <c r="Q15" s="3" t="s">
        <v>28</v>
      </c>
      <c r="R15" s="4">
        <v>0.84</v>
      </c>
      <c r="S15" s="4">
        <f t="shared" si="9"/>
        <v>0.103831891223733</v>
      </c>
      <c r="T15" s="4">
        <f>AI25</f>
        <v>0.89999999999999991</v>
      </c>
      <c r="U15" s="4">
        <f t="shared" si="10"/>
        <v>9.3448702101359693E-2</v>
      </c>
      <c r="V15" s="4">
        <f>AI26</f>
        <v>0.89999999999999991</v>
      </c>
      <c r="W15" s="4">
        <f t="shared" si="11"/>
        <v>9.3448702101359693E-2</v>
      </c>
      <c r="X15" s="4">
        <f>AI27</f>
        <v>1</v>
      </c>
      <c r="Y15" s="4">
        <f t="shared" si="12"/>
        <v>0.103831891223733</v>
      </c>
      <c r="Z15" s="4">
        <f>AI28</f>
        <v>0.53333333333333321</v>
      </c>
      <c r="AA15" s="4">
        <f t="shared" si="3"/>
        <v>5.5377008652657586E-2</v>
      </c>
      <c r="AB15" s="4">
        <f>AI29</f>
        <v>0.23333333333333339</v>
      </c>
      <c r="AC15" s="4">
        <f t="shared" si="4"/>
        <v>2.4227441285537707E-2</v>
      </c>
      <c r="AD15" s="4">
        <f>AI30</f>
        <v>0</v>
      </c>
      <c r="AE15" s="4">
        <f t="shared" si="5"/>
        <v>0</v>
      </c>
      <c r="AF15" s="4">
        <f>AI31</f>
        <v>0.16666666666666652</v>
      </c>
      <c r="AG15" s="4">
        <f t="shared" si="6"/>
        <v>1.7305315203955486E-2</v>
      </c>
      <c r="AH15" s="4">
        <f>AI32</f>
        <v>0.16666666666666652</v>
      </c>
      <c r="AI15" s="4">
        <f t="shared" si="7"/>
        <v>1.7305315203955486E-2</v>
      </c>
      <c r="AJ15" s="4">
        <f>AI33</f>
        <v>0.80000000000000027</v>
      </c>
      <c r="AK15" s="4">
        <f t="shared" si="8"/>
        <v>8.3065512978986428E-2</v>
      </c>
    </row>
    <row r="16" spans="3:37" ht="15.75" x14ac:dyDescent="0.25">
      <c r="C16">
        <v>0.7</v>
      </c>
      <c r="D16">
        <v>1</v>
      </c>
      <c r="E16">
        <f t="shared" si="13"/>
        <v>0.7</v>
      </c>
      <c r="G16">
        <v>0.7</v>
      </c>
      <c r="H16">
        <v>2</v>
      </c>
      <c r="I16">
        <f t="shared" si="14"/>
        <v>1.4</v>
      </c>
      <c r="K16">
        <v>0.8</v>
      </c>
      <c r="L16">
        <v>1</v>
      </c>
      <c r="M16">
        <f t="shared" si="15"/>
        <v>0.8</v>
      </c>
      <c r="Q16" s="9" t="s">
        <v>30</v>
      </c>
      <c r="R16" s="8">
        <v>0.71</v>
      </c>
      <c r="S16" s="4">
        <f t="shared" si="9"/>
        <v>8.7762669962917178E-2</v>
      </c>
      <c r="T16" s="18">
        <f>AK25</f>
        <v>1.8333333333333337</v>
      </c>
      <c r="U16" s="4">
        <f t="shared" si="10"/>
        <v>0.16089822826534819</v>
      </c>
      <c r="V16" s="18">
        <f>AK26</f>
        <v>0.49999999999999889</v>
      </c>
      <c r="W16" s="4">
        <f t="shared" si="11"/>
        <v>4.3881334981458492E-2</v>
      </c>
      <c r="X16" s="18">
        <f>AK27</f>
        <v>0.8333333333333337</v>
      </c>
      <c r="Y16" s="4">
        <f t="shared" si="12"/>
        <v>7.3135558302431014E-2</v>
      </c>
      <c r="Z16" s="18">
        <f>AK28</f>
        <v>1</v>
      </c>
      <c r="AA16" s="4">
        <f t="shared" si="3"/>
        <v>8.7762669962917178E-2</v>
      </c>
      <c r="AB16" s="18">
        <f>AK29</f>
        <v>0</v>
      </c>
      <c r="AC16" s="4">
        <f t="shared" si="4"/>
        <v>0</v>
      </c>
      <c r="AD16" s="18">
        <f>AK30</f>
        <v>0.8333333333333337</v>
      </c>
      <c r="AE16" s="4">
        <f t="shared" si="5"/>
        <v>7.3135558302431014E-2</v>
      </c>
      <c r="AF16" s="18">
        <f>AK31</f>
        <v>0.66666666666666741</v>
      </c>
      <c r="AG16" s="4">
        <f t="shared" si="6"/>
        <v>5.850844664194485E-2</v>
      </c>
      <c r="AH16" s="18">
        <f>AK32</f>
        <v>1</v>
      </c>
      <c r="AI16" s="4">
        <f t="shared" si="7"/>
        <v>8.7762669962917178E-2</v>
      </c>
      <c r="AJ16" s="18">
        <f>AK33</f>
        <v>0</v>
      </c>
      <c r="AK16" s="4">
        <f t="shared" si="8"/>
        <v>0</v>
      </c>
    </row>
    <row r="17" spans="3:39" ht="15.75" x14ac:dyDescent="0.25">
      <c r="C17">
        <v>0.5</v>
      </c>
      <c r="D17">
        <v>3</v>
      </c>
      <c r="E17">
        <f t="shared" si="13"/>
        <v>1.5</v>
      </c>
      <c r="G17">
        <v>0.5</v>
      </c>
      <c r="H17">
        <v>3</v>
      </c>
      <c r="I17">
        <f t="shared" si="14"/>
        <v>1.5</v>
      </c>
      <c r="K17">
        <v>0.9</v>
      </c>
      <c r="L17">
        <v>1</v>
      </c>
      <c r="M17">
        <f t="shared" si="15"/>
        <v>0.9</v>
      </c>
      <c r="Q17" s="3" t="s">
        <v>29</v>
      </c>
      <c r="R17" s="4">
        <v>0.93</v>
      </c>
      <c r="S17" s="4">
        <f t="shared" si="9"/>
        <v>0.11495673671199012</v>
      </c>
      <c r="T17" s="4">
        <f>AM25</f>
        <v>0.25</v>
      </c>
      <c r="U17" s="4">
        <f t="shared" si="10"/>
        <v>2.8739184177997531E-2</v>
      </c>
      <c r="V17" s="4">
        <f>AM26</f>
        <v>1</v>
      </c>
      <c r="W17" s="4">
        <f t="shared" si="11"/>
        <v>0.11495673671199012</v>
      </c>
      <c r="X17" s="4">
        <f>AM27</f>
        <v>0.75</v>
      </c>
      <c r="Y17" s="4">
        <f t="shared" si="12"/>
        <v>8.6217552533992589E-2</v>
      </c>
      <c r="Z17" s="4">
        <f>AM28</f>
        <v>0.25</v>
      </c>
      <c r="AA17" s="4">
        <f t="shared" si="3"/>
        <v>2.8739184177997531E-2</v>
      </c>
      <c r="AB17" s="4">
        <f>AM29</f>
        <v>0.66666666666666707</v>
      </c>
      <c r="AC17" s="4">
        <f t="shared" si="4"/>
        <v>7.6637824474660124E-2</v>
      </c>
      <c r="AD17" s="4">
        <f>AM30</f>
        <v>0</v>
      </c>
      <c r="AE17" s="4">
        <f t="shared" si="5"/>
        <v>0</v>
      </c>
      <c r="AF17" s="4">
        <f>AM31</f>
        <v>0</v>
      </c>
      <c r="AG17" s="4">
        <f t="shared" si="6"/>
        <v>0</v>
      </c>
      <c r="AH17" s="4">
        <f>AM32</f>
        <v>0.5</v>
      </c>
      <c r="AI17" s="4">
        <f t="shared" si="7"/>
        <v>5.7478368355995062E-2</v>
      </c>
      <c r="AJ17" s="4">
        <f>AM33</f>
        <v>0.66666666666666707</v>
      </c>
      <c r="AK17" s="4">
        <f t="shared" si="8"/>
        <v>7.6637824474660124E-2</v>
      </c>
    </row>
    <row r="18" spans="3:39" ht="15.75" x14ac:dyDescent="0.25">
      <c r="C18">
        <v>0.3</v>
      </c>
      <c r="D18">
        <v>2</v>
      </c>
      <c r="E18">
        <f t="shared" si="13"/>
        <v>0.6</v>
      </c>
      <c r="G18" t="s">
        <v>7</v>
      </c>
      <c r="I18">
        <f>SUM(I14:I17)</f>
        <v>7.2000000000000011</v>
      </c>
      <c r="K18" t="s">
        <v>1</v>
      </c>
      <c r="M18">
        <f>SUM(M14:M17)</f>
        <v>9.3000000000000007</v>
      </c>
      <c r="Q18" s="3" t="s">
        <v>1</v>
      </c>
      <c r="R18" s="4">
        <f>SUM(R7:R17)</f>
        <v>8.09</v>
      </c>
      <c r="S18" s="3"/>
      <c r="T18" s="3"/>
      <c r="U18" s="5">
        <f>SUM(U7:U17)</f>
        <v>0.69712536077048826</v>
      </c>
      <c r="V18" s="6"/>
      <c r="W18" s="5">
        <f>SUM(W7:W17)</f>
        <v>0.56193489716868061</v>
      </c>
      <c r="X18" s="6"/>
      <c r="Y18" s="5">
        <f>SUM(Y7:Y17)</f>
        <v>0.5750187883259591</v>
      </c>
      <c r="Z18" s="6"/>
      <c r="AA18" s="5">
        <f>SUM(AA7:AA17)</f>
        <v>0.54731354294258894</v>
      </c>
      <c r="AB18" s="6"/>
      <c r="AC18" s="5">
        <f>SUM(AC7:AC17)</f>
        <v>0.39782752901368035</v>
      </c>
      <c r="AD18" s="6"/>
      <c r="AE18" s="5">
        <f>SUM(AE7:AE17)</f>
        <v>0.40359504217227998</v>
      </c>
      <c r="AF18" s="6"/>
      <c r="AG18" s="7">
        <f>SUM(AG7:AG17)</f>
        <v>0.34171318263589834</v>
      </c>
      <c r="AH18" s="6"/>
      <c r="AI18" s="5">
        <f>SUM(AI7:AI17)</f>
        <v>0.40073108109746414</v>
      </c>
      <c r="AJ18" s="6"/>
      <c r="AK18" s="5">
        <f>SUM(AK7:AK17)</f>
        <v>0.56715668142292008</v>
      </c>
    </row>
    <row r="19" spans="3:39" x14ac:dyDescent="0.25">
      <c r="C19" t="s">
        <v>7</v>
      </c>
      <c r="E19">
        <f>SUM(E14:E18)</f>
        <v>5.6</v>
      </c>
      <c r="I19">
        <v>0.72</v>
      </c>
      <c r="K19" t="s">
        <v>15</v>
      </c>
      <c r="M19">
        <v>0.93</v>
      </c>
    </row>
    <row r="20" spans="3:39" x14ac:dyDescent="0.25">
      <c r="C20" t="s">
        <v>2</v>
      </c>
      <c r="E20">
        <v>0.56000000000000005</v>
      </c>
    </row>
    <row r="22" spans="3:39" x14ac:dyDescent="0.25">
      <c r="C22" t="s">
        <v>9</v>
      </c>
      <c r="G22" t="s">
        <v>10</v>
      </c>
      <c r="K22" t="s">
        <v>16</v>
      </c>
    </row>
    <row r="23" spans="3:39" x14ac:dyDescent="0.25">
      <c r="C23">
        <v>1</v>
      </c>
      <c r="D23">
        <v>4</v>
      </c>
      <c r="E23">
        <f>C23*D23</f>
        <v>4</v>
      </c>
      <c r="G23">
        <v>0.8</v>
      </c>
      <c r="H23">
        <v>4</v>
      </c>
      <c r="I23">
        <f>G23*H23</f>
        <v>3.2</v>
      </c>
      <c r="K23">
        <v>0.7</v>
      </c>
      <c r="L23">
        <v>3</v>
      </c>
      <c r="M23">
        <f>K23*L23</f>
        <v>2.0999999999999996</v>
      </c>
    </row>
    <row r="24" spans="3:39" ht="15.75" x14ac:dyDescent="0.25">
      <c r="C24">
        <v>0.9</v>
      </c>
      <c r="D24">
        <v>1</v>
      </c>
      <c r="E24">
        <f t="shared" ref="E24:E26" si="16">C24*D24</f>
        <v>0.9</v>
      </c>
      <c r="G24">
        <v>0.7</v>
      </c>
      <c r="H24">
        <v>1</v>
      </c>
      <c r="I24">
        <f t="shared" ref="I24:I26" si="17">G24*H24</f>
        <v>0.7</v>
      </c>
      <c r="K24">
        <v>0.8</v>
      </c>
      <c r="L24">
        <v>2</v>
      </c>
      <c r="M24">
        <f t="shared" ref="M24:M27" si="18">K24*L24</f>
        <v>1.6</v>
      </c>
      <c r="Q24" s="8" t="s">
        <v>23</v>
      </c>
      <c r="R24" s="3" t="s">
        <v>0</v>
      </c>
      <c r="S24" s="3" t="s">
        <v>24</v>
      </c>
      <c r="T24" s="3" t="s">
        <v>3</v>
      </c>
      <c r="U24" s="3" t="s">
        <v>24</v>
      </c>
      <c r="V24" s="3" t="s">
        <v>25</v>
      </c>
      <c r="W24" s="3" t="s">
        <v>24</v>
      </c>
      <c r="X24" s="3" t="s">
        <v>26</v>
      </c>
      <c r="Y24" s="3" t="s">
        <v>24</v>
      </c>
      <c r="Z24" s="3" t="s">
        <v>27</v>
      </c>
      <c r="AA24" s="3" t="s">
        <v>24</v>
      </c>
      <c r="AB24" s="3" t="s">
        <v>22</v>
      </c>
      <c r="AC24" s="3" t="s">
        <v>24</v>
      </c>
      <c r="AD24" s="3" t="s">
        <v>10</v>
      </c>
      <c r="AE24" s="3" t="s">
        <v>24</v>
      </c>
      <c r="AF24" s="3" t="s">
        <v>11</v>
      </c>
      <c r="AG24" s="3" t="s">
        <v>24</v>
      </c>
      <c r="AH24" s="3" t="s">
        <v>28</v>
      </c>
      <c r="AI24" s="3" t="s">
        <v>24</v>
      </c>
      <c r="AJ24" s="9" t="s">
        <v>30</v>
      </c>
      <c r="AK24" s="9" t="s">
        <v>24</v>
      </c>
      <c r="AL24" s="17" t="s">
        <v>29</v>
      </c>
      <c r="AM24" s="9" t="s">
        <v>24</v>
      </c>
    </row>
    <row r="25" spans="3:39" ht="16.5" thickBot="1" x14ac:dyDescent="0.3">
      <c r="C25">
        <v>0.8</v>
      </c>
      <c r="D25">
        <v>4</v>
      </c>
      <c r="E25">
        <f t="shared" si="16"/>
        <v>3.2</v>
      </c>
      <c r="G25">
        <v>0.6</v>
      </c>
      <c r="H25">
        <v>3</v>
      </c>
      <c r="I25">
        <f t="shared" si="17"/>
        <v>1.7999999999999998</v>
      </c>
      <c r="K25">
        <v>0.9</v>
      </c>
      <c r="L25">
        <v>2</v>
      </c>
      <c r="M25">
        <f t="shared" si="18"/>
        <v>1.8</v>
      </c>
      <c r="Q25" s="12" t="s">
        <v>31</v>
      </c>
      <c r="R25" s="18">
        <v>22.63</v>
      </c>
      <c r="S25" s="18">
        <f>(R25-R$30)/(R$25-R$30)</f>
        <v>1</v>
      </c>
      <c r="T25" s="18">
        <v>16.32</v>
      </c>
      <c r="U25" s="19">
        <f>(T25-T$31)/(T$33-T$31)</f>
        <v>0.5</v>
      </c>
      <c r="V25" s="20">
        <v>13.5</v>
      </c>
      <c r="W25" s="20">
        <f>(V25-V$26)/(V$30-V$26)</f>
        <v>0.38846572361262238</v>
      </c>
      <c r="X25" s="20">
        <v>3.5</v>
      </c>
      <c r="Y25" s="20">
        <f>(X25-X$32)/(X$26-X$32)</f>
        <v>0.78571428571428581</v>
      </c>
      <c r="Z25" s="20">
        <v>422.26</v>
      </c>
      <c r="AA25" s="20">
        <f>(Z25-Z$27)/(Z$30-Z$27)</f>
        <v>0.2440260443146966</v>
      </c>
      <c r="AB25" s="20">
        <v>156.15</v>
      </c>
      <c r="AC25" s="20">
        <f>(AB25-AB$31)/(AB$29-AB$31)</f>
        <v>0.46820615796519449</v>
      </c>
      <c r="AD25" s="21">
        <v>24.31</v>
      </c>
      <c r="AE25" s="22">
        <f>(AD25-AD$29)/(AD$27-AD$29)</f>
        <v>0.59463087248322166</v>
      </c>
      <c r="AF25" s="20">
        <v>62.45</v>
      </c>
      <c r="AG25" s="18">
        <f>(AF25-AF$28)/(AF$27-AF$28)</f>
        <v>0.81360381861575204</v>
      </c>
      <c r="AH25" s="23">
        <v>3.1666666666666665</v>
      </c>
      <c r="AI25" s="18">
        <f>(AH25-AH$30)/(AH$27-AH$30)</f>
        <v>0.89999999999999991</v>
      </c>
      <c r="AJ25" s="37">
        <v>2.9333333333333331</v>
      </c>
      <c r="AK25" s="18">
        <f>(AJ25-AJ$29)/(AJ$32-AJ$29)</f>
        <v>1.8333333333333337</v>
      </c>
      <c r="AL25" s="37">
        <v>2.5333333333333332</v>
      </c>
      <c r="AM25" s="18">
        <f>(AL25-AL$30)/(AL$26-AL$30)</f>
        <v>0.25</v>
      </c>
    </row>
    <row r="26" spans="3:39" ht="16.5" thickBot="1" x14ac:dyDescent="0.3">
      <c r="C26">
        <v>0.7</v>
      </c>
      <c r="D26">
        <v>1</v>
      </c>
      <c r="E26">
        <f t="shared" si="16"/>
        <v>0.7</v>
      </c>
      <c r="G26">
        <v>0.5</v>
      </c>
      <c r="H26">
        <v>2</v>
      </c>
      <c r="I26">
        <f t="shared" si="17"/>
        <v>1</v>
      </c>
      <c r="K26">
        <v>0.6</v>
      </c>
      <c r="L26">
        <v>1</v>
      </c>
      <c r="M26">
        <f t="shared" si="18"/>
        <v>0.6</v>
      </c>
      <c r="Q26" s="12" t="s">
        <v>32</v>
      </c>
      <c r="R26" s="24">
        <v>15.919999999999998</v>
      </c>
      <c r="S26" s="18">
        <f t="shared" ref="S26:S33" si="19">(R26-R$30)/(R$25-R$30)</f>
        <v>0.45755860953920768</v>
      </c>
      <c r="T26" s="23">
        <v>16.03</v>
      </c>
      <c r="U26" s="19">
        <f t="shared" ref="U26:U33" si="20">(T26-T$31)/(T$33-T$31)</f>
        <v>0.30666666666666725</v>
      </c>
      <c r="V26" s="20">
        <v>9.93</v>
      </c>
      <c r="W26" s="20">
        <f t="shared" ref="W26:W33" si="21">(V26-V$26)/(V$30-V$26)</f>
        <v>0</v>
      </c>
      <c r="X26" s="20">
        <v>3.8</v>
      </c>
      <c r="Y26" s="20">
        <f t="shared" ref="Y26:Y33" si="22">(X26-X$32)/(X$26-X$32)</f>
        <v>1</v>
      </c>
      <c r="Z26" s="20">
        <v>408.15</v>
      </c>
      <c r="AA26" s="20">
        <f t="shared" ref="AA26:AA33" si="23">(Z26-Z$27)/(Z$30-Z$27)</f>
        <v>0.22088465386318526</v>
      </c>
      <c r="AB26" s="20">
        <v>166.26</v>
      </c>
      <c r="AC26" s="20">
        <f t="shared" ref="AC26:AC33" si="24">(AB26-AB$31)/(AB$29-AB$31)</f>
        <v>0.80655957161981251</v>
      </c>
      <c r="AD26" s="21">
        <v>19.48</v>
      </c>
      <c r="AE26" s="22">
        <f t="shared" ref="AE26:AE33" si="25">(AD26-AD$29)/(AD$27-AD$29)</f>
        <v>0.27046979865771831</v>
      </c>
      <c r="AF26" s="20">
        <v>47.39</v>
      </c>
      <c r="AG26" s="18">
        <f t="shared" ref="AG26:AG33" si="26">(AF26-AF$28)/(AF$27-AF$28)</f>
        <v>0.45417661097852041</v>
      </c>
      <c r="AH26" s="23">
        <v>3.1666666666666665</v>
      </c>
      <c r="AI26" s="18">
        <f t="shared" ref="AI26:AI33" si="27">(AH26-AH$30)/(AH$27-AH$30)</f>
        <v>0.89999999999999991</v>
      </c>
      <c r="AJ26" s="37">
        <v>2.6666666666666665</v>
      </c>
      <c r="AK26" s="18">
        <f t="shared" ref="AK26:AK33" si="28">(AJ26-AJ$29)/(AJ$32-AJ$29)</f>
        <v>0.49999999999999889</v>
      </c>
      <c r="AL26" s="37">
        <v>2.8333333333333335</v>
      </c>
      <c r="AM26" s="18">
        <f t="shared" ref="AM26:AM33" si="29">(AL26-AL$30)/(AL$26-AL$30)</f>
        <v>1</v>
      </c>
    </row>
    <row r="27" spans="3:39" ht="16.5" thickBot="1" x14ac:dyDescent="0.3">
      <c r="C27" t="s">
        <v>7</v>
      </c>
      <c r="E27">
        <f>SUM(E23:E26)</f>
        <v>8.8000000000000007</v>
      </c>
      <c r="G27" t="s">
        <v>7</v>
      </c>
      <c r="I27">
        <f>SUM(I23:I26)</f>
        <v>6.7</v>
      </c>
      <c r="K27">
        <v>0.5</v>
      </c>
      <c r="L27">
        <v>2</v>
      </c>
      <c r="M27">
        <f t="shared" si="18"/>
        <v>1</v>
      </c>
      <c r="Q27" s="12" t="s">
        <v>33</v>
      </c>
      <c r="R27" s="24">
        <v>11.53</v>
      </c>
      <c r="S27" s="18">
        <f t="shared" si="19"/>
        <v>0.10266774454324977</v>
      </c>
      <c r="T27" s="18">
        <v>16.88</v>
      </c>
      <c r="U27" s="19">
        <f t="shared" si="20"/>
        <v>0.87333333333333252</v>
      </c>
      <c r="V27" s="20">
        <v>11.27</v>
      </c>
      <c r="W27" s="20">
        <f t="shared" si="21"/>
        <v>0.14581066376496188</v>
      </c>
      <c r="X27" s="20">
        <v>2.8</v>
      </c>
      <c r="Y27" s="20">
        <f t="shared" si="22"/>
        <v>0.28571428571428542</v>
      </c>
      <c r="Z27" s="20">
        <v>273.47000000000003</v>
      </c>
      <c r="AA27" s="20">
        <f t="shared" si="23"/>
        <v>0</v>
      </c>
      <c r="AB27" s="20">
        <v>152.26000000000002</v>
      </c>
      <c r="AC27" s="20">
        <f t="shared" si="24"/>
        <v>0.33801874163320028</v>
      </c>
      <c r="AD27" s="21">
        <v>30.349999999999994</v>
      </c>
      <c r="AE27" s="22">
        <f t="shared" si="25"/>
        <v>1</v>
      </c>
      <c r="AF27" s="20">
        <v>70.259999999999991</v>
      </c>
      <c r="AG27" s="18">
        <f t="shared" si="26"/>
        <v>1</v>
      </c>
      <c r="AH27" s="23">
        <v>3.2666666666666666</v>
      </c>
      <c r="AI27" s="18">
        <f t="shared" si="27"/>
        <v>1</v>
      </c>
      <c r="AJ27" s="37">
        <v>2.7333333333333334</v>
      </c>
      <c r="AK27" s="18">
        <f t="shared" si="28"/>
        <v>0.8333333333333337</v>
      </c>
      <c r="AL27" s="37">
        <v>2.7333333333333334</v>
      </c>
      <c r="AM27" s="18">
        <f t="shared" si="29"/>
        <v>0.75</v>
      </c>
    </row>
    <row r="28" spans="3:39" ht="16.5" thickBot="1" x14ac:dyDescent="0.3">
      <c r="C28" t="s">
        <v>2</v>
      </c>
      <c r="E28">
        <v>0.88</v>
      </c>
      <c r="G28" t="s">
        <v>2</v>
      </c>
      <c r="I28">
        <v>0.67</v>
      </c>
      <c r="K28" t="s">
        <v>1</v>
      </c>
      <c r="M28">
        <f>SUM(M23:M27)</f>
        <v>7.1</v>
      </c>
      <c r="Q28" s="12" t="s">
        <v>34</v>
      </c>
      <c r="R28" s="18">
        <v>20.58</v>
      </c>
      <c r="S28" s="18">
        <f t="shared" si="19"/>
        <v>0.83427647534357308</v>
      </c>
      <c r="T28" s="18">
        <v>16.75</v>
      </c>
      <c r="U28" s="19">
        <f t="shared" si="20"/>
        <v>0.78666666666666651</v>
      </c>
      <c r="V28" s="20">
        <v>14.75</v>
      </c>
      <c r="W28" s="20">
        <f t="shared" si="21"/>
        <v>0.52448313384113165</v>
      </c>
      <c r="X28" s="20">
        <v>3.7</v>
      </c>
      <c r="Y28" s="20">
        <f t="shared" si="22"/>
        <v>0.92857142857142883</v>
      </c>
      <c r="Z28" s="20">
        <v>665.76</v>
      </c>
      <c r="AA28" s="20">
        <f t="shared" si="23"/>
        <v>0.64338313679825487</v>
      </c>
      <c r="AB28" s="20">
        <v>156.01999999999998</v>
      </c>
      <c r="AC28" s="20">
        <f t="shared" si="24"/>
        <v>0.46385542168674654</v>
      </c>
      <c r="AD28" s="21">
        <v>16.25</v>
      </c>
      <c r="AE28" s="22">
        <f t="shared" si="25"/>
        <v>5.3691275167785303E-2</v>
      </c>
      <c r="AF28" s="20">
        <v>28.36</v>
      </c>
      <c r="AG28" s="18">
        <f t="shared" si="26"/>
        <v>0</v>
      </c>
      <c r="AH28" s="23">
        <v>2.8</v>
      </c>
      <c r="AI28" s="18">
        <f t="shared" si="27"/>
        <v>0.53333333333333321</v>
      </c>
      <c r="AJ28" s="37">
        <v>2.7666666666666666</v>
      </c>
      <c r="AK28" s="18">
        <f t="shared" si="28"/>
        <v>1</v>
      </c>
      <c r="AL28" s="37">
        <v>2.5333333333333332</v>
      </c>
      <c r="AM28" s="18">
        <f t="shared" si="29"/>
        <v>0.25</v>
      </c>
    </row>
    <row r="29" spans="3:39" ht="16.5" thickBot="1" x14ac:dyDescent="0.3">
      <c r="K29" t="s">
        <v>15</v>
      </c>
      <c r="M29">
        <v>0.71</v>
      </c>
      <c r="Q29" s="12" t="s">
        <v>35</v>
      </c>
      <c r="R29" s="18">
        <v>14.76</v>
      </c>
      <c r="S29" s="18">
        <f t="shared" si="19"/>
        <v>0.36378334680679064</v>
      </c>
      <c r="T29" s="18">
        <v>16.84</v>
      </c>
      <c r="U29" s="19">
        <f t="shared" si="20"/>
        <v>0.84666666666666635</v>
      </c>
      <c r="V29" s="20">
        <v>17.010000000000002</v>
      </c>
      <c r="W29" s="20">
        <f t="shared" si="21"/>
        <v>0.77040261153427647</v>
      </c>
      <c r="X29" s="20">
        <v>2.5</v>
      </c>
      <c r="Y29" s="20">
        <f t="shared" si="22"/>
        <v>7.1428571428571203E-2</v>
      </c>
      <c r="Z29" s="20">
        <v>536.12</v>
      </c>
      <c r="AA29" s="20">
        <f t="shared" si="23"/>
        <v>0.4307644367178915</v>
      </c>
      <c r="AB29" s="20">
        <v>172.04</v>
      </c>
      <c r="AC29" s="20">
        <f t="shared" si="24"/>
        <v>1</v>
      </c>
      <c r="AD29" s="21">
        <v>15.45</v>
      </c>
      <c r="AE29" s="22">
        <f t="shared" si="25"/>
        <v>0</v>
      </c>
      <c r="AF29" s="20">
        <v>29.01</v>
      </c>
      <c r="AG29" s="18">
        <f t="shared" si="26"/>
        <v>1.5513126491646831E-2</v>
      </c>
      <c r="AH29" s="23">
        <v>2.5</v>
      </c>
      <c r="AI29" s="18">
        <f t="shared" si="27"/>
        <v>0.23333333333333339</v>
      </c>
      <c r="AJ29" s="37">
        <v>2.5666666666666669</v>
      </c>
      <c r="AK29" s="18">
        <f t="shared" si="28"/>
        <v>0</v>
      </c>
      <c r="AL29" s="37">
        <v>2.7</v>
      </c>
      <c r="AM29" s="18">
        <f t="shared" si="29"/>
        <v>0.66666666666666707</v>
      </c>
    </row>
    <row r="30" spans="3:39" ht="16.5" thickBot="1" x14ac:dyDescent="0.3">
      <c r="C30" t="s">
        <v>11</v>
      </c>
      <c r="G30" t="s">
        <v>12</v>
      </c>
      <c r="Q30" s="12" t="s">
        <v>36</v>
      </c>
      <c r="R30" s="18">
        <v>10.26</v>
      </c>
      <c r="S30" s="18">
        <f t="shared" si="19"/>
        <v>0</v>
      </c>
      <c r="T30" s="18">
        <v>16.48</v>
      </c>
      <c r="U30" s="19">
        <f t="shared" si="20"/>
        <v>0.6066666666666668</v>
      </c>
      <c r="V30" s="20">
        <v>19.12</v>
      </c>
      <c r="W30" s="20">
        <f t="shared" si="21"/>
        <v>1</v>
      </c>
      <c r="X30" s="20">
        <v>2.9</v>
      </c>
      <c r="Y30" s="20">
        <f t="shared" si="22"/>
        <v>0.35714285714285698</v>
      </c>
      <c r="Z30" s="20">
        <v>883.2</v>
      </c>
      <c r="AA30" s="20">
        <f t="shared" si="23"/>
        <v>1</v>
      </c>
      <c r="AB30" s="20">
        <v>165.06</v>
      </c>
      <c r="AC30" s="20">
        <f t="shared" si="24"/>
        <v>0.76639892904953177</v>
      </c>
      <c r="AD30" s="21">
        <v>15.91</v>
      </c>
      <c r="AE30" s="22">
        <f t="shared" si="25"/>
        <v>3.0872483221476579E-2</v>
      </c>
      <c r="AF30" s="20">
        <v>29.630000000000003</v>
      </c>
      <c r="AG30" s="18">
        <f t="shared" si="26"/>
        <v>3.0310262529833015E-2</v>
      </c>
      <c r="AH30" s="23">
        <v>2.2666666666666666</v>
      </c>
      <c r="AI30" s="18">
        <f t="shared" si="27"/>
        <v>0</v>
      </c>
      <c r="AJ30" s="37">
        <v>2.7333333333333334</v>
      </c>
      <c r="AK30" s="18">
        <f t="shared" si="28"/>
        <v>0.8333333333333337</v>
      </c>
      <c r="AL30" s="37">
        <v>2.4333333333333331</v>
      </c>
      <c r="AM30" s="18">
        <f t="shared" si="29"/>
        <v>0</v>
      </c>
    </row>
    <row r="31" spans="3:39" ht="16.5" thickBot="1" x14ac:dyDescent="0.3">
      <c r="C31">
        <v>0.7</v>
      </c>
      <c r="D31">
        <v>4</v>
      </c>
      <c r="E31">
        <f>C31*D31</f>
        <v>2.8</v>
      </c>
      <c r="G31">
        <v>0.8</v>
      </c>
      <c r="H31">
        <v>4</v>
      </c>
      <c r="I31">
        <f>G31*H31</f>
        <v>3.2</v>
      </c>
      <c r="Q31" s="12" t="s">
        <v>37</v>
      </c>
      <c r="R31" s="18">
        <v>21.86</v>
      </c>
      <c r="S31" s="18">
        <f t="shared" si="19"/>
        <v>0.93775262732417142</v>
      </c>
      <c r="T31" s="18">
        <v>15.57</v>
      </c>
      <c r="U31" s="19">
        <f t="shared" si="20"/>
        <v>0</v>
      </c>
      <c r="V31" s="20">
        <v>13.799999999999999</v>
      </c>
      <c r="W31" s="20">
        <f t="shared" si="21"/>
        <v>0.42110990206746451</v>
      </c>
      <c r="X31" s="20">
        <v>3.1</v>
      </c>
      <c r="Y31" s="20">
        <f t="shared" si="22"/>
        <v>0.5</v>
      </c>
      <c r="Z31" s="20">
        <v>627.41</v>
      </c>
      <c r="AA31" s="20">
        <f t="shared" si="23"/>
        <v>0.58048644481983813</v>
      </c>
      <c r="AB31" s="20">
        <v>142.16</v>
      </c>
      <c r="AC31" s="20">
        <f t="shared" si="24"/>
        <v>0</v>
      </c>
      <c r="AD31" s="21">
        <v>20.53</v>
      </c>
      <c r="AE31" s="22">
        <f t="shared" si="25"/>
        <v>0.34093959731543649</v>
      </c>
      <c r="AF31" s="20">
        <v>35.410000000000004</v>
      </c>
      <c r="AG31" s="18">
        <f t="shared" si="26"/>
        <v>0.16825775656324596</v>
      </c>
      <c r="AH31" s="23">
        <v>2.4333333333333331</v>
      </c>
      <c r="AI31" s="18">
        <f t="shared" si="27"/>
        <v>0.16666666666666652</v>
      </c>
      <c r="AJ31" s="38">
        <v>2.7</v>
      </c>
      <c r="AK31" s="18">
        <f t="shared" si="28"/>
        <v>0.66666666666666741</v>
      </c>
      <c r="AL31" s="38">
        <v>2.4333333333333331</v>
      </c>
      <c r="AM31" s="18">
        <f t="shared" si="29"/>
        <v>0</v>
      </c>
    </row>
    <row r="32" spans="3:39" ht="16.5" thickBot="1" x14ac:dyDescent="0.3">
      <c r="C32">
        <v>0.8</v>
      </c>
      <c r="D32">
        <v>1</v>
      </c>
      <c r="E32">
        <f t="shared" ref="E32:E35" si="30">C32*D32</f>
        <v>0.8</v>
      </c>
      <c r="G32">
        <v>0.7</v>
      </c>
      <c r="H32">
        <v>1</v>
      </c>
      <c r="I32">
        <f t="shared" ref="I32:I35" si="31">G32*H32</f>
        <v>0.7</v>
      </c>
      <c r="Q32" s="12" t="s">
        <v>38</v>
      </c>
      <c r="R32" s="18">
        <v>15.46</v>
      </c>
      <c r="S32" s="18">
        <f t="shared" si="19"/>
        <v>0.42037186742118038</v>
      </c>
      <c r="T32" s="18">
        <v>16.36</v>
      </c>
      <c r="U32" s="19">
        <f t="shared" si="20"/>
        <v>0.52666666666666606</v>
      </c>
      <c r="V32" s="20">
        <v>11.91</v>
      </c>
      <c r="W32" s="20">
        <f t="shared" si="21"/>
        <v>0.21545157780195867</v>
      </c>
      <c r="X32" s="20">
        <v>2.4000000000000004</v>
      </c>
      <c r="Y32" s="20">
        <f t="shared" si="22"/>
        <v>0</v>
      </c>
      <c r="Z32" s="20">
        <v>570.4</v>
      </c>
      <c r="AA32" s="20">
        <f t="shared" si="23"/>
        <v>0.48698604300264042</v>
      </c>
      <c r="AB32" s="20">
        <v>155.22</v>
      </c>
      <c r="AC32" s="20">
        <f t="shared" si="24"/>
        <v>0.4370816599732264</v>
      </c>
      <c r="AD32" s="21">
        <v>19.100000000000001</v>
      </c>
      <c r="AE32" s="22">
        <f t="shared" si="25"/>
        <v>0.24496644295302036</v>
      </c>
      <c r="AF32" s="20">
        <v>43.61</v>
      </c>
      <c r="AG32" s="18">
        <f t="shared" si="26"/>
        <v>0.36396181384248216</v>
      </c>
      <c r="AH32" s="23">
        <v>2.4333333333333331</v>
      </c>
      <c r="AI32" s="18">
        <f t="shared" si="27"/>
        <v>0.16666666666666652</v>
      </c>
      <c r="AJ32" s="37">
        <v>2.7666666666666666</v>
      </c>
      <c r="AK32" s="18">
        <f t="shared" si="28"/>
        <v>1</v>
      </c>
      <c r="AL32" s="37">
        <v>2.6333333333333333</v>
      </c>
      <c r="AM32" s="18">
        <f t="shared" si="29"/>
        <v>0.5</v>
      </c>
    </row>
    <row r="33" spans="3:39" ht="16.5" thickBot="1" x14ac:dyDescent="0.3">
      <c r="C33">
        <v>0.9</v>
      </c>
      <c r="D33">
        <v>1</v>
      </c>
      <c r="E33">
        <f t="shared" si="30"/>
        <v>0.9</v>
      </c>
      <c r="G33">
        <v>0.9</v>
      </c>
      <c r="H33">
        <v>1</v>
      </c>
      <c r="I33">
        <f t="shared" si="31"/>
        <v>0.9</v>
      </c>
      <c r="Q33" s="12" t="s">
        <v>39</v>
      </c>
      <c r="R33" s="18">
        <v>10.91</v>
      </c>
      <c r="S33" s="18">
        <f t="shared" si="19"/>
        <v>5.2546483427647568E-2</v>
      </c>
      <c r="T33" s="18">
        <v>17.07</v>
      </c>
      <c r="U33" s="19">
        <f t="shared" si="20"/>
        <v>1</v>
      </c>
      <c r="V33" s="20">
        <v>13.370000000000001</v>
      </c>
      <c r="W33" s="20">
        <f t="shared" si="21"/>
        <v>0.37431991294885752</v>
      </c>
      <c r="X33" s="20">
        <v>3.5</v>
      </c>
      <c r="Y33" s="20">
        <f t="shared" si="22"/>
        <v>0.78571428571428581</v>
      </c>
      <c r="Z33" s="20">
        <v>864.41</v>
      </c>
      <c r="AA33" s="20">
        <f t="shared" si="23"/>
        <v>0.96918308103586825</v>
      </c>
      <c r="AB33" s="20">
        <v>164.5</v>
      </c>
      <c r="AC33" s="20">
        <f t="shared" si="24"/>
        <v>0.74765729585006713</v>
      </c>
      <c r="AD33" s="21">
        <v>19.330000000000002</v>
      </c>
      <c r="AE33" s="22">
        <f t="shared" si="25"/>
        <v>0.26040268456375865</v>
      </c>
      <c r="AF33" s="20">
        <v>45.14</v>
      </c>
      <c r="AG33" s="18">
        <f t="shared" si="26"/>
        <v>0.40047732696897387</v>
      </c>
      <c r="AH33" s="23">
        <v>3.0666666666666669</v>
      </c>
      <c r="AI33" s="18">
        <f t="shared" si="27"/>
        <v>0.80000000000000027</v>
      </c>
      <c r="AJ33" s="37">
        <v>2.5666666666666669</v>
      </c>
      <c r="AK33" s="18">
        <f t="shared" si="28"/>
        <v>0</v>
      </c>
      <c r="AL33" s="37">
        <v>2.7</v>
      </c>
      <c r="AM33" s="18">
        <f t="shared" si="29"/>
        <v>0.66666666666666707</v>
      </c>
    </row>
    <row r="34" spans="3:39" x14ac:dyDescent="0.25">
      <c r="C34">
        <v>0.6</v>
      </c>
      <c r="D34">
        <v>2</v>
      </c>
      <c r="E34">
        <f t="shared" si="30"/>
        <v>1.2</v>
      </c>
      <c r="G34">
        <v>0.5</v>
      </c>
      <c r="H34">
        <v>3</v>
      </c>
      <c r="I34">
        <f t="shared" si="31"/>
        <v>1.5</v>
      </c>
      <c r="Q34" s="8" t="s">
        <v>1</v>
      </c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25"/>
      <c r="AE34" s="18"/>
      <c r="AF34" s="18"/>
      <c r="AG34" s="18"/>
      <c r="AH34" s="18"/>
      <c r="AI34" s="18"/>
      <c r="AJ34" s="18"/>
      <c r="AK34" s="18"/>
      <c r="AL34" s="25"/>
      <c r="AM34" s="18"/>
    </row>
    <row r="35" spans="3:39" x14ac:dyDescent="0.25">
      <c r="C35">
        <v>0.5</v>
      </c>
      <c r="D35">
        <v>2</v>
      </c>
      <c r="E35">
        <f t="shared" si="30"/>
        <v>1</v>
      </c>
      <c r="G35">
        <v>0.6</v>
      </c>
      <c r="H35">
        <v>1</v>
      </c>
      <c r="I35">
        <f t="shared" si="31"/>
        <v>0.6</v>
      </c>
    </row>
    <row r="36" spans="3:39" x14ac:dyDescent="0.25">
      <c r="C36" t="s">
        <v>7</v>
      </c>
      <c r="E36">
        <f>SUM(E31:E35)</f>
        <v>6.7</v>
      </c>
      <c r="G36" t="s">
        <v>7</v>
      </c>
      <c r="I36">
        <f>SUM(I31:I35)</f>
        <v>6.9</v>
      </c>
    </row>
    <row r="37" spans="3:39" x14ac:dyDescent="0.25">
      <c r="C37" t="s">
        <v>2</v>
      </c>
      <c r="E37">
        <v>0.67</v>
      </c>
      <c r="G37" t="s">
        <v>2</v>
      </c>
      <c r="I37">
        <v>0.69</v>
      </c>
    </row>
    <row r="38" spans="3:39" ht="16.5" thickBot="1" x14ac:dyDescent="0.3">
      <c r="Q38" s="13">
        <v>62.45</v>
      </c>
      <c r="R38" s="13">
        <v>47.39</v>
      </c>
      <c r="S38" s="13">
        <v>70.259999999999991</v>
      </c>
      <c r="T38" s="13">
        <v>28.36</v>
      </c>
      <c r="U38" s="13">
        <v>29.01</v>
      </c>
      <c r="V38" s="13">
        <v>29.630000000000003</v>
      </c>
      <c r="W38" s="13">
        <v>35.410000000000004</v>
      </c>
      <c r="X38" s="13">
        <v>43.61</v>
      </c>
      <c r="Y38" s="13">
        <v>45.14</v>
      </c>
      <c r="AA38" s="39" t="s">
        <v>17</v>
      </c>
      <c r="AB38" s="41" t="s">
        <v>23</v>
      </c>
      <c r="AC38" s="41"/>
      <c r="AD38" s="41"/>
      <c r="AE38" s="41"/>
      <c r="AF38" s="41"/>
      <c r="AG38" s="41"/>
      <c r="AH38" s="41"/>
      <c r="AI38" s="41"/>
      <c r="AJ38" s="41"/>
    </row>
    <row r="39" spans="3:39" ht="15.75" x14ac:dyDescent="0.25">
      <c r="AA39" s="40"/>
      <c r="AB39" s="32" t="s">
        <v>31</v>
      </c>
      <c r="AC39" s="32" t="s">
        <v>32</v>
      </c>
      <c r="AD39" s="32" t="s">
        <v>33</v>
      </c>
      <c r="AE39" s="32" t="s">
        <v>34</v>
      </c>
      <c r="AF39" s="32" t="s">
        <v>35</v>
      </c>
      <c r="AG39" s="32" t="s">
        <v>36</v>
      </c>
      <c r="AH39" s="32" t="s">
        <v>37</v>
      </c>
      <c r="AI39" s="32" t="s">
        <v>38</v>
      </c>
      <c r="AJ39" s="32" t="s">
        <v>39</v>
      </c>
    </row>
    <row r="40" spans="3:39" ht="15.75" x14ac:dyDescent="0.25">
      <c r="AA40" s="26" t="s">
        <v>40</v>
      </c>
      <c r="AB40" s="34">
        <v>7.543333333333333</v>
      </c>
      <c r="AC40" s="34">
        <v>5.3066666666666658</v>
      </c>
      <c r="AD40" s="34">
        <v>3.8433333333333333</v>
      </c>
      <c r="AE40" s="34">
        <v>6.8599999999999994</v>
      </c>
      <c r="AF40" s="34">
        <v>4.919999999999999</v>
      </c>
      <c r="AG40" s="34">
        <v>3.42</v>
      </c>
      <c r="AH40" s="34">
        <v>7.2866666666666662</v>
      </c>
      <c r="AI40" s="34">
        <v>5.1533333333333333</v>
      </c>
      <c r="AJ40" s="34">
        <v>3.6366666666666667</v>
      </c>
    </row>
    <row r="41" spans="3:39" ht="15.75" x14ac:dyDescent="0.25">
      <c r="AA41" s="26" t="s">
        <v>3</v>
      </c>
      <c r="AB41" s="34">
        <v>5.44</v>
      </c>
      <c r="AC41" s="34">
        <v>5.3433333333333337</v>
      </c>
      <c r="AD41" s="34">
        <v>5.6266666666666678</v>
      </c>
      <c r="AE41" s="34">
        <v>5.583333333333333</v>
      </c>
      <c r="AF41" s="34">
        <v>5.6133333333333333</v>
      </c>
      <c r="AG41" s="34">
        <v>5.4933333333333332</v>
      </c>
      <c r="AH41" s="34">
        <v>5.5233333333333334</v>
      </c>
      <c r="AI41" s="34">
        <v>5.4533333333333331</v>
      </c>
      <c r="AJ41" s="34">
        <v>5.69</v>
      </c>
    </row>
    <row r="42" spans="3:39" ht="15.75" x14ac:dyDescent="0.25">
      <c r="AA42" s="26" t="s">
        <v>41</v>
      </c>
      <c r="AB42" s="34">
        <v>4.5</v>
      </c>
      <c r="AC42" s="34">
        <v>3.31</v>
      </c>
      <c r="AD42" s="34">
        <v>3.7566666666666664</v>
      </c>
      <c r="AE42" s="34">
        <v>4.916666666666667</v>
      </c>
      <c r="AF42" s="34">
        <v>5.6700000000000008</v>
      </c>
      <c r="AG42" s="34">
        <v>6.373333333333334</v>
      </c>
      <c r="AH42" s="34">
        <v>4.5999999999999996</v>
      </c>
      <c r="AI42" s="34">
        <v>3.97</v>
      </c>
      <c r="AJ42" s="34">
        <v>4.456666666666667</v>
      </c>
    </row>
    <row r="43" spans="3:39" ht="16.5" thickBot="1" x14ac:dyDescent="0.3">
      <c r="Q43" s="14">
        <v>148.30000000000001</v>
      </c>
      <c r="R43" s="14">
        <v>392.11</v>
      </c>
      <c r="S43" s="14">
        <v>414.85</v>
      </c>
      <c r="T43" s="14">
        <v>474.89</v>
      </c>
      <c r="U43" s="14">
        <v>711.15</v>
      </c>
      <c r="V43" s="14">
        <v>766.06000000000006</v>
      </c>
      <c r="W43" s="14">
        <v>312.02999999999997</v>
      </c>
      <c r="X43" s="14">
        <v>628.16</v>
      </c>
      <c r="Y43" s="14">
        <v>749.5</v>
      </c>
      <c r="AA43" s="26" t="s">
        <v>8</v>
      </c>
      <c r="AB43" s="34">
        <v>1.1666666666666667</v>
      </c>
      <c r="AC43" s="34">
        <v>1.2666666666666666</v>
      </c>
      <c r="AD43" s="34">
        <v>0.93333333333333324</v>
      </c>
      <c r="AE43" s="34">
        <v>1.2333333333333334</v>
      </c>
      <c r="AF43" s="34">
        <v>0.83333333333333337</v>
      </c>
      <c r="AG43" s="34">
        <v>0.96666666666666667</v>
      </c>
      <c r="AH43" s="34">
        <v>1.0333333333333334</v>
      </c>
      <c r="AI43" s="34">
        <v>0.80000000000000016</v>
      </c>
      <c r="AJ43" s="34">
        <v>1.1666666666666667</v>
      </c>
    </row>
    <row r="44" spans="3:39" ht="15.75" x14ac:dyDescent="0.25">
      <c r="AA44" s="26" t="s">
        <v>42</v>
      </c>
      <c r="AB44" s="34">
        <v>140.75</v>
      </c>
      <c r="AC44" s="34">
        <v>136.05000000000001</v>
      </c>
      <c r="AD44" s="34">
        <v>91.16</v>
      </c>
      <c r="AE44" s="34">
        <v>221.92</v>
      </c>
      <c r="AF44" s="34">
        <v>178.71</v>
      </c>
      <c r="AG44" s="34">
        <v>294.39999999999998</v>
      </c>
      <c r="AH44" s="34">
        <v>209.14</v>
      </c>
      <c r="AI44" s="34">
        <v>190.13</v>
      </c>
      <c r="AJ44" s="34">
        <v>288.14</v>
      </c>
    </row>
    <row r="45" spans="3:39" ht="15.75" x14ac:dyDescent="0.25">
      <c r="AA45" s="26" t="s">
        <v>12</v>
      </c>
      <c r="AB45" s="34">
        <v>52.050000000000004</v>
      </c>
      <c r="AC45" s="34">
        <v>55.419999999999995</v>
      </c>
      <c r="AD45" s="34">
        <v>50.753333333333337</v>
      </c>
      <c r="AE45" s="34">
        <v>52.006666666666661</v>
      </c>
      <c r="AF45" s="34">
        <v>57.346666666666664</v>
      </c>
      <c r="AG45" s="34">
        <v>55.02</v>
      </c>
      <c r="AH45" s="34">
        <v>47.386666666666663</v>
      </c>
      <c r="AI45" s="34">
        <v>51.74</v>
      </c>
      <c r="AJ45" s="34">
        <v>54.833333333333336</v>
      </c>
    </row>
    <row r="46" spans="3:39" ht="15.75" x14ac:dyDescent="0.25">
      <c r="AA46" s="26" t="s">
        <v>10</v>
      </c>
      <c r="AB46" s="34">
        <v>8.1033333333333335</v>
      </c>
      <c r="AC46" s="34">
        <v>6.4933333333333332</v>
      </c>
      <c r="AD46" s="34">
        <v>10.116666666666665</v>
      </c>
      <c r="AE46" s="34">
        <v>5.416666666666667</v>
      </c>
      <c r="AF46" s="34">
        <v>5.1499999999999995</v>
      </c>
      <c r="AG46" s="34">
        <v>5.3033333333333337</v>
      </c>
      <c r="AH46" s="34">
        <v>6.8433333333333337</v>
      </c>
      <c r="AI46" s="34">
        <v>6.3666666666666671</v>
      </c>
      <c r="AJ46" s="34">
        <v>6.4433333333333342</v>
      </c>
    </row>
    <row r="47" spans="3:39" ht="15.75" x14ac:dyDescent="0.25">
      <c r="Q47" s="8">
        <v>22.63</v>
      </c>
      <c r="AA47" s="26" t="s">
        <v>11</v>
      </c>
      <c r="AB47" s="34">
        <v>20.816666666666666</v>
      </c>
      <c r="AC47" s="34">
        <v>15.796666666666667</v>
      </c>
      <c r="AD47" s="34">
        <v>23.419999999999998</v>
      </c>
      <c r="AE47" s="35">
        <v>9.4533333333333331</v>
      </c>
      <c r="AF47" s="33">
        <v>9.67</v>
      </c>
      <c r="AG47" s="33">
        <v>9.8766666666666669</v>
      </c>
      <c r="AH47" s="33">
        <v>11.803333333333335</v>
      </c>
      <c r="AI47" s="36">
        <v>14.536666666666667</v>
      </c>
      <c r="AJ47" s="35">
        <v>15.046666666666667</v>
      </c>
    </row>
    <row r="48" spans="3:39" ht="16.5" thickBot="1" x14ac:dyDescent="0.3">
      <c r="Q48" s="15">
        <v>21.86</v>
      </c>
      <c r="AA48" s="26" t="s">
        <v>43</v>
      </c>
      <c r="AB48" s="23">
        <v>3.1666666666666665</v>
      </c>
      <c r="AC48" s="23">
        <v>3.1666666666666665</v>
      </c>
      <c r="AD48" s="23">
        <v>3.2666666666666666</v>
      </c>
      <c r="AE48" s="23">
        <v>2.8</v>
      </c>
      <c r="AF48" s="23">
        <v>2.5</v>
      </c>
      <c r="AG48" s="23">
        <v>2.2666666666666666</v>
      </c>
      <c r="AH48" s="23">
        <v>2.4333333333333331</v>
      </c>
      <c r="AI48" s="23">
        <v>2.4333333333333331</v>
      </c>
      <c r="AJ48" s="23">
        <v>3.0666666666666669</v>
      </c>
    </row>
    <row r="49" spans="17:36" ht="16.5" thickBot="1" x14ac:dyDescent="0.3">
      <c r="Q49" s="15">
        <v>20.58</v>
      </c>
      <c r="AA49" s="26" t="s">
        <v>44</v>
      </c>
      <c r="AB49" s="37">
        <v>2.9333333333333331</v>
      </c>
      <c r="AC49" s="37">
        <v>2.6666666666666665</v>
      </c>
      <c r="AD49" s="37">
        <v>2.7333333333333334</v>
      </c>
      <c r="AE49" s="37">
        <v>2.7666666666666666</v>
      </c>
      <c r="AF49" s="37">
        <v>2.5666666666666669</v>
      </c>
      <c r="AG49" s="37">
        <v>2.7333333333333334</v>
      </c>
      <c r="AH49" s="38">
        <v>2.7</v>
      </c>
      <c r="AI49" s="37">
        <v>2.7666666666666666</v>
      </c>
      <c r="AJ49" s="37">
        <v>2.5666666666666669</v>
      </c>
    </row>
    <row r="50" spans="17:36" ht="15.75" x14ac:dyDescent="0.25">
      <c r="Q50" s="16">
        <v>15.919999999999998</v>
      </c>
      <c r="AA50" s="26" t="s">
        <v>45</v>
      </c>
      <c r="AB50" s="37">
        <v>2.5333333333333332</v>
      </c>
      <c r="AC50" s="37">
        <v>2.8333333333333335</v>
      </c>
      <c r="AD50" s="37">
        <v>2.7333333333333334</v>
      </c>
      <c r="AE50" s="37">
        <v>2.5333333333333332</v>
      </c>
      <c r="AF50" s="37">
        <v>2.7</v>
      </c>
      <c r="AG50" s="37">
        <v>2.4333333333333331</v>
      </c>
      <c r="AH50" s="38">
        <v>2.4333333333333331</v>
      </c>
      <c r="AI50" s="37">
        <v>2.6333333333333333</v>
      </c>
      <c r="AJ50" s="37">
        <v>2.7</v>
      </c>
    </row>
    <row r="51" spans="17:36" ht="15.75" x14ac:dyDescent="0.25">
      <c r="Q51" s="8">
        <v>15.46</v>
      </c>
      <c r="AA51" s="29" t="s">
        <v>4</v>
      </c>
      <c r="AB51" s="30">
        <f>U18</f>
        <v>0.69712536077048826</v>
      </c>
      <c r="AC51" s="30">
        <f>W18</f>
        <v>0.56193489716868061</v>
      </c>
      <c r="AD51" s="30">
        <f>Y18</f>
        <v>0.5750187883259591</v>
      </c>
      <c r="AE51" s="30">
        <f>AA18</f>
        <v>0.54731354294258894</v>
      </c>
      <c r="AF51" s="30">
        <f>AC18</f>
        <v>0.39782752901368035</v>
      </c>
      <c r="AG51" s="30">
        <f>AE18</f>
        <v>0.40359504217227998</v>
      </c>
      <c r="AH51" s="31">
        <f>AG18</f>
        <v>0.34171318263589834</v>
      </c>
      <c r="AI51" s="30">
        <f>AI18</f>
        <v>0.40073108109746414</v>
      </c>
      <c r="AJ51" s="30">
        <f>AK18</f>
        <v>0.56715668142292008</v>
      </c>
    </row>
    <row r="52" spans="17:36" ht="15.75" x14ac:dyDescent="0.25">
      <c r="Q52" s="8">
        <v>14.76</v>
      </c>
      <c r="AA52" s="26"/>
      <c r="AB52" s="27"/>
      <c r="AC52" s="27"/>
      <c r="AD52" s="27"/>
      <c r="AE52" s="27"/>
      <c r="AF52" s="27"/>
      <c r="AG52" s="27"/>
      <c r="AH52" s="28"/>
      <c r="AI52" s="27"/>
      <c r="AJ52" s="27"/>
    </row>
    <row r="53" spans="17:36" ht="15.75" x14ac:dyDescent="0.25">
      <c r="Q53" s="16">
        <v>11.53</v>
      </c>
      <c r="AA53" s="26"/>
      <c r="AB53" s="27"/>
      <c r="AC53" s="27"/>
      <c r="AD53" s="27"/>
      <c r="AE53" s="27"/>
      <c r="AF53" s="27"/>
      <c r="AG53" s="27"/>
      <c r="AH53" s="28"/>
      <c r="AI53" s="27"/>
      <c r="AJ53" s="27"/>
    </row>
    <row r="54" spans="17:36" ht="15.75" x14ac:dyDescent="0.25">
      <c r="Q54" s="8">
        <v>10.91</v>
      </c>
      <c r="AA54" s="26"/>
      <c r="AB54" s="27"/>
      <c r="AC54" s="27"/>
      <c r="AD54" s="27"/>
      <c r="AE54" s="27"/>
      <c r="AF54" s="27"/>
      <c r="AG54" s="27"/>
      <c r="AH54" s="27"/>
      <c r="AI54" s="27"/>
      <c r="AJ54" s="27"/>
    </row>
    <row r="55" spans="17:36" x14ac:dyDescent="0.25">
      <c r="Q55" s="8">
        <v>10.26</v>
      </c>
    </row>
  </sheetData>
  <sortState ref="Q48:Q55">
    <sortCondition descending="1" ref="Q47:Q55"/>
  </sortState>
  <mergeCells count="13">
    <mergeCell ref="AA38:AA39"/>
    <mergeCell ref="AB38:AJ38"/>
    <mergeCell ref="AJ5:AK5"/>
    <mergeCell ref="R5:R6"/>
    <mergeCell ref="S5:S6"/>
    <mergeCell ref="T5:U5"/>
    <mergeCell ref="V5:W5"/>
    <mergeCell ref="X5:Y5"/>
    <mergeCell ref="Z5:AA5"/>
    <mergeCell ref="AB5:AC5"/>
    <mergeCell ref="AD5:AE5"/>
    <mergeCell ref="AF5:AG5"/>
    <mergeCell ref="AH5:AI5"/>
  </mergeCells>
  <conditionalFormatting sqref="Q24:AM24 Q25:AG33 AI25:AI33 AK25:AK33 AM25:AM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perlakuan terbaik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dcterms:created xsi:type="dcterms:W3CDTF">2023-02-13T09:37:44Z</dcterms:created>
  <dcterms:modified xsi:type="dcterms:W3CDTF">2023-03-07T03:34:36Z</dcterms:modified>
</cp:coreProperties>
</file>