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 My Job\11. File M alif Auliya\"/>
    </mc:Choice>
  </mc:AlternateContent>
  <xr:revisionPtr revIDLastSave="0" documentId="13_ncr:1_{4EA77370-918D-4935-AF83-FDBE9A7245C2}" xr6:coauthVersionLast="47" xr6:coauthVersionMax="47" xr10:uidLastSave="{00000000-0000-0000-0000-000000000000}"/>
  <bookViews>
    <workbookView xWindow="0" yWindow="0" windowWidth="10245" windowHeight="10920" firstSheet="6" activeTab="6" xr2:uid="{74EA31FF-766C-45E7-86F0-60CFBDD538E5}"/>
  </bookViews>
  <sheets>
    <sheet name="Hasil Tabulasi" sheetId="4" r:id="rId1"/>
    <sheet name="Kriteria Sampel" sheetId="3" r:id="rId2"/>
    <sheet name="Hasil Kriteria Sampel" sheetId="2" r:id="rId3"/>
    <sheet name="Manajemen Laba (Y)" sheetId="6" r:id="rId4"/>
    <sheet name="Profitabilitas (X1) " sheetId="1" r:id="rId5"/>
    <sheet name="Konservatisme Akuntansi (X2)" sheetId="5" r:id="rId6"/>
    <sheet name="Likuiditas (X3)" sheetId="9" r:id="rId7"/>
    <sheet name="Presistensi Laba (X4)" sheetId="8" r:id="rId8"/>
  </sheets>
  <definedNames>
    <definedName name="_xlnm._FilterDatabase" localSheetId="0" hidden="1">'Hasil Tabulasi'!$I$2:$I$38</definedName>
    <definedName name="_Hlk145135426" localSheetId="1">'Kriteria Sampel'!$C$4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6" i="8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6" i="9"/>
  <c r="M7" i="5"/>
  <c r="D7" i="5" s="1"/>
  <c r="F7" i="5" s="1"/>
  <c r="M8" i="5"/>
  <c r="D8" i="5" s="1"/>
  <c r="F8" i="5" s="1"/>
  <c r="M9" i="5"/>
  <c r="D9" i="5" s="1"/>
  <c r="F9" i="5" s="1"/>
  <c r="M10" i="5"/>
  <c r="D10" i="5" s="1"/>
  <c r="F10" i="5" s="1"/>
  <c r="M11" i="5"/>
  <c r="D11" i="5" s="1"/>
  <c r="F11" i="5" s="1"/>
  <c r="M12" i="5"/>
  <c r="D12" i="5" s="1"/>
  <c r="F12" i="5" s="1"/>
  <c r="M13" i="5"/>
  <c r="D13" i="5" s="1"/>
  <c r="F13" i="5" s="1"/>
  <c r="M14" i="5"/>
  <c r="D14" i="5" s="1"/>
  <c r="F14" i="5" s="1"/>
  <c r="M15" i="5"/>
  <c r="D15" i="5" s="1"/>
  <c r="F15" i="5" s="1"/>
  <c r="M16" i="5"/>
  <c r="D16" i="5" s="1"/>
  <c r="F16" i="5" s="1"/>
  <c r="M17" i="5"/>
  <c r="D17" i="5" s="1"/>
  <c r="F17" i="5" s="1"/>
  <c r="M18" i="5"/>
  <c r="D18" i="5" s="1"/>
  <c r="F18" i="5" s="1"/>
  <c r="M19" i="5"/>
  <c r="D19" i="5" s="1"/>
  <c r="F19" i="5" s="1"/>
  <c r="M20" i="5"/>
  <c r="D20" i="5" s="1"/>
  <c r="F20" i="5" s="1"/>
  <c r="M21" i="5"/>
  <c r="D21" i="5" s="1"/>
  <c r="F21" i="5" s="1"/>
  <c r="M22" i="5"/>
  <c r="D22" i="5" s="1"/>
  <c r="F22" i="5" s="1"/>
  <c r="M23" i="5"/>
  <c r="D23" i="5" s="1"/>
  <c r="F23" i="5" s="1"/>
  <c r="M24" i="5"/>
  <c r="D24" i="5" s="1"/>
  <c r="F24" i="5" s="1"/>
  <c r="M25" i="5"/>
  <c r="D25" i="5" s="1"/>
  <c r="F25" i="5" s="1"/>
  <c r="M26" i="5"/>
  <c r="D26" i="5" s="1"/>
  <c r="F26" i="5" s="1"/>
  <c r="M27" i="5"/>
  <c r="D27" i="5" s="1"/>
  <c r="F27" i="5" s="1"/>
  <c r="M28" i="5"/>
  <c r="D28" i="5" s="1"/>
  <c r="F28" i="5" s="1"/>
  <c r="M29" i="5"/>
  <c r="D29" i="5" s="1"/>
  <c r="F29" i="5" s="1"/>
  <c r="M30" i="5"/>
  <c r="D30" i="5" s="1"/>
  <c r="F30" i="5" s="1"/>
  <c r="M31" i="5"/>
  <c r="D31" i="5" s="1"/>
  <c r="F31" i="5" s="1"/>
  <c r="M32" i="5"/>
  <c r="D32" i="5" s="1"/>
  <c r="F32" i="5" s="1"/>
  <c r="M33" i="5"/>
  <c r="D33" i="5" s="1"/>
  <c r="F33" i="5" s="1"/>
  <c r="M34" i="5"/>
  <c r="D34" i="5" s="1"/>
  <c r="F34" i="5" s="1"/>
  <c r="M35" i="5"/>
  <c r="D35" i="5" s="1"/>
  <c r="F35" i="5" s="1"/>
  <c r="M36" i="5"/>
  <c r="D36" i="5" s="1"/>
  <c r="F36" i="5" s="1"/>
  <c r="M37" i="5"/>
  <c r="D37" i="5" s="1"/>
  <c r="F37" i="5" s="1"/>
  <c r="M38" i="5"/>
  <c r="D38" i="5" s="1"/>
  <c r="F38" i="5" s="1"/>
  <c r="M39" i="5"/>
  <c r="D39" i="5" s="1"/>
  <c r="F39" i="5" s="1"/>
  <c r="M40" i="5"/>
  <c r="D40" i="5" s="1"/>
  <c r="F40" i="5" s="1"/>
  <c r="M41" i="5"/>
  <c r="D41" i="5" s="1"/>
  <c r="F41" i="5" s="1"/>
  <c r="M42" i="5"/>
  <c r="D42" i="5" s="1"/>
  <c r="F42" i="5" s="1"/>
  <c r="M43" i="5"/>
  <c r="D43" i="5" s="1"/>
  <c r="F43" i="5" s="1"/>
  <c r="M44" i="5"/>
  <c r="D44" i="5" s="1"/>
  <c r="F44" i="5" s="1"/>
  <c r="M45" i="5"/>
  <c r="D45" i="5" s="1"/>
  <c r="F45" i="5" s="1"/>
  <c r="M46" i="5"/>
  <c r="D46" i="5" s="1"/>
  <c r="F46" i="5" s="1"/>
  <c r="M47" i="5"/>
  <c r="D47" i="5" s="1"/>
  <c r="F47" i="5" s="1"/>
  <c r="M48" i="5"/>
  <c r="D48" i="5" s="1"/>
  <c r="F48" i="5" s="1"/>
  <c r="M49" i="5"/>
  <c r="D49" i="5" s="1"/>
  <c r="F49" i="5" s="1"/>
  <c r="M50" i="5"/>
  <c r="D50" i="5" s="1"/>
  <c r="F50" i="5" s="1"/>
  <c r="M51" i="5"/>
  <c r="D51" i="5" s="1"/>
  <c r="F51" i="5" s="1"/>
  <c r="M52" i="5"/>
  <c r="D52" i="5" s="1"/>
  <c r="F52" i="5" s="1"/>
  <c r="M53" i="5"/>
  <c r="D53" i="5" s="1"/>
  <c r="F53" i="5" s="1"/>
  <c r="M54" i="5"/>
  <c r="D54" i="5" s="1"/>
  <c r="F54" i="5" s="1"/>
  <c r="M55" i="5"/>
  <c r="D55" i="5" s="1"/>
  <c r="F55" i="5" s="1"/>
  <c r="M56" i="5"/>
  <c r="D56" i="5" s="1"/>
  <c r="F56" i="5" s="1"/>
  <c r="M57" i="5"/>
  <c r="D57" i="5" s="1"/>
  <c r="F57" i="5" s="1"/>
  <c r="M58" i="5"/>
  <c r="D58" i="5" s="1"/>
  <c r="F58" i="5" s="1"/>
  <c r="M59" i="5"/>
  <c r="D59" i="5" s="1"/>
  <c r="F59" i="5" s="1"/>
  <c r="M60" i="5"/>
  <c r="D60" i="5" s="1"/>
  <c r="F60" i="5" s="1"/>
  <c r="M61" i="5"/>
  <c r="D61" i="5" s="1"/>
  <c r="F61" i="5" s="1"/>
  <c r="M62" i="5"/>
  <c r="D62" i="5" s="1"/>
  <c r="F62" i="5" s="1"/>
  <c r="M63" i="5"/>
  <c r="D63" i="5" s="1"/>
  <c r="F63" i="5" s="1"/>
  <c r="M64" i="5"/>
  <c r="D64" i="5" s="1"/>
  <c r="F64" i="5" s="1"/>
  <c r="M65" i="5"/>
  <c r="D65" i="5" s="1"/>
  <c r="F65" i="5" s="1"/>
  <c r="M66" i="5"/>
  <c r="D66" i="5" s="1"/>
  <c r="F66" i="5" s="1"/>
  <c r="M67" i="5"/>
  <c r="D67" i="5" s="1"/>
  <c r="F67" i="5" s="1"/>
  <c r="M68" i="5"/>
  <c r="D68" i="5" s="1"/>
  <c r="F68" i="5" s="1"/>
  <c r="M69" i="5"/>
  <c r="D69" i="5" s="1"/>
  <c r="F69" i="5" s="1"/>
  <c r="M70" i="5"/>
  <c r="D70" i="5" s="1"/>
  <c r="F70" i="5" s="1"/>
  <c r="M71" i="5"/>
  <c r="D71" i="5" s="1"/>
  <c r="F71" i="5" s="1"/>
  <c r="M72" i="5"/>
  <c r="D72" i="5" s="1"/>
  <c r="F72" i="5" s="1"/>
  <c r="M73" i="5"/>
  <c r="D73" i="5" s="1"/>
  <c r="F73" i="5" s="1"/>
  <c r="M74" i="5"/>
  <c r="D74" i="5" s="1"/>
  <c r="F74" i="5" s="1"/>
  <c r="M75" i="5"/>
  <c r="D75" i="5" s="1"/>
  <c r="F75" i="5" s="1"/>
  <c r="M76" i="5"/>
  <c r="D76" i="5" s="1"/>
  <c r="F76" i="5" s="1"/>
  <c r="M77" i="5"/>
  <c r="D77" i="5" s="1"/>
  <c r="F77" i="5" s="1"/>
  <c r="M78" i="5"/>
  <c r="D78" i="5" s="1"/>
  <c r="F78" i="5" s="1"/>
  <c r="M79" i="5"/>
  <c r="D79" i="5" s="1"/>
  <c r="F79" i="5" s="1"/>
  <c r="M80" i="5"/>
  <c r="D80" i="5" s="1"/>
  <c r="F80" i="5" s="1"/>
  <c r="M81" i="5"/>
  <c r="D81" i="5" s="1"/>
  <c r="F81" i="5" s="1"/>
  <c r="M82" i="5"/>
  <c r="D82" i="5" s="1"/>
  <c r="F82" i="5" s="1"/>
  <c r="M83" i="5"/>
  <c r="D83" i="5" s="1"/>
  <c r="F83" i="5" s="1"/>
  <c r="M84" i="5"/>
  <c r="D84" i="5" s="1"/>
  <c r="F84" i="5" s="1"/>
  <c r="M85" i="5"/>
  <c r="D85" i="5" s="1"/>
  <c r="F85" i="5" s="1"/>
  <c r="M86" i="5"/>
  <c r="D86" i="5" s="1"/>
  <c r="F86" i="5" s="1"/>
  <c r="M87" i="5"/>
  <c r="D87" i="5" s="1"/>
  <c r="F87" i="5" s="1"/>
  <c r="M88" i="5"/>
  <c r="D88" i="5" s="1"/>
  <c r="F88" i="5" s="1"/>
  <c r="M89" i="5"/>
  <c r="D89" i="5" s="1"/>
  <c r="F89" i="5" s="1"/>
  <c r="M90" i="5"/>
  <c r="D90" i="5" s="1"/>
  <c r="F90" i="5" s="1"/>
  <c r="M91" i="5"/>
  <c r="D91" i="5" s="1"/>
  <c r="F91" i="5" s="1"/>
  <c r="M92" i="5"/>
  <c r="D92" i="5" s="1"/>
  <c r="F92" i="5" s="1"/>
  <c r="M93" i="5"/>
  <c r="D93" i="5" s="1"/>
  <c r="F93" i="5" s="1"/>
  <c r="M94" i="5"/>
  <c r="D94" i="5" s="1"/>
  <c r="F94" i="5" s="1"/>
  <c r="M95" i="5"/>
  <c r="D95" i="5" s="1"/>
  <c r="F95" i="5" s="1"/>
  <c r="M96" i="5"/>
  <c r="D96" i="5" s="1"/>
  <c r="F96" i="5" s="1"/>
  <c r="M97" i="5"/>
  <c r="D97" i="5" s="1"/>
  <c r="F97" i="5" s="1"/>
  <c r="M98" i="5"/>
  <c r="D98" i="5" s="1"/>
  <c r="F98" i="5" s="1"/>
  <c r="M99" i="5"/>
  <c r="D99" i="5" s="1"/>
  <c r="F99" i="5" s="1"/>
  <c r="M100" i="5"/>
  <c r="D100" i="5" s="1"/>
  <c r="F100" i="5" s="1"/>
  <c r="M101" i="5"/>
  <c r="D101" i="5" s="1"/>
  <c r="F101" i="5" s="1"/>
  <c r="M102" i="5"/>
  <c r="D102" i="5" s="1"/>
  <c r="F102" i="5" s="1"/>
  <c r="M103" i="5"/>
  <c r="D103" i="5" s="1"/>
  <c r="F103" i="5" s="1"/>
  <c r="M104" i="5"/>
  <c r="D104" i="5" s="1"/>
  <c r="F104" i="5" s="1"/>
  <c r="M105" i="5"/>
  <c r="D105" i="5" s="1"/>
  <c r="F105" i="5" s="1"/>
  <c r="M106" i="5"/>
  <c r="D106" i="5" s="1"/>
  <c r="F106" i="5" s="1"/>
  <c r="M107" i="5"/>
  <c r="D107" i="5" s="1"/>
  <c r="F107" i="5" s="1"/>
  <c r="M108" i="5"/>
  <c r="D108" i="5" s="1"/>
  <c r="F108" i="5" s="1"/>
  <c r="M109" i="5"/>
  <c r="D109" i="5" s="1"/>
  <c r="F109" i="5" s="1"/>
  <c r="M110" i="5"/>
  <c r="D110" i="5" s="1"/>
  <c r="F110" i="5" s="1"/>
  <c r="M111" i="5"/>
  <c r="D111" i="5" s="1"/>
  <c r="F111" i="5" s="1"/>
  <c r="M112" i="5"/>
  <c r="D112" i="5" s="1"/>
  <c r="F112" i="5" s="1"/>
  <c r="M113" i="5"/>
  <c r="D113" i="5" s="1"/>
  <c r="F113" i="5" s="1"/>
  <c r="M114" i="5"/>
  <c r="D114" i="5" s="1"/>
  <c r="F114" i="5" s="1"/>
  <c r="M115" i="5"/>
  <c r="D115" i="5" s="1"/>
  <c r="F115" i="5" s="1"/>
  <c r="M116" i="5"/>
  <c r="D116" i="5" s="1"/>
  <c r="F116" i="5" s="1"/>
  <c r="M117" i="5"/>
  <c r="D117" i="5" s="1"/>
  <c r="F117" i="5" s="1"/>
  <c r="M118" i="5"/>
  <c r="D118" i="5" s="1"/>
  <c r="F118" i="5" s="1"/>
  <c r="M119" i="5"/>
  <c r="D119" i="5" s="1"/>
  <c r="F119" i="5" s="1"/>
  <c r="M120" i="5"/>
  <c r="D120" i="5" s="1"/>
  <c r="F120" i="5" s="1"/>
  <c r="M121" i="5"/>
  <c r="D121" i="5" s="1"/>
  <c r="F121" i="5" s="1"/>
  <c r="M122" i="5"/>
  <c r="D122" i="5" s="1"/>
  <c r="F122" i="5" s="1"/>
  <c r="M123" i="5"/>
  <c r="D123" i="5" s="1"/>
  <c r="F123" i="5" s="1"/>
  <c r="M124" i="5"/>
  <c r="D124" i="5" s="1"/>
  <c r="F124" i="5" s="1"/>
  <c r="M125" i="5"/>
  <c r="D125" i="5" s="1"/>
  <c r="F125" i="5" s="1"/>
  <c r="M126" i="5"/>
  <c r="D126" i="5" s="1"/>
  <c r="F126" i="5" s="1"/>
  <c r="M127" i="5"/>
  <c r="D127" i="5" s="1"/>
  <c r="F127" i="5" s="1"/>
  <c r="M128" i="5"/>
  <c r="D128" i="5" s="1"/>
  <c r="F128" i="5" s="1"/>
  <c r="M129" i="5"/>
  <c r="D129" i="5" s="1"/>
  <c r="F129" i="5" s="1"/>
  <c r="M130" i="5"/>
  <c r="D130" i="5" s="1"/>
  <c r="F130" i="5" s="1"/>
  <c r="M131" i="5"/>
  <c r="D131" i="5" s="1"/>
  <c r="F131" i="5" s="1"/>
  <c r="M132" i="5"/>
  <c r="D132" i="5" s="1"/>
  <c r="F132" i="5" s="1"/>
  <c r="M133" i="5"/>
  <c r="D133" i="5" s="1"/>
  <c r="F133" i="5" s="1"/>
  <c r="M134" i="5"/>
  <c r="D134" i="5" s="1"/>
  <c r="F134" i="5" s="1"/>
  <c r="M135" i="5"/>
  <c r="D135" i="5" s="1"/>
  <c r="F135" i="5" s="1"/>
  <c r="M136" i="5"/>
  <c r="D136" i="5" s="1"/>
  <c r="F136" i="5" s="1"/>
  <c r="M137" i="5"/>
  <c r="D137" i="5" s="1"/>
  <c r="F137" i="5" s="1"/>
  <c r="M138" i="5"/>
  <c r="D138" i="5" s="1"/>
  <c r="F138" i="5" s="1"/>
  <c r="M139" i="5"/>
  <c r="D139" i="5" s="1"/>
  <c r="F139" i="5" s="1"/>
  <c r="M140" i="5"/>
  <c r="D140" i="5" s="1"/>
  <c r="F140" i="5" s="1"/>
  <c r="M6" i="5"/>
  <c r="D6" i="5" s="1"/>
  <c r="F6" i="5" s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</calcChain>
</file>

<file path=xl/sharedStrings.xml><?xml version="1.0" encoding="utf-8"?>
<sst xmlns="http://schemas.openxmlformats.org/spreadsheetml/2006/main" count="745" uniqueCount="119">
  <si>
    <t>No</t>
  </si>
  <si>
    <t>Perusahaan</t>
  </si>
  <si>
    <t>Tahun</t>
  </si>
  <si>
    <t>Hasil</t>
  </si>
  <si>
    <t>NAMA PERUSAHAAN</t>
  </si>
  <si>
    <t>√</t>
  </si>
  <si>
    <t>Total Asset</t>
  </si>
  <si>
    <t>Q: Nilai perusahaan,</t>
  </si>
  <si>
    <t>MVE : Nilai pasar ekuitas (Equity Market Value), yang diperoleh dari hasil perkalian harga saham penutupan (closing price) akhir tahun dengan</t>
  </si>
  <si>
    <t xml:space="preserve">jumlah saham yang beredar pada akhir tahun, </t>
  </si>
  <si>
    <t xml:space="preserve">DEBT: Total utang perusahaan, </t>
  </si>
  <si>
    <t>TA: Total asset</t>
  </si>
  <si>
    <t>Y</t>
  </si>
  <si>
    <t>X1</t>
  </si>
  <si>
    <t>X2</t>
  </si>
  <si>
    <t>X3</t>
  </si>
  <si>
    <t>Kriteria</t>
  </si>
  <si>
    <t>ADES</t>
  </si>
  <si>
    <t>AISA</t>
  </si>
  <si>
    <t>ALTO</t>
  </si>
  <si>
    <t>BTEK</t>
  </si>
  <si>
    <t>BUDI</t>
  </si>
  <si>
    <t>CAMP</t>
  </si>
  <si>
    <t>CEKA</t>
  </si>
  <si>
    <t>CLEO</t>
  </si>
  <si>
    <t>DLTA</t>
  </si>
  <si>
    <t>DMND</t>
  </si>
  <si>
    <t>FOOD</t>
  </si>
  <si>
    <t>HOKI</t>
  </si>
  <si>
    <t>ICBP</t>
  </si>
  <si>
    <t>IIKP</t>
  </si>
  <si>
    <t>IKAN</t>
  </si>
  <si>
    <t>INDF</t>
  </si>
  <si>
    <t>KEJU</t>
  </si>
  <si>
    <t>MGNA</t>
  </si>
  <si>
    <t>MLBI</t>
  </si>
  <si>
    <t>MYOR</t>
  </si>
  <si>
    <t>PANI</t>
  </si>
  <si>
    <t>PCAR</t>
  </si>
  <si>
    <t>PSDN</t>
  </si>
  <si>
    <t>ROTI</t>
  </si>
  <si>
    <t>SKBM</t>
  </si>
  <si>
    <t>SKLT</t>
  </si>
  <si>
    <t>STTP</t>
  </si>
  <si>
    <t>TBLA</t>
  </si>
  <si>
    <t>ULTJ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</si>
  <si>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</si>
  <si>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</si>
  <si>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</si>
  <si>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</si>
  <si>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</si>
  <si>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</si>
  <si>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</si>
  <si>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</si>
  <si>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</si>
  <si>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</si>
  <si>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</si>
  <si>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</si>
  <si>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</si>
  <si>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</si>
  <si>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</si>
  <si>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</si>
  <si>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</si>
  <si>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</si>
  <si>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</si>
  <si>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</si>
  <si>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</si>
  <si>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</si>
  <si>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</si>
  <si>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</si>
  <si>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</si>
  <si>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</si>
  <si>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</si>
  <si>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</si>
  <si>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</si>
  <si>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GOOD</t>
  </si>
  <si>
    <t>30.</t>
  </si>
  <si>
    <t>Oke</t>
  </si>
  <si>
    <t>X</t>
  </si>
  <si>
    <t>Catatan :</t>
  </si>
  <si>
    <t>Rumus = Total Hutang : Total Modal</t>
  </si>
  <si>
    <t xml:space="preserve">Rumus : Skala variabel dummy digunakan dengan memberikan skor 1 (satu) </t>
  </si>
  <si>
    <t>jika perusahaan memakai ERM serta skor 0 (nol) jika perusahaan tidak memakai ERM</t>
  </si>
  <si>
    <t>Nilai Perusahaan  = Perusahaan  manufaktur subisektor makanan dan minuman Yang terdaftar di BEI 2020-2023</t>
  </si>
  <si>
    <t>ERM   = Perusahaan  manufaktur sub sektor makanan dan minuman Yang terdaftar di BEI 2020-2023</t>
  </si>
  <si>
    <t>Struktur Modal  = Perusahaan  manufaktur sub sektor makanan dan minuman Yang terdaftar di BEI 2019-2022</t>
  </si>
  <si>
    <t>Tata Kelola  = Perusahaan  manufaktur sub sektor makanan dan minuman Yang terdaftar di BEI 2019-2022</t>
  </si>
  <si>
    <t>Umur Perusahaan  = Perusahaan  manufaktur sub sektor makanan dan minuman Yang terdaftar di BEI 2019-2022</t>
  </si>
  <si>
    <t>total kriteria dalam pengumpulan tata kelola perusahaan</t>
  </si>
  <si>
    <r>
      <t xml:space="preserve">CG = </t>
    </r>
    <r>
      <rPr>
        <u/>
        <sz val="11"/>
        <color theme="0"/>
        <rFont val="Calibri"/>
        <family val="2"/>
        <scheme val="minor"/>
      </rPr>
      <t>skor standar tata kelola perusahaan terpenuhi</t>
    </r>
  </si>
  <si>
    <t>NO</t>
  </si>
  <si>
    <t>Jumlah sample</t>
  </si>
  <si>
    <r>
      <t xml:space="preserve">Perusahaan manufaktur </t>
    </r>
    <r>
      <rPr>
        <i/>
        <sz val="10"/>
        <color theme="1"/>
        <rFont val="Times New Roman"/>
        <family val="1"/>
      </rPr>
      <t>sector</t>
    </r>
    <r>
      <rPr>
        <sz val="10"/>
        <color theme="1"/>
        <rFont val="Times New Roman"/>
        <family val="1"/>
      </rPr>
      <t xml:space="preserve"> makanan dan minuman yang tercatat di BEI pada tahun 2019 – 2023.</t>
    </r>
  </si>
  <si>
    <r>
      <t xml:space="preserve">Perusahaan manufaktur </t>
    </r>
    <r>
      <rPr>
        <i/>
        <sz val="10"/>
        <color theme="1"/>
        <rFont val="Times New Roman"/>
        <family val="1"/>
      </rPr>
      <t>sector</t>
    </r>
    <r>
      <rPr>
        <sz val="10"/>
        <color theme="1"/>
        <rFont val="Times New Roman"/>
        <family val="1"/>
      </rPr>
      <t xml:space="preserve"> makanan dan minuman yang menerbitkan laporan Keuangan secara berturut-turut pada tahun 2019-2023.</t>
    </r>
  </si>
  <si>
    <t>Perusahaan manufaktur sektor makanan dan minuman yang memakai mata uang selain rupiah dalam penyajian laporan keuangan.</t>
  </si>
  <si>
    <t>Perusahaan manufaktur sektor makanan dan minuman yang mendapatkan laba secara berturut-turut pada tahun 2019-2023.</t>
  </si>
  <si>
    <t>Jumlah sampel Perusahaan x 5 Tahun</t>
  </si>
  <si>
    <t>Total sampel</t>
  </si>
  <si>
    <t xml:space="preserve">Perusahaan  manufaktur subisektor makanan dan iminuman yang tidak mempublikasi laporan keuangan selama 2019 – 2023 secaraiberturut turut </t>
  </si>
  <si>
    <t>Perusahaan manufaktur sektor makanan dan minuman yang memakai mata uang selain rupiah dalam penyajian laporan keuangan</t>
  </si>
  <si>
    <t>Perusahaan manufaktur sub sektor makanan dan minuman yang  memperoleh laba selama 2020 – 2023 secara berturut turut</t>
  </si>
  <si>
    <t>TACt</t>
  </si>
  <si>
    <t>Laba bersih Setelah Pajak</t>
  </si>
  <si>
    <t>ROA</t>
  </si>
  <si>
    <t>Nilai Buku Persaham</t>
  </si>
  <si>
    <t>Market To Book</t>
  </si>
  <si>
    <t>Total Equitas</t>
  </si>
  <si>
    <t>Outstanding Share</t>
  </si>
  <si>
    <t>Close Price</t>
  </si>
  <si>
    <t>Book to Market Ratio</t>
  </si>
  <si>
    <t>Harga Pasar PerSaham</t>
  </si>
  <si>
    <t xml:space="preserve">Aktiva Lancar </t>
  </si>
  <si>
    <t>Hutang Lancar</t>
  </si>
  <si>
    <t>Rasio Lancar (Likuiditas)</t>
  </si>
  <si>
    <t>Nit ( Laba Bersih)</t>
  </si>
  <si>
    <t>CFOt (Total Arus Kas Operasi)</t>
  </si>
  <si>
    <t>EBT t-1 = Laba Usaha + Bunga + Pajak tahun sebelumnya</t>
  </si>
  <si>
    <t>EBT t = Laba Usaha + Bunga + Pajak</t>
  </si>
  <si>
    <t>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</si>
</sst>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Rp&quot;* #,##0_-;\-&quot;Rp&quot;* #,##0_-;_-&quot;Rp&quot;* &quot;-&quot;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5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3"/>
      <color theme="1"/>
      <name val="Times New Roman"/>
      <family val="1"/>
    </font>
    <font>
      <sz val="11"/>
      <color rgb="FFFF0000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3"/>
      <scheme val="minor"/>
    </font>
    <font>
      <sz val="12"/>
      <color theme="0"/>
      <name val="Calibri"/>
      <family val="2"/>
      <charset val="163"/>
      <scheme val="minor"/>
    </font>
    <font>
      <b/>
      <sz val="11"/>
      <color theme="1"/>
      <name val="Calibri Light"/>
      <family val="1"/>
      <charset val="163"/>
      <scheme val="major"/>
    </font>
    <font>
      <u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28" xfId="0" applyBorder="1" applyAlignment="1">
      <alignment horizontal="center"/>
    </xf>
    <xf numFmtId="0" fontId="2" fillId="0" borderId="0" xfId="0" applyFont="1" applyAlignment="1">
      <alignment horizontal="center"/>
    </xf>
    <xf numFmtId="42" fontId="0" fillId="0" borderId="0" xfId="0" applyNumberFormat="1"/>
    <xf numFmtId="0" fontId="0" fillId="3" borderId="27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" fontId="0" fillId="0" borderId="0" xfId="0" applyNumberFormat="1"/>
    <xf numFmtId="1" fontId="0" fillId="2" borderId="0" xfId="0" applyNumberFormat="1" applyFill="1"/>
    <xf numFmtId="0" fontId="9" fillId="0" borderId="2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5" borderId="1" xfId="0" applyFont="1" applyFill="1" applyBorder="1"/>
    <xf numFmtId="0" fontId="12" fillId="5" borderId="2" xfId="0" applyFont="1" applyFill="1" applyBorder="1"/>
    <xf numFmtId="0" fontId="12" fillId="5" borderId="3" xfId="0" applyFont="1" applyFill="1" applyBorder="1"/>
    <xf numFmtId="0" fontId="12" fillId="5" borderId="4" xfId="0" applyFont="1" applyFill="1" applyBorder="1"/>
    <xf numFmtId="0" fontId="12" fillId="5" borderId="5" xfId="0" applyFont="1" applyFill="1" applyBorder="1"/>
    <xf numFmtId="0" fontId="12" fillId="5" borderId="6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4" xfId="0" applyBorder="1"/>
    <xf numFmtId="0" fontId="0" fillId="0" borderId="25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vertical="center"/>
    </xf>
    <xf numFmtId="0" fontId="13" fillId="0" borderId="3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10" fillId="6" borderId="0" xfId="0" applyFont="1" applyFill="1"/>
    <xf numFmtId="0" fontId="0" fillId="6" borderId="0" xfId="0" applyFill="1"/>
    <xf numFmtId="42" fontId="3" fillId="0" borderId="16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/>
    </xf>
    <xf numFmtId="42" fontId="3" fillId="0" borderId="30" xfId="0" applyNumberFormat="1" applyFont="1" applyBorder="1" applyAlignment="1">
      <alignment horizontal="center" vertic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3" fillId="0" borderId="18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38" xfId="0" applyFont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35" xfId="0" applyBorder="1"/>
    <xf numFmtId="0" fontId="0" fillId="0" borderId="39" xfId="0" applyBorder="1"/>
    <xf numFmtId="42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2" fontId="0" fillId="0" borderId="0" xfId="0" applyNumberFormat="1" applyAlignment="1">
      <alignment horizontal="center"/>
    </xf>
    <xf numFmtId="42" fontId="15" fillId="0" borderId="0" xfId="0" applyNumberFormat="1" applyFont="1"/>
    <xf numFmtId="42" fontId="1" fillId="0" borderId="0" xfId="2" applyNumberFormat="1" applyFont="1" applyBorder="1"/>
    <xf numFmtId="0" fontId="2" fillId="0" borderId="9" xfId="0" applyFont="1" applyBorder="1" applyAlignment="1">
      <alignment horizontal="center"/>
    </xf>
    <xf numFmtId="42" fontId="0" fillId="0" borderId="11" xfId="0" applyNumberFormat="1" applyBorder="1"/>
    <xf numFmtId="42" fontId="0" fillId="0" borderId="13" xfId="0" applyNumberFormat="1" applyBorder="1"/>
    <xf numFmtId="42" fontId="0" fillId="0" borderId="15" xfId="0" applyNumberFormat="1" applyBorder="1"/>
    <xf numFmtId="42" fontId="0" fillId="0" borderId="23" xfId="0" applyNumberFormat="1" applyBorder="1" applyAlignment="1">
      <alignment horizontal="center"/>
    </xf>
    <xf numFmtId="42" fontId="0" fillId="0" borderId="21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42" fontId="0" fillId="0" borderId="14" xfId="0" applyNumberFormat="1" applyBorder="1"/>
    <xf numFmtId="42" fontId="0" fillId="0" borderId="23" xfId="0" applyNumberFormat="1" applyBorder="1"/>
    <xf numFmtId="42" fontId="0" fillId="0" borderId="21" xfId="0" applyNumberFormat="1" applyBorder="1"/>
    <xf numFmtId="42" fontId="0" fillId="0" borderId="35" xfId="0" applyNumberFormat="1" applyBorder="1"/>
    <xf numFmtId="42" fontId="0" fillId="0" borderId="11" xfId="0" applyNumberFormat="1" applyBorder="1" applyAlignment="1">
      <alignment horizontal="center"/>
    </xf>
    <xf numFmtId="42" fontId="0" fillId="0" borderId="13" xfId="0" applyNumberFormat="1" applyBorder="1" applyAlignment="1">
      <alignment horizontal="center"/>
    </xf>
    <xf numFmtId="42" fontId="15" fillId="0" borderId="13" xfId="0" applyNumberFormat="1" applyFont="1" applyBorder="1"/>
    <xf numFmtId="1" fontId="3" fillId="0" borderId="16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42" fontId="11" fillId="0" borderId="16" xfId="0" applyNumberFormat="1" applyFont="1" applyBorder="1" applyAlignment="1">
      <alignment horizontal="center" vertical="center"/>
    </xf>
    <xf numFmtId="42" fontId="0" fillId="0" borderId="15" xfId="0" applyNumberFormat="1" applyBorder="1" applyAlignment="1">
      <alignment horizontal="center"/>
    </xf>
    <xf numFmtId="42" fontId="1" fillId="0" borderId="28" xfId="2" applyNumberFormat="1" applyFont="1" applyBorder="1"/>
    <xf numFmtId="42" fontId="1" fillId="0" borderId="13" xfId="2" applyNumberFormat="1" applyFont="1" applyBorder="1"/>
    <xf numFmtId="42" fontId="0" fillId="0" borderId="22" xfId="0" applyNumberFormat="1" applyBorder="1" applyAlignment="1">
      <alignment horizontal="center"/>
    </xf>
    <xf numFmtId="42" fontId="6" fillId="0" borderId="21" xfId="0" applyNumberFormat="1" applyFont="1" applyBorder="1" applyAlignment="1">
      <alignment horizontal="center"/>
    </xf>
    <xf numFmtId="42" fontId="0" fillId="0" borderId="26" xfId="0" applyNumberFormat="1" applyBorder="1" applyAlignment="1">
      <alignment horizontal="center"/>
    </xf>
    <xf numFmtId="42" fontId="0" fillId="0" borderId="19" xfId="0" applyNumberFormat="1" applyBorder="1" applyAlignment="1">
      <alignment horizontal="center"/>
    </xf>
    <xf numFmtId="42" fontId="0" fillId="0" borderId="40" xfId="0" applyNumberFormat="1" applyBorder="1" applyAlignment="1">
      <alignment horizontal="center"/>
    </xf>
    <xf numFmtId="42" fontId="0" fillId="0" borderId="41" xfId="0" applyNumberFormat="1" applyBorder="1" applyAlignment="1">
      <alignment horizontal="center"/>
    </xf>
    <xf numFmtId="42" fontId="0" fillId="0" borderId="27" xfId="0" applyNumberFormat="1" applyBorder="1"/>
    <xf numFmtId="42" fontId="0" fillId="0" borderId="40" xfId="0" applyNumberFormat="1" applyBorder="1"/>
    <xf numFmtId="42" fontId="6" fillId="0" borderId="21" xfId="0" applyNumberFormat="1" applyFont="1" applyBorder="1"/>
    <xf numFmtId="42" fontId="0" fillId="0" borderId="42" xfId="0" applyNumberFormat="1" applyBorder="1"/>
    <xf numFmtId="42" fontId="2" fillId="0" borderId="3" xfId="0" applyNumberFormat="1" applyFont="1" applyBorder="1" applyAlignment="1">
      <alignment horizontal="center"/>
    </xf>
    <xf numFmtId="42" fontId="0" fillId="0" borderId="29" xfId="0" applyNumberFormat="1" applyBorder="1" applyAlignment="1">
      <alignment horizontal="center"/>
    </xf>
    <xf numFmtId="42" fontId="0" fillId="0" borderId="28" xfId="0" applyNumberFormat="1" applyBorder="1" applyAlignment="1">
      <alignment horizontal="center"/>
    </xf>
    <xf numFmtId="42" fontId="2" fillId="0" borderId="24" xfId="0" applyNumberFormat="1" applyFont="1" applyBorder="1" applyAlignment="1">
      <alignment horizontal="center"/>
    </xf>
    <xf numFmtId="42" fontId="3" fillId="0" borderId="9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1" fontId="0" fillId="11" borderId="27" xfId="0" applyNumberFormat="1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42" fontId="13" fillId="0" borderId="14" xfId="0" applyNumberFormat="1" applyFont="1" applyBorder="1" applyAlignment="1">
      <alignment horizontal="center" vertical="center"/>
    </xf>
    <xf numFmtId="42" fontId="0" fillId="0" borderId="23" xfId="0" applyNumberFormat="1" applyBorder="1" applyAlignment="1">
      <alignment horizontal="center" vertical="center"/>
    </xf>
    <xf numFmtId="42" fontId="0" fillId="0" borderId="11" xfId="0" applyNumberFormat="1" applyBorder="1" applyAlignment="1">
      <alignment horizontal="center" vertical="center"/>
    </xf>
    <xf numFmtId="42" fontId="0" fillId="0" borderId="21" xfId="0" applyNumberFormat="1" applyBorder="1" applyAlignment="1">
      <alignment horizontal="center" vertical="center"/>
    </xf>
    <xf numFmtId="42" fontId="0" fillId="0" borderId="13" xfId="0" applyNumberFormat="1" applyBorder="1" applyAlignment="1">
      <alignment horizontal="center" vertical="center"/>
    </xf>
    <xf numFmtId="42" fontId="0" fillId="0" borderId="22" xfId="0" applyNumberFormat="1" applyBorder="1" applyAlignment="1">
      <alignment horizontal="center" vertical="center"/>
    </xf>
    <xf numFmtId="42" fontId="0" fillId="0" borderId="15" xfId="0" applyNumberFormat="1" applyBorder="1" applyAlignment="1">
      <alignment horizontal="center" vertical="center"/>
    </xf>
    <xf numFmtId="42" fontId="0" fillId="0" borderId="0" xfId="0" applyNumberFormat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1" fontId="0" fillId="7" borderId="11" xfId="0" applyNumberFormat="1" applyFill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0" fontId="10" fillId="10" borderId="33" xfId="0" applyFont="1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1" fontId="0" fillId="0" borderId="33" xfId="0" applyNumberFormat="1" applyBorder="1"/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3" xfId="1" xr:uid="{62924F7E-2366-4CB6-A2A2-215BD23A39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DE68-B089-4AD3-B5BE-EED8C611C01E}">
  <dimension ref="B2:F137"/>
  <sheetViews>
    <sheetView workbookViewId="0">
      <selection activeCell="D6" sqref="D6"/>
    </sheetView>
  </sheetViews>
  <sheetFormatPr defaultRowHeight="15" x14ac:dyDescent="0.25"/>
  <cols>
    <col min="2" max="2" width="15.28515625" customWidth="1"/>
    <col min="3" max="3" width="15" customWidth="1"/>
    <col min="4" max="4" width="14.42578125" customWidth="1"/>
    <col min="5" max="5" width="14.140625" customWidth="1"/>
    <col min="6" max="6" width="17.85546875" customWidth="1"/>
    <col min="9" max="9" width="13.140625" customWidth="1"/>
  </cols>
  <sheetData>
    <row r="2" spans="2:6" x14ac:dyDescent="0.25">
      <c r="B2" s="152" t="s">
        <v>12</v>
      </c>
      <c r="C2" s="153" t="s">
        <v>13</v>
      </c>
      <c r="D2" s="154" t="s">
        <v>14</v>
      </c>
      <c r="E2" s="155" t="s">
        <v>15</v>
      </c>
      <c r="F2" s="156" t="s">
        <v>118</v>
      </c>
    </row>
    <row r="3" spans="2:6" x14ac:dyDescent="0.25">
      <c r="B3" s="157">
        <v>-100293000000</v>
      </c>
      <c r="C3" s="78">
        <v>0.10200334397324821</v>
      </c>
      <c r="D3" s="78">
        <v>1.006098295498467E-3</v>
      </c>
      <c r="E3" s="77">
        <v>2.0042125451649913</v>
      </c>
      <c r="F3" s="151">
        <v>136472999999.89401</v>
      </c>
    </row>
    <row r="4" spans="2:6" x14ac:dyDescent="0.25">
      <c r="B4" s="157">
        <v>-94890000000</v>
      </c>
      <c r="C4" s="78">
        <v>0.14162523427942064</v>
      </c>
      <c r="D4" s="78">
        <v>1.7337637363009934E-3</v>
      </c>
      <c r="E4" s="77">
        <v>2.9703746479333621</v>
      </c>
      <c r="F4" s="151">
        <v>200048999999.85767</v>
      </c>
    </row>
    <row r="5" spans="2:6" x14ac:dyDescent="0.25">
      <c r="B5" s="157">
        <v>-42538000000</v>
      </c>
      <c r="C5" s="78">
        <v>0.2037852693181853</v>
      </c>
      <c r="D5" s="78">
        <v>5.4089086938596724E-3</v>
      </c>
      <c r="E5" s="77">
        <v>2.5073594298629391</v>
      </c>
      <c r="F5" s="151">
        <v>409897999999.84662</v>
      </c>
    </row>
    <row r="6" spans="2:6" x14ac:dyDescent="0.25">
      <c r="B6" s="157">
        <v>52224000000</v>
      </c>
      <c r="C6" s="78">
        <v>0.22178900838730614</v>
      </c>
      <c r="D6" s="78">
        <v>1.6235803109967709E-2</v>
      </c>
      <c r="E6" s="77">
        <v>3.2008566302474493</v>
      </c>
      <c r="F6" s="151">
        <v>563643999999.75085</v>
      </c>
    </row>
    <row r="7" spans="2:6" x14ac:dyDescent="0.25">
      <c r="B7" s="157">
        <v>-63850000000</v>
      </c>
      <c r="C7" s="78">
        <v>0.18981460611112125</v>
      </c>
      <c r="D7" s="78">
        <v>2.8370881822040735E-2</v>
      </c>
      <c r="E7" s="77">
        <v>4.1166411212326066</v>
      </c>
      <c r="F7" s="151">
        <v>611529999999.72974</v>
      </c>
    </row>
    <row r="8" spans="2:6" x14ac:dyDescent="0.25">
      <c r="B8" s="157">
        <v>1122593000000</v>
      </c>
      <c r="C8" s="78">
        <v>0.60716781364669015</v>
      </c>
      <c r="D8" s="78">
        <v>8.1050591111111112E-3</v>
      </c>
      <c r="E8" s="77">
        <v>0.41135531167302586</v>
      </c>
      <c r="F8" s="151">
        <v>1594154000000.0254</v>
      </c>
    </row>
    <row r="9" spans="2:6" x14ac:dyDescent="0.25">
      <c r="B9" s="157">
        <v>1263457000000</v>
      </c>
      <c r="C9" s="78">
        <v>0.59902453671459477</v>
      </c>
      <c r="D9" s="78">
        <v>4.7854848888888883E-3</v>
      </c>
      <c r="E9" s="77">
        <v>0.81285967953671112</v>
      </c>
      <c r="F9" s="151">
        <v>1204971999999.2075</v>
      </c>
    </row>
    <row r="10" spans="2:6" x14ac:dyDescent="0.25">
      <c r="B10" s="157">
        <v>90626000000</v>
      </c>
      <c r="C10" s="78">
        <v>3.270826970869091E-3</v>
      </c>
      <c r="D10" s="78">
        <v>2.3292871111111114E-3</v>
      </c>
      <c r="E10" s="77">
        <v>0.60109441404405428</v>
      </c>
      <c r="F10" s="151">
        <v>27160999999.31599</v>
      </c>
    </row>
    <row r="11" spans="2:6" x14ac:dyDescent="0.25">
      <c r="B11" s="157">
        <v>-20570000000</v>
      </c>
      <c r="C11" s="78">
        <v>-3.414405782024256E-2</v>
      </c>
      <c r="D11" s="78">
        <v>1.6479129333333334E-3</v>
      </c>
      <c r="E11" s="77">
        <v>0.67514829564190182</v>
      </c>
      <c r="F11" s="151">
        <v>62358999999.98513</v>
      </c>
    </row>
    <row r="12" spans="2:6" x14ac:dyDescent="0.25">
      <c r="B12" s="157">
        <v>-59683000000</v>
      </c>
      <c r="C12" s="78">
        <v>1.015997803247993E-2</v>
      </c>
      <c r="D12" s="78">
        <v>1.6594367999999999E-3</v>
      </c>
      <c r="E12" s="77">
        <v>0.75263484097001543</v>
      </c>
      <c r="F12" s="151">
        <v>82729999999.966293</v>
      </c>
    </row>
    <row r="13" spans="2:6" x14ac:dyDescent="0.25">
      <c r="B13" s="157">
        <v>-26168932147</v>
      </c>
      <c r="C13" s="78">
        <v>-6.6910948894625087E-3</v>
      </c>
      <c r="D13" s="78">
        <v>378.66859356688343</v>
      </c>
      <c r="E13" s="77">
        <v>0.88378465061287081</v>
      </c>
      <c r="F13" s="151">
        <v>14795835248.984392</v>
      </c>
    </row>
    <row r="14" spans="2:6" x14ac:dyDescent="0.25">
      <c r="B14" s="157">
        <v>-41295345977</v>
      </c>
      <c r="C14" s="78">
        <v>-9.5010238450699107E-3</v>
      </c>
      <c r="D14" s="78">
        <v>523.97249612000121</v>
      </c>
      <c r="E14" s="77">
        <v>0.82788830848604777</v>
      </c>
      <c r="F14" s="151">
        <v>10506939188.98662</v>
      </c>
    </row>
    <row r="15" spans="2:6" x14ac:dyDescent="0.25">
      <c r="B15" s="157">
        <v>-50874437909</v>
      </c>
      <c r="C15" s="78">
        <v>-8.2006281640591931E-3</v>
      </c>
      <c r="D15" s="78">
        <v>464.78102792929616</v>
      </c>
      <c r="E15" s="77">
        <v>0.81534451789283191</v>
      </c>
      <c r="F15" s="151">
        <v>8932197717.9903545</v>
      </c>
    </row>
    <row r="16" spans="2:6" x14ac:dyDescent="0.25">
      <c r="B16" s="157">
        <v>-17569550531</v>
      </c>
      <c r="C16" s="78">
        <v>-1.5761418319285535E-2</v>
      </c>
      <c r="D16" s="78">
        <v>79.593240362554297</v>
      </c>
      <c r="E16" s="77">
        <v>0.81479702378715435</v>
      </c>
      <c r="F16" s="151">
        <v>16129026747.991272</v>
      </c>
    </row>
    <row r="17" spans="2:6" x14ac:dyDescent="0.25">
      <c r="B17" s="157">
        <v>-12207252964</v>
      </c>
      <c r="C17" s="78">
        <v>-6.1719556300443793E-3</v>
      </c>
      <c r="D17" s="78">
        <v>78.160721339685978</v>
      </c>
      <c r="E17" s="77">
        <v>0.80924201172411314</v>
      </c>
      <c r="F17" s="151">
        <v>6514331015.984148</v>
      </c>
    </row>
    <row r="18" spans="2:6" x14ac:dyDescent="0.25">
      <c r="B18" s="157">
        <v>-178303769146</v>
      </c>
      <c r="C18" s="78">
        <v>-1.685218473480167E-2</v>
      </c>
      <c r="D18" s="78">
        <v>185.19722014073201</v>
      </c>
      <c r="E18" s="77">
        <v>1.7528395740140132</v>
      </c>
      <c r="F18" s="151">
        <v>143879557799.98404</v>
      </c>
    </row>
    <row r="19" spans="2:6" x14ac:dyDescent="0.25">
      <c r="B19" s="157">
        <v>-504966413835</v>
      </c>
      <c r="C19" s="78">
        <v>-0.12062990193861507</v>
      </c>
      <c r="D19" s="78">
        <v>143.68725795772508</v>
      </c>
      <c r="E19" s="77">
        <v>0.51882261705417165</v>
      </c>
      <c r="F19" s="151">
        <v>739348562895.96594</v>
      </c>
    </row>
    <row r="20" spans="2:6" x14ac:dyDescent="0.25">
      <c r="B20" s="157">
        <v>-114158007998</v>
      </c>
      <c r="C20" s="78">
        <v>-2.5523812875001117E-2</v>
      </c>
      <c r="D20" s="78">
        <v>134.97618059622232</v>
      </c>
      <c r="E20" s="77">
        <v>0.37117421563239433</v>
      </c>
      <c r="F20" s="151">
        <v>165220490120.82281</v>
      </c>
    </row>
    <row r="21" spans="2:6" x14ac:dyDescent="0.25">
      <c r="B21" s="157">
        <v>-156029301204</v>
      </c>
      <c r="C21" s="78">
        <v>-3.2223073502718809E-2</v>
      </c>
      <c r="D21" s="78">
        <v>103.97384297935729</v>
      </c>
      <c r="E21" s="77">
        <v>0.3473974729257801</v>
      </c>
      <c r="F21" s="151">
        <v>133469253050.96011</v>
      </c>
    </row>
    <row r="22" spans="2:6" x14ac:dyDescent="0.25">
      <c r="B22" s="157">
        <v>-251218880474</v>
      </c>
      <c r="C22" s="78">
        <v>-2.8120017254412582E-2</v>
      </c>
      <c r="D22" s="78">
        <v>95.670224601780433</v>
      </c>
      <c r="E22" s="77">
        <v>0.20222958549156303</v>
      </c>
      <c r="F22" s="151">
        <v>114047785477.96709</v>
      </c>
    </row>
    <row r="23" spans="2:6" x14ac:dyDescent="0.25">
      <c r="B23" s="157">
        <v>-91237578485</v>
      </c>
      <c r="C23" s="78">
        <v>7.2583174861833091E-2</v>
      </c>
      <c r="D23" s="78">
        <v>594.45503646542068</v>
      </c>
      <c r="E23" s="77">
        <v>12.633702462962267</v>
      </c>
      <c r="F23" s="151">
        <v>122312116806.89964</v>
      </c>
    </row>
    <row r="24" spans="2:6" x14ac:dyDescent="0.25">
      <c r="B24" s="157">
        <v>-154834384484</v>
      </c>
      <c r="C24" s="78">
        <v>4.0525251152808146E-2</v>
      </c>
      <c r="D24" s="78">
        <v>493.52082033934073</v>
      </c>
      <c r="E24" s="77">
        <v>13.267255916551678</v>
      </c>
      <c r="F24" s="151">
        <v>69586892482.887466</v>
      </c>
    </row>
    <row r="25" spans="2:6" x14ac:dyDescent="0.25">
      <c r="B25" s="157">
        <v>-113415934689</v>
      </c>
      <c r="C25" s="78">
        <v>8.7222217924289525E-2</v>
      </c>
      <c r="D25" s="78">
        <v>504.02097133097703</v>
      </c>
      <c r="E25" s="77">
        <v>13.309057421096124</v>
      </c>
      <c r="F25" s="151">
        <v>128617243309.93935</v>
      </c>
    </row>
    <row r="26" spans="2:6" x14ac:dyDescent="0.25">
      <c r="B26" s="157">
        <v>-57116654155</v>
      </c>
      <c r="C26" s="78">
        <v>0.11282087815417882</v>
      </c>
      <c r="D26" s="78">
        <v>489.52410108851319</v>
      </c>
      <c r="E26" s="77">
        <v>10.670718158033726</v>
      </c>
      <c r="F26" s="151">
        <v>186571290663.88034</v>
      </c>
    </row>
    <row r="27" spans="2:6" x14ac:dyDescent="0.25">
      <c r="B27" s="157">
        <v>-74044507828</v>
      </c>
      <c r="C27" s="78">
        <v>0.11704179189756875</v>
      </c>
      <c r="D27" s="78">
        <v>650.74084445829737</v>
      </c>
      <c r="E27" s="77">
        <v>6.4324534036831196</v>
      </c>
      <c r="F27" s="151">
        <v>193930346420.82864</v>
      </c>
    </row>
    <row r="28" spans="2:6" x14ac:dyDescent="0.25">
      <c r="B28" s="157">
        <v>-237688799724</v>
      </c>
      <c r="C28" s="78">
        <v>0.15466396119867423</v>
      </c>
      <c r="D28" s="78">
        <v>12700.921974539697</v>
      </c>
      <c r="E28" s="77">
        <v>4.7997191659108873</v>
      </c>
      <c r="F28" s="151">
        <v>354805299147.88934</v>
      </c>
    </row>
    <row r="29" spans="2:6" x14ac:dyDescent="0.25">
      <c r="B29" s="157">
        <v>10517143796</v>
      </c>
      <c r="C29" s="78">
        <v>0.11605006143251191</v>
      </c>
      <c r="D29" s="78">
        <v>15128.579938368001</v>
      </c>
      <c r="E29" s="77">
        <v>4.6627219010730503</v>
      </c>
      <c r="F29" s="151">
        <v>232864791125.77353</v>
      </c>
    </row>
    <row r="30" spans="2:6" x14ac:dyDescent="0.25">
      <c r="B30" s="157">
        <v>278548676198</v>
      </c>
      <c r="C30" s="78">
        <v>0.11020879060641056</v>
      </c>
      <c r="D30" s="78">
        <v>17534.453042889414</v>
      </c>
      <c r="E30" s="77">
        <v>4.797111239629567</v>
      </c>
      <c r="F30" s="151">
        <v>236334817213.86282</v>
      </c>
    </row>
    <row r="31" spans="2:6" x14ac:dyDescent="0.25">
      <c r="B31" s="157">
        <v>174284437405</v>
      </c>
      <c r="C31" s="78">
        <v>0.10833575463971391</v>
      </c>
      <c r="D31" s="78">
        <v>20632.503409082623</v>
      </c>
      <c r="E31" s="77">
        <v>9.9541714023688801</v>
      </c>
      <c r="F31" s="151">
        <v>283149105982.86249</v>
      </c>
    </row>
    <row r="32" spans="2:6" x14ac:dyDescent="0.25">
      <c r="B32" s="157">
        <v>-388898027212</v>
      </c>
      <c r="C32" s="78">
        <v>8.1103696171696466E-2</v>
      </c>
      <c r="D32" s="78">
        <v>20369.862500373685</v>
      </c>
      <c r="E32" s="77">
        <v>7.2878925980547002</v>
      </c>
      <c r="F32" s="151">
        <v>195807621109.85046</v>
      </c>
    </row>
    <row r="33" spans="2:6" x14ac:dyDescent="0.25">
      <c r="B33" s="157">
        <v>-67388615797</v>
      </c>
      <c r="C33" s="78">
        <v>0.10501309873679403</v>
      </c>
      <c r="D33" s="78">
        <v>1612.421729971375</v>
      </c>
      <c r="E33" s="77">
        <v>1.1746865618549029</v>
      </c>
      <c r="F33" s="151">
        <v>172667589551.93427</v>
      </c>
    </row>
    <row r="34" spans="2:6" x14ac:dyDescent="0.25">
      <c r="B34" s="157">
        <v>-94154080236</v>
      </c>
      <c r="C34" s="78">
        <v>0.10128016703823479</v>
      </c>
      <c r="D34" s="78">
        <v>1864.0543972500004</v>
      </c>
      <c r="E34" s="77">
        <v>1.7227804537219509</v>
      </c>
      <c r="F34" s="151">
        <v>168964556984.86829</v>
      </c>
    </row>
    <row r="35" spans="2:6" x14ac:dyDescent="0.25">
      <c r="B35" s="157">
        <v>-124268536993</v>
      </c>
      <c r="C35" s="78">
        <v>0.13404104470392239</v>
      </c>
      <c r="D35" s="78">
        <v>1961.4272910595416</v>
      </c>
      <c r="E35" s="77">
        <v>1.5299639916076611</v>
      </c>
      <c r="F35" s="151">
        <v>230343242052.87466</v>
      </c>
    </row>
    <row r="36" spans="2:6" x14ac:dyDescent="0.25">
      <c r="B36" s="157">
        <v>5521622525</v>
      </c>
      <c r="C36" s="78">
        <v>0.14894204040246345</v>
      </c>
      <c r="D36" s="78">
        <v>2740.6613713511874</v>
      </c>
      <c r="E36" s="77">
        <v>1.8122835619282498</v>
      </c>
      <c r="F36" s="151">
        <v>249231376668.82462</v>
      </c>
    </row>
    <row r="37" spans="2:6" x14ac:dyDescent="0.25">
      <c r="B37" s="157">
        <v>-181883332124</v>
      </c>
      <c r="C37" s="78">
        <v>0.1411411166028276</v>
      </c>
      <c r="D37" s="78">
        <v>4480.6473827182499</v>
      </c>
      <c r="E37" s="77">
        <v>1.206187886775915</v>
      </c>
      <c r="F37" s="151">
        <v>412208114324.89148</v>
      </c>
    </row>
    <row r="38" spans="2:6" x14ac:dyDescent="0.25">
      <c r="B38" s="157">
        <v>317540812467</v>
      </c>
      <c r="C38" s="78">
        <v>0.2228743372710113</v>
      </c>
      <c r="D38" s="78">
        <v>166.727605864194</v>
      </c>
      <c r="E38" s="77">
        <v>6.0860686820130589E-3</v>
      </c>
      <c r="F38" s="151">
        <v>412437214999.69055</v>
      </c>
    </row>
    <row r="39" spans="2:6" x14ac:dyDescent="0.25">
      <c r="B39" s="157">
        <v>123218856101</v>
      </c>
      <c r="C39" s="78">
        <v>0.10074060446794833</v>
      </c>
      <c r="D39" s="78">
        <v>234.22885599057426</v>
      </c>
      <c r="E39" s="77">
        <v>5.3666928770366093E-3</v>
      </c>
      <c r="F39" s="151">
        <v>164704479999.66348</v>
      </c>
    </row>
    <row r="40" spans="2:6" x14ac:dyDescent="0.25">
      <c r="B40" s="157">
        <v>187657599371</v>
      </c>
      <c r="C40" s="78">
        <v>0.14364623553588515</v>
      </c>
      <c r="D40" s="78">
        <v>220.79367363049226</v>
      </c>
      <c r="E40" s="77">
        <v>3.9336831704891934E-3</v>
      </c>
      <c r="F40" s="151">
        <v>240865870999.87415</v>
      </c>
    </row>
    <row r="41" spans="2:6" x14ac:dyDescent="0.25">
      <c r="B41" s="157">
        <v>229868977874</v>
      </c>
      <c r="C41" s="78">
        <v>0.17600076990399027</v>
      </c>
      <c r="D41" s="78">
        <v>239.36353201465718</v>
      </c>
      <c r="E41" s="77">
        <v>3.8034362803922432E-3</v>
      </c>
      <c r="F41" s="151">
        <v>294211659999.81573</v>
      </c>
    </row>
    <row r="42" spans="2:6" x14ac:dyDescent="0.25">
      <c r="B42" s="157">
        <v>199476523624</v>
      </c>
      <c r="C42" s="78">
        <v>0.16523474967729193</v>
      </c>
      <c r="D42" s="78">
        <v>205.9854527217297</v>
      </c>
      <c r="E42" s="77">
        <v>4.891913226960809E-3</v>
      </c>
      <c r="F42" s="151">
        <v>251130451999.75647</v>
      </c>
    </row>
    <row r="43" spans="2:6" x14ac:dyDescent="0.25">
      <c r="B43" s="157">
        <v>-66391000000</v>
      </c>
      <c r="C43" s="78">
        <v>6.5856396317055227E-2</v>
      </c>
      <c r="D43" s="78">
        <v>15278.096979293543</v>
      </c>
      <c r="E43" s="77">
        <v>1.768806186842687</v>
      </c>
      <c r="F43" s="151">
        <v>491815999999.92346</v>
      </c>
    </row>
    <row r="44" spans="2:6" x14ac:dyDescent="0.25">
      <c r="B44" s="157">
        <v>-318150000000</v>
      </c>
      <c r="C44" s="78">
        <v>3.619118134265905E-2</v>
      </c>
      <c r="D44" s="78">
        <v>18094.575078955077</v>
      </c>
      <c r="E44" s="77">
        <v>4.3577671785656538</v>
      </c>
      <c r="F44" s="151">
        <v>267245999999.91342</v>
      </c>
    </row>
    <row r="45" spans="2:6" x14ac:dyDescent="0.25">
      <c r="B45" s="157">
        <v>-219030000000</v>
      </c>
      <c r="C45" s="78">
        <v>5.5812923882935621E-2</v>
      </c>
      <c r="D45" s="78">
        <v>18554.253699083441</v>
      </c>
      <c r="E45" s="77">
        <v>1</v>
      </c>
      <c r="F45" s="151">
        <v>449921999999.95758</v>
      </c>
    </row>
    <row r="46" spans="2:6" x14ac:dyDescent="0.25">
      <c r="B46" s="157">
        <v>481881000000</v>
      </c>
      <c r="C46" s="78">
        <v>5.5552268243142161E-2</v>
      </c>
      <c r="D46" s="78">
        <v>18631.226509261003</v>
      </c>
      <c r="E46" s="77">
        <v>3.2581265796549963</v>
      </c>
      <c r="F46" s="151">
        <v>498774999999.93457</v>
      </c>
    </row>
    <row r="47" spans="2:6" x14ac:dyDescent="0.25">
      <c r="B47" s="157">
        <v>109002000000</v>
      </c>
      <c r="C47" s="78">
        <v>4.4521186346080863E-2</v>
      </c>
      <c r="D47" s="78">
        <v>20078.924257096714</v>
      </c>
      <c r="E47" s="77">
        <v>3.557544847174035</v>
      </c>
      <c r="F47" s="151">
        <v>413131999999.93042</v>
      </c>
    </row>
    <row r="48" spans="2:6" x14ac:dyDescent="0.25">
      <c r="B48" s="157">
        <v>4168668045</v>
      </c>
      <c r="C48" s="78">
        <v>1.5412082112483442E-2</v>
      </c>
      <c r="D48" s="78">
        <v>113.92556903692308</v>
      </c>
      <c r="E48" s="77">
        <v>1.1292768802241069</v>
      </c>
      <c r="F48" s="151">
        <v>3070282567.9757652</v>
      </c>
    </row>
    <row r="49" spans="2:6" x14ac:dyDescent="0.25">
      <c r="B49" s="157">
        <v>-18214275523</v>
      </c>
      <c r="C49" s="78">
        <v>-0.1537081044113463</v>
      </c>
      <c r="D49" s="78">
        <v>89.121171916523096</v>
      </c>
      <c r="E49" s="77">
        <v>0.74708933965584745</v>
      </c>
      <c r="F49" s="151">
        <v>-19240916997.027126</v>
      </c>
    </row>
    <row r="50" spans="2:6" x14ac:dyDescent="0.25">
      <c r="B50" s="157">
        <v>-8414348309</v>
      </c>
      <c r="C50" s="78">
        <v>-0.13764705081632003</v>
      </c>
      <c r="D50" s="78">
        <v>89.500178474215389</v>
      </c>
      <c r="E50" s="77">
        <v>0.56059654597909436</v>
      </c>
      <c r="F50" s="151">
        <v>-14658771260.819326</v>
      </c>
    </row>
    <row r="51" spans="2:6" x14ac:dyDescent="0.25">
      <c r="B51" s="157">
        <v>-12358069543</v>
      </c>
      <c r="C51" s="78">
        <v>-0.21572905070076259</v>
      </c>
      <c r="D51" s="78">
        <v>71.134687426338473</v>
      </c>
      <c r="E51" s="77">
        <v>0.54685807620738258</v>
      </c>
      <c r="F51" s="151">
        <v>22068477089.143295</v>
      </c>
    </row>
    <row r="52" spans="2:6" x14ac:dyDescent="0.25">
      <c r="B52" s="157">
        <v>1928981418</v>
      </c>
      <c r="C52" s="78">
        <v>-0.39967365640617319</v>
      </c>
      <c r="D52" s="78">
        <v>33.953119468215384</v>
      </c>
      <c r="E52" s="77">
        <v>0.99923907864196804</v>
      </c>
      <c r="F52" s="151">
        <v>20380916765.567234</v>
      </c>
    </row>
    <row r="53" spans="2:6" x14ac:dyDescent="0.25">
      <c r="B53" s="157">
        <v>-38899913507</v>
      </c>
      <c r="C53" s="78">
        <v>8.606765456726212E-2</v>
      </c>
      <c r="D53" s="78">
        <v>35133.105337573084</v>
      </c>
      <c r="E53" s="77">
        <v>1.5337941012734178</v>
      </c>
      <c r="F53" s="151">
        <v>672663397450.87207</v>
      </c>
    </row>
    <row r="54" spans="2:6" x14ac:dyDescent="0.25">
      <c r="B54" s="157">
        <v>-578062340670</v>
      </c>
      <c r="C54" s="78">
        <v>3.7301003549982628E-2</v>
      </c>
      <c r="D54" s="78">
        <v>996.24492918856436</v>
      </c>
      <c r="E54" s="77">
        <v>1.7512458568117693</v>
      </c>
      <c r="F54" s="151">
        <v>451411700744.89764</v>
      </c>
    </row>
    <row r="55" spans="2:6" x14ac:dyDescent="0.25">
      <c r="B55" s="157">
        <v>-217129569048</v>
      </c>
      <c r="C55" s="78">
        <v>7.2804289625780838E-2</v>
      </c>
      <c r="D55" s="78">
        <v>2156.0785345838308</v>
      </c>
      <c r="E55" s="77">
        <v>1.475401169972113</v>
      </c>
      <c r="F55" s="151">
        <v>632654506310.93323</v>
      </c>
    </row>
    <row r="56" spans="2:6" x14ac:dyDescent="0.25">
      <c r="B56" s="157">
        <v>-100515695683</v>
      </c>
      <c r="C56" s="78">
        <v>7.1200703371358545E-2</v>
      </c>
      <c r="D56" s="78">
        <v>2384.2932717900831</v>
      </c>
      <c r="E56" s="77">
        <v>1.7406860321646123</v>
      </c>
      <c r="F56" s="151">
        <v>674251464662.9137</v>
      </c>
    </row>
    <row r="57" spans="2:6" x14ac:dyDescent="0.25">
      <c r="B57" s="157">
        <v>-262110707758</v>
      </c>
      <c r="C57" s="78">
        <v>8.0976164002536516E-2</v>
      </c>
      <c r="D57" s="78">
        <v>2277.8543355971597</v>
      </c>
      <c r="E57" s="77">
        <v>1.7758242525871539</v>
      </c>
      <c r="F57" s="151">
        <v>783016628547.90918</v>
      </c>
    </row>
    <row r="58" spans="2:6" x14ac:dyDescent="0.25">
      <c r="B58" s="157">
        <v>-1501066020</v>
      </c>
      <c r="C58" s="78">
        <v>0.12221758322106353</v>
      </c>
      <c r="D58" s="78">
        <v>9970.4700968631896</v>
      </c>
      <c r="E58" s="77">
        <v>2.985895556867916</v>
      </c>
      <c r="F58" s="151">
        <v>142179083419.85764</v>
      </c>
    </row>
    <row r="59" spans="2:6" x14ac:dyDescent="0.25">
      <c r="B59" s="157">
        <v>-40142868343</v>
      </c>
      <c r="C59" s="78">
        <v>4.1942224952037269E-2</v>
      </c>
      <c r="D59" s="78">
        <v>2749.4447616962079</v>
      </c>
      <c r="E59" s="77">
        <v>2.244000841252296</v>
      </c>
      <c r="F59" s="151">
        <v>50874681548.843231</v>
      </c>
    </row>
    <row r="60" spans="2:6" x14ac:dyDescent="0.25">
      <c r="B60" s="157">
        <v>-1416340737</v>
      </c>
      <c r="C60" s="78">
        <v>1.2670956384840084E-2</v>
      </c>
      <c r="D60" s="78">
        <v>500.23005340833328</v>
      </c>
      <c r="E60" s="77">
        <v>1.602822697585075</v>
      </c>
      <c r="F60" s="151">
        <v>17997743132.948566</v>
      </c>
    </row>
    <row r="61" spans="2:6" x14ac:dyDescent="0.25">
      <c r="B61" s="157">
        <v>-118008321805</v>
      </c>
      <c r="C61" s="78">
        <v>0.11159693017635611</v>
      </c>
      <c r="D61" s="78">
        <v>11.389839873370105</v>
      </c>
      <c r="E61" s="77">
        <v>3.269089142877756</v>
      </c>
      <c r="F61" s="151">
        <v>661981084999.97778</v>
      </c>
    </row>
    <row r="62" spans="2:6" x14ac:dyDescent="0.25">
      <c r="B62" s="157">
        <v>58833308597</v>
      </c>
      <c r="C62" s="78">
        <v>-3.2219985855913109E-3</v>
      </c>
      <c r="D62" s="78">
        <v>18.92211759258754</v>
      </c>
      <c r="E62" s="77">
        <v>1.7499700245008933</v>
      </c>
      <c r="F62" s="151">
        <v>2312289785.3672466</v>
      </c>
    </row>
    <row r="63" spans="2:6" x14ac:dyDescent="0.25">
      <c r="B63" s="157">
        <v>-2038132000000</v>
      </c>
      <c r="C63" s="78">
        <v>0.13846871582379372</v>
      </c>
      <c r="D63" s="78">
        <v>510007.12679263117</v>
      </c>
      <c r="E63" s="77">
        <v>2.5356947354469148</v>
      </c>
      <c r="F63" s="151">
        <v>7436971999999.833</v>
      </c>
    </row>
    <row r="64" spans="2:6" x14ac:dyDescent="0.25">
      <c r="B64" s="157">
        <v>-1918206000000</v>
      </c>
      <c r="C64" s="78">
        <v>7.1615927760198844E-2</v>
      </c>
      <c r="D64" s="78">
        <v>826271.92304209573</v>
      </c>
      <c r="E64" s="77">
        <v>2.257612549209016</v>
      </c>
      <c r="F64" s="151">
        <v>9958646999999.9277</v>
      </c>
    </row>
    <row r="65" spans="2:6" x14ac:dyDescent="0.25">
      <c r="B65" s="157">
        <v>-88757000000</v>
      </c>
      <c r="C65" s="78">
        <v>6.6913759915291221E-2</v>
      </c>
      <c r="D65" s="78">
        <v>898619.65679201041</v>
      </c>
      <c r="E65" s="77">
        <v>1.7991848914272566</v>
      </c>
      <c r="F65" s="151">
        <v>9935231999999.916</v>
      </c>
    </row>
    <row r="66" spans="2:6" x14ac:dyDescent="0.25">
      <c r="B66" s="157">
        <v>-3082300000000</v>
      </c>
      <c r="C66" s="78">
        <v>4.9626359657180728E-2</v>
      </c>
      <c r="D66" s="78">
        <v>985653.58258700033</v>
      </c>
      <c r="E66" s="77">
        <v>3.0965284307701815</v>
      </c>
      <c r="F66" s="151">
        <v>7525384999999.9141</v>
      </c>
    </row>
    <row r="67" spans="2:6" x14ac:dyDescent="0.25">
      <c r="B67" s="157">
        <v>-3949882000000</v>
      </c>
      <c r="C67" s="78">
        <v>7.0976192960410966E-2</v>
      </c>
      <c r="D67" s="78">
        <v>1126316.8067781017</v>
      </c>
      <c r="E67" s="77">
        <v>3.5142081711736894</v>
      </c>
      <c r="F67" s="151">
        <v>11444692999999.938</v>
      </c>
    </row>
    <row r="68" spans="2:6" x14ac:dyDescent="0.25">
      <c r="B68" s="157">
        <v>84919375531</v>
      </c>
      <c r="C68" s="78">
        <v>0.24929850036296514</v>
      </c>
      <c r="D68" s="78">
        <v>496.71200571406257</v>
      </c>
      <c r="E68" s="77">
        <v>5.4112203764961846</v>
      </c>
      <c r="F68" s="151">
        <v>82300553254.763367</v>
      </c>
    </row>
    <row r="69" spans="2:6" x14ac:dyDescent="0.25">
      <c r="B69" s="157">
        <v>-42031163517</v>
      </c>
      <c r="C69" s="78">
        <v>-0.12099842494041939</v>
      </c>
      <c r="D69" s="78">
        <v>496.71200571406257</v>
      </c>
      <c r="E69" s="77">
        <v>98.634345903751608</v>
      </c>
      <c r="F69" s="151">
        <v>44561143461.760155</v>
      </c>
    </row>
    <row r="70" spans="2:6" x14ac:dyDescent="0.25">
      <c r="B70" s="157">
        <v>-45333580117</v>
      </c>
      <c r="C70" s="78">
        <v>-0.14623218915433131</v>
      </c>
      <c r="D70" s="78">
        <v>428.68493529375002</v>
      </c>
      <c r="E70" s="77">
        <v>56.682103662099173</v>
      </c>
      <c r="F70" s="151">
        <v>41403225111.851112</v>
      </c>
    </row>
    <row r="71" spans="2:6" x14ac:dyDescent="0.25">
      <c r="B71" s="157">
        <v>-45539990357</v>
      </c>
      <c r="C71" s="78">
        <v>-0.19114389205502191</v>
      </c>
      <c r="D71" s="78">
        <v>353.68549775625002</v>
      </c>
      <c r="E71" s="77">
        <v>27.372450213420883</v>
      </c>
      <c r="F71" s="151">
        <v>47686079389.835487</v>
      </c>
    </row>
    <row r="72" spans="2:6" x14ac:dyDescent="0.25">
      <c r="B72" s="157">
        <v>-27266203228</v>
      </c>
      <c r="C72" s="78">
        <v>-0.16155379156675653</v>
      </c>
      <c r="D72" s="78">
        <v>299.21493748749998</v>
      </c>
      <c r="E72" s="77">
        <v>64.696818353015416</v>
      </c>
      <c r="F72" s="151">
        <v>34924442671.778351</v>
      </c>
    </row>
    <row r="73" spans="2:6" x14ac:dyDescent="0.25">
      <c r="B73" s="157">
        <v>3405020875</v>
      </c>
      <c r="C73" s="78">
        <v>4.897751296672985E-2</v>
      </c>
      <c r="D73" s="78">
        <v>115.01882546713018</v>
      </c>
      <c r="E73" s="77">
        <v>1.0005889710203271</v>
      </c>
      <c r="F73" s="151">
        <v>6620449301.9560184</v>
      </c>
    </row>
    <row r="74" spans="2:6" x14ac:dyDescent="0.25">
      <c r="B74" s="157">
        <v>38460316252</v>
      </c>
      <c r="C74" s="78">
        <v>-8.2022704163620154E-3</v>
      </c>
      <c r="D74" s="78">
        <v>82.960464670185871</v>
      </c>
      <c r="E74" s="77">
        <v>1.634633903242291</v>
      </c>
      <c r="F74" s="151">
        <v>-1193254241.0499511</v>
      </c>
    </row>
    <row r="75" spans="2:6" x14ac:dyDescent="0.25">
      <c r="B75" s="157">
        <v>-6425335241</v>
      </c>
      <c r="C75" s="78">
        <v>1.2392723325963303E-2</v>
      </c>
      <c r="D75" s="78">
        <v>106.93585735495894</v>
      </c>
      <c r="E75" s="77">
        <v>1.7768043115612164</v>
      </c>
      <c r="F75" s="151">
        <v>2132717873.0092442</v>
      </c>
    </row>
    <row r="76" spans="2:6" x14ac:dyDescent="0.25">
      <c r="B76" s="157">
        <v>-5591287303</v>
      </c>
      <c r="C76" s="78">
        <v>1.620510276908407E-2</v>
      </c>
      <c r="D76" s="78">
        <v>103.02312805082721</v>
      </c>
      <c r="E76" s="77">
        <v>1.9133446304590813</v>
      </c>
      <c r="F76" s="151">
        <v>2481562252.9830246</v>
      </c>
    </row>
    <row r="77" spans="2:6" x14ac:dyDescent="0.25">
      <c r="B77" s="157">
        <v>6983250046</v>
      </c>
      <c r="C77" s="78">
        <v>6.6170747642225461E-3</v>
      </c>
      <c r="D77" s="78">
        <v>88.423442212176894</v>
      </c>
      <c r="E77" s="77">
        <v>1.764612194021945</v>
      </c>
      <c r="F77" s="151">
        <v>1249261807.9824238</v>
      </c>
    </row>
    <row r="78" spans="2:6" x14ac:dyDescent="0.25">
      <c r="B78" s="157">
        <v>-7441765000000</v>
      </c>
      <c r="C78" s="78">
        <v>6.1359848435983327E-2</v>
      </c>
      <c r="D78" s="78">
        <v>489218.51051312825</v>
      </c>
      <c r="E78" s="77">
        <v>1.2720711526641175</v>
      </c>
      <c r="F78" s="151">
        <v>8749396999999.9229</v>
      </c>
    </row>
    <row r="79" spans="2:6" x14ac:dyDescent="0.25">
      <c r="B79" s="157">
        <v>-5103431000000</v>
      </c>
      <c r="C79" s="78">
        <v>5.3648724482996804E-2</v>
      </c>
      <c r="D79" s="78">
        <v>617390.96773943724</v>
      </c>
      <c r="E79" s="77">
        <v>1.3732631419035151</v>
      </c>
      <c r="F79" s="151">
        <v>12426333999999.947</v>
      </c>
    </row>
    <row r="80" spans="2:6" x14ac:dyDescent="0.25">
      <c r="B80" s="157">
        <v>-3489056000000</v>
      </c>
      <c r="C80" s="78">
        <v>6.2465559803669558E-2</v>
      </c>
      <c r="D80" s="78">
        <v>624056.36226782377</v>
      </c>
      <c r="E80" s="77">
        <v>1.3410602482899707</v>
      </c>
      <c r="F80" s="151">
        <v>14456084999999.932</v>
      </c>
    </row>
    <row r="81" spans="2:6" x14ac:dyDescent="0.25">
      <c r="B81" s="157">
        <v>-4395117000000</v>
      </c>
      <c r="C81" s="78">
        <v>5.0947186578087306E-2</v>
      </c>
      <c r="D81" s="78">
        <v>717066.45520009752</v>
      </c>
      <c r="E81" s="77">
        <v>1.7860044128183279</v>
      </c>
      <c r="F81" s="151">
        <v>12318764999999.92</v>
      </c>
    </row>
    <row r="82" spans="2:6" x14ac:dyDescent="0.25">
      <c r="B82" s="157">
        <v>-6966891000000</v>
      </c>
      <c r="C82" s="78">
        <v>6.1599543640429057E-2</v>
      </c>
      <c r="D82" s="78">
        <v>738003.49783692171</v>
      </c>
      <c r="E82" s="77">
        <v>1.9171425764155523</v>
      </c>
      <c r="F82" s="151">
        <v>15615383999999.934</v>
      </c>
    </row>
    <row r="83" spans="2:6" x14ac:dyDescent="0.25">
      <c r="B83" s="157">
        <v>-103108713987</v>
      </c>
      <c r="C83" s="78">
        <v>0.14714947666377576</v>
      </c>
      <c r="D83" s="78">
        <v>5460.4794244734212</v>
      </c>
      <c r="E83" s="77">
        <v>2.4786801514032781</v>
      </c>
      <c r="F83" s="151">
        <v>136625747756.86006</v>
      </c>
    </row>
    <row r="84" spans="2:6" x14ac:dyDescent="0.25">
      <c r="B84" s="157">
        <v>-91500734484</v>
      </c>
      <c r="C84" s="78">
        <v>0.17931057703953493</v>
      </c>
      <c r="D84" s="78">
        <v>7965.610751731866</v>
      </c>
      <c r="E84" s="77">
        <v>2.5362039773139697</v>
      </c>
      <c r="F84" s="151">
        <v>157207256438.79755</v>
      </c>
    </row>
    <row r="85" spans="2:6" x14ac:dyDescent="0.25">
      <c r="B85" s="157">
        <v>46766295433</v>
      </c>
      <c r="C85" s="78">
        <v>0.18847898263009305</v>
      </c>
      <c r="D85" s="78">
        <v>9256.0433579946002</v>
      </c>
      <c r="E85" s="77">
        <v>2.815382195915709</v>
      </c>
      <c r="F85" s="151">
        <v>183170597778.79523</v>
      </c>
    </row>
    <row r="86" spans="2:6" x14ac:dyDescent="0.25">
      <c r="B86" s="157">
        <v>52676681743</v>
      </c>
      <c r="C86" s="78">
        <v>0.13646169212272249</v>
      </c>
      <c r="D86" s="78">
        <v>13413.510955358799</v>
      </c>
      <c r="E86" s="77">
        <v>4.165798403688675</v>
      </c>
      <c r="F86" s="151">
        <v>150389911967.78705</v>
      </c>
    </row>
    <row r="87" spans="2:6" x14ac:dyDescent="0.25">
      <c r="B87" s="157">
        <v>33895912522</v>
      </c>
      <c r="C87" s="78">
        <v>9.6987584077216346E-2</v>
      </c>
      <c r="D87" s="78">
        <v>10329.9035595448</v>
      </c>
      <c r="E87" s="77">
        <v>4.0323718187500059</v>
      </c>
      <c r="F87" s="151">
        <v>102980669380.81845</v>
      </c>
    </row>
    <row r="88" spans="2:6" x14ac:dyDescent="0.25">
      <c r="B88" s="157">
        <v>-29188994029</v>
      </c>
      <c r="C88" s="78">
        <v>-0.2257545094256154</v>
      </c>
      <c r="D88" s="78">
        <v>-2.4496031374344365</v>
      </c>
      <c r="E88" s="77">
        <v>6.0355445784250748E-2</v>
      </c>
      <c r="F88" s="151">
        <v>38888748731.81144</v>
      </c>
    </row>
    <row r="89" spans="2:6" x14ac:dyDescent="0.25">
      <c r="B89" s="157">
        <v>35593421463</v>
      </c>
      <c r="C89" s="78">
        <v>8.3023636538980981</v>
      </c>
      <c r="D89" s="78">
        <v>-5.3795443802340195</v>
      </c>
      <c r="E89" s="77">
        <v>1.1481930075452906E-2</v>
      </c>
      <c r="F89" s="151">
        <v>56965098988.893509</v>
      </c>
    </row>
    <row r="90" spans="2:6" x14ac:dyDescent="0.25">
      <c r="B90" s="157">
        <v>5406686296</v>
      </c>
      <c r="C90" s="78">
        <v>-1.6811545465393183E-2</v>
      </c>
      <c r="D90" s="78">
        <v>-1.0921830332049054</v>
      </c>
      <c r="E90" s="77">
        <v>0.11036316230463583</v>
      </c>
      <c r="F90" s="151">
        <v>29437280031.592442</v>
      </c>
    </row>
    <row r="91" spans="2:6" x14ac:dyDescent="0.25">
      <c r="B91" s="157">
        <v>-10812596567</v>
      </c>
      <c r="C91" s="78">
        <v>-2.20489438277079E-2</v>
      </c>
      <c r="D91" s="78">
        <v>4.9154848337334185</v>
      </c>
      <c r="E91" s="77">
        <v>1.070692856305556</v>
      </c>
      <c r="F91" s="151">
        <v>-13843730231.78455</v>
      </c>
    </row>
    <row r="92" spans="2:6" x14ac:dyDescent="0.25">
      <c r="B92" s="157">
        <v>-11855880805</v>
      </c>
      <c r="C92" s="78">
        <v>-1.4799673461379753E-2</v>
      </c>
      <c r="D92" s="78">
        <v>4.7244429797316352</v>
      </c>
      <c r="E92" s="77">
        <v>1.3631460755513147</v>
      </c>
      <c r="F92" s="151">
        <v>-4341164048.8989773</v>
      </c>
    </row>
    <row r="93" spans="2:6" x14ac:dyDescent="0.25">
      <c r="B93" s="157">
        <v>-128465000000</v>
      </c>
      <c r="C93" s="78">
        <v>0.41632026786793008</v>
      </c>
      <c r="D93" s="78">
        <v>877481.29715234938</v>
      </c>
      <c r="E93" s="77">
        <v>0.73192366303621903</v>
      </c>
      <c r="F93" s="151">
        <v>1626611999999.4229</v>
      </c>
    </row>
    <row r="94" spans="2:6" x14ac:dyDescent="0.25">
      <c r="B94" s="157">
        <v>-587032000000</v>
      </c>
      <c r="C94" s="78">
        <v>9.8237099839204797E-2</v>
      </c>
      <c r="D94" s="78">
        <v>659897.39914570493</v>
      </c>
      <c r="E94" s="77">
        <v>0.8885419678566332</v>
      </c>
      <c r="F94" s="151">
        <v>396469999999.44055</v>
      </c>
    </row>
    <row r="95" spans="2:6" x14ac:dyDescent="0.25">
      <c r="B95" s="157">
        <v>-502155000000</v>
      </c>
      <c r="C95" s="78">
        <v>0.22787341757423041</v>
      </c>
      <c r="D95" s="78">
        <v>426881.9046511628</v>
      </c>
      <c r="E95" s="77">
        <v>0.73757175967195576</v>
      </c>
      <c r="F95" s="151">
        <v>877780999999.86426</v>
      </c>
    </row>
    <row r="96" spans="2:6" x14ac:dyDescent="0.25">
      <c r="B96" s="157">
        <v>-565154000000</v>
      </c>
      <c r="C96" s="78">
        <v>0.27408666523238095</v>
      </c>
      <c r="D96" s="78">
        <v>455899.91694352159</v>
      </c>
      <c r="E96" s="77">
        <v>0.76539567667559105</v>
      </c>
      <c r="F96" s="151">
        <v>1246486999999.74</v>
      </c>
    </row>
    <row r="97" spans="2:6" x14ac:dyDescent="0.25">
      <c r="B97" s="157">
        <v>47605000000</v>
      </c>
      <c r="C97" s="78">
        <v>0.31298170299010225</v>
      </c>
      <c r="D97" s="78">
        <v>511807.13099193166</v>
      </c>
      <c r="E97" s="77">
        <v>0.92662762069988691</v>
      </c>
      <c r="F97" s="151">
        <v>1397719999999.6343</v>
      </c>
    </row>
    <row r="98" spans="2:6" x14ac:dyDescent="0.25">
      <c r="B98" s="157">
        <v>-1264460055355</v>
      </c>
      <c r="C98" s="78">
        <v>0.10712327473896942</v>
      </c>
      <c r="D98" s="78">
        <v>45384.744305388936</v>
      </c>
      <c r="E98" s="77">
        <v>3.4285748992037499</v>
      </c>
      <c r="F98" s="151">
        <v>2704466581010.875</v>
      </c>
    </row>
    <row r="99" spans="2:6" x14ac:dyDescent="0.25">
      <c r="B99" s="157">
        <v>-1617663934541</v>
      </c>
      <c r="C99" s="78">
        <v>0.10608865933798915</v>
      </c>
      <c r="D99" s="78">
        <v>68308.262088318239</v>
      </c>
      <c r="E99" s="77">
        <v>3.6931914936420376</v>
      </c>
      <c r="F99" s="151">
        <v>2683890279935.8633</v>
      </c>
    </row>
    <row r="100" spans="2:6" x14ac:dyDescent="0.25">
      <c r="B100" s="157">
        <v>169097644605</v>
      </c>
      <c r="C100" s="78">
        <v>6.0802978734899468E-2</v>
      </c>
      <c r="D100" s="78">
        <v>51824.266019824194</v>
      </c>
      <c r="E100" s="77">
        <v>2.3281836799417848</v>
      </c>
      <c r="F100" s="151">
        <v>1549648556685.8652</v>
      </c>
    </row>
    <row r="101" spans="2:6" x14ac:dyDescent="0.25">
      <c r="B101" s="157">
        <v>350493899963</v>
      </c>
      <c r="C101" s="78">
        <v>8.8438244142979405E-2</v>
      </c>
      <c r="D101" s="78">
        <v>71754.47503865858</v>
      </c>
      <c r="E101" s="77">
        <v>2.6208268147691722</v>
      </c>
      <c r="F101" s="151">
        <v>2506057517933.9307</v>
      </c>
    </row>
    <row r="102" spans="2:6" x14ac:dyDescent="0.25">
      <c r="B102" s="157">
        <v>-2014309898475</v>
      </c>
      <c r="C102" s="78">
        <v>0.13593703568592344</v>
      </c>
      <c r="D102" s="78">
        <v>85095.292979906604</v>
      </c>
      <c r="E102" s="77">
        <v>3.6726105217857739</v>
      </c>
      <c r="F102" s="151">
        <v>4093715832811.895</v>
      </c>
    </row>
    <row r="103" spans="2:6" x14ac:dyDescent="0.25">
      <c r="B103" s="157">
        <v>-83102097670</v>
      </c>
      <c r="C103" s="78">
        <v>-3.3743068791440817E-2</v>
      </c>
      <c r="D103" s="78">
        <v>381.74616012600001</v>
      </c>
      <c r="E103" s="77">
        <v>0.75571919741182714</v>
      </c>
      <c r="F103" s="151">
        <v>4378808332.9715414</v>
      </c>
    </row>
    <row r="104" spans="2:6" x14ac:dyDescent="0.25">
      <c r="B104" s="157">
        <v>-24754247573</v>
      </c>
      <c r="C104" s="78">
        <v>-6.8338771372063331E-2</v>
      </c>
      <c r="D104" s="78">
        <v>61.982937764325399</v>
      </c>
      <c r="E104" s="77">
        <v>0.76890900151423458</v>
      </c>
      <c r="F104" s="151">
        <v>-33306275241.005722</v>
      </c>
    </row>
    <row r="105" spans="2:6" x14ac:dyDescent="0.25">
      <c r="B105" s="157">
        <v>-129337067071</v>
      </c>
      <c r="C105" s="78">
        <v>-0.1145192018913917</v>
      </c>
      <c r="D105" s="78">
        <v>29.578483546571427</v>
      </c>
      <c r="E105" s="77">
        <v>0.57500789372740579</v>
      </c>
      <c r="F105" s="151">
        <v>-69012628605.953018</v>
      </c>
    </row>
    <row r="106" spans="2:6" x14ac:dyDescent="0.25">
      <c r="B106" s="157">
        <v>-18913297379</v>
      </c>
      <c r="C106" s="78">
        <v>-3.661313311785136E-2</v>
      </c>
      <c r="D106" s="78">
        <v>12.884997958738095</v>
      </c>
      <c r="E106" s="77">
        <v>0.51459337506524516</v>
      </c>
      <c r="F106" s="151">
        <v>-36152329047.902199</v>
      </c>
    </row>
    <row r="107" spans="2:6" x14ac:dyDescent="0.25">
      <c r="B107" s="157">
        <v>279510967336</v>
      </c>
      <c r="C107" s="78">
        <v>0.94356889512655429</v>
      </c>
      <c r="D107" s="78">
        <v>23.600789974999998</v>
      </c>
      <c r="E107" s="77">
        <v>0.21928431771378848</v>
      </c>
      <c r="F107" s="151">
        <v>150548638677.23788</v>
      </c>
    </row>
    <row r="108" spans="2:6" x14ac:dyDescent="0.25">
      <c r="B108" s="157">
        <v>-243269970905</v>
      </c>
      <c r="C108" s="78">
        <v>5.0515660388067068E-2</v>
      </c>
      <c r="D108" s="78">
        <v>34436.30888319925</v>
      </c>
      <c r="E108" s="77">
        <v>1.6933292605390402</v>
      </c>
      <c r="F108" s="151">
        <v>347098820612.96008</v>
      </c>
    </row>
    <row r="109" spans="2:6" x14ac:dyDescent="0.25">
      <c r="B109" s="157">
        <v>-317981295640</v>
      </c>
      <c r="C109" s="78">
        <v>3.7871511760548052E-2</v>
      </c>
      <c r="D109" s="78">
        <v>35940.364537681337</v>
      </c>
      <c r="E109" s="77">
        <v>3.8303081877750129</v>
      </c>
      <c r="F109" s="151">
        <v>160357537778.92203</v>
      </c>
    </row>
    <row r="110" spans="2:6" x14ac:dyDescent="0.25">
      <c r="B110" s="157">
        <v>-362260469818</v>
      </c>
      <c r="C110" s="78">
        <v>6.7125170731387851E-2</v>
      </c>
      <c r="D110" s="78">
        <v>32768.142228398348</v>
      </c>
      <c r="E110" s="77">
        <v>2.6531916382646652</v>
      </c>
      <c r="F110" s="151">
        <v>376045983334.96173</v>
      </c>
    </row>
    <row r="111" spans="2:6" x14ac:dyDescent="0.25">
      <c r="B111" s="157">
        <v>-294333964160</v>
      </c>
      <c r="C111" s="77">
        <v>0.10465231583198674</v>
      </c>
      <c r="D111" s="77">
        <v>29926.294190540058</v>
      </c>
      <c r="E111" s="77">
        <v>2.0993392098333468</v>
      </c>
      <c r="F111" s="157">
        <v>572782719984.90894</v>
      </c>
    </row>
    <row r="112" spans="2:6" x14ac:dyDescent="0.25">
      <c r="B112" s="157">
        <v>-285492655480</v>
      </c>
      <c r="C112" s="77">
        <v>8.4518540308189435E-2</v>
      </c>
      <c r="D112" s="77">
        <v>23274.232657969427</v>
      </c>
      <c r="E112" s="77">
        <v>1.7410692276311297</v>
      </c>
      <c r="F112" s="157">
        <v>427990685262.85474</v>
      </c>
    </row>
    <row r="113" spans="2:6" x14ac:dyDescent="0.25">
      <c r="B113" s="157">
        <v>81852700817</v>
      </c>
      <c r="C113" s="77">
        <v>5.2580631245718575E-4</v>
      </c>
      <c r="D113" s="77">
        <v>2460.5189146064031</v>
      </c>
      <c r="E113" s="77">
        <v>1.3300968015720107</v>
      </c>
      <c r="F113" s="157">
        <v>5163201734.9885254</v>
      </c>
    </row>
    <row r="114" spans="2:6" x14ac:dyDescent="0.25">
      <c r="B114" s="157">
        <v>-14291743326</v>
      </c>
      <c r="C114" s="77">
        <v>3.0620583570654309E-3</v>
      </c>
      <c r="D114" s="77">
        <v>1805.8022983658202</v>
      </c>
      <c r="E114" s="77">
        <v>1.3605765093332687</v>
      </c>
      <c r="F114" s="157">
        <v>13568762040.99708</v>
      </c>
    </row>
    <row r="115" spans="2:6" x14ac:dyDescent="0.25">
      <c r="B115" s="157">
        <v>73719849113</v>
      </c>
      <c r="C115" s="77">
        <v>1.5076632992913088E-2</v>
      </c>
      <c r="D115" s="77">
        <v>1863.063154043009</v>
      </c>
      <c r="E115" s="77">
        <v>1.3112869359544339</v>
      </c>
      <c r="F115" s="157">
        <v>44152540845.993111</v>
      </c>
    </row>
    <row r="116" spans="2:6" x14ac:dyDescent="0.25">
      <c r="B116" s="157">
        <v>-15556276798</v>
      </c>
      <c r="C116" s="77">
        <v>0.11122181593069164</v>
      </c>
      <c r="D116" s="77">
        <v>2352.0178558557232</v>
      </c>
      <c r="E116" s="77">
        <v>1.442314062211177</v>
      </c>
      <c r="F116" s="157">
        <v>117187513902.94331</v>
      </c>
    </row>
    <row r="117" spans="2:6" x14ac:dyDescent="0.25">
      <c r="B117" s="157">
        <v>-134556327818</v>
      </c>
      <c r="C117" s="77">
        <v>1.2539184310471961E-3</v>
      </c>
      <c r="D117" s="77">
        <v>1941.6283302089003</v>
      </c>
      <c r="E117" s="77">
        <v>1.5664022940607281</v>
      </c>
      <c r="F117" s="157">
        <v>11946009922.936298</v>
      </c>
    </row>
    <row r="118" spans="2:6" x14ac:dyDescent="0.25">
      <c r="B118" s="157">
        <v>-10440862889</v>
      </c>
      <c r="C118" s="77">
        <v>5.6829842756107626E-2</v>
      </c>
      <c r="D118" s="77">
        <v>162.01453339292593</v>
      </c>
      <c r="E118" s="77">
        <v>1.2900657620047711</v>
      </c>
      <c r="F118" s="157">
        <v>56782206577.949966</v>
      </c>
    </row>
    <row r="119" spans="2:6" x14ac:dyDescent="0.25">
      <c r="B119" s="157">
        <v>-57454804125</v>
      </c>
      <c r="C119" s="77">
        <v>5.4945441751466928E-2</v>
      </c>
      <c r="D119" s="77">
        <v>168.48780507612565</v>
      </c>
      <c r="E119" s="77">
        <v>1.5367016619335458</v>
      </c>
      <c r="F119" s="157">
        <v>55673983556.926628</v>
      </c>
    </row>
    <row r="120" spans="2:6" x14ac:dyDescent="0.25">
      <c r="B120" s="157">
        <v>-43254613890</v>
      </c>
      <c r="C120" s="77">
        <v>9.5064401953165761E-2</v>
      </c>
      <c r="D120" s="77">
        <v>346.89050125178835</v>
      </c>
      <c r="E120" s="77">
        <v>1.7933254784737531</v>
      </c>
      <c r="F120" s="157">
        <v>101725399548.93738</v>
      </c>
    </row>
    <row r="121" spans="2:6" x14ac:dyDescent="0.25">
      <c r="B121" s="157">
        <v>58522415831</v>
      </c>
      <c r="C121" s="77">
        <v>7.245336752161298E-2</v>
      </c>
      <c r="D121" s="77">
        <v>30.475380382829368</v>
      </c>
      <c r="E121" s="77">
        <v>1.6297510054325208</v>
      </c>
      <c r="F121" s="157">
        <v>92439536021.90155</v>
      </c>
    </row>
    <row r="122" spans="2:6" x14ac:dyDescent="0.25">
      <c r="B122" s="157">
        <v>25422934086</v>
      </c>
      <c r="C122" s="77">
        <v>6.0877215690076425E-2</v>
      </c>
      <c r="D122" s="77">
        <v>60.946599526863494</v>
      </c>
      <c r="E122" s="77">
        <v>2.1072213580355714</v>
      </c>
      <c r="F122" s="157">
        <v>97118384007.927933</v>
      </c>
    </row>
    <row r="123" spans="2:6" x14ac:dyDescent="0.25">
      <c r="B123" s="157">
        <v>-17331487912</v>
      </c>
      <c r="C123" s="77">
        <v>0.16747525866336505</v>
      </c>
      <c r="D123" s="77">
        <v>73786.50027412214</v>
      </c>
      <c r="E123" s="77">
        <v>2.852957797502842</v>
      </c>
      <c r="F123" s="157">
        <v>607043293421.88733</v>
      </c>
    </row>
    <row r="124" spans="2:6" x14ac:dyDescent="0.25">
      <c r="B124" s="157">
        <v>-297616788803</v>
      </c>
      <c r="C124" s="77">
        <v>0.18226436067162916</v>
      </c>
      <c r="D124" s="77">
        <v>193865.13657914504</v>
      </c>
      <c r="E124" s="77">
        <v>2.4050435658572842</v>
      </c>
      <c r="F124" s="157">
        <v>773607195120.82397</v>
      </c>
    </row>
    <row r="125" spans="2:6" x14ac:dyDescent="0.25">
      <c r="B125" s="157">
        <v>-6779309789</v>
      </c>
      <c r="C125" s="77">
        <v>0.15757473040625275</v>
      </c>
      <c r="D125" s="77">
        <v>294808.61743197939</v>
      </c>
      <c r="E125" s="77">
        <v>4.1648527073455508</v>
      </c>
      <c r="F125" s="157">
        <v>765188720114.80261</v>
      </c>
    </row>
    <row r="126" spans="2:6" x14ac:dyDescent="0.25">
      <c r="B126" s="157">
        <v>-52662305994</v>
      </c>
      <c r="C126" s="77">
        <v>0.13604000624890844</v>
      </c>
      <c r="D126" s="77">
        <v>229406.49328587594</v>
      </c>
      <c r="E126" s="77">
        <v>4.8528735034640125</v>
      </c>
      <c r="F126" s="157">
        <v>756723520604.83337</v>
      </c>
    </row>
    <row r="127" spans="2:6" x14ac:dyDescent="0.25">
      <c r="B127" s="157">
        <v>-122409594723</v>
      </c>
      <c r="C127" s="77">
        <v>0.16741239362644281</v>
      </c>
      <c r="D127" s="77">
        <v>346911.59653447039</v>
      </c>
      <c r="E127" s="77">
        <v>6.954331055585155</v>
      </c>
      <c r="F127" s="157">
        <v>1102640346667.8621</v>
      </c>
    </row>
    <row r="128" spans="2:6" x14ac:dyDescent="0.25">
      <c r="B128" s="157">
        <v>-453471000000</v>
      </c>
      <c r="C128" s="77">
        <v>3.401904340591231E-2</v>
      </c>
      <c r="D128" s="77">
        <v>6706.0405898633617</v>
      </c>
      <c r="E128" s="77">
        <v>1.6268089663499918</v>
      </c>
      <c r="F128" s="157">
        <v>905157999999.94629</v>
      </c>
    </row>
    <row r="129" spans="2:6" x14ac:dyDescent="0.25">
      <c r="B129" s="157">
        <v>642495000000</v>
      </c>
      <c r="C129" s="77">
        <v>3.5032666122630132E-2</v>
      </c>
      <c r="D129" s="77">
        <v>8245.5685270863905</v>
      </c>
      <c r="E129" s="77">
        <v>1.4906484185310189</v>
      </c>
      <c r="F129" s="157">
        <v>901333999999.95337</v>
      </c>
    </row>
    <row r="130" spans="2:6" x14ac:dyDescent="0.25">
      <c r="B130" s="157">
        <v>-740034000000</v>
      </c>
      <c r="C130" s="77">
        <v>3.7560015247568808E-2</v>
      </c>
      <c r="D130" s="77">
        <v>7505.7511981741918</v>
      </c>
      <c r="E130" s="77">
        <v>1.4985379784912982</v>
      </c>
      <c r="F130" s="157">
        <v>1022869999999.9573</v>
      </c>
    </row>
    <row r="131" spans="2:6" x14ac:dyDescent="0.25">
      <c r="B131" s="157">
        <v>-221769000000</v>
      </c>
      <c r="C131" s="77">
        <v>3.3853681334398707E-2</v>
      </c>
      <c r="D131" s="77">
        <v>6902.5436784298599</v>
      </c>
      <c r="E131" s="77">
        <v>1.1991629540763293</v>
      </c>
      <c r="F131" s="157">
        <v>1020317999999.9568</v>
      </c>
    </row>
    <row r="132" spans="2:6" x14ac:dyDescent="0.25">
      <c r="B132" s="157">
        <v>1665345000000</v>
      </c>
      <c r="C132" s="77">
        <v>2.3652988941722131E-2</v>
      </c>
      <c r="D132" s="77">
        <v>8395.9977519106087</v>
      </c>
      <c r="E132" s="77">
        <v>1.3803077017884757</v>
      </c>
      <c r="F132" s="157">
        <v>785872999999.96057</v>
      </c>
    </row>
    <row r="133" spans="2:6" x14ac:dyDescent="0.25">
      <c r="B133" s="157">
        <v>-60952000000</v>
      </c>
      <c r="C133" s="77">
        <v>0.15674922091839777</v>
      </c>
      <c r="D133" s="77">
        <v>7342.0936877462882</v>
      </c>
      <c r="E133" s="77">
        <v>4.4440736374136991</v>
      </c>
      <c r="F133" s="157">
        <v>1375358999999.8564</v>
      </c>
    </row>
    <row r="134" spans="2:6" x14ac:dyDescent="0.25">
      <c r="B134" s="157">
        <v>-107397000000</v>
      </c>
      <c r="C134" s="77">
        <v>0.12675934383323229</v>
      </c>
      <c r="D134" s="77">
        <v>5912.5254702657558</v>
      </c>
      <c r="E134" s="77">
        <v>2.4033546466586948</v>
      </c>
      <c r="F134" s="157">
        <v>1421516999999.8428</v>
      </c>
    </row>
    <row r="135" spans="2:6" x14ac:dyDescent="0.25">
      <c r="B135" s="157">
        <v>-137654000000</v>
      </c>
      <c r="C135" s="77">
        <v>0.1723798869587852</v>
      </c>
      <c r="D135" s="77">
        <v>7206.9039755648673</v>
      </c>
      <c r="E135" s="77">
        <v>3.1125599808292628</v>
      </c>
      <c r="F135" s="157">
        <v>1541931999999.8081</v>
      </c>
    </row>
    <row r="136" spans="2:6" x14ac:dyDescent="0.25">
      <c r="B136" s="157">
        <v>705640000000</v>
      </c>
      <c r="C136" s="77">
        <v>0.13088895290708513</v>
      </c>
      <c r="D136" s="77">
        <v>147.49263889339213</v>
      </c>
      <c r="E136" s="77">
        <v>3.1700160203391041</v>
      </c>
      <c r="F136" s="157">
        <v>1288997999999.791</v>
      </c>
    </row>
    <row r="137" spans="2:6" x14ac:dyDescent="0.25">
      <c r="B137" s="157">
        <v>-213681000000</v>
      </c>
      <c r="C137" s="77">
        <v>0.15765124091634772</v>
      </c>
      <c r="D137" s="77">
        <v>92.902461080690188</v>
      </c>
      <c r="E137" s="77">
        <v>6.1837935051227024</v>
      </c>
      <c r="F137" s="157">
        <v>1507284999999.8286</v>
      </c>
    </row>
  </sheetData>
  <phoneticPr fontId="7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7398-6AEB-46BF-A38A-0B1C3C16B4CD}">
  <dimension ref="B2:D9"/>
  <sheetViews>
    <sheetView topLeftCell="B1" zoomScale="85" zoomScaleNormal="85" workbookViewId="0">
      <selection activeCell="E15" sqref="E15"/>
    </sheetView>
  </sheetViews>
  <sheetFormatPr defaultRowHeight="15" x14ac:dyDescent="0.25"/>
  <cols>
    <col min="2" max="2" width="6.28515625" style="11" customWidth="1"/>
    <col min="3" max="3" width="67.42578125" customWidth="1"/>
    <col min="4" max="4" width="26.28515625" customWidth="1"/>
  </cols>
  <sheetData>
    <row r="2" spans="2:4" ht="15.75" thickBot="1" x14ac:dyDescent="0.3"/>
    <row r="3" spans="2:4" ht="15.75" thickBot="1" x14ac:dyDescent="0.3">
      <c r="B3" s="83" t="s">
        <v>90</v>
      </c>
      <c r="C3" s="79" t="s">
        <v>16</v>
      </c>
      <c r="D3" s="79" t="s">
        <v>91</v>
      </c>
    </row>
    <row r="4" spans="2:4" ht="26.25" thickBot="1" x14ac:dyDescent="0.3">
      <c r="B4" s="84"/>
      <c r="C4" s="80" t="s">
        <v>92</v>
      </c>
      <c r="D4" s="81">
        <v>24</v>
      </c>
    </row>
    <row r="5" spans="2:4" ht="23.25" customHeight="1" thickBot="1" x14ac:dyDescent="0.3">
      <c r="B5" s="84">
        <v>1</v>
      </c>
      <c r="C5" s="80" t="s">
        <v>93</v>
      </c>
      <c r="D5" s="81">
        <v>0</v>
      </c>
    </row>
    <row r="6" spans="2:4" ht="26.25" thickBot="1" x14ac:dyDescent="0.3">
      <c r="B6" s="84">
        <v>2</v>
      </c>
      <c r="C6" s="80" t="s">
        <v>94</v>
      </c>
      <c r="D6" s="81">
        <v>0</v>
      </c>
    </row>
    <row r="7" spans="2:4" ht="26.25" thickBot="1" x14ac:dyDescent="0.3">
      <c r="B7" s="84">
        <v>3</v>
      </c>
      <c r="C7" s="80" t="s">
        <v>95</v>
      </c>
      <c r="D7" s="81">
        <v>0</v>
      </c>
    </row>
    <row r="8" spans="2:4" ht="15.75" thickBot="1" x14ac:dyDescent="0.3">
      <c r="B8" s="84">
        <v>4</v>
      </c>
      <c r="C8" s="82" t="s">
        <v>96</v>
      </c>
      <c r="D8" s="81">
        <v>24</v>
      </c>
    </row>
    <row r="9" spans="2:4" ht="15.75" thickBot="1" x14ac:dyDescent="0.3">
      <c r="B9" s="84">
        <v>5</v>
      </c>
      <c r="C9" s="80" t="s">
        <v>97</v>
      </c>
      <c r="D9" s="81">
        <v>120</v>
      </c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57711-66EC-47D7-8168-95892312042E}">
  <dimension ref="A3:R36"/>
  <sheetViews>
    <sheetView topLeftCell="A11" zoomScale="70" zoomScaleNormal="70" workbookViewId="0">
      <selection activeCell="AA7" sqref="AA7"/>
    </sheetView>
  </sheetViews>
  <sheetFormatPr defaultRowHeight="15" x14ac:dyDescent="0.25"/>
  <cols>
    <col min="2" max="2" width="54" customWidth="1"/>
    <col min="3" max="4" width="10.140625" customWidth="1"/>
    <col min="5" max="5" width="10.42578125" customWidth="1"/>
    <col min="6" max="6" width="9.85546875" customWidth="1"/>
    <col min="7" max="7" width="10.85546875" customWidth="1"/>
    <col min="8" max="9" width="9.7109375" customWidth="1"/>
    <col min="10" max="10" width="10" customWidth="1"/>
    <col min="11" max="11" width="9.85546875" customWidth="1"/>
    <col min="12" max="12" width="10.7109375" customWidth="1"/>
    <col min="13" max="14" width="9.85546875" customWidth="1"/>
    <col min="15" max="15" width="9.28515625" customWidth="1"/>
    <col min="16" max="16" width="10.28515625" customWidth="1"/>
    <col min="17" max="17" width="11" customWidth="1"/>
    <col min="18" max="18" width="9.140625" style="40"/>
  </cols>
  <sheetData>
    <row r="3" spans="1:18" ht="6" customHeight="1" thickBot="1" x14ac:dyDescent="0.3"/>
    <row r="4" spans="1:18" ht="91.5" customHeight="1" thickBot="1" x14ac:dyDescent="0.3">
      <c r="B4" s="158" t="s">
        <v>4</v>
      </c>
      <c r="C4" s="160" t="s">
        <v>98</v>
      </c>
      <c r="D4" s="161"/>
      <c r="E4" s="161"/>
      <c r="F4" s="161"/>
      <c r="G4" s="162"/>
      <c r="H4" s="160" t="s">
        <v>99</v>
      </c>
      <c r="I4" s="161"/>
      <c r="J4" s="161"/>
      <c r="K4" s="161"/>
      <c r="L4" s="162"/>
      <c r="M4" s="160" t="s">
        <v>100</v>
      </c>
      <c r="N4" s="161"/>
      <c r="O4" s="161"/>
      <c r="P4" s="161"/>
      <c r="Q4" s="162"/>
    </row>
    <row r="5" spans="1:18" ht="15.75" thickBot="1" x14ac:dyDescent="0.3">
      <c r="B5" s="159"/>
      <c r="C5" s="35">
        <v>2019</v>
      </c>
      <c r="D5" s="35">
        <v>2020</v>
      </c>
      <c r="E5" s="35">
        <v>2021</v>
      </c>
      <c r="F5" s="36">
        <v>2022</v>
      </c>
      <c r="G5" s="36">
        <v>2023</v>
      </c>
      <c r="H5" s="35">
        <v>2019</v>
      </c>
      <c r="I5" s="35">
        <v>2020</v>
      </c>
      <c r="J5" s="35">
        <v>2021</v>
      </c>
      <c r="K5" s="36">
        <v>2022</v>
      </c>
      <c r="L5" s="36">
        <v>2023</v>
      </c>
      <c r="M5" s="35">
        <v>2019</v>
      </c>
      <c r="N5" s="35">
        <v>2020</v>
      </c>
      <c r="O5" s="35">
        <v>2021</v>
      </c>
      <c r="P5" s="36">
        <v>2022</v>
      </c>
      <c r="Q5" s="36">
        <v>2023</v>
      </c>
    </row>
    <row r="6" spans="1:18" ht="15.75" thickBot="1" x14ac:dyDescent="0.3">
      <c r="A6" t="s">
        <v>46</v>
      </c>
      <c r="B6" s="37" t="s">
        <v>17</v>
      </c>
      <c r="C6" s="20" t="s">
        <v>5</v>
      </c>
      <c r="D6" s="20" t="s">
        <v>5</v>
      </c>
      <c r="E6" s="21" t="s">
        <v>5</v>
      </c>
      <c r="F6" s="21" t="s">
        <v>5</v>
      </c>
      <c r="G6" s="21" t="s">
        <v>5</v>
      </c>
      <c r="H6" s="20" t="s">
        <v>5</v>
      </c>
      <c r="I6" s="20" t="s">
        <v>5</v>
      </c>
      <c r="J6" s="21" t="s">
        <v>5</v>
      </c>
      <c r="K6" s="21" t="s">
        <v>5</v>
      </c>
      <c r="L6" s="22" t="s">
        <v>5</v>
      </c>
      <c r="M6" s="21" t="s">
        <v>5</v>
      </c>
      <c r="N6" s="21" t="s">
        <v>5</v>
      </c>
      <c r="O6" s="21" t="s">
        <v>5</v>
      </c>
      <c r="P6" s="21" t="s">
        <v>5</v>
      </c>
      <c r="Q6" s="22" t="s">
        <v>5</v>
      </c>
      <c r="R6" s="40">
        <v>1</v>
      </c>
    </row>
    <row r="7" spans="1:18" ht="15.75" thickBot="1" x14ac:dyDescent="0.3">
      <c r="A7" t="s">
        <v>47</v>
      </c>
      <c r="B7" s="38" t="s">
        <v>18</v>
      </c>
      <c r="C7" s="23" t="s">
        <v>5</v>
      </c>
      <c r="D7" s="23" t="s">
        <v>5</v>
      </c>
      <c r="E7" s="34" t="s">
        <v>5</v>
      </c>
      <c r="F7" s="34" t="s">
        <v>5</v>
      </c>
      <c r="G7" s="34" t="s">
        <v>5</v>
      </c>
      <c r="H7" s="23" t="s">
        <v>5</v>
      </c>
      <c r="I7" s="23" t="s">
        <v>5</v>
      </c>
      <c r="J7" s="34" t="s">
        <v>5</v>
      </c>
      <c r="K7" s="34" t="s">
        <v>5</v>
      </c>
      <c r="L7" s="24" t="s">
        <v>5</v>
      </c>
      <c r="M7" s="34" t="s">
        <v>5</v>
      </c>
      <c r="N7" s="34" t="s">
        <v>5</v>
      </c>
      <c r="O7" s="34" t="s">
        <v>5</v>
      </c>
      <c r="P7" s="34" t="s">
        <v>5</v>
      </c>
      <c r="Q7" s="24" t="s">
        <v>5</v>
      </c>
      <c r="R7" s="40">
        <v>2</v>
      </c>
    </row>
    <row r="8" spans="1:18" ht="15.75" thickBot="1" x14ac:dyDescent="0.3">
      <c r="A8" t="s">
        <v>48</v>
      </c>
      <c r="B8" s="38" t="s">
        <v>19</v>
      </c>
      <c r="C8" s="23" t="s">
        <v>5</v>
      </c>
      <c r="D8" s="23" t="s">
        <v>5</v>
      </c>
      <c r="E8" s="34" t="s">
        <v>5</v>
      </c>
      <c r="F8" s="34" t="s">
        <v>5</v>
      </c>
      <c r="G8" s="34" t="s">
        <v>5</v>
      </c>
      <c r="H8" s="23" t="s">
        <v>5</v>
      </c>
      <c r="I8" s="23" t="s">
        <v>5</v>
      </c>
      <c r="J8" s="34" t="s">
        <v>5</v>
      </c>
      <c r="K8" s="34" t="s">
        <v>5</v>
      </c>
      <c r="L8" s="24" t="s">
        <v>5</v>
      </c>
      <c r="M8" s="34" t="s">
        <v>5</v>
      </c>
      <c r="N8" s="34" t="s">
        <v>5</v>
      </c>
      <c r="O8" s="34" t="s">
        <v>5</v>
      </c>
      <c r="P8" s="34" t="s">
        <v>5</v>
      </c>
      <c r="Q8" s="24" t="s">
        <v>5</v>
      </c>
      <c r="R8" s="40">
        <v>3</v>
      </c>
    </row>
    <row r="9" spans="1:18" ht="15.75" thickBot="1" x14ac:dyDescent="0.3">
      <c r="A9" t="s">
        <v>49</v>
      </c>
      <c r="B9" s="38" t="s">
        <v>20</v>
      </c>
      <c r="C9" s="23" t="s">
        <v>5</v>
      </c>
      <c r="D9" s="23" t="s">
        <v>5</v>
      </c>
      <c r="E9" s="34" t="s">
        <v>5</v>
      </c>
      <c r="F9" s="34" t="s">
        <v>5</v>
      </c>
      <c r="G9" s="34" t="s">
        <v>5</v>
      </c>
      <c r="H9" s="23" t="s">
        <v>5</v>
      </c>
      <c r="I9" s="23" t="s">
        <v>5</v>
      </c>
      <c r="J9" s="34" t="s">
        <v>5</v>
      </c>
      <c r="K9" s="34" t="s">
        <v>5</v>
      </c>
      <c r="L9" s="24" t="s">
        <v>5</v>
      </c>
      <c r="M9" s="34" t="s">
        <v>5</v>
      </c>
      <c r="N9" s="34" t="s">
        <v>5</v>
      </c>
      <c r="O9" s="34" t="s">
        <v>5</v>
      </c>
      <c r="P9" s="34" t="s">
        <v>5</v>
      </c>
      <c r="Q9" s="24" t="s">
        <v>5</v>
      </c>
      <c r="R9" s="40">
        <v>4</v>
      </c>
    </row>
    <row r="10" spans="1:18" ht="15.75" thickBot="1" x14ac:dyDescent="0.3">
      <c r="A10" t="s">
        <v>50</v>
      </c>
      <c r="B10" s="38" t="s">
        <v>21</v>
      </c>
      <c r="C10" s="42" t="s">
        <v>78</v>
      </c>
      <c r="D10" s="42" t="s">
        <v>78</v>
      </c>
      <c r="E10" s="34" t="s">
        <v>5</v>
      </c>
      <c r="F10" s="34" t="s">
        <v>5</v>
      </c>
      <c r="G10" s="34" t="s">
        <v>5</v>
      </c>
      <c r="H10" s="42" t="s">
        <v>78</v>
      </c>
      <c r="I10" s="42" t="s">
        <v>78</v>
      </c>
      <c r="J10" s="34" t="s">
        <v>5</v>
      </c>
      <c r="K10" s="34" t="s">
        <v>5</v>
      </c>
      <c r="L10" s="24" t="s">
        <v>5</v>
      </c>
      <c r="M10" s="43" t="s">
        <v>78</v>
      </c>
      <c r="N10" s="43" t="s">
        <v>78</v>
      </c>
      <c r="O10" s="34" t="s">
        <v>5</v>
      </c>
      <c r="P10" s="34" t="s">
        <v>5</v>
      </c>
      <c r="Q10" s="24" t="s">
        <v>5</v>
      </c>
    </row>
    <row r="11" spans="1:18" ht="15.75" thickBot="1" x14ac:dyDescent="0.3">
      <c r="A11" t="s">
        <v>51</v>
      </c>
      <c r="B11" s="38" t="s">
        <v>22</v>
      </c>
      <c r="C11" s="23" t="s">
        <v>5</v>
      </c>
      <c r="D11" s="23" t="s">
        <v>5</v>
      </c>
      <c r="E11" s="34" t="s">
        <v>5</v>
      </c>
      <c r="F11" s="34" t="s">
        <v>5</v>
      </c>
      <c r="G11" s="34" t="s">
        <v>5</v>
      </c>
      <c r="H11" s="23" t="s">
        <v>5</v>
      </c>
      <c r="I11" s="23" t="s">
        <v>5</v>
      </c>
      <c r="J11" s="34" t="s">
        <v>5</v>
      </c>
      <c r="K11" s="34" t="s">
        <v>5</v>
      </c>
      <c r="L11" s="24" t="s">
        <v>5</v>
      </c>
      <c r="M11" s="34" t="s">
        <v>5</v>
      </c>
      <c r="N11" s="34" t="s">
        <v>5</v>
      </c>
      <c r="O11" s="34" t="s">
        <v>5</v>
      </c>
      <c r="P11" s="34" t="s">
        <v>5</v>
      </c>
      <c r="Q11" s="24" t="s">
        <v>5</v>
      </c>
      <c r="R11" s="40">
        <v>5</v>
      </c>
    </row>
    <row r="12" spans="1:18" ht="15.75" thickBot="1" x14ac:dyDescent="0.3">
      <c r="A12" t="s">
        <v>52</v>
      </c>
      <c r="B12" s="38" t="s">
        <v>23</v>
      </c>
      <c r="C12" s="23" t="s">
        <v>5</v>
      </c>
      <c r="D12" s="23" t="s">
        <v>5</v>
      </c>
      <c r="E12" s="34" t="s">
        <v>5</v>
      </c>
      <c r="F12" s="34" t="s">
        <v>5</v>
      </c>
      <c r="G12" s="34" t="s">
        <v>5</v>
      </c>
      <c r="H12" s="23" t="s">
        <v>5</v>
      </c>
      <c r="I12" s="23" t="s">
        <v>5</v>
      </c>
      <c r="J12" s="34" t="s">
        <v>5</v>
      </c>
      <c r="K12" s="34" t="s">
        <v>5</v>
      </c>
      <c r="L12" s="24" t="s">
        <v>5</v>
      </c>
      <c r="M12" s="34" t="s">
        <v>5</v>
      </c>
      <c r="N12" s="34" t="s">
        <v>5</v>
      </c>
      <c r="O12" s="34" t="s">
        <v>5</v>
      </c>
      <c r="P12" s="34" t="s">
        <v>5</v>
      </c>
      <c r="Q12" s="24" t="s">
        <v>5</v>
      </c>
      <c r="R12" s="40">
        <v>6</v>
      </c>
    </row>
    <row r="13" spans="1:18" ht="15.75" thickBot="1" x14ac:dyDescent="0.3">
      <c r="A13" t="s">
        <v>53</v>
      </c>
      <c r="B13" s="38" t="s">
        <v>24</v>
      </c>
      <c r="C13" s="23" t="s">
        <v>5</v>
      </c>
      <c r="D13" s="23" t="s">
        <v>5</v>
      </c>
      <c r="E13" s="34" t="s">
        <v>5</v>
      </c>
      <c r="F13" s="34" t="s">
        <v>5</v>
      </c>
      <c r="G13" s="34" t="s">
        <v>5</v>
      </c>
      <c r="H13" s="23" t="s">
        <v>5</v>
      </c>
      <c r="I13" s="23" t="s">
        <v>5</v>
      </c>
      <c r="J13" s="34" t="s">
        <v>5</v>
      </c>
      <c r="K13" s="34" t="s">
        <v>5</v>
      </c>
      <c r="L13" s="24" t="s">
        <v>5</v>
      </c>
      <c r="M13" s="34" t="s">
        <v>5</v>
      </c>
      <c r="N13" s="34" t="s">
        <v>5</v>
      </c>
      <c r="O13" s="34" t="s">
        <v>5</v>
      </c>
      <c r="P13" s="34" t="s">
        <v>5</v>
      </c>
      <c r="Q13" s="24" t="s">
        <v>5</v>
      </c>
      <c r="R13" s="40">
        <v>7</v>
      </c>
    </row>
    <row r="14" spans="1:18" ht="15.75" thickBot="1" x14ac:dyDescent="0.3">
      <c r="A14" t="s">
        <v>54</v>
      </c>
      <c r="B14" s="39" t="s">
        <v>25</v>
      </c>
      <c r="C14" s="23" t="s">
        <v>5</v>
      </c>
      <c r="D14" s="23" t="s">
        <v>5</v>
      </c>
      <c r="E14" s="34" t="s">
        <v>5</v>
      </c>
      <c r="F14" s="34" t="s">
        <v>5</v>
      </c>
      <c r="G14" s="34" t="s">
        <v>5</v>
      </c>
      <c r="H14" s="23" t="s">
        <v>5</v>
      </c>
      <c r="I14" s="23" t="s">
        <v>5</v>
      </c>
      <c r="J14" s="34" t="s">
        <v>5</v>
      </c>
      <c r="K14" s="34" t="s">
        <v>5</v>
      </c>
      <c r="L14" s="24" t="s">
        <v>5</v>
      </c>
      <c r="M14" s="34" t="s">
        <v>5</v>
      </c>
      <c r="N14" s="34" t="s">
        <v>5</v>
      </c>
      <c r="O14" s="34" t="s">
        <v>5</v>
      </c>
      <c r="P14" s="34" t="s">
        <v>5</v>
      </c>
      <c r="Q14" s="24" t="s">
        <v>5</v>
      </c>
      <c r="R14" s="40">
        <v>8</v>
      </c>
    </row>
    <row r="15" spans="1:18" ht="15.75" thickBot="1" x14ac:dyDescent="0.3">
      <c r="A15" t="s">
        <v>55</v>
      </c>
      <c r="B15" s="37" t="s">
        <v>26</v>
      </c>
      <c r="C15" s="23" t="s">
        <v>5</v>
      </c>
      <c r="D15" s="23" t="s">
        <v>5</v>
      </c>
      <c r="E15" s="34" t="s">
        <v>5</v>
      </c>
      <c r="F15" s="34" t="s">
        <v>5</v>
      </c>
      <c r="G15" s="34" t="s">
        <v>5</v>
      </c>
      <c r="H15" s="23" t="s">
        <v>5</v>
      </c>
      <c r="I15" s="23" t="s">
        <v>5</v>
      </c>
      <c r="J15" s="34" t="s">
        <v>5</v>
      </c>
      <c r="K15" s="34" t="s">
        <v>5</v>
      </c>
      <c r="L15" s="24" t="s">
        <v>5</v>
      </c>
      <c r="M15" s="34" t="s">
        <v>5</v>
      </c>
      <c r="N15" s="34" t="s">
        <v>5</v>
      </c>
      <c r="O15" s="34" t="s">
        <v>5</v>
      </c>
      <c r="P15" s="34" t="s">
        <v>5</v>
      </c>
      <c r="Q15" s="24" t="s">
        <v>5</v>
      </c>
      <c r="R15" s="40">
        <v>9</v>
      </c>
    </row>
    <row r="16" spans="1:18" ht="15.75" thickBot="1" x14ac:dyDescent="0.3">
      <c r="A16" t="s">
        <v>56</v>
      </c>
      <c r="B16" s="38" t="s">
        <v>27</v>
      </c>
      <c r="C16" s="23" t="s">
        <v>5</v>
      </c>
      <c r="D16" s="23" t="s">
        <v>5</v>
      </c>
      <c r="E16" s="34" t="s">
        <v>5</v>
      </c>
      <c r="F16" s="34" t="s">
        <v>5</v>
      </c>
      <c r="G16" s="34" t="s">
        <v>5</v>
      </c>
      <c r="H16" s="23" t="s">
        <v>5</v>
      </c>
      <c r="I16" s="23" t="s">
        <v>5</v>
      </c>
      <c r="J16" s="34" t="s">
        <v>5</v>
      </c>
      <c r="K16" s="34" t="s">
        <v>5</v>
      </c>
      <c r="L16" s="24" t="s">
        <v>5</v>
      </c>
      <c r="M16" s="34" t="s">
        <v>5</v>
      </c>
      <c r="N16" s="34" t="s">
        <v>5</v>
      </c>
      <c r="O16" s="34" t="s">
        <v>5</v>
      </c>
      <c r="P16" s="34" t="s">
        <v>5</v>
      </c>
      <c r="Q16" s="24" t="s">
        <v>5</v>
      </c>
      <c r="R16" s="40">
        <v>10</v>
      </c>
    </row>
    <row r="17" spans="1:18" ht="15.75" thickBot="1" x14ac:dyDescent="0.3">
      <c r="A17" t="s">
        <v>57</v>
      </c>
      <c r="B17" s="38" t="s">
        <v>75</v>
      </c>
      <c r="C17" s="23" t="s">
        <v>5</v>
      </c>
      <c r="D17" s="23" t="s">
        <v>5</v>
      </c>
      <c r="E17" s="34" t="s">
        <v>5</v>
      </c>
      <c r="F17" s="34" t="s">
        <v>5</v>
      </c>
      <c r="G17" s="34" t="s">
        <v>5</v>
      </c>
      <c r="H17" s="23" t="s">
        <v>5</v>
      </c>
      <c r="I17" s="23" t="s">
        <v>5</v>
      </c>
      <c r="J17" s="34" t="s">
        <v>5</v>
      </c>
      <c r="K17" s="34" t="s">
        <v>5</v>
      </c>
      <c r="L17" s="24" t="s">
        <v>5</v>
      </c>
      <c r="M17" s="34" t="s">
        <v>5</v>
      </c>
      <c r="N17" s="34" t="s">
        <v>5</v>
      </c>
      <c r="O17" s="34" t="s">
        <v>5</v>
      </c>
      <c r="P17" s="34" t="s">
        <v>5</v>
      </c>
      <c r="Q17" s="24" t="s">
        <v>5</v>
      </c>
      <c r="R17" s="40">
        <v>11</v>
      </c>
    </row>
    <row r="18" spans="1:18" ht="15.75" thickBot="1" x14ac:dyDescent="0.3">
      <c r="A18" t="s">
        <v>58</v>
      </c>
      <c r="B18" s="38" t="s">
        <v>28</v>
      </c>
      <c r="C18" s="23" t="s">
        <v>5</v>
      </c>
      <c r="D18" s="23" t="s">
        <v>5</v>
      </c>
      <c r="E18" s="34" t="s">
        <v>5</v>
      </c>
      <c r="F18" s="34" t="s">
        <v>5</v>
      </c>
      <c r="G18" s="34" t="s">
        <v>5</v>
      </c>
      <c r="H18" s="23" t="s">
        <v>5</v>
      </c>
      <c r="I18" s="23" t="s">
        <v>5</v>
      </c>
      <c r="J18" s="34" t="s">
        <v>5</v>
      </c>
      <c r="K18" s="34" t="s">
        <v>5</v>
      </c>
      <c r="L18" s="24" t="s">
        <v>5</v>
      </c>
      <c r="M18" s="34" t="s">
        <v>5</v>
      </c>
      <c r="N18" s="34" t="s">
        <v>5</v>
      </c>
      <c r="O18" s="34" t="s">
        <v>5</v>
      </c>
      <c r="P18" s="34" t="s">
        <v>5</v>
      </c>
      <c r="Q18" s="24" t="s">
        <v>5</v>
      </c>
      <c r="R18" s="40">
        <v>12</v>
      </c>
    </row>
    <row r="19" spans="1:18" ht="15.75" thickBot="1" x14ac:dyDescent="0.3">
      <c r="A19" t="s">
        <v>59</v>
      </c>
      <c r="B19" s="38" t="s">
        <v>29</v>
      </c>
      <c r="C19" s="23" t="s">
        <v>5</v>
      </c>
      <c r="D19" s="23" t="s">
        <v>5</v>
      </c>
      <c r="E19" s="34" t="s">
        <v>5</v>
      </c>
      <c r="F19" s="34" t="s">
        <v>5</v>
      </c>
      <c r="G19" s="34" t="s">
        <v>5</v>
      </c>
      <c r="H19" s="23" t="s">
        <v>5</v>
      </c>
      <c r="I19" s="23" t="s">
        <v>5</v>
      </c>
      <c r="J19" s="34" t="s">
        <v>5</v>
      </c>
      <c r="K19" s="34" t="s">
        <v>5</v>
      </c>
      <c r="L19" s="24" t="s">
        <v>5</v>
      </c>
      <c r="M19" s="34" t="s">
        <v>5</v>
      </c>
      <c r="N19" s="34" t="s">
        <v>5</v>
      </c>
      <c r="O19" s="34" t="s">
        <v>5</v>
      </c>
      <c r="P19" s="34" t="s">
        <v>5</v>
      </c>
      <c r="Q19" s="24" t="s">
        <v>5</v>
      </c>
      <c r="R19" s="40">
        <v>13</v>
      </c>
    </row>
    <row r="20" spans="1:18" ht="15.75" thickBot="1" x14ac:dyDescent="0.3">
      <c r="A20" t="s">
        <v>60</v>
      </c>
      <c r="B20" s="38" t="s">
        <v>30</v>
      </c>
      <c r="C20" s="23" t="s">
        <v>5</v>
      </c>
      <c r="D20" s="23" t="s">
        <v>5</v>
      </c>
      <c r="E20" s="34" t="s">
        <v>5</v>
      </c>
      <c r="F20" s="34" t="s">
        <v>5</v>
      </c>
      <c r="G20" s="34" t="s">
        <v>5</v>
      </c>
      <c r="H20" s="23" t="s">
        <v>5</v>
      </c>
      <c r="I20" s="23" t="s">
        <v>5</v>
      </c>
      <c r="J20" s="34" t="s">
        <v>5</v>
      </c>
      <c r="K20" s="34" t="s">
        <v>5</v>
      </c>
      <c r="L20" s="24" t="s">
        <v>5</v>
      </c>
      <c r="M20" s="34" t="s">
        <v>5</v>
      </c>
      <c r="N20" s="34" t="s">
        <v>5</v>
      </c>
      <c r="O20" s="34" t="s">
        <v>5</v>
      </c>
      <c r="P20" s="34" t="s">
        <v>5</v>
      </c>
      <c r="Q20" s="24" t="s">
        <v>5</v>
      </c>
      <c r="R20" s="40">
        <v>14</v>
      </c>
    </row>
    <row r="21" spans="1:18" ht="15.75" thickBot="1" x14ac:dyDescent="0.3">
      <c r="A21" t="s">
        <v>61</v>
      </c>
      <c r="B21" s="38" t="s">
        <v>31</v>
      </c>
      <c r="C21" s="23" t="s">
        <v>5</v>
      </c>
      <c r="D21" s="23" t="s">
        <v>5</v>
      </c>
      <c r="E21" s="34" t="s">
        <v>5</v>
      </c>
      <c r="F21" s="34" t="s">
        <v>5</v>
      </c>
      <c r="G21" s="34" t="s">
        <v>5</v>
      </c>
      <c r="H21" s="23" t="s">
        <v>5</v>
      </c>
      <c r="I21" s="23" t="s">
        <v>5</v>
      </c>
      <c r="J21" s="34" t="s">
        <v>5</v>
      </c>
      <c r="K21" s="34" t="s">
        <v>5</v>
      </c>
      <c r="L21" s="24" t="s">
        <v>5</v>
      </c>
      <c r="M21" s="34" t="s">
        <v>5</v>
      </c>
      <c r="N21" s="34" t="s">
        <v>5</v>
      </c>
      <c r="O21" s="34" t="s">
        <v>5</v>
      </c>
      <c r="P21" s="34" t="s">
        <v>5</v>
      </c>
      <c r="Q21" s="24" t="s">
        <v>5</v>
      </c>
      <c r="R21" s="40">
        <v>15</v>
      </c>
    </row>
    <row r="22" spans="1:18" ht="15.75" thickBot="1" x14ac:dyDescent="0.3">
      <c r="A22" t="s">
        <v>62</v>
      </c>
      <c r="B22" s="38" t="s">
        <v>32</v>
      </c>
      <c r="C22" s="23" t="s">
        <v>5</v>
      </c>
      <c r="D22" s="23" t="s">
        <v>5</v>
      </c>
      <c r="E22" s="34" t="s">
        <v>5</v>
      </c>
      <c r="F22" s="34" t="s">
        <v>5</v>
      </c>
      <c r="G22" s="34" t="s">
        <v>5</v>
      </c>
      <c r="H22" s="23" t="s">
        <v>5</v>
      </c>
      <c r="I22" s="23" t="s">
        <v>5</v>
      </c>
      <c r="J22" s="34" t="s">
        <v>5</v>
      </c>
      <c r="K22" s="34" t="s">
        <v>5</v>
      </c>
      <c r="L22" s="24" t="s">
        <v>5</v>
      </c>
      <c r="M22" s="34" t="s">
        <v>5</v>
      </c>
      <c r="N22" s="34" t="s">
        <v>5</v>
      </c>
      <c r="O22" s="34" t="s">
        <v>5</v>
      </c>
      <c r="P22" s="34" t="s">
        <v>5</v>
      </c>
      <c r="Q22" s="24" t="s">
        <v>5</v>
      </c>
      <c r="R22" s="40">
        <v>16</v>
      </c>
    </row>
    <row r="23" spans="1:18" ht="15.75" thickBot="1" x14ac:dyDescent="0.3">
      <c r="A23" t="s">
        <v>63</v>
      </c>
      <c r="B23" s="38" t="s">
        <v>33</v>
      </c>
      <c r="C23" s="23" t="s">
        <v>5</v>
      </c>
      <c r="D23" s="23" t="s">
        <v>5</v>
      </c>
      <c r="E23" s="34" t="s">
        <v>5</v>
      </c>
      <c r="F23" s="34" t="s">
        <v>5</v>
      </c>
      <c r="G23" s="34" t="s">
        <v>5</v>
      </c>
      <c r="H23" s="23" t="s">
        <v>5</v>
      </c>
      <c r="I23" s="23" t="s">
        <v>5</v>
      </c>
      <c r="J23" s="34" t="s">
        <v>5</v>
      </c>
      <c r="K23" s="34" t="s">
        <v>5</v>
      </c>
      <c r="L23" s="24" t="s">
        <v>5</v>
      </c>
      <c r="M23" s="34" t="s">
        <v>5</v>
      </c>
      <c r="N23" s="34" t="s">
        <v>5</v>
      </c>
      <c r="O23" s="34" t="s">
        <v>5</v>
      </c>
      <c r="P23" s="34" t="s">
        <v>5</v>
      </c>
      <c r="Q23" s="24" t="s">
        <v>5</v>
      </c>
      <c r="R23" s="40">
        <v>17</v>
      </c>
    </row>
    <row r="24" spans="1:18" ht="15.75" thickBot="1" x14ac:dyDescent="0.3">
      <c r="A24" t="s">
        <v>64</v>
      </c>
      <c r="B24" s="39" t="s">
        <v>34</v>
      </c>
      <c r="C24" s="23" t="s">
        <v>5</v>
      </c>
      <c r="D24" s="23" t="s">
        <v>5</v>
      </c>
      <c r="E24" s="34" t="s">
        <v>5</v>
      </c>
      <c r="F24" s="34" t="s">
        <v>5</v>
      </c>
      <c r="G24" s="34" t="s">
        <v>5</v>
      </c>
      <c r="H24" s="23" t="s">
        <v>5</v>
      </c>
      <c r="I24" s="23" t="s">
        <v>5</v>
      </c>
      <c r="J24" s="34" t="s">
        <v>5</v>
      </c>
      <c r="K24" s="34" t="s">
        <v>5</v>
      </c>
      <c r="L24" s="24" t="s">
        <v>5</v>
      </c>
      <c r="M24" s="34" t="s">
        <v>5</v>
      </c>
      <c r="N24" s="34" t="s">
        <v>5</v>
      </c>
      <c r="O24" s="34" t="s">
        <v>5</v>
      </c>
      <c r="P24" s="34" t="s">
        <v>5</v>
      </c>
      <c r="Q24" s="24" t="s">
        <v>5</v>
      </c>
      <c r="R24" s="40">
        <v>18</v>
      </c>
    </row>
    <row r="25" spans="1:18" ht="15.75" thickBot="1" x14ac:dyDescent="0.3">
      <c r="A25" t="s">
        <v>65</v>
      </c>
      <c r="B25" s="37" t="s">
        <v>35</v>
      </c>
      <c r="C25" s="23" t="s">
        <v>5</v>
      </c>
      <c r="D25" s="23" t="s">
        <v>5</v>
      </c>
      <c r="E25" s="34" t="s">
        <v>5</v>
      </c>
      <c r="F25" s="34" t="s">
        <v>5</v>
      </c>
      <c r="G25" s="34" t="s">
        <v>5</v>
      </c>
      <c r="H25" s="23" t="s">
        <v>5</v>
      </c>
      <c r="I25" s="23" t="s">
        <v>5</v>
      </c>
      <c r="J25" s="34" t="s">
        <v>5</v>
      </c>
      <c r="K25" s="34" t="s">
        <v>5</v>
      </c>
      <c r="L25" s="24" t="s">
        <v>5</v>
      </c>
      <c r="M25" s="34" t="s">
        <v>5</v>
      </c>
      <c r="N25" s="34" t="s">
        <v>5</v>
      </c>
      <c r="O25" s="34" t="s">
        <v>5</v>
      </c>
      <c r="P25" s="34" t="s">
        <v>5</v>
      </c>
      <c r="Q25" s="24" t="s">
        <v>5</v>
      </c>
      <c r="R25" s="40">
        <v>19</v>
      </c>
    </row>
    <row r="26" spans="1:18" ht="15.75" thickBot="1" x14ac:dyDescent="0.3">
      <c r="A26" t="s">
        <v>66</v>
      </c>
      <c r="B26" s="38" t="s">
        <v>36</v>
      </c>
      <c r="C26" s="23" t="s">
        <v>5</v>
      </c>
      <c r="D26" s="23" t="s">
        <v>5</v>
      </c>
      <c r="E26" s="34" t="s">
        <v>5</v>
      </c>
      <c r="F26" s="34" t="s">
        <v>5</v>
      </c>
      <c r="G26" s="34" t="s">
        <v>5</v>
      </c>
      <c r="H26" s="23" t="s">
        <v>5</v>
      </c>
      <c r="I26" s="23" t="s">
        <v>5</v>
      </c>
      <c r="J26" s="34" t="s">
        <v>5</v>
      </c>
      <c r="K26" s="34" t="s">
        <v>5</v>
      </c>
      <c r="L26" s="24" t="s">
        <v>5</v>
      </c>
      <c r="M26" s="34" t="s">
        <v>5</v>
      </c>
      <c r="N26" s="34" t="s">
        <v>5</v>
      </c>
      <c r="O26" s="34" t="s">
        <v>5</v>
      </c>
      <c r="P26" s="34" t="s">
        <v>5</v>
      </c>
      <c r="Q26" s="24" t="s">
        <v>5</v>
      </c>
      <c r="R26" s="40">
        <v>20</v>
      </c>
    </row>
    <row r="27" spans="1:18" ht="15.75" thickBot="1" x14ac:dyDescent="0.3">
      <c r="A27" t="s">
        <v>67</v>
      </c>
      <c r="B27" s="38" t="s">
        <v>37</v>
      </c>
      <c r="C27" s="42" t="s">
        <v>78</v>
      </c>
      <c r="D27" s="42" t="s">
        <v>78</v>
      </c>
      <c r="E27" s="34" t="s">
        <v>5</v>
      </c>
      <c r="F27" s="34" t="s">
        <v>5</v>
      </c>
      <c r="G27" s="34" t="s">
        <v>5</v>
      </c>
      <c r="H27" s="42" t="s">
        <v>78</v>
      </c>
      <c r="I27" s="42" t="s">
        <v>78</v>
      </c>
      <c r="J27" s="34" t="s">
        <v>5</v>
      </c>
      <c r="K27" s="34" t="s">
        <v>5</v>
      </c>
      <c r="L27" s="24" t="s">
        <v>5</v>
      </c>
      <c r="M27" s="43" t="s">
        <v>78</v>
      </c>
      <c r="N27" s="43" t="s">
        <v>78</v>
      </c>
      <c r="O27" s="34" t="s">
        <v>5</v>
      </c>
      <c r="P27" s="34" t="s">
        <v>5</v>
      </c>
      <c r="Q27" s="24" t="s">
        <v>5</v>
      </c>
    </row>
    <row r="28" spans="1:18" ht="15.75" thickBot="1" x14ac:dyDescent="0.3">
      <c r="A28" t="s">
        <v>68</v>
      </c>
      <c r="B28" s="38" t="s">
        <v>38</v>
      </c>
      <c r="C28" s="42" t="s">
        <v>78</v>
      </c>
      <c r="D28" s="42" t="s">
        <v>78</v>
      </c>
      <c r="E28" s="34" t="s">
        <v>5</v>
      </c>
      <c r="F28" s="34" t="s">
        <v>5</v>
      </c>
      <c r="G28" s="34" t="s">
        <v>5</v>
      </c>
      <c r="H28" s="42" t="s">
        <v>78</v>
      </c>
      <c r="I28" s="42" t="s">
        <v>78</v>
      </c>
      <c r="J28" s="34" t="s">
        <v>5</v>
      </c>
      <c r="K28" s="34" t="s">
        <v>5</v>
      </c>
      <c r="L28" s="24" t="s">
        <v>5</v>
      </c>
      <c r="M28" s="43" t="s">
        <v>78</v>
      </c>
      <c r="N28" s="43" t="s">
        <v>78</v>
      </c>
      <c r="O28" s="34" t="s">
        <v>5</v>
      </c>
      <c r="P28" s="34" t="s">
        <v>5</v>
      </c>
      <c r="Q28" s="24" t="s">
        <v>5</v>
      </c>
    </row>
    <row r="29" spans="1:18" ht="15.75" thickBot="1" x14ac:dyDescent="0.3">
      <c r="A29" t="s">
        <v>69</v>
      </c>
      <c r="B29" s="38" t="s">
        <v>39</v>
      </c>
      <c r="C29" s="23" t="s">
        <v>5</v>
      </c>
      <c r="D29" s="23" t="s">
        <v>5</v>
      </c>
      <c r="E29" s="34" t="s">
        <v>5</v>
      </c>
      <c r="F29" s="34" t="s">
        <v>5</v>
      </c>
      <c r="G29" s="34" t="s">
        <v>5</v>
      </c>
      <c r="H29" s="23" t="s">
        <v>5</v>
      </c>
      <c r="I29" s="23" t="s">
        <v>5</v>
      </c>
      <c r="J29" s="34" t="s">
        <v>5</v>
      </c>
      <c r="K29" s="34" t="s">
        <v>5</v>
      </c>
      <c r="L29" s="24" t="s">
        <v>5</v>
      </c>
      <c r="M29" s="34" t="s">
        <v>5</v>
      </c>
      <c r="N29" s="34" t="s">
        <v>5</v>
      </c>
      <c r="O29" s="34" t="s">
        <v>5</v>
      </c>
      <c r="P29" s="34" t="s">
        <v>5</v>
      </c>
      <c r="Q29" s="24" t="s">
        <v>5</v>
      </c>
      <c r="R29" s="40">
        <v>21</v>
      </c>
    </row>
    <row r="30" spans="1:18" ht="15.75" thickBot="1" x14ac:dyDescent="0.3">
      <c r="A30" t="s">
        <v>70</v>
      </c>
      <c r="B30" s="38" t="s">
        <v>40</v>
      </c>
      <c r="C30" s="23" t="s">
        <v>5</v>
      </c>
      <c r="D30" s="23" t="s">
        <v>5</v>
      </c>
      <c r="E30" s="34" t="s">
        <v>5</v>
      </c>
      <c r="F30" s="34" t="s">
        <v>5</v>
      </c>
      <c r="G30" s="34" t="s">
        <v>5</v>
      </c>
      <c r="H30" s="23" t="s">
        <v>5</v>
      </c>
      <c r="I30" s="23" t="s">
        <v>5</v>
      </c>
      <c r="J30" s="34" t="s">
        <v>5</v>
      </c>
      <c r="K30" s="34" t="s">
        <v>5</v>
      </c>
      <c r="L30" s="24" t="s">
        <v>5</v>
      </c>
      <c r="M30" s="34" t="s">
        <v>5</v>
      </c>
      <c r="N30" s="34" t="s">
        <v>5</v>
      </c>
      <c r="O30" s="34" t="s">
        <v>5</v>
      </c>
      <c r="P30" s="34" t="s">
        <v>5</v>
      </c>
      <c r="Q30" s="24" t="s">
        <v>5</v>
      </c>
      <c r="R30" s="40">
        <v>22</v>
      </c>
    </row>
    <row r="31" spans="1:18" ht="15.75" thickBot="1" x14ac:dyDescent="0.3">
      <c r="A31" t="s">
        <v>71</v>
      </c>
      <c r="B31" s="38" t="s">
        <v>41</v>
      </c>
      <c r="C31" s="23" t="s">
        <v>5</v>
      </c>
      <c r="D31" s="23" t="s">
        <v>5</v>
      </c>
      <c r="E31" s="34" t="s">
        <v>5</v>
      </c>
      <c r="F31" s="34" t="s">
        <v>5</v>
      </c>
      <c r="G31" s="34" t="s">
        <v>5</v>
      </c>
      <c r="H31" s="23" t="s">
        <v>5</v>
      </c>
      <c r="I31" s="23" t="s">
        <v>5</v>
      </c>
      <c r="J31" s="34" t="s">
        <v>5</v>
      </c>
      <c r="K31" s="34" t="s">
        <v>5</v>
      </c>
      <c r="L31" s="24" t="s">
        <v>5</v>
      </c>
      <c r="M31" s="34" t="s">
        <v>5</v>
      </c>
      <c r="N31" s="34" t="s">
        <v>5</v>
      </c>
      <c r="O31" s="34" t="s">
        <v>5</v>
      </c>
      <c r="P31" s="34" t="s">
        <v>5</v>
      </c>
      <c r="Q31" s="24" t="s">
        <v>5</v>
      </c>
      <c r="R31" s="40">
        <v>23</v>
      </c>
    </row>
    <row r="32" spans="1:18" ht="15.75" thickBot="1" x14ac:dyDescent="0.3">
      <c r="A32" t="s">
        <v>72</v>
      </c>
      <c r="B32" s="38" t="s">
        <v>42</v>
      </c>
      <c r="C32" s="23" t="s">
        <v>5</v>
      </c>
      <c r="D32" s="23" t="s">
        <v>5</v>
      </c>
      <c r="E32" s="34" t="s">
        <v>5</v>
      </c>
      <c r="F32" s="34" t="s">
        <v>5</v>
      </c>
      <c r="G32" s="34" t="s">
        <v>5</v>
      </c>
      <c r="H32" s="23" t="s">
        <v>5</v>
      </c>
      <c r="I32" s="23" t="s">
        <v>5</v>
      </c>
      <c r="J32" s="34" t="s">
        <v>5</v>
      </c>
      <c r="K32" s="34" t="s">
        <v>5</v>
      </c>
      <c r="L32" s="24" t="s">
        <v>5</v>
      </c>
      <c r="M32" s="34" t="s">
        <v>5</v>
      </c>
      <c r="N32" s="34" t="s">
        <v>5</v>
      </c>
      <c r="O32" s="34" t="s">
        <v>5</v>
      </c>
      <c r="P32" s="34" t="s">
        <v>5</v>
      </c>
      <c r="Q32" s="24" t="s">
        <v>5</v>
      </c>
      <c r="R32" s="40">
        <v>24</v>
      </c>
    </row>
    <row r="33" spans="1:18" ht="15.75" thickBot="1" x14ac:dyDescent="0.3">
      <c r="A33" t="s">
        <v>73</v>
      </c>
      <c r="B33" s="39" t="s">
        <v>43</v>
      </c>
      <c r="C33" s="23" t="s">
        <v>5</v>
      </c>
      <c r="D33" s="23" t="s">
        <v>5</v>
      </c>
      <c r="E33" s="34" t="s">
        <v>5</v>
      </c>
      <c r="F33" s="34" t="s">
        <v>5</v>
      </c>
      <c r="G33" s="34" t="s">
        <v>5</v>
      </c>
      <c r="H33" s="23" t="s">
        <v>5</v>
      </c>
      <c r="I33" s="23" t="s">
        <v>5</v>
      </c>
      <c r="J33" s="34" t="s">
        <v>5</v>
      </c>
      <c r="K33" s="34" t="s">
        <v>5</v>
      </c>
      <c r="L33" s="24" t="s">
        <v>5</v>
      </c>
      <c r="M33" s="34" t="s">
        <v>5</v>
      </c>
      <c r="N33" s="34" t="s">
        <v>5</v>
      </c>
      <c r="O33" s="34" t="s">
        <v>5</v>
      </c>
      <c r="P33" s="34" t="s">
        <v>5</v>
      </c>
      <c r="Q33" s="24" t="s">
        <v>5</v>
      </c>
      <c r="R33" s="40">
        <v>25</v>
      </c>
    </row>
    <row r="34" spans="1:18" ht="15.75" thickBot="1" x14ac:dyDescent="0.3">
      <c r="A34" t="s">
        <v>74</v>
      </c>
      <c r="B34" s="38" t="s">
        <v>44</v>
      </c>
      <c r="C34" s="23" t="s">
        <v>5</v>
      </c>
      <c r="D34" s="23" t="s">
        <v>5</v>
      </c>
      <c r="E34" s="34" t="s">
        <v>5</v>
      </c>
      <c r="F34" s="34" t="s">
        <v>5</v>
      </c>
      <c r="G34" s="34" t="s">
        <v>5</v>
      </c>
      <c r="H34" s="23" t="s">
        <v>5</v>
      </c>
      <c r="I34" s="23" t="s">
        <v>5</v>
      </c>
      <c r="J34" s="34" t="s">
        <v>5</v>
      </c>
      <c r="K34" s="34" t="s">
        <v>5</v>
      </c>
      <c r="L34" s="24" t="s">
        <v>5</v>
      </c>
      <c r="M34" s="34" t="s">
        <v>5</v>
      </c>
      <c r="N34" s="34" t="s">
        <v>5</v>
      </c>
      <c r="O34" s="34" t="s">
        <v>5</v>
      </c>
      <c r="P34" s="34" t="s">
        <v>5</v>
      </c>
      <c r="Q34" s="24" t="s">
        <v>5</v>
      </c>
      <c r="R34" s="40">
        <v>26</v>
      </c>
    </row>
    <row r="35" spans="1:18" ht="15.75" thickBot="1" x14ac:dyDescent="0.3">
      <c r="A35" t="s">
        <v>76</v>
      </c>
      <c r="B35" s="39" t="s">
        <v>45</v>
      </c>
      <c r="C35" s="25" t="s">
        <v>5</v>
      </c>
      <c r="D35" s="25" t="s">
        <v>5</v>
      </c>
      <c r="E35" s="26" t="s">
        <v>5</v>
      </c>
      <c r="F35" s="26" t="s">
        <v>5</v>
      </c>
      <c r="G35" s="26" t="s">
        <v>5</v>
      </c>
      <c r="H35" s="25" t="s">
        <v>5</v>
      </c>
      <c r="I35" s="25" t="s">
        <v>5</v>
      </c>
      <c r="J35" s="26" t="s">
        <v>5</v>
      </c>
      <c r="K35" s="26" t="s">
        <v>5</v>
      </c>
      <c r="L35" s="27" t="s">
        <v>5</v>
      </c>
      <c r="M35" s="26" t="s">
        <v>5</v>
      </c>
      <c r="N35" s="26" t="s">
        <v>5</v>
      </c>
      <c r="O35" s="26" t="s">
        <v>5</v>
      </c>
      <c r="P35" s="26" t="s">
        <v>5</v>
      </c>
      <c r="Q35" s="27" t="s">
        <v>5</v>
      </c>
      <c r="R35" s="40">
        <v>27</v>
      </c>
    </row>
    <row r="36" spans="1:18" x14ac:dyDescent="0.25">
      <c r="R36" s="41" t="s">
        <v>77</v>
      </c>
    </row>
  </sheetData>
  <mergeCells count="4">
    <mergeCell ref="B4:B5"/>
    <mergeCell ref="C4:G4"/>
    <mergeCell ref="H4:L4"/>
    <mergeCell ref="M4:Q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62A8-3F45-4FB2-BE36-A053FB00A336}">
  <sheetPr>
    <tabColor rgb="FFFF0000"/>
  </sheetPr>
  <dimension ref="A2:O140"/>
  <sheetViews>
    <sheetView zoomScale="85" zoomScaleNormal="85" workbookViewId="0">
      <selection activeCell="E10" sqref="E10"/>
    </sheetView>
  </sheetViews>
  <sheetFormatPr defaultRowHeight="15" x14ac:dyDescent="0.25"/>
  <cols>
    <col min="2" max="2" width="17.85546875" customWidth="1"/>
    <col min="4" max="4" width="30" style="32" customWidth="1"/>
    <col min="5" max="5" width="26.5703125" style="32" customWidth="1"/>
    <col min="6" max="6" width="31.5703125" style="40" customWidth="1"/>
    <col min="7" max="7" width="15.85546875" customWidth="1"/>
    <col min="8" max="8" width="10" customWidth="1"/>
    <col min="9" max="9" width="16.5703125" customWidth="1"/>
    <col min="11" max="11" width="26.5703125" style="32" customWidth="1"/>
    <col min="12" max="12" width="28.42578125" style="32" customWidth="1"/>
    <col min="13" max="13" width="29.140625" style="32" customWidth="1"/>
    <col min="14" max="14" width="8.85546875" customWidth="1"/>
  </cols>
  <sheetData>
    <row r="2" spans="1:15" ht="15.75" thickBot="1" x14ac:dyDescent="0.3"/>
    <row r="3" spans="1:15" x14ac:dyDescent="0.25">
      <c r="A3" s="163" t="s">
        <v>83</v>
      </c>
      <c r="B3" s="164"/>
      <c r="C3" s="164"/>
      <c r="D3" s="164"/>
      <c r="E3" s="164"/>
      <c r="F3" s="165"/>
      <c r="G3" s="19"/>
      <c r="H3" s="19"/>
      <c r="I3" s="19"/>
    </row>
    <row r="4" spans="1:15" ht="15.75" thickBot="1" x14ac:dyDescent="0.3">
      <c r="A4" s="166"/>
      <c r="B4" s="167"/>
      <c r="C4" s="167"/>
      <c r="D4" s="167"/>
      <c r="E4" s="168"/>
      <c r="F4" s="169"/>
      <c r="G4" s="19"/>
      <c r="H4" s="19"/>
      <c r="I4" s="19"/>
    </row>
    <row r="5" spans="1:15" ht="15.75" thickBot="1" x14ac:dyDescent="0.3">
      <c r="A5" s="1" t="s">
        <v>0</v>
      </c>
      <c r="B5" s="2" t="s">
        <v>1</v>
      </c>
      <c r="C5" s="75" t="s">
        <v>2</v>
      </c>
      <c r="D5" s="76" t="s">
        <v>115</v>
      </c>
      <c r="E5" s="74" t="s">
        <v>114</v>
      </c>
      <c r="F5" s="114" t="s">
        <v>101</v>
      </c>
      <c r="G5" s="31"/>
      <c r="H5" s="19"/>
      <c r="I5" s="19"/>
      <c r="K5" s="95"/>
      <c r="L5" s="95"/>
      <c r="M5" s="95"/>
      <c r="N5" s="29"/>
      <c r="O5" t="s">
        <v>7</v>
      </c>
    </row>
    <row r="6" spans="1:15" ht="15.75" thickBot="1" x14ac:dyDescent="0.3">
      <c r="A6" s="4">
        <v>1</v>
      </c>
      <c r="B6" s="87" t="s">
        <v>17</v>
      </c>
      <c r="C6" s="18">
        <v>2019</v>
      </c>
      <c r="D6" s="104">
        <v>184178000000</v>
      </c>
      <c r="E6" s="111">
        <v>83885000000</v>
      </c>
      <c r="F6" s="138">
        <f>E6-D6</f>
        <v>-100293000000</v>
      </c>
      <c r="H6" s="11"/>
      <c r="I6" s="96"/>
      <c r="J6" s="11"/>
      <c r="M6" s="97"/>
      <c r="N6" s="11"/>
      <c r="O6" t="s">
        <v>8</v>
      </c>
    </row>
    <row r="7" spans="1:15" ht="15.75" thickBot="1" x14ac:dyDescent="0.3">
      <c r="A7" s="6"/>
      <c r="B7" s="88"/>
      <c r="C7" s="15">
        <v>2020</v>
      </c>
      <c r="D7" s="105">
        <v>230679000000</v>
      </c>
      <c r="E7" s="112">
        <v>135789000000</v>
      </c>
      <c r="F7" s="138">
        <f t="shared" ref="F7:F70" si="0">E7-D7</f>
        <v>-94890000000</v>
      </c>
      <c r="I7" s="96"/>
      <c r="J7" s="11"/>
      <c r="M7" s="97"/>
      <c r="N7" s="11"/>
      <c r="O7" t="s">
        <v>9</v>
      </c>
    </row>
    <row r="8" spans="1:15" ht="15.75" thickBot="1" x14ac:dyDescent="0.3">
      <c r="A8" s="6"/>
      <c r="B8" s="88"/>
      <c r="C8" s="15">
        <v>2021</v>
      </c>
      <c r="D8" s="105">
        <v>308296000000</v>
      </c>
      <c r="E8" s="112">
        <v>265758000000</v>
      </c>
      <c r="F8" s="138">
        <f t="shared" si="0"/>
        <v>-42538000000</v>
      </c>
      <c r="I8" s="96"/>
      <c r="J8" s="11"/>
      <c r="M8" s="97"/>
      <c r="N8" s="11"/>
      <c r="O8" t="s">
        <v>10</v>
      </c>
    </row>
    <row r="9" spans="1:15" ht="15.75" thickBot="1" x14ac:dyDescent="0.3">
      <c r="A9" s="6"/>
      <c r="B9" s="89"/>
      <c r="C9" s="15">
        <v>2022</v>
      </c>
      <c r="D9" s="105">
        <v>312748000000</v>
      </c>
      <c r="E9" s="112">
        <v>364972000000</v>
      </c>
      <c r="F9" s="138">
        <f t="shared" si="0"/>
        <v>52224000000</v>
      </c>
      <c r="I9" s="96"/>
      <c r="J9" s="11"/>
      <c r="K9" s="97"/>
      <c r="M9" s="97"/>
      <c r="N9" s="11"/>
      <c r="O9" t="s">
        <v>11</v>
      </c>
    </row>
    <row r="10" spans="1:15" ht="15.75" thickBot="1" x14ac:dyDescent="0.3">
      <c r="A10" s="6"/>
      <c r="B10" s="90"/>
      <c r="C10" s="16">
        <v>2023</v>
      </c>
      <c r="D10" s="120">
        <v>459648000000</v>
      </c>
      <c r="E10" s="117">
        <v>395798000000</v>
      </c>
      <c r="F10" s="138">
        <f t="shared" si="0"/>
        <v>-63850000000</v>
      </c>
      <c r="H10" s="11"/>
      <c r="I10" s="96"/>
      <c r="J10" s="11"/>
      <c r="K10" s="97"/>
      <c r="L10" s="97"/>
      <c r="M10" s="97"/>
      <c r="N10" s="11"/>
    </row>
    <row r="11" spans="1:15" ht="15.75" thickBot="1" x14ac:dyDescent="0.3">
      <c r="A11" s="4">
        <v>2</v>
      </c>
      <c r="B11" s="7" t="s">
        <v>18</v>
      </c>
      <c r="C11" s="18">
        <v>2019</v>
      </c>
      <c r="D11" s="111">
        <v>12183000000</v>
      </c>
      <c r="E11" s="122">
        <v>1134776000000</v>
      </c>
      <c r="F11" s="138">
        <f t="shared" si="0"/>
        <v>1122593000000</v>
      </c>
      <c r="I11" s="96"/>
      <c r="J11" s="11"/>
      <c r="K11" s="97"/>
      <c r="L11" s="97"/>
      <c r="M11" s="97"/>
      <c r="N11" s="11"/>
    </row>
    <row r="12" spans="1:15" ht="15.75" thickBot="1" x14ac:dyDescent="0.3">
      <c r="A12" s="6"/>
      <c r="B12" s="7"/>
      <c r="C12" s="15">
        <v>2020</v>
      </c>
      <c r="D12" s="112">
        <v>-58485000000</v>
      </c>
      <c r="E12" s="112">
        <v>1204972000000</v>
      </c>
      <c r="F12" s="138">
        <f t="shared" si="0"/>
        <v>1263457000000</v>
      </c>
      <c r="I12" s="96"/>
      <c r="J12" s="11"/>
      <c r="K12" s="97"/>
      <c r="L12" s="97"/>
      <c r="M12" s="97"/>
      <c r="N12" s="11"/>
    </row>
    <row r="13" spans="1:15" ht="15.75" thickBot="1" x14ac:dyDescent="0.3">
      <c r="A13" s="6"/>
      <c r="B13" s="7"/>
      <c r="C13" s="15">
        <v>2021</v>
      </c>
      <c r="D13" s="112">
        <v>-84864000000</v>
      </c>
      <c r="E13" s="112">
        <v>5762000000</v>
      </c>
      <c r="F13" s="138">
        <f t="shared" si="0"/>
        <v>90626000000</v>
      </c>
      <c r="I13" s="96"/>
      <c r="J13" s="11"/>
      <c r="K13" s="97"/>
      <c r="L13" s="97"/>
      <c r="M13" s="97"/>
      <c r="N13" s="11"/>
    </row>
    <row r="14" spans="1:15" ht="15.75" thickBot="1" x14ac:dyDescent="0.3">
      <c r="A14" s="6"/>
      <c r="B14" s="48"/>
      <c r="C14" s="15">
        <v>2022</v>
      </c>
      <c r="D14" s="112">
        <v>-41789000000</v>
      </c>
      <c r="E14" s="112">
        <v>-62359000000</v>
      </c>
      <c r="F14" s="138">
        <f t="shared" si="0"/>
        <v>-20570000000</v>
      </c>
      <c r="H14" s="11"/>
      <c r="I14" s="96"/>
      <c r="J14" s="11"/>
      <c r="L14" s="97"/>
      <c r="M14" s="97"/>
      <c r="N14" s="11"/>
    </row>
    <row r="15" spans="1:15" ht="15.75" thickBot="1" x14ac:dyDescent="0.3">
      <c r="A15" s="6"/>
      <c r="B15" s="8"/>
      <c r="C15" s="16">
        <v>2023</v>
      </c>
      <c r="D15" s="117">
        <v>78479000000</v>
      </c>
      <c r="E15" s="117">
        <v>18796000000</v>
      </c>
      <c r="F15" s="138">
        <f t="shared" si="0"/>
        <v>-59683000000</v>
      </c>
      <c r="I15" s="96"/>
      <c r="J15" s="11"/>
      <c r="L15" s="97"/>
      <c r="M15" s="97"/>
      <c r="N15" s="11"/>
    </row>
    <row r="16" spans="1:15" ht="15.75" thickBot="1" x14ac:dyDescent="0.3">
      <c r="A16" s="4">
        <v>3</v>
      </c>
      <c r="B16" s="7" t="s">
        <v>19</v>
      </c>
      <c r="C16" s="18">
        <v>2019</v>
      </c>
      <c r="D16" s="111">
        <v>33552221386</v>
      </c>
      <c r="E16" s="111">
        <v>7383289239</v>
      </c>
      <c r="F16" s="138">
        <f t="shared" si="0"/>
        <v>-26168932147</v>
      </c>
      <c r="I16" s="96"/>
      <c r="J16" s="11"/>
      <c r="L16" s="97"/>
      <c r="M16" s="97"/>
      <c r="N16" s="11"/>
    </row>
    <row r="17" spans="1:14" ht="15.75" thickBot="1" x14ac:dyDescent="0.3">
      <c r="A17" s="6"/>
      <c r="B17" s="7"/>
      <c r="C17" s="15">
        <v>2020</v>
      </c>
      <c r="D17" s="112">
        <v>30788406788</v>
      </c>
      <c r="E17" s="112">
        <v>-10506939189</v>
      </c>
      <c r="F17" s="138">
        <f t="shared" si="0"/>
        <v>-41295345977</v>
      </c>
      <c r="I17" s="96"/>
      <c r="J17" s="11"/>
      <c r="L17" s="97"/>
      <c r="M17" s="97"/>
      <c r="N17" s="11"/>
    </row>
    <row r="18" spans="1:14" ht="15.75" thickBot="1" x14ac:dyDescent="0.3">
      <c r="A18" s="6"/>
      <c r="B18" s="7"/>
      <c r="C18" s="15">
        <v>2021</v>
      </c>
      <c r="D18" s="112">
        <v>41942240191</v>
      </c>
      <c r="E18" s="112">
        <v>-8932197718</v>
      </c>
      <c r="F18" s="138">
        <f t="shared" si="0"/>
        <v>-50874437909</v>
      </c>
      <c r="H18" s="11"/>
      <c r="I18" s="96"/>
      <c r="J18" s="11"/>
      <c r="L18" s="97"/>
      <c r="M18" s="97"/>
      <c r="N18" s="11"/>
    </row>
    <row r="19" spans="1:14" ht="15.75" thickBot="1" x14ac:dyDescent="0.3">
      <c r="A19" s="6"/>
      <c r="B19" s="48"/>
      <c r="C19" s="15">
        <v>2022</v>
      </c>
      <c r="D19" s="112">
        <v>1440523783</v>
      </c>
      <c r="E19" s="112">
        <v>-16129026748</v>
      </c>
      <c r="F19" s="138">
        <f t="shared" si="0"/>
        <v>-17569550531</v>
      </c>
      <c r="I19" s="96"/>
      <c r="J19" s="11"/>
      <c r="L19" s="97"/>
      <c r="M19" s="97"/>
      <c r="N19" s="11"/>
    </row>
    <row r="20" spans="1:14" ht="15.75" thickBot="1" x14ac:dyDescent="0.3">
      <c r="A20" s="6"/>
      <c r="B20" s="48"/>
      <c r="C20" s="16">
        <v>2023</v>
      </c>
      <c r="D20" s="117">
        <v>5927460424</v>
      </c>
      <c r="E20" s="117">
        <v>-6279792540</v>
      </c>
      <c r="F20" s="138">
        <f t="shared" si="0"/>
        <v>-12207252964</v>
      </c>
      <c r="I20" s="96"/>
      <c r="J20" s="11"/>
      <c r="L20" s="97"/>
      <c r="M20" s="97"/>
      <c r="N20" s="11"/>
    </row>
    <row r="21" spans="1:14" ht="15.75" thickBot="1" x14ac:dyDescent="0.3">
      <c r="A21" s="18">
        <v>4</v>
      </c>
      <c r="B21" s="5" t="s">
        <v>20</v>
      </c>
      <c r="C21" s="18">
        <v>2019</v>
      </c>
      <c r="D21" s="111">
        <v>94459968552</v>
      </c>
      <c r="E21" s="111">
        <v>-83843800594</v>
      </c>
      <c r="F21" s="138">
        <f t="shared" si="0"/>
        <v>-178303769146</v>
      </c>
      <c r="I21" s="96"/>
      <c r="J21" s="11"/>
      <c r="L21" s="97"/>
      <c r="M21" s="97"/>
      <c r="N21" s="11"/>
    </row>
    <row r="22" spans="1:14" ht="15.75" thickBot="1" x14ac:dyDescent="0.3">
      <c r="A22" s="46"/>
      <c r="B22" s="7"/>
      <c r="C22" s="15">
        <v>2020</v>
      </c>
      <c r="D22" s="112">
        <v>-4541477077</v>
      </c>
      <c r="E22" s="112">
        <v>-509507890912</v>
      </c>
      <c r="F22" s="138">
        <f t="shared" si="0"/>
        <v>-504966413835</v>
      </c>
      <c r="H22" s="11"/>
      <c r="I22" s="11"/>
      <c r="J22" s="11"/>
      <c r="M22" s="97"/>
      <c r="N22" s="11"/>
    </row>
    <row r="23" spans="1:14" ht="15.75" thickBot="1" x14ac:dyDescent="0.3">
      <c r="A23" s="46"/>
      <c r="B23" s="7"/>
      <c r="C23" s="15">
        <v>2021</v>
      </c>
      <c r="D23" s="112">
        <v>7646018671</v>
      </c>
      <c r="E23" s="112">
        <v>-106511989327</v>
      </c>
      <c r="F23" s="138">
        <f t="shared" si="0"/>
        <v>-114158007998</v>
      </c>
      <c r="I23" s="11"/>
      <c r="J23" s="11"/>
      <c r="M23" s="97"/>
      <c r="N23" s="11"/>
    </row>
    <row r="24" spans="1:14" ht="15.75" thickBot="1" x14ac:dyDescent="0.3">
      <c r="A24" s="46"/>
      <c r="B24" s="48"/>
      <c r="C24" s="15">
        <v>2022</v>
      </c>
      <c r="D24" s="112">
        <v>22560048153</v>
      </c>
      <c r="E24" s="112">
        <v>-133469253051</v>
      </c>
      <c r="F24" s="138">
        <f t="shared" si="0"/>
        <v>-156029301204</v>
      </c>
      <c r="I24" s="11"/>
      <c r="J24" s="11"/>
      <c r="M24" s="97"/>
      <c r="N24" s="11"/>
    </row>
    <row r="25" spans="1:14" ht="15.75" thickBot="1" x14ac:dyDescent="0.3">
      <c r="A25" s="46"/>
      <c r="B25" s="8"/>
      <c r="C25" s="16">
        <v>2023</v>
      </c>
      <c r="D25" s="117">
        <v>137171094996</v>
      </c>
      <c r="E25" s="117">
        <v>-114047785478</v>
      </c>
      <c r="F25" s="138">
        <f t="shared" si="0"/>
        <v>-251218880474</v>
      </c>
      <c r="I25" s="11"/>
      <c r="J25" s="11"/>
      <c r="K25" s="97"/>
      <c r="M25" s="97"/>
      <c r="N25" s="11"/>
    </row>
    <row r="26" spans="1:14" ht="15.75" thickBot="1" x14ac:dyDescent="0.3">
      <c r="A26" s="18">
        <v>5</v>
      </c>
      <c r="B26" s="28" t="s">
        <v>22</v>
      </c>
      <c r="C26" s="18">
        <v>2019</v>
      </c>
      <c r="D26" s="111">
        <v>167996407942</v>
      </c>
      <c r="E26" s="111">
        <v>76758829457</v>
      </c>
      <c r="F26" s="138">
        <f t="shared" si="0"/>
        <v>-91237578485</v>
      </c>
      <c r="H26" s="11"/>
      <c r="I26" s="11"/>
      <c r="J26" s="11"/>
      <c r="M26" s="97"/>
      <c r="N26" s="11"/>
    </row>
    <row r="27" spans="1:14" ht="15.75" thickBot="1" x14ac:dyDescent="0.3">
      <c r="A27" s="46"/>
      <c r="B27" s="12"/>
      <c r="C27" s="15">
        <v>2020</v>
      </c>
      <c r="D27" s="112">
        <v>198880212796</v>
      </c>
      <c r="E27" s="112">
        <v>44045828312</v>
      </c>
      <c r="F27" s="138">
        <f t="shared" si="0"/>
        <v>-154834384484</v>
      </c>
      <c r="I27" s="96"/>
      <c r="J27" s="11"/>
      <c r="M27" s="97"/>
      <c r="N27" s="11"/>
    </row>
    <row r="28" spans="1:14" ht="15.75" thickBot="1" x14ac:dyDescent="0.3">
      <c r="A28" s="46"/>
      <c r="B28" s="12"/>
      <c r="C28" s="15">
        <v>2021</v>
      </c>
      <c r="D28" s="112">
        <v>213482549779</v>
      </c>
      <c r="E28" s="112">
        <v>100066615090</v>
      </c>
      <c r="F28" s="138">
        <f t="shared" si="0"/>
        <v>-113415934689</v>
      </c>
      <c r="I28" s="11"/>
      <c r="J28" s="11"/>
      <c r="M28" s="97"/>
      <c r="N28" s="11"/>
    </row>
    <row r="29" spans="1:14" ht="15.75" thickBot="1" x14ac:dyDescent="0.3">
      <c r="A29" s="46"/>
      <c r="B29" s="71"/>
      <c r="C29" s="15">
        <v>2022</v>
      </c>
      <c r="D29" s="112">
        <v>178373991059</v>
      </c>
      <c r="E29" s="102">
        <v>121257336904</v>
      </c>
      <c r="F29" s="138">
        <f t="shared" si="0"/>
        <v>-57116654155</v>
      </c>
      <c r="I29" s="11"/>
      <c r="J29" s="11"/>
      <c r="K29" s="97"/>
      <c r="M29" s="97"/>
      <c r="N29" s="11"/>
    </row>
    <row r="30" spans="1:14" ht="15.75" thickBot="1" x14ac:dyDescent="0.3">
      <c r="A30" s="46"/>
      <c r="B30" s="71"/>
      <c r="C30" s="16">
        <v>2023</v>
      </c>
      <c r="D30" s="117">
        <v>201470972367</v>
      </c>
      <c r="E30" s="117">
        <v>127426464539</v>
      </c>
      <c r="F30" s="138">
        <f t="shared" si="0"/>
        <v>-74044507828</v>
      </c>
      <c r="H30" s="11"/>
      <c r="I30" s="11"/>
      <c r="J30" s="11"/>
      <c r="M30" s="97"/>
      <c r="N30" s="11"/>
    </row>
    <row r="31" spans="1:14" ht="15.75" thickBot="1" x14ac:dyDescent="0.3">
      <c r="A31" s="18">
        <v>6</v>
      </c>
      <c r="B31" s="17" t="s">
        <v>23</v>
      </c>
      <c r="C31" s="135">
        <v>2019</v>
      </c>
      <c r="D31" s="111">
        <v>453147999966</v>
      </c>
      <c r="E31" s="111">
        <v>215459200242</v>
      </c>
      <c r="F31" s="138">
        <f t="shared" si="0"/>
        <v>-237688799724</v>
      </c>
      <c r="I31" s="11"/>
      <c r="J31" s="11"/>
      <c r="M31" s="97"/>
      <c r="N31" s="11"/>
    </row>
    <row r="32" spans="1:14" ht="15.75" thickBot="1" x14ac:dyDescent="0.3">
      <c r="A32" s="46"/>
      <c r="B32" s="7"/>
      <c r="C32" s="136">
        <v>2020</v>
      </c>
      <c r="D32" s="112">
        <v>171295450196</v>
      </c>
      <c r="E32" s="112">
        <v>181812593992</v>
      </c>
      <c r="F32" s="138">
        <f t="shared" si="0"/>
        <v>10517143796</v>
      </c>
      <c r="I32" s="11"/>
      <c r="J32" s="11"/>
      <c r="M32" s="97"/>
      <c r="N32" s="11"/>
    </row>
    <row r="33" spans="1:14" ht="15.75" thickBot="1" x14ac:dyDescent="0.3">
      <c r="A33" s="46"/>
      <c r="B33" s="12"/>
      <c r="C33" s="136">
        <v>2021</v>
      </c>
      <c r="D33" s="112">
        <v>-91481686113</v>
      </c>
      <c r="E33" s="112">
        <v>187066990085</v>
      </c>
      <c r="F33" s="138">
        <f t="shared" si="0"/>
        <v>278548676198</v>
      </c>
      <c r="I33" s="11"/>
      <c r="J33" s="11"/>
      <c r="K33" s="97"/>
      <c r="M33" s="97"/>
      <c r="N33" s="11"/>
    </row>
    <row r="34" spans="1:14" ht="15.75" thickBot="1" x14ac:dyDescent="0.3">
      <c r="A34" s="46"/>
      <c r="B34" s="12"/>
      <c r="C34" s="136">
        <v>2022</v>
      </c>
      <c r="D34" s="112">
        <v>11867530566</v>
      </c>
      <c r="E34" s="112">
        <v>186151967971</v>
      </c>
      <c r="F34" s="138">
        <f t="shared" si="0"/>
        <v>174284437405</v>
      </c>
      <c r="H34" s="11"/>
      <c r="I34" s="11"/>
      <c r="J34" s="11"/>
      <c r="M34" s="97"/>
      <c r="N34" s="11"/>
    </row>
    <row r="35" spans="1:14" ht="15.75" thickBot="1" x14ac:dyDescent="0.3">
      <c r="A35" s="46"/>
      <c r="B35" s="13"/>
      <c r="C35" s="137">
        <v>2023</v>
      </c>
      <c r="D35" s="117">
        <v>542472806836</v>
      </c>
      <c r="E35" s="117">
        <v>153574779624</v>
      </c>
      <c r="F35" s="138">
        <f t="shared" si="0"/>
        <v>-388898027212</v>
      </c>
      <c r="I35" s="11"/>
      <c r="J35" s="11"/>
      <c r="M35" s="97"/>
      <c r="N35" s="11"/>
    </row>
    <row r="36" spans="1:14" ht="15.75" thickBot="1" x14ac:dyDescent="0.3">
      <c r="A36" s="18">
        <v>7</v>
      </c>
      <c r="B36" s="30" t="s">
        <v>24</v>
      </c>
      <c r="C36" s="18">
        <v>2019</v>
      </c>
      <c r="D36" s="111">
        <v>198145077505</v>
      </c>
      <c r="E36" s="111">
        <v>130756461708</v>
      </c>
      <c r="F36" s="138">
        <f t="shared" si="0"/>
        <v>-67388615797</v>
      </c>
      <c r="I36" s="11"/>
      <c r="J36" s="11"/>
      <c r="K36" s="97"/>
      <c r="M36" s="97"/>
      <c r="N36" s="11"/>
    </row>
    <row r="37" spans="1:14" ht="15.75" thickBot="1" x14ac:dyDescent="0.3">
      <c r="A37" s="46"/>
      <c r="B37" s="12"/>
      <c r="C37" s="15">
        <v>2020</v>
      </c>
      <c r="D37" s="112">
        <v>226926314731</v>
      </c>
      <c r="E37" s="112">
        <v>132772234495</v>
      </c>
      <c r="F37" s="138">
        <f t="shared" si="0"/>
        <v>-94154080236</v>
      </c>
      <c r="I37" s="11"/>
      <c r="J37" s="11"/>
      <c r="K37" s="97"/>
      <c r="M37" s="97"/>
      <c r="N37" s="11"/>
    </row>
    <row r="38" spans="1:14" ht="15.75" thickBot="1" x14ac:dyDescent="0.3">
      <c r="A38" s="46"/>
      <c r="B38" s="12"/>
      <c r="C38" s="15">
        <v>2021</v>
      </c>
      <c r="D38" s="112">
        <v>304980204013</v>
      </c>
      <c r="E38" s="112">
        <v>180711667020</v>
      </c>
      <c r="F38" s="138">
        <f t="shared" si="0"/>
        <v>-124268536993</v>
      </c>
      <c r="H38" s="11"/>
      <c r="I38" s="96"/>
      <c r="J38" s="11"/>
      <c r="L38" s="98"/>
      <c r="M38" s="97"/>
      <c r="N38" s="11"/>
    </row>
    <row r="39" spans="1:14" ht="15.75" thickBot="1" x14ac:dyDescent="0.3">
      <c r="A39" s="46"/>
      <c r="B39" s="71"/>
      <c r="C39" s="15">
        <v>2022</v>
      </c>
      <c r="D39" s="112">
        <v>190077226164</v>
      </c>
      <c r="E39" s="112">
        <v>195598848689</v>
      </c>
      <c r="F39" s="138">
        <f t="shared" si="0"/>
        <v>5521622525</v>
      </c>
      <c r="I39" s="11"/>
      <c r="J39" s="11"/>
      <c r="L39" s="98"/>
      <c r="M39" s="97"/>
      <c r="N39" s="11"/>
    </row>
    <row r="40" spans="1:14" ht="15.75" thickBot="1" x14ac:dyDescent="0.3">
      <c r="A40" s="46"/>
      <c r="B40" s="13"/>
      <c r="C40" s="16">
        <v>2023</v>
      </c>
      <c r="D40" s="117">
        <v>487763293949</v>
      </c>
      <c r="E40" s="117">
        <v>305879961825</v>
      </c>
      <c r="F40" s="138">
        <f t="shared" si="0"/>
        <v>-181883332124</v>
      </c>
      <c r="I40" s="11"/>
      <c r="J40" s="11"/>
      <c r="L40" s="98"/>
      <c r="M40" s="97"/>
      <c r="N40" s="11"/>
    </row>
    <row r="41" spans="1:14" ht="15.75" thickBot="1" x14ac:dyDescent="0.3">
      <c r="A41" s="18">
        <v>8</v>
      </c>
      <c r="B41" s="50" t="s">
        <v>25</v>
      </c>
      <c r="C41" s="18">
        <v>2019</v>
      </c>
      <c r="D41" s="111">
        <v>274364533</v>
      </c>
      <c r="E41" s="111">
        <v>317815177000</v>
      </c>
      <c r="F41" s="138">
        <f t="shared" si="0"/>
        <v>317540812467</v>
      </c>
      <c r="I41" s="11"/>
      <c r="J41" s="11"/>
      <c r="L41" s="98"/>
      <c r="M41" s="97"/>
      <c r="N41" s="11"/>
    </row>
    <row r="42" spans="1:14" ht="15.75" thickBot="1" x14ac:dyDescent="0.3">
      <c r="A42" s="46"/>
      <c r="B42" s="12"/>
      <c r="C42" s="15">
        <v>2020</v>
      </c>
      <c r="D42" s="112">
        <v>246905899</v>
      </c>
      <c r="E42" s="112">
        <v>123465762000</v>
      </c>
      <c r="F42" s="138">
        <f t="shared" si="0"/>
        <v>123218856101</v>
      </c>
      <c r="H42" s="11"/>
      <c r="I42" s="11"/>
      <c r="J42" s="11"/>
      <c r="L42" s="97"/>
      <c r="M42" s="97"/>
    </row>
    <row r="43" spans="1:14" ht="15.75" thickBot="1" x14ac:dyDescent="0.3">
      <c r="A43" s="46"/>
      <c r="B43" s="12"/>
      <c r="C43" s="15">
        <v>2021</v>
      </c>
      <c r="D43" s="112">
        <v>335398629</v>
      </c>
      <c r="E43" s="112">
        <v>187992998000</v>
      </c>
      <c r="F43" s="138">
        <f t="shared" si="0"/>
        <v>187657599371</v>
      </c>
      <c r="I43" s="11"/>
      <c r="J43" s="11"/>
      <c r="L43" s="97"/>
      <c r="M43" s="97"/>
    </row>
    <row r="44" spans="1:14" ht="15.75" thickBot="1" x14ac:dyDescent="0.3">
      <c r="A44" s="46"/>
      <c r="B44" s="71"/>
      <c r="C44" s="15">
        <v>2022</v>
      </c>
      <c r="D44" s="112">
        <v>196829126</v>
      </c>
      <c r="E44" s="112">
        <v>230065807000</v>
      </c>
      <c r="F44" s="138">
        <f t="shared" si="0"/>
        <v>229868977874</v>
      </c>
      <c r="I44" s="11"/>
      <c r="J44" s="11"/>
      <c r="L44" s="97"/>
      <c r="M44" s="97"/>
    </row>
    <row r="45" spans="1:14" ht="15.75" thickBot="1" x14ac:dyDescent="0.3">
      <c r="A45" s="46"/>
      <c r="B45" s="13"/>
      <c r="C45" s="16">
        <v>2023</v>
      </c>
      <c r="D45" s="117">
        <v>135317376</v>
      </c>
      <c r="E45" s="117">
        <v>199611841000</v>
      </c>
      <c r="F45" s="138">
        <f t="shared" si="0"/>
        <v>199476523624</v>
      </c>
      <c r="I45" s="11"/>
      <c r="J45" s="11"/>
      <c r="K45" s="97"/>
      <c r="L45" s="97"/>
      <c r="M45" s="97"/>
    </row>
    <row r="46" spans="1:14" ht="15.75" thickBot="1" x14ac:dyDescent="0.3">
      <c r="A46" s="18">
        <v>9</v>
      </c>
      <c r="B46" s="51" t="s">
        <v>26</v>
      </c>
      <c r="C46" s="18">
        <v>2019</v>
      </c>
      <c r="D46" s="111">
        <v>433254000000</v>
      </c>
      <c r="E46" s="111">
        <v>366863000000</v>
      </c>
      <c r="F46" s="138">
        <f t="shared" si="0"/>
        <v>-66391000000</v>
      </c>
      <c r="H46" s="11"/>
      <c r="I46" s="11"/>
      <c r="J46" s="11"/>
      <c r="L46" s="98"/>
      <c r="M46" s="97"/>
    </row>
    <row r="47" spans="1:14" ht="15.75" thickBot="1" x14ac:dyDescent="0.3">
      <c r="A47" s="46"/>
      <c r="B47" s="12"/>
      <c r="C47" s="15">
        <v>2020</v>
      </c>
      <c r="D47" s="112">
        <v>523739000000</v>
      </c>
      <c r="E47" s="112">
        <v>205589000000</v>
      </c>
      <c r="F47" s="138">
        <f t="shared" si="0"/>
        <v>-318150000000</v>
      </c>
      <c r="I47" s="11"/>
      <c r="J47" s="11"/>
      <c r="L47" s="98"/>
      <c r="M47" s="97"/>
    </row>
    <row r="48" spans="1:14" ht="15.75" thickBot="1" x14ac:dyDescent="0.3">
      <c r="A48" s="46"/>
      <c r="B48" s="12"/>
      <c r="C48" s="15">
        <v>2021</v>
      </c>
      <c r="D48" s="112">
        <v>570500000000</v>
      </c>
      <c r="E48" s="112">
        <v>351470000000</v>
      </c>
      <c r="F48" s="138">
        <f t="shared" si="0"/>
        <v>-219030000000</v>
      </c>
      <c r="I48" s="96"/>
      <c r="J48" s="11"/>
      <c r="L48" s="97"/>
      <c r="M48" s="97"/>
    </row>
    <row r="49" spans="1:13" ht="15.75" thickBot="1" x14ac:dyDescent="0.3">
      <c r="A49" s="93"/>
      <c r="B49" s="71"/>
      <c r="C49" s="15">
        <v>2022</v>
      </c>
      <c r="D49" s="112">
        <v>-99776000000</v>
      </c>
      <c r="E49" s="112">
        <v>382105000000</v>
      </c>
      <c r="F49" s="138">
        <f t="shared" si="0"/>
        <v>481881000000</v>
      </c>
      <c r="I49" s="96"/>
      <c r="J49" s="11"/>
      <c r="K49" s="97"/>
      <c r="L49" s="97"/>
      <c r="M49" s="97"/>
    </row>
    <row r="50" spans="1:13" ht="15.75" thickBot="1" x14ac:dyDescent="0.3">
      <c r="A50" s="47"/>
      <c r="B50" s="13"/>
      <c r="C50" s="16">
        <v>2023</v>
      </c>
      <c r="D50" s="117">
        <v>210076000000</v>
      </c>
      <c r="E50" s="117">
        <v>319078000000</v>
      </c>
      <c r="F50" s="138">
        <f t="shared" si="0"/>
        <v>109002000000</v>
      </c>
      <c r="H50" s="11"/>
      <c r="I50" s="11"/>
      <c r="J50" s="11"/>
      <c r="L50" s="98"/>
      <c r="M50" s="97"/>
    </row>
    <row r="51" spans="1:13" ht="15.75" thickBot="1" x14ac:dyDescent="0.3">
      <c r="A51" s="18">
        <v>10</v>
      </c>
      <c r="B51" s="30" t="s">
        <v>27</v>
      </c>
      <c r="C51" s="18">
        <v>2019</v>
      </c>
      <c r="D51" s="111">
        <v>-2341000874</v>
      </c>
      <c r="E51" s="111">
        <v>1827667171</v>
      </c>
      <c r="F51" s="138">
        <f t="shared" si="0"/>
        <v>4168668045</v>
      </c>
      <c r="I51" s="96"/>
      <c r="J51" s="11"/>
      <c r="L51" s="98"/>
      <c r="M51" s="97"/>
    </row>
    <row r="52" spans="1:13" ht="15.75" thickBot="1" x14ac:dyDescent="0.3">
      <c r="A52" s="46"/>
      <c r="B52" s="12"/>
      <c r="C52" s="15">
        <v>2020</v>
      </c>
      <c r="D52" s="112">
        <v>815711464</v>
      </c>
      <c r="E52" s="112">
        <v>-17398564059</v>
      </c>
      <c r="F52" s="138">
        <f t="shared" si="0"/>
        <v>-18214275523</v>
      </c>
      <c r="I52" s="96"/>
      <c r="J52" s="11"/>
      <c r="L52" s="99"/>
      <c r="M52" s="97"/>
    </row>
    <row r="53" spans="1:13" ht="15.75" thickBot="1" x14ac:dyDescent="0.3">
      <c r="A53" s="46"/>
      <c r="B53" s="12"/>
      <c r="C53" s="15">
        <v>2021</v>
      </c>
      <c r="D53" s="112">
        <v>-6244422952</v>
      </c>
      <c r="E53" s="112">
        <v>-14658771261</v>
      </c>
      <c r="F53" s="138">
        <f t="shared" si="0"/>
        <v>-8414348309</v>
      </c>
      <c r="I53" s="96"/>
      <c r="J53" s="11"/>
      <c r="K53" s="97"/>
      <c r="L53" s="99"/>
      <c r="M53" s="97"/>
    </row>
    <row r="54" spans="1:13" ht="15.75" thickBot="1" x14ac:dyDescent="0.3">
      <c r="A54" s="46"/>
      <c r="B54" s="71"/>
      <c r="C54" s="15">
        <v>2022</v>
      </c>
      <c r="D54" s="112">
        <v>-9710407546</v>
      </c>
      <c r="E54" s="112">
        <v>-22068477089</v>
      </c>
      <c r="F54" s="138">
        <f t="shared" si="0"/>
        <v>-12358069543</v>
      </c>
      <c r="H54" s="11"/>
      <c r="I54" s="11"/>
      <c r="J54" s="11"/>
      <c r="M54" s="97"/>
    </row>
    <row r="55" spans="1:13" ht="15.75" thickBot="1" x14ac:dyDescent="0.3">
      <c r="A55" s="46"/>
      <c r="B55" s="13"/>
      <c r="C55" s="16">
        <v>2023</v>
      </c>
      <c r="D55" s="117">
        <v>-22309898184</v>
      </c>
      <c r="E55" s="117">
        <v>-20380916766</v>
      </c>
      <c r="F55" s="138">
        <f t="shared" si="0"/>
        <v>1928981418</v>
      </c>
      <c r="I55" s="96"/>
      <c r="J55" s="11"/>
      <c r="M55" s="97"/>
    </row>
    <row r="56" spans="1:13" ht="15.75" thickBot="1" x14ac:dyDescent="0.3">
      <c r="A56" s="18">
        <v>11</v>
      </c>
      <c r="B56" s="9" t="s">
        <v>75</v>
      </c>
      <c r="C56" s="18">
        <v>2019</v>
      </c>
      <c r="D56" s="111">
        <v>474666272987</v>
      </c>
      <c r="E56" s="111">
        <v>435766359480</v>
      </c>
      <c r="F56" s="138">
        <f t="shared" si="0"/>
        <v>-38899913507</v>
      </c>
      <c r="I56" s="96"/>
      <c r="J56" s="11"/>
      <c r="M56" s="97"/>
    </row>
    <row r="57" spans="1:13" ht="15.75" thickBot="1" x14ac:dyDescent="0.3">
      <c r="A57" s="46"/>
      <c r="B57" s="12"/>
      <c r="C57" s="15">
        <v>2020</v>
      </c>
      <c r="D57" s="112">
        <v>823166102577</v>
      </c>
      <c r="E57" s="112">
        <v>245103761907</v>
      </c>
      <c r="F57" s="138">
        <f t="shared" si="0"/>
        <v>-578062340670</v>
      </c>
      <c r="I57" s="96"/>
      <c r="J57" s="11"/>
      <c r="K57" s="97"/>
      <c r="M57" s="97"/>
    </row>
    <row r="58" spans="1:13" ht="15.75" thickBot="1" x14ac:dyDescent="0.3">
      <c r="A58" s="46"/>
      <c r="B58" s="7"/>
      <c r="C58" s="15">
        <v>2021</v>
      </c>
      <c r="D58" s="112">
        <v>709767241234</v>
      </c>
      <c r="E58" s="112">
        <v>492637672186</v>
      </c>
      <c r="F58" s="138">
        <f t="shared" si="0"/>
        <v>-217129569048</v>
      </c>
      <c r="H58" s="11"/>
      <c r="I58" s="11"/>
      <c r="J58" s="11"/>
      <c r="L58" s="97"/>
      <c r="M58" s="97"/>
    </row>
    <row r="59" spans="1:13" ht="15.75" thickBot="1" x14ac:dyDescent="0.3">
      <c r="A59" s="46"/>
      <c r="B59" s="48"/>
      <c r="C59" s="15">
        <v>2022</v>
      </c>
      <c r="D59" s="112">
        <v>622229731268</v>
      </c>
      <c r="E59" s="112">
        <v>521714035585</v>
      </c>
      <c r="F59" s="138">
        <f t="shared" si="0"/>
        <v>-100515695683</v>
      </c>
      <c r="I59" s="96"/>
      <c r="J59" s="11"/>
      <c r="L59" s="97"/>
      <c r="M59" s="97"/>
    </row>
    <row r="60" spans="1:13" ht="15.75" thickBot="1" x14ac:dyDescent="0.3">
      <c r="A60" s="46"/>
      <c r="B60" s="8"/>
      <c r="C60" s="16">
        <v>2023</v>
      </c>
      <c r="D60" s="117">
        <v>863578001049</v>
      </c>
      <c r="E60" s="117">
        <v>601467293291</v>
      </c>
      <c r="F60" s="138">
        <f t="shared" si="0"/>
        <v>-262110707758</v>
      </c>
      <c r="I60" s="96"/>
      <c r="J60" s="11"/>
      <c r="L60" s="97"/>
      <c r="M60" s="97"/>
    </row>
    <row r="61" spans="1:13" ht="15.75" thickBot="1" x14ac:dyDescent="0.3">
      <c r="A61" s="4">
        <v>12</v>
      </c>
      <c r="B61" s="9" t="s">
        <v>28</v>
      </c>
      <c r="C61" s="18">
        <v>2019</v>
      </c>
      <c r="D61" s="111">
        <v>105224199992</v>
      </c>
      <c r="E61" s="111">
        <v>103723133972</v>
      </c>
      <c r="F61" s="138">
        <f t="shared" si="0"/>
        <v>-1501066020</v>
      </c>
      <c r="I61" s="96"/>
      <c r="J61" s="11"/>
      <c r="L61" s="97"/>
      <c r="M61" s="97"/>
    </row>
    <row r="62" spans="1:13" ht="15.75" thickBot="1" x14ac:dyDescent="0.3">
      <c r="A62" s="6"/>
      <c r="B62" s="7"/>
      <c r="C62" s="15">
        <v>2020</v>
      </c>
      <c r="D62" s="112">
        <v>78181287748</v>
      </c>
      <c r="E62" s="112">
        <v>38038419405</v>
      </c>
      <c r="F62" s="138">
        <f t="shared" si="0"/>
        <v>-40142868343</v>
      </c>
      <c r="H62" s="11"/>
      <c r="I62" s="11"/>
      <c r="J62" s="11"/>
      <c r="L62" s="97"/>
      <c r="M62" s="97"/>
    </row>
    <row r="63" spans="1:13" ht="15.75" thickBot="1" x14ac:dyDescent="0.3">
      <c r="A63" s="6"/>
      <c r="B63" s="7"/>
      <c r="C63" s="15">
        <v>2021</v>
      </c>
      <c r="D63" s="112">
        <v>13949428441</v>
      </c>
      <c r="E63" s="112">
        <v>12533087704</v>
      </c>
      <c r="F63" s="138">
        <f t="shared" si="0"/>
        <v>-1416340737</v>
      </c>
      <c r="I63" s="96"/>
      <c r="J63" s="11"/>
      <c r="L63" s="97"/>
      <c r="M63" s="97"/>
    </row>
    <row r="64" spans="1:13" ht="15.75" thickBot="1" x14ac:dyDescent="0.3">
      <c r="A64" s="6"/>
      <c r="B64" s="48"/>
      <c r="C64" s="15">
        <v>2022</v>
      </c>
      <c r="D64" s="112">
        <v>208580798805</v>
      </c>
      <c r="E64" s="112">
        <v>90572477000</v>
      </c>
      <c r="F64" s="138">
        <f t="shared" si="0"/>
        <v>-118008321805</v>
      </c>
      <c r="I64" s="96"/>
      <c r="J64" s="11"/>
      <c r="L64" s="97"/>
      <c r="M64" s="97"/>
    </row>
    <row r="65" spans="1:13" ht="15.75" thickBot="1" x14ac:dyDescent="0.3">
      <c r="A65" s="6"/>
      <c r="B65" s="8"/>
      <c r="C65" s="16">
        <v>2023</v>
      </c>
      <c r="D65" s="117">
        <v>-62204134454</v>
      </c>
      <c r="E65" s="117">
        <v>-3370825857</v>
      </c>
      <c r="F65" s="138">
        <f t="shared" si="0"/>
        <v>58833308597</v>
      </c>
      <c r="I65" s="96"/>
      <c r="J65" s="11"/>
      <c r="L65" s="97"/>
      <c r="M65" s="97"/>
    </row>
    <row r="66" spans="1:13" ht="15.75" thickBot="1" x14ac:dyDescent="0.3">
      <c r="A66" s="4">
        <v>13</v>
      </c>
      <c r="B66" s="9" t="s">
        <v>29</v>
      </c>
      <c r="C66" s="18">
        <v>2019</v>
      </c>
      <c r="D66" s="111">
        <v>7398161000000</v>
      </c>
      <c r="E66" s="111">
        <v>5360029000000</v>
      </c>
      <c r="F66" s="138">
        <f t="shared" si="0"/>
        <v>-2038132000000</v>
      </c>
      <c r="H66" s="11"/>
      <c r="I66" s="11"/>
      <c r="J66" s="11"/>
      <c r="M66" s="97"/>
    </row>
    <row r="67" spans="1:13" ht="15.75" thickBot="1" x14ac:dyDescent="0.3">
      <c r="A67" s="6"/>
      <c r="B67" s="7"/>
      <c r="C67" s="15">
        <v>2020</v>
      </c>
      <c r="D67" s="112">
        <v>9336780000000</v>
      </c>
      <c r="E67" s="112">
        <v>7418574000000</v>
      </c>
      <c r="F67" s="138">
        <f t="shared" si="0"/>
        <v>-1918206000000</v>
      </c>
      <c r="I67" s="96"/>
      <c r="J67" s="11"/>
      <c r="M67" s="97"/>
    </row>
    <row r="68" spans="1:13" ht="15.75" thickBot="1" x14ac:dyDescent="0.3">
      <c r="A68" s="6"/>
      <c r="B68" s="7"/>
      <c r="C68" s="15">
        <v>2021</v>
      </c>
      <c r="D68" s="112">
        <v>7989039000000</v>
      </c>
      <c r="E68" s="112">
        <v>7900282000000</v>
      </c>
      <c r="F68" s="138">
        <f t="shared" si="0"/>
        <v>-88757000000</v>
      </c>
      <c r="I68" s="96"/>
      <c r="J68" s="11"/>
      <c r="L68" s="99"/>
      <c r="M68" s="97"/>
    </row>
    <row r="69" spans="1:13" ht="15.75" thickBot="1" x14ac:dyDescent="0.3">
      <c r="A69" s="6"/>
      <c r="B69" s="48"/>
      <c r="C69" s="15">
        <v>2022</v>
      </c>
      <c r="D69" s="112">
        <v>8804494000000</v>
      </c>
      <c r="E69" s="112">
        <v>5722194000000</v>
      </c>
      <c r="F69" s="138">
        <f t="shared" si="0"/>
        <v>-3082300000000</v>
      </c>
      <c r="I69" s="96"/>
      <c r="J69" s="11"/>
      <c r="K69" s="97"/>
      <c r="L69" s="99"/>
      <c r="M69" s="97"/>
    </row>
    <row r="70" spans="1:13" ht="15.75" thickBot="1" x14ac:dyDescent="0.3">
      <c r="A70" s="6"/>
      <c r="B70" s="8"/>
      <c r="C70" s="16">
        <v>2023</v>
      </c>
      <c r="D70" s="117">
        <v>12415005000000</v>
      </c>
      <c r="E70" s="117">
        <v>8465123000000</v>
      </c>
      <c r="F70" s="138">
        <f t="shared" si="0"/>
        <v>-3949882000000</v>
      </c>
      <c r="H70" s="11"/>
      <c r="I70" s="11"/>
      <c r="J70" s="11"/>
      <c r="M70" s="97"/>
    </row>
    <row r="71" spans="1:13" ht="15.75" thickBot="1" x14ac:dyDescent="0.3">
      <c r="A71" s="4">
        <v>14</v>
      </c>
      <c r="B71" s="9" t="s">
        <v>30</v>
      </c>
      <c r="C71" s="18">
        <v>2019</v>
      </c>
      <c r="D71" s="111">
        <v>624782809</v>
      </c>
      <c r="E71" s="111">
        <v>85544158340</v>
      </c>
      <c r="F71" s="138">
        <f t="shared" ref="F71:F134" si="1">E71-D71</f>
        <v>84919375531</v>
      </c>
      <c r="I71" s="96"/>
      <c r="J71" s="11"/>
      <c r="M71" s="97"/>
    </row>
    <row r="72" spans="1:13" ht="15.75" thickBot="1" x14ac:dyDescent="0.3">
      <c r="A72" s="6"/>
      <c r="B72" s="7"/>
      <c r="C72" s="15">
        <v>2020</v>
      </c>
      <c r="D72" s="112">
        <v>511826630</v>
      </c>
      <c r="E72" s="112">
        <v>-41519336887</v>
      </c>
      <c r="F72" s="138">
        <f t="shared" si="1"/>
        <v>-42031163517</v>
      </c>
      <c r="I72" s="96"/>
      <c r="J72" s="11"/>
      <c r="K72" s="97"/>
      <c r="M72" s="97"/>
    </row>
    <row r="73" spans="1:13" ht="15.75" thickBot="1" x14ac:dyDescent="0.3">
      <c r="A73" s="6"/>
      <c r="B73" s="7"/>
      <c r="C73" s="15">
        <v>2021</v>
      </c>
      <c r="D73" s="112">
        <v>1566983551</v>
      </c>
      <c r="E73" s="112">
        <v>-43766596566</v>
      </c>
      <c r="F73" s="138">
        <f t="shared" si="1"/>
        <v>-45333580117</v>
      </c>
      <c r="I73" s="96"/>
      <c r="J73" s="11"/>
      <c r="K73" s="97"/>
      <c r="L73" s="97"/>
      <c r="M73" s="97"/>
    </row>
    <row r="74" spans="1:13" ht="15.75" thickBot="1" x14ac:dyDescent="0.3">
      <c r="A74" s="6"/>
      <c r="B74" s="48"/>
      <c r="C74" s="15">
        <v>2022</v>
      </c>
      <c r="D74" s="112">
        <v>-2565050172</v>
      </c>
      <c r="E74" s="112">
        <v>-48105040529</v>
      </c>
      <c r="F74" s="138">
        <f t="shared" si="1"/>
        <v>-45539990357</v>
      </c>
      <c r="H74" s="11"/>
      <c r="I74" s="11"/>
      <c r="J74" s="11"/>
      <c r="L74" s="97"/>
      <c r="M74" s="97"/>
    </row>
    <row r="75" spans="1:13" ht="15.75" thickBot="1" x14ac:dyDescent="0.3">
      <c r="A75" s="6"/>
      <c r="B75" s="8"/>
      <c r="C75" s="16">
        <v>2023</v>
      </c>
      <c r="D75" s="117">
        <v>-7491350742</v>
      </c>
      <c r="E75" s="117">
        <v>-34757553970</v>
      </c>
      <c r="F75" s="138">
        <f t="shared" si="1"/>
        <v>-27266203228</v>
      </c>
      <c r="I75" s="96"/>
      <c r="J75" s="11"/>
      <c r="L75" s="97"/>
      <c r="M75" s="97"/>
    </row>
    <row r="76" spans="1:13" ht="15.75" thickBot="1" x14ac:dyDescent="0.3">
      <c r="A76" s="4">
        <v>15</v>
      </c>
      <c r="B76" s="9" t="s">
        <v>31</v>
      </c>
      <c r="C76" s="18">
        <v>2019</v>
      </c>
      <c r="D76" s="111">
        <v>1289423927</v>
      </c>
      <c r="E76" s="111">
        <v>4694444802</v>
      </c>
      <c r="F76" s="138">
        <f t="shared" si="1"/>
        <v>3405020875</v>
      </c>
      <c r="I76" s="96"/>
      <c r="J76" s="11"/>
      <c r="L76" s="97"/>
      <c r="M76" s="97"/>
    </row>
    <row r="77" spans="1:13" ht="15.75" thickBot="1" x14ac:dyDescent="0.3">
      <c r="A77" s="6"/>
      <c r="B77" s="7"/>
      <c r="C77" s="15">
        <v>2020</v>
      </c>
      <c r="D77" s="112">
        <v>-39547433819</v>
      </c>
      <c r="E77" s="112">
        <v>-1087117567</v>
      </c>
      <c r="F77" s="138">
        <f t="shared" si="1"/>
        <v>38460316252</v>
      </c>
      <c r="I77" s="96"/>
      <c r="J77" s="11"/>
      <c r="K77" s="97"/>
      <c r="L77" s="97"/>
      <c r="M77" s="97"/>
    </row>
    <row r="78" spans="1:13" ht="15.75" thickBot="1" x14ac:dyDescent="0.3">
      <c r="A78" s="6"/>
      <c r="B78" s="7"/>
      <c r="C78" s="15">
        <v>2021</v>
      </c>
      <c r="D78" s="112">
        <v>8025011162</v>
      </c>
      <c r="E78" s="112">
        <v>1599675921</v>
      </c>
      <c r="F78" s="138">
        <f t="shared" si="1"/>
        <v>-6425335241</v>
      </c>
      <c r="H78" s="11"/>
      <c r="I78" s="96"/>
      <c r="J78" s="11"/>
      <c r="M78" s="97"/>
    </row>
    <row r="79" spans="1:13" ht="15.75" thickBot="1" x14ac:dyDescent="0.3">
      <c r="A79" s="6"/>
      <c r="B79" s="48"/>
      <c r="C79" s="15">
        <v>2022</v>
      </c>
      <c r="D79" s="112">
        <v>7627218415</v>
      </c>
      <c r="E79" s="112">
        <v>2035931112</v>
      </c>
      <c r="F79" s="138">
        <f t="shared" si="1"/>
        <v>-5591287303</v>
      </c>
      <c r="I79" s="96"/>
      <c r="J79" s="11"/>
      <c r="M79" s="97"/>
    </row>
    <row r="80" spans="1:13" ht="15.75" thickBot="1" x14ac:dyDescent="0.3">
      <c r="A80" s="6"/>
      <c r="B80" s="8"/>
      <c r="C80" s="16">
        <v>2023</v>
      </c>
      <c r="D80" s="117">
        <v>-6048996445</v>
      </c>
      <c r="E80" s="117">
        <v>934253601</v>
      </c>
      <c r="F80" s="138">
        <f t="shared" si="1"/>
        <v>6983250046</v>
      </c>
      <c r="I80" s="96"/>
      <c r="J80" s="11"/>
      <c r="M80" s="97"/>
    </row>
    <row r="81" spans="1:13" ht="15.75" thickBot="1" x14ac:dyDescent="0.3">
      <c r="A81" s="4">
        <v>16</v>
      </c>
      <c r="B81" s="9" t="s">
        <v>32</v>
      </c>
      <c r="C81" s="18">
        <v>2019</v>
      </c>
      <c r="D81" s="111">
        <v>13344494000000</v>
      </c>
      <c r="E81" s="111">
        <v>5902729000000</v>
      </c>
      <c r="F81" s="138">
        <f t="shared" si="1"/>
        <v>-7441765000000</v>
      </c>
      <c r="I81" s="96"/>
      <c r="J81" s="11"/>
      <c r="K81" s="97"/>
      <c r="M81" s="97"/>
    </row>
    <row r="82" spans="1:13" ht="15.75" thickBot="1" x14ac:dyDescent="0.3">
      <c r="A82" s="6"/>
      <c r="B82" s="7"/>
      <c r="C82" s="15">
        <v>2020</v>
      </c>
      <c r="D82" s="112">
        <v>13855497000000</v>
      </c>
      <c r="E82" s="112">
        <v>8752066000000</v>
      </c>
      <c r="F82" s="138">
        <f t="shared" si="1"/>
        <v>-5103431000000</v>
      </c>
      <c r="H82" s="11"/>
      <c r="I82" s="11"/>
      <c r="J82" s="11"/>
      <c r="M82" s="97"/>
    </row>
    <row r="83" spans="1:13" ht="15.75" thickBot="1" x14ac:dyDescent="0.3">
      <c r="A83" s="6"/>
      <c r="B83" s="7"/>
      <c r="C83" s="15">
        <v>2021</v>
      </c>
      <c r="D83" s="112">
        <v>14692641000000</v>
      </c>
      <c r="E83" s="112">
        <v>11203585000000</v>
      </c>
      <c r="F83" s="138">
        <f t="shared" si="1"/>
        <v>-3489056000000</v>
      </c>
      <c r="I83" s="96"/>
      <c r="J83" s="11"/>
      <c r="M83" s="97"/>
    </row>
    <row r="84" spans="1:13" ht="15.75" thickBot="1" x14ac:dyDescent="0.3">
      <c r="A84" s="6"/>
      <c r="B84" s="48"/>
      <c r="C84" s="15">
        <v>2022</v>
      </c>
      <c r="D84" s="112">
        <v>13587686000000</v>
      </c>
      <c r="E84" s="112">
        <v>9192569000000</v>
      </c>
      <c r="F84" s="138">
        <f t="shared" si="1"/>
        <v>-4395117000000</v>
      </c>
      <c r="I84" s="96"/>
      <c r="J84" s="11"/>
      <c r="K84" s="97"/>
      <c r="M84" s="97"/>
    </row>
    <row r="85" spans="1:13" ht="15.75" thickBot="1" x14ac:dyDescent="0.3">
      <c r="A85" s="6"/>
      <c r="B85" s="8"/>
      <c r="C85" s="16">
        <v>2023</v>
      </c>
      <c r="D85" s="117">
        <v>18460624000000</v>
      </c>
      <c r="E85" s="117">
        <v>11493733000000</v>
      </c>
      <c r="F85" s="138">
        <f t="shared" si="1"/>
        <v>-6966891000000</v>
      </c>
      <c r="I85" s="96"/>
      <c r="J85" s="11"/>
      <c r="K85" s="97"/>
      <c r="M85" s="97"/>
    </row>
    <row r="86" spans="1:13" ht="15.75" thickBot="1" x14ac:dyDescent="0.3">
      <c r="A86" s="4">
        <v>17</v>
      </c>
      <c r="B86" s="9" t="s">
        <v>33</v>
      </c>
      <c r="C86" s="18">
        <v>2019</v>
      </c>
      <c r="D86" s="111">
        <v>201156380130</v>
      </c>
      <c r="E86" s="111">
        <v>98047666143</v>
      </c>
      <c r="F86" s="138">
        <f t="shared" si="1"/>
        <v>-103108713987</v>
      </c>
      <c r="H86" s="11"/>
      <c r="I86" s="11"/>
      <c r="J86" s="11"/>
      <c r="L86" s="97"/>
      <c r="M86" s="97"/>
    </row>
    <row r="87" spans="1:13" ht="15.75" thickBot="1" x14ac:dyDescent="0.3">
      <c r="A87" s="6"/>
      <c r="B87" s="7"/>
      <c r="C87" s="15">
        <v>2020</v>
      </c>
      <c r="D87" s="112">
        <v>212500750913</v>
      </c>
      <c r="E87" s="112">
        <v>121000016429</v>
      </c>
      <c r="F87" s="138">
        <f t="shared" si="1"/>
        <v>-91500734484</v>
      </c>
      <c r="I87" s="11"/>
      <c r="J87" s="11"/>
      <c r="L87" s="97"/>
      <c r="M87" s="97"/>
    </row>
    <row r="88" spans="1:13" ht="15.75" thickBot="1" x14ac:dyDescent="0.3">
      <c r="A88" s="6"/>
      <c r="B88" s="7"/>
      <c r="C88" s="15">
        <v>2021</v>
      </c>
      <c r="D88" s="112">
        <v>97933973535</v>
      </c>
      <c r="E88" s="112">
        <v>144700268968</v>
      </c>
      <c r="F88" s="138">
        <f t="shared" si="1"/>
        <v>46766295433</v>
      </c>
      <c r="I88" s="11"/>
      <c r="J88" s="11"/>
      <c r="L88" s="97"/>
      <c r="M88" s="97"/>
    </row>
    <row r="89" spans="1:13" ht="15.75" thickBot="1" x14ac:dyDescent="0.3">
      <c r="A89" s="6"/>
      <c r="B89" s="48"/>
      <c r="C89" s="15">
        <v>2022</v>
      </c>
      <c r="D89" s="112">
        <v>64694068640</v>
      </c>
      <c r="E89" s="112">
        <v>117370750383</v>
      </c>
      <c r="F89" s="138">
        <f t="shared" si="1"/>
        <v>52676681743</v>
      </c>
      <c r="I89" s="11"/>
      <c r="J89" s="11"/>
      <c r="K89" s="97"/>
      <c r="L89" s="97"/>
      <c r="M89" s="97"/>
    </row>
    <row r="90" spans="1:13" ht="15.75" thickBot="1" x14ac:dyDescent="0.3">
      <c r="A90" s="6"/>
      <c r="B90" s="8"/>
      <c r="C90" s="16">
        <v>2023</v>
      </c>
      <c r="D90" s="117">
        <v>46446502735</v>
      </c>
      <c r="E90" s="117">
        <v>80342415257</v>
      </c>
      <c r="F90" s="138">
        <f t="shared" si="1"/>
        <v>33895912522</v>
      </c>
      <c r="H90" s="11"/>
      <c r="I90" s="11"/>
      <c r="J90" s="11"/>
      <c r="L90" s="99"/>
      <c r="M90" s="97"/>
    </row>
    <row r="91" spans="1:13" ht="15.75" thickBot="1" x14ac:dyDescent="0.3">
      <c r="A91" s="4">
        <v>18</v>
      </c>
      <c r="B91" s="50" t="s">
        <v>34</v>
      </c>
      <c r="C91" s="18">
        <v>2019</v>
      </c>
      <c r="D91" s="111">
        <v>-9704990981</v>
      </c>
      <c r="E91" s="111">
        <v>-38893985010</v>
      </c>
      <c r="F91" s="138">
        <f t="shared" si="1"/>
        <v>-29188994029</v>
      </c>
      <c r="I91" s="11"/>
      <c r="J91" s="11"/>
      <c r="L91" s="99"/>
      <c r="M91" s="97"/>
    </row>
    <row r="92" spans="1:13" ht="15.75" thickBot="1" x14ac:dyDescent="0.3">
      <c r="A92" s="6"/>
      <c r="B92" s="7"/>
      <c r="C92" s="15">
        <v>2020</v>
      </c>
      <c r="D92" s="112">
        <v>20912336198</v>
      </c>
      <c r="E92" s="112">
        <v>56505757661</v>
      </c>
      <c r="F92" s="138">
        <f t="shared" si="1"/>
        <v>35593421463</v>
      </c>
      <c r="I92" s="11"/>
      <c r="J92" s="11"/>
      <c r="L92" s="99"/>
      <c r="M92" s="97"/>
    </row>
    <row r="93" spans="1:13" ht="15.75" thickBot="1" x14ac:dyDescent="0.3">
      <c r="A93" s="6"/>
      <c r="B93" s="7"/>
      <c r="C93" s="15">
        <v>2021</v>
      </c>
      <c r="D93" s="112">
        <v>-7756473411</v>
      </c>
      <c r="E93" s="112">
        <v>-2349787115</v>
      </c>
      <c r="F93" s="138">
        <f t="shared" si="1"/>
        <v>5406686296</v>
      </c>
      <c r="I93" s="96"/>
      <c r="J93" s="11"/>
      <c r="K93" s="97"/>
      <c r="L93" s="99"/>
      <c r="M93" s="97"/>
    </row>
    <row r="94" spans="1:13" ht="15.75" thickBot="1" x14ac:dyDescent="0.3">
      <c r="A94" s="94"/>
      <c r="B94" s="48"/>
      <c r="C94" s="15">
        <v>2022</v>
      </c>
      <c r="D94" s="112">
        <v>7800011868</v>
      </c>
      <c r="E94" s="112">
        <v>-3012584699</v>
      </c>
      <c r="F94" s="138">
        <f t="shared" si="1"/>
        <v>-10812596567</v>
      </c>
      <c r="H94" s="11"/>
      <c r="I94" s="11"/>
      <c r="J94" s="11"/>
      <c r="M94" s="97"/>
    </row>
    <row r="95" spans="1:13" ht="15.75" thickBot="1" x14ac:dyDescent="0.3">
      <c r="A95" s="10"/>
      <c r="B95" s="8"/>
      <c r="C95" s="16">
        <v>2023</v>
      </c>
      <c r="D95" s="117">
        <v>9827790376</v>
      </c>
      <c r="E95" s="117">
        <v>-2028090429</v>
      </c>
      <c r="F95" s="138">
        <f t="shared" si="1"/>
        <v>-11855880805</v>
      </c>
      <c r="I95" s="96"/>
      <c r="J95" s="11"/>
      <c r="M95" s="97"/>
    </row>
    <row r="96" spans="1:13" ht="15.75" thickBot="1" x14ac:dyDescent="0.3">
      <c r="A96" s="4">
        <v>19</v>
      </c>
      <c r="B96" s="5" t="s">
        <v>35</v>
      </c>
      <c r="C96" s="18">
        <v>2019</v>
      </c>
      <c r="D96" s="111">
        <v>1334524000000</v>
      </c>
      <c r="E96" s="111">
        <v>1206059000000</v>
      </c>
      <c r="F96" s="138">
        <f t="shared" si="1"/>
        <v>-128465000000</v>
      </c>
      <c r="I96" s="96"/>
      <c r="J96" s="11"/>
      <c r="M96" s="97"/>
    </row>
    <row r="97" spans="1:13" ht="15.75" thickBot="1" x14ac:dyDescent="0.3">
      <c r="A97" s="6"/>
      <c r="B97" s="7"/>
      <c r="C97" s="15">
        <v>2020</v>
      </c>
      <c r="D97" s="112">
        <v>872649000000</v>
      </c>
      <c r="E97" s="112">
        <v>285617000000</v>
      </c>
      <c r="F97" s="138">
        <f t="shared" si="1"/>
        <v>-587032000000</v>
      </c>
      <c r="I97" s="96"/>
      <c r="J97" s="11"/>
      <c r="K97" s="97"/>
      <c r="M97" s="97"/>
    </row>
    <row r="98" spans="1:13" ht="15.75" thickBot="1" x14ac:dyDescent="0.3">
      <c r="A98" s="6"/>
      <c r="B98" s="7"/>
      <c r="C98" s="15">
        <v>2021</v>
      </c>
      <c r="D98" s="112">
        <v>1168005000000</v>
      </c>
      <c r="E98" s="112">
        <v>665850000000</v>
      </c>
      <c r="F98" s="138">
        <f t="shared" si="1"/>
        <v>-502155000000</v>
      </c>
      <c r="H98" s="11"/>
      <c r="I98" s="11"/>
      <c r="J98" s="11"/>
      <c r="L98" s="97"/>
      <c r="M98" s="97"/>
    </row>
    <row r="99" spans="1:13" ht="15.75" thickBot="1" x14ac:dyDescent="0.3">
      <c r="A99" s="6"/>
      <c r="B99" s="48"/>
      <c r="C99" s="15">
        <v>2022</v>
      </c>
      <c r="D99" s="112">
        <v>1490060000000</v>
      </c>
      <c r="E99" s="112">
        <v>924906000000</v>
      </c>
      <c r="F99" s="138">
        <f t="shared" si="1"/>
        <v>-565154000000</v>
      </c>
      <c r="I99" s="96"/>
      <c r="J99" s="11"/>
      <c r="L99" s="97"/>
      <c r="M99" s="97"/>
    </row>
    <row r="100" spans="1:13" ht="15.75" thickBot="1" x14ac:dyDescent="0.3">
      <c r="A100" s="6"/>
      <c r="B100" s="8"/>
      <c r="C100" s="16">
        <v>2023</v>
      </c>
      <c r="D100" s="117">
        <v>1018862000000</v>
      </c>
      <c r="E100" s="117">
        <v>1066467000000</v>
      </c>
      <c r="F100" s="138">
        <f t="shared" si="1"/>
        <v>47605000000</v>
      </c>
      <c r="I100" s="96"/>
      <c r="J100" s="11"/>
      <c r="L100" s="97"/>
      <c r="M100" s="97"/>
    </row>
    <row r="101" spans="1:13" ht="15.75" thickBot="1" x14ac:dyDescent="0.3">
      <c r="A101" s="4">
        <v>20</v>
      </c>
      <c r="B101" s="9" t="s">
        <v>36</v>
      </c>
      <c r="C101" s="18">
        <v>2019</v>
      </c>
      <c r="D101" s="111">
        <v>3303864262119</v>
      </c>
      <c r="E101" s="111">
        <v>2039404206764</v>
      </c>
      <c r="F101" s="138">
        <f t="shared" si="1"/>
        <v>-1264460055355</v>
      </c>
      <c r="I101" s="96"/>
      <c r="J101" s="11"/>
      <c r="K101" s="97"/>
      <c r="L101" s="97"/>
      <c r="M101" s="97"/>
    </row>
    <row r="102" spans="1:13" ht="15.75" thickBot="1" x14ac:dyDescent="0.3">
      <c r="A102" s="6"/>
      <c r="B102" s="7"/>
      <c r="C102" s="15">
        <v>2020</v>
      </c>
      <c r="D102" s="112">
        <v>3715832449186</v>
      </c>
      <c r="E102" s="112">
        <v>2098168514645</v>
      </c>
      <c r="F102" s="138">
        <f t="shared" si="1"/>
        <v>-1617663934541</v>
      </c>
      <c r="H102" s="11"/>
      <c r="I102" s="11"/>
      <c r="J102" s="11"/>
      <c r="M102" s="97"/>
    </row>
    <row r="103" spans="1:13" ht="15.75" thickBot="1" x14ac:dyDescent="0.3">
      <c r="A103" s="6"/>
      <c r="B103" s="7"/>
      <c r="C103" s="15">
        <v>2021</v>
      </c>
      <c r="D103" s="112">
        <v>1041955003348</v>
      </c>
      <c r="E103" s="112">
        <v>1211052647953</v>
      </c>
      <c r="F103" s="138">
        <f t="shared" si="1"/>
        <v>169097644605</v>
      </c>
      <c r="I103" s="96"/>
      <c r="J103" s="11"/>
      <c r="M103" s="97"/>
    </row>
    <row r="104" spans="1:13" ht="15.75" thickBot="1" x14ac:dyDescent="0.3">
      <c r="A104" s="6"/>
      <c r="B104" s="48"/>
      <c r="C104" s="15">
        <v>2022</v>
      </c>
      <c r="D104" s="112">
        <v>1619570638186</v>
      </c>
      <c r="E104" s="112">
        <v>1970064538149</v>
      </c>
      <c r="F104" s="138">
        <f t="shared" si="1"/>
        <v>350493899963</v>
      </c>
      <c r="I104" s="96"/>
      <c r="J104" s="11"/>
      <c r="M104" s="97"/>
    </row>
    <row r="105" spans="1:13" ht="15.75" thickBot="1" x14ac:dyDescent="0.3">
      <c r="A105" s="6"/>
      <c r="B105" s="48"/>
      <c r="C105" s="16">
        <v>2023</v>
      </c>
      <c r="D105" s="117">
        <v>5259181989696</v>
      </c>
      <c r="E105" s="117">
        <v>3244872091221</v>
      </c>
      <c r="F105" s="138">
        <f t="shared" si="1"/>
        <v>-2014309898475</v>
      </c>
      <c r="I105" s="96"/>
      <c r="J105" s="11"/>
      <c r="K105" s="97"/>
      <c r="M105" s="97"/>
    </row>
    <row r="106" spans="1:13" ht="15.75" thickBot="1" x14ac:dyDescent="0.3">
      <c r="A106" s="18">
        <v>21</v>
      </c>
      <c r="B106" s="17" t="s">
        <v>39</v>
      </c>
      <c r="C106" s="18">
        <v>2019</v>
      </c>
      <c r="D106" s="111">
        <v>57339523786</v>
      </c>
      <c r="E106" s="111">
        <v>-25762573884</v>
      </c>
      <c r="F106" s="138">
        <f t="shared" si="1"/>
        <v>-83102097670</v>
      </c>
      <c r="H106" s="11"/>
      <c r="I106" s="11"/>
      <c r="J106" s="11"/>
      <c r="K106" s="97"/>
      <c r="L106" s="97"/>
      <c r="M106" s="97"/>
    </row>
    <row r="107" spans="1:13" ht="15.75" thickBot="1" x14ac:dyDescent="0.3">
      <c r="A107" s="46"/>
      <c r="B107" s="12"/>
      <c r="C107" s="15">
        <v>2020</v>
      </c>
      <c r="D107" s="112">
        <v>-27550576454</v>
      </c>
      <c r="E107" s="112">
        <v>-52304824027</v>
      </c>
      <c r="F107" s="138">
        <f t="shared" si="1"/>
        <v>-24754247573</v>
      </c>
      <c r="I107" s="96"/>
      <c r="J107" s="11"/>
      <c r="K107" s="97"/>
      <c r="L107" s="97"/>
      <c r="M107" s="97"/>
    </row>
    <row r="108" spans="1:13" ht="15.75" thickBot="1" x14ac:dyDescent="0.3">
      <c r="A108" s="46"/>
      <c r="B108" s="12"/>
      <c r="C108" s="15">
        <v>2021</v>
      </c>
      <c r="D108" s="112">
        <v>48155002081</v>
      </c>
      <c r="E108" s="112">
        <v>-81182064990</v>
      </c>
      <c r="F108" s="138">
        <f t="shared" si="1"/>
        <v>-129337067071</v>
      </c>
      <c r="I108" s="96"/>
      <c r="J108" s="11"/>
      <c r="K108" s="97"/>
      <c r="L108" s="97"/>
      <c r="M108" s="97"/>
    </row>
    <row r="109" spans="1:13" ht="15.75" thickBot="1" x14ac:dyDescent="0.3">
      <c r="A109" s="46"/>
      <c r="B109" s="71"/>
      <c r="C109" s="15">
        <v>2022</v>
      </c>
      <c r="D109" s="112">
        <v>-6921667743</v>
      </c>
      <c r="E109" s="112">
        <v>-25834965122</v>
      </c>
      <c r="F109" s="138">
        <f t="shared" si="1"/>
        <v>-18913297379</v>
      </c>
      <c r="I109" s="96"/>
      <c r="J109" s="11"/>
      <c r="K109" s="97"/>
      <c r="L109" s="97"/>
      <c r="M109" s="97"/>
    </row>
    <row r="110" spans="1:13" ht="15.75" thickBot="1" x14ac:dyDescent="0.3">
      <c r="A110" s="46"/>
      <c r="B110" s="13"/>
      <c r="C110" s="16">
        <v>2023</v>
      </c>
      <c r="D110" s="117">
        <v>-136113543602</v>
      </c>
      <c r="E110" s="117">
        <v>143397423734</v>
      </c>
      <c r="F110" s="138">
        <f t="shared" si="1"/>
        <v>279510967336</v>
      </c>
      <c r="H110" s="11"/>
      <c r="I110" s="11"/>
      <c r="J110" s="11"/>
      <c r="M110" s="97"/>
    </row>
    <row r="111" spans="1:13" ht="15.75" thickBot="1" x14ac:dyDescent="0.3">
      <c r="A111" s="18">
        <v>22</v>
      </c>
      <c r="B111" s="9" t="s">
        <v>40</v>
      </c>
      <c r="C111" s="18">
        <v>2019</v>
      </c>
      <c r="D111" s="111">
        <v>479788528325</v>
      </c>
      <c r="E111" s="111">
        <v>236518557420</v>
      </c>
      <c r="F111" s="138">
        <f t="shared" si="1"/>
        <v>-243269970905</v>
      </c>
      <c r="I111" s="96"/>
      <c r="J111" s="11"/>
      <c r="M111" s="97"/>
    </row>
    <row r="112" spans="1:13" ht="15.75" thickBot="1" x14ac:dyDescent="0.3">
      <c r="A112" s="46"/>
      <c r="B112" s="12"/>
      <c r="C112" s="15">
        <v>2020</v>
      </c>
      <c r="D112" s="112">
        <v>486591578118</v>
      </c>
      <c r="E112" s="112">
        <v>168610282478</v>
      </c>
      <c r="F112" s="138">
        <f t="shared" si="1"/>
        <v>-317981295640</v>
      </c>
      <c r="I112" s="96"/>
      <c r="J112" s="11"/>
      <c r="L112" s="97"/>
      <c r="M112" s="97"/>
    </row>
    <row r="113" spans="1:13" ht="15.75" thickBot="1" x14ac:dyDescent="0.3">
      <c r="A113" s="46"/>
      <c r="B113" s="12"/>
      <c r="C113" s="15">
        <v>2021</v>
      </c>
      <c r="D113" s="112">
        <v>643601152274</v>
      </c>
      <c r="E113" s="112">
        <v>281340682456</v>
      </c>
      <c r="F113" s="138">
        <f t="shared" si="1"/>
        <v>-362260469818</v>
      </c>
      <c r="I113" s="96"/>
      <c r="J113" s="11"/>
      <c r="K113" s="97"/>
      <c r="L113" s="97"/>
      <c r="M113" s="97"/>
    </row>
    <row r="114" spans="1:13" ht="15.75" thickBot="1" x14ac:dyDescent="0.3">
      <c r="A114" s="46"/>
      <c r="B114" s="30"/>
      <c r="C114" s="12">
        <v>2022</v>
      </c>
      <c r="D114" s="112">
        <v>726581686414</v>
      </c>
      <c r="E114" s="112">
        <v>432247722254</v>
      </c>
      <c r="F114" s="138">
        <f t="shared" si="1"/>
        <v>-294333964160</v>
      </c>
    </row>
    <row r="115" spans="1:13" ht="15.75" thickBot="1" x14ac:dyDescent="0.3">
      <c r="A115" s="46"/>
      <c r="B115" s="52"/>
      <c r="C115" s="13">
        <v>2023</v>
      </c>
      <c r="D115" s="117">
        <v>618793076443</v>
      </c>
      <c r="E115" s="117">
        <v>333300420963</v>
      </c>
      <c r="F115" s="138">
        <f t="shared" si="1"/>
        <v>-285492655480</v>
      </c>
    </row>
    <row r="116" spans="1:13" ht="15.75" thickBot="1" x14ac:dyDescent="0.3">
      <c r="A116" s="4">
        <v>23</v>
      </c>
      <c r="B116" s="44" t="s">
        <v>41</v>
      </c>
      <c r="C116" s="17">
        <v>2019</v>
      </c>
      <c r="D116" s="111">
        <v>-80895531759</v>
      </c>
      <c r="E116" s="111">
        <v>957169058</v>
      </c>
      <c r="F116" s="138">
        <f t="shared" si="1"/>
        <v>81852700817</v>
      </c>
    </row>
    <row r="117" spans="1:13" ht="15.75" thickBot="1" x14ac:dyDescent="0.3">
      <c r="A117" s="6"/>
      <c r="B117" s="7"/>
      <c r="C117" s="12">
        <v>2020</v>
      </c>
      <c r="D117" s="112">
        <v>19707485134</v>
      </c>
      <c r="E117" s="112">
        <v>5415741808</v>
      </c>
      <c r="F117" s="138">
        <f t="shared" si="1"/>
        <v>-14291743326</v>
      </c>
    </row>
    <row r="118" spans="1:13" ht="15.75" thickBot="1" x14ac:dyDescent="0.3">
      <c r="A118" s="6"/>
      <c r="B118" s="7"/>
      <c r="C118" s="12">
        <v>2021</v>
      </c>
      <c r="D118" s="112">
        <v>-44012427508</v>
      </c>
      <c r="E118" s="112">
        <v>29707421605</v>
      </c>
      <c r="F118" s="138">
        <f t="shared" si="1"/>
        <v>73719849113</v>
      </c>
    </row>
    <row r="119" spans="1:13" ht="15.75" thickBot="1" x14ac:dyDescent="0.3">
      <c r="A119" s="6"/>
      <c r="B119" s="48"/>
      <c r="C119" s="12">
        <v>2022</v>
      </c>
      <c r="D119" s="112">
        <v>102191880734</v>
      </c>
      <c r="E119" s="112">
        <v>86635603936</v>
      </c>
      <c r="F119" s="138">
        <f t="shared" si="1"/>
        <v>-15556276798</v>
      </c>
    </row>
    <row r="120" spans="1:13" ht="15.75" thickBot="1" x14ac:dyDescent="0.3">
      <c r="A120" s="6"/>
      <c r="B120" s="8"/>
      <c r="C120" s="13">
        <v>2023</v>
      </c>
      <c r="D120" s="117">
        <v>136863064344</v>
      </c>
      <c r="E120" s="117">
        <v>2306736526</v>
      </c>
      <c r="F120" s="138">
        <f t="shared" si="1"/>
        <v>-134556327818</v>
      </c>
    </row>
    <row r="121" spans="1:13" ht="15.75" thickBot="1" x14ac:dyDescent="0.3">
      <c r="A121" s="4">
        <v>24</v>
      </c>
      <c r="B121" s="44" t="s">
        <v>42</v>
      </c>
      <c r="C121" s="17">
        <v>2019</v>
      </c>
      <c r="D121" s="111">
        <v>55384490789</v>
      </c>
      <c r="E121" s="111">
        <v>44943627900</v>
      </c>
      <c r="F121" s="138">
        <f t="shared" si="1"/>
        <v>-10440862889</v>
      </c>
    </row>
    <row r="122" spans="1:13" ht="15.75" thickBot="1" x14ac:dyDescent="0.3">
      <c r="A122" s="6"/>
      <c r="B122" s="7"/>
      <c r="C122" s="12">
        <v>2020</v>
      </c>
      <c r="D122" s="112">
        <v>99975050847</v>
      </c>
      <c r="E122" s="112">
        <v>42520246722</v>
      </c>
      <c r="F122" s="138">
        <f t="shared" si="1"/>
        <v>-57454804125</v>
      </c>
    </row>
    <row r="123" spans="1:13" ht="15.75" thickBot="1" x14ac:dyDescent="0.3">
      <c r="A123" s="6"/>
      <c r="B123" s="7"/>
      <c r="C123" s="12">
        <v>2021</v>
      </c>
      <c r="D123" s="112">
        <v>127778774118</v>
      </c>
      <c r="E123" s="112">
        <v>84524160228</v>
      </c>
      <c r="F123" s="138">
        <f t="shared" si="1"/>
        <v>-43254613890</v>
      </c>
    </row>
    <row r="124" spans="1:13" ht="15.75" thickBot="1" x14ac:dyDescent="0.3">
      <c r="A124" s="6"/>
      <c r="B124" s="48"/>
      <c r="C124" s="12">
        <v>2022</v>
      </c>
      <c r="D124" s="112">
        <v>16342886245</v>
      </c>
      <c r="E124" s="112">
        <v>74865302076</v>
      </c>
      <c r="F124" s="138">
        <f t="shared" si="1"/>
        <v>58522415831</v>
      </c>
    </row>
    <row r="125" spans="1:13" ht="15.75" thickBot="1" x14ac:dyDescent="0.3">
      <c r="A125" s="6"/>
      <c r="B125" s="8"/>
      <c r="C125" s="13">
        <v>2023</v>
      </c>
      <c r="D125" s="117">
        <v>52666663139</v>
      </c>
      <c r="E125" s="117">
        <v>78089597225</v>
      </c>
      <c r="F125" s="138">
        <f t="shared" si="1"/>
        <v>25422934086</v>
      </c>
    </row>
    <row r="126" spans="1:13" ht="15.75" thickBot="1" x14ac:dyDescent="0.3">
      <c r="A126" s="4">
        <v>25</v>
      </c>
      <c r="B126" s="45" t="s">
        <v>43</v>
      </c>
      <c r="C126" s="17">
        <v>2019</v>
      </c>
      <c r="D126" s="111">
        <v>499922010752</v>
      </c>
      <c r="E126" s="111">
        <v>482590522840</v>
      </c>
      <c r="F126" s="138">
        <f t="shared" si="1"/>
        <v>-17331487912</v>
      </c>
    </row>
    <row r="127" spans="1:13" ht="15.75" thickBot="1" x14ac:dyDescent="0.3">
      <c r="A127" s="6"/>
      <c r="B127" s="7"/>
      <c r="C127" s="12">
        <v>2020</v>
      </c>
      <c r="D127" s="112">
        <v>926245668352</v>
      </c>
      <c r="E127" s="112">
        <v>628628879549</v>
      </c>
      <c r="F127" s="138">
        <f t="shared" si="1"/>
        <v>-297616788803</v>
      </c>
    </row>
    <row r="128" spans="1:13" ht="15.75" thickBot="1" x14ac:dyDescent="0.3">
      <c r="A128" s="6"/>
      <c r="B128" s="7"/>
      <c r="C128" s="12">
        <v>2021</v>
      </c>
      <c r="D128" s="112">
        <v>624353076652</v>
      </c>
      <c r="E128" s="112">
        <v>617573766863</v>
      </c>
      <c r="F128" s="138">
        <f t="shared" si="1"/>
        <v>-6779309789</v>
      </c>
    </row>
    <row r="129" spans="1:6" ht="15.75" thickBot="1" x14ac:dyDescent="0.3">
      <c r="A129" s="6"/>
      <c r="B129" s="48"/>
      <c r="C129" s="12">
        <v>2022</v>
      </c>
      <c r="D129" s="112">
        <v>677186311780</v>
      </c>
      <c r="E129" s="112">
        <v>624524005786</v>
      </c>
      <c r="F129" s="138">
        <f t="shared" si="1"/>
        <v>-52662305994</v>
      </c>
    </row>
    <row r="130" spans="1:6" ht="15.75" thickBot="1" x14ac:dyDescent="0.3">
      <c r="A130" s="6"/>
      <c r="B130" s="8"/>
      <c r="C130" s="13">
        <v>2023</v>
      </c>
      <c r="D130" s="117">
        <v>1040203617434</v>
      </c>
      <c r="E130" s="117">
        <v>917794022711</v>
      </c>
      <c r="F130" s="138">
        <f t="shared" si="1"/>
        <v>-122409594723</v>
      </c>
    </row>
    <row r="131" spans="1:6" ht="15.75" thickBot="1" x14ac:dyDescent="0.3">
      <c r="A131" s="4">
        <v>26</v>
      </c>
      <c r="B131" s="44" t="s">
        <v>44</v>
      </c>
      <c r="C131" s="17">
        <v>2019</v>
      </c>
      <c r="D131" s="111">
        <v>1114505000000</v>
      </c>
      <c r="E131" s="111">
        <v>661034000000</v>
      </c>
      <c r="F131" s="138">
        <f t="shared" si="1"/>
        <v>-453471000000</v>
      </c>
    </row>
    <row r="132" spans="1:6" ht="15.75" thickBot="1" x14ac:dyDescent="0.3">
      <c r="A132" s="6"/>
      <c r="B132" s="7"/>
      <c r="C132" s="12">
        <v>2020</v>
      </c>
      <c r="D132" s="112">
        <v>38235000000</v>
      </c>
      <c r="E132" s="112">
        <v>680730000000</v>
      </c>
      <c r="F132" s="138">
        <f t="shared" si="1"/>
        <v>642495000000</v>
      </c>
    </row>
    <row r="133" spans="1:6" ht="15.75" thickBot="1" x14ac:dyDescent="0.3">
      <c r="A133" s="6"/>
      <c r="B133" s="7"/>
      <c r="C133" s="12">
        <v>2021</v>
      </c>
      <c r="D133" s="112">
        <v>1531950000000</v>
      </c>
      <c r="E133" s="112">
        <v>791916000000</v>
      </c>
      <c r="F133" s="138">
        <f t="shared" si="1"/>
        <v>-740034000000</v>
      </c>
    </row>
    <row r="134" spans="1:6" ht="15.75" thickBot="1" x14ac:dyDescent="0.3">
      <c r="A134" s="6"/>
      <c r="B134" s="48"/>
      <c r="C134" s="12">
        <v>2022</v>
      </c>
      <c r="D134" s="112">
        <v>1023209000000</v>
      </c>
      <c r="E134" s="112">
        <v>801440000000</v>
      </c>
      <c r="F134" s="138">
        <f t="shared" si="1"/>
        <v>-221769000000</v>
      </c>
    </row>
    <row r="135" spans="1:6" ht="15.75" thickBot="1" x14ac:dyDescent="0.3">
      <c r="A135" s="6"/>
      <c r="B135" s="48"/>
      <c r="C135" s="13">
        <v>2023</v>
      </c>
      <c r="D135" s="117">
        <v>-1053127000000</v>
      </c>
      <c r="E135" s="117">
        <v>612218000000</v>
      </c>
      <c r="F135" s="138">
        <f t="shared" ref="F135:F140" si="2">E135-D135</f>
        <v>1665345000000</v>
      </c>
    </row>
    <row r="136" spans="1:6" ht="15.75" thickBot="1" x14ac:dyDescent="0.3">
      <c r="A136" s="18">
        <v>27</v>
      </c>
      <c r="B136" s="17" t="s">
        <v>45</v>
      </c>
      <c r="C136" s="17">
        <v>2019</v>
      </c>
      <c r="D136" s="111">
        <v>1096817000000</v>
      </c>
      <c r="E136" s="111">
        <v>1035865000000</v>
      </c>
      <c r="F136" s="138">
        <f t="shared" si="2"/>
        <v>-60952000000</v>
      </c>
    </row>
    <row r="137" spans="1:6" ht="15.75" thickBot="1" x14ac:dyDescent="0.3">
      <c r="A137" s="46"/>
      <c r="B137" s="7"/>
      <c r="C137" s="12">
        <v>2020</v>
      </c>
      <c r="D137" s="112">
        <v>1217063000000</v>
      </c>
      <c r="E137" s="112">
        <v>1109666000000</v>
      </c>
      <c r="F137" s="138">
        <f t="shared" si="2"/>
        <v>-107397000000</v>
      </c>
    </row>
    <row r="138" spans="1:6" ht="15.75" thickBot="1" x14ac:dyDescent="0.3">
      <c r="A138" s="46"/>
      <c r="B138" s="7"/>
      <c r="C138" s="12">
        <v>2021</v>
      </c>
      <c r="D138" s="112">
        <v>1414447000000</v>
      </c>
      <c r="E138" s="112">
        <v>1276793000000</v>
      </c>
      <c r="F138" s="138">
        <f t="shared" si="2"/>
        <v>-137654000000</v>
      </c>
    </row>
    <row r="139" spans="1:6" ht="15.75" thickBot="1" x14ac:dyDescent="0.3">
      <c r="A139" s="93"/>
      <c r="B139" s="48"/>
      <c r="C139" s="12">
        <v>2022</v>
      </c>
      <c r="D139" s="112">
        <v>259846000000</v>
      </c>
      <c r="E139" s="112">
        <v>965486000000</v>
      </c>
      <c r="F139" s="138">
        <f t="shared" si="2"/>
        <v>705640000000</v>
      </c>
    </row>
    <row r="140" spans="1:6" ht="15.75" thickBot="1" x14ac:dyDescent="0.3">
      <c r="A140" s="47"/>
      <c r="B140" s="8"/>
      <c r="C140" s="13">
        <v>2023</v>
      </c>
      <c r="D140" s="117">
        <v>1399842000000</v>
      </c>
      <c r="E140" s="117">
        <v>1186161000000</v>
      </c>
      <c r="F140" s="138">
        <f t="shared" si="2"/>
        <v>-213681000000</v>
      </c>
    </row>
  </sheetData>
  <mergeCells count="1">
    <mergeCell ref="A3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963A-0C10-4359-A42E-8B9AAD7D8B79}">
  <sheetPr>
    <tabColor rgb="FFFFC000"/>
  </sheetPr>
  <dimension ref="A1:P139"/>
  <sheetViews>
    <sheetView topLeftCell="B1" zoomScale="85" zoomScaleNormal="85" workbookViewId="0">
      <selection activeCell="F6" sqref="F6"/>
    </sheetView>
  </sheetViews>
  <sheetFormatPr defaultRowHeight="15" x14ac:dyDescent="0.25"/>
  <cols>
    <col min="2" max="2" width="13.140625" customWidth="1"/>
    <col min="4" max="4" width="32.5703125" style="32" customWidth="1"/>
    <col min="5" max="5" width="25" style="32" customWidth="1"/>
    <col min="6" max="6" width="22.7109375" customWidth="1"/>
    <col min="7" max="7" width="9.5703125" customWidth="1"/>
    <col min="8" max="8" width="10.5703125" customWidth="1"/>
    <col min="9" max="9" width="58.5703125" customWidth="1"/>
    <col min="10" max="17" width="9.28515625" customWidth="1"/>
  </cols>
  <sheetData>
    <row r="1" spans="1:16" ht="15.75" thickBot="1" x14ac:dyDescent="0.3"/>
    <row r="2" spans="1:16" ht="15.75" customHeight="1" x14ac:dyDescent="0.25">
      <c r="A2" s="170" t="s">
        <v>84</v>
      </c>
      <c r="B2" s="171"/>
      <c r="C2" s="171"/>
      <c r="D2" s="171"/>
      <c r="E2" s="171"/>
      <c r="F2" s="172"/>
      <c r="G2" s="67"/>
      <c r="H2" s="67"/>
      <c r="I2" s="67"/>
    </row>
    <row r="3" spans="1:16" ht="15.75" customHeight="1" thickBot="1" x14ac:dyDescent="0.3">
      <c r="A3" s="173"/>
      <c r="B3" s="174"/>
      <c r="C3" s="174"/>
      <c r="D3" s="174"/>
      <c r="E3" s="174"/>
      <c r="F3" s="175"/>
      <c r="G3" s="67"/>
      <c r="H3" s="67"/>
      <c r="I3" s="67"/>
    </row>
    <row r="4" spans="1:16" ht="15.75" thickBot="1" x14ac:dyDescent="0.3">
      <c r="A4" s="85" t="s">
        <v>0</v>
      </c>
      <c r="B4" s="86" t="s">
        <v>1</v>
      </c>
      <c r="C4" s="91" t="s">
        <v>2</v>
      </c>
      <c r="D4" s="133" t="s">
        <v>102</v>
      </c>
      <c r="E4" s="116" t="s">
        <v>6</v>
      </c>
      <c r="F4" s="115" t="s">
        <v>103</v>
      </c>
    </row>
    <row r="5" spans="1:16" ht="15.75" thickBot="1" x14ac:dyDescent="0.3">
      <c r="A5" s="4">
        <v>1</v>
      </c>
      <c r="B5" s="87" t="s">
        <v>17</v>
      </c>
      <c r="C5" s="18">
        <v>2019</v>
      </c>
      <c r="D5" s="108">
        <v>83885000000</v>
      </c>
      <c r="E5" s="102">
        <v>822375000000</v>
      </c>
      <c r="F5" s="92">
        <f>D5/E5</f>
        <v>0.10200334397324821</v>
      </c>
      <c r="I5" s="59" t="s">
        <v>79</v>
      </c>
      <c r="J5" s="60"/>
      <c r="K5" s="60"/>
      <c r="L5" s="60"/>
      <c r="M5" s="60"/>
      <c r="N5" s="60"/>
      <c r="O5" s="60"/>
      <c r="P5" s="61"/>
    </row>
    <row r="6" spans="1:16" ht="15.75" thickBot="1" x14ac:dyDescent="0.3">
      <c r="A6" s="6"/>
      <c r="B6" s="88"/>
      <c r="C6" s="15">
        <v>2020</v>
      </c>
      <c r="D6" s="109">
        <v>135789000000</v>
      </c>
      <c r="E6" s="102">
        <v>958791000000</v>
      </c>
      <c r="F6" s="92">
        <f t="shared" ref="F6:F69" si="0">D6/E6</f>
        <v>0.14162523427942064</v>
      </c>
      <c r="I6" s="62" t="s">
        <v>81</v>
      </c>
      <c r="P6" s="63"/>
    </row>
    <row r="7" spans="1:16" ht="15.75" thickBot="1" x14ac:dyDescent="0.3">
      <c r="A7" s="6"/>
      <c r="B7" s="88"/>
      <c r="C7" s="15">
        <v>2021</v>
      </c>
      <c r="D7" s="109">
        <v>265758000000</v>
      </c>
      <c r="E7" s="102">
        <v>1304108000000</v>
      </c>
      <c r="F7" s="92">
        <f t="shared" si="0"/>
        <v>0.2037852693181853</v>
      </c>
      <c r="I7" s="64" t="s">
        <v>82</v>
      </c>
      <c r="J7" s="65"/>
      <c r="K7" s="65"/>
      <c r="L7" s="65"/>
      <c r="M7" s="65"/>
      <c r="N7" s="65"/>
      <c r="O7" s="65"/>
      <c r="P7" s="66"/>
    </row>
    <row r="8" spans="1:16" ht="15.75" thickBot="1" x14ac:dyDescent="0.3">
      <c r="A8" s="6"/>
      <c r="B8" s="89"/>
      <c r="C8" s="15">
        <v>2022</v>
      </c>
      <c r="D8" s="109">
        <v>364972000000</v>
      </c>
      <c r="E8" s="112">
        <v>1645582000000</v>
      </c>
      <c r="F8" s="92">
        <f t="shared" si="0"/>
        <v>0.22178900838730614</v>
      </c>
    </row>
    <row r="9" spans="1:16" ht="15.75" thickBot="1" x14ac:dyDescent="0.3">
      <c r="A9" s="6"/>
      <c r="B9" s="90"/>
      <c r="C9" s="16">
        <v>2023</v>
      </c>
      <c r="D9" s="120">
        <v>395798000000</v>
      </c>
      <c r="E9" s="117">
        <v>2085182000000</v>
      </c>
      <c r="F9" s="92">
        <f t="shared" si="0"/>
        <v>0.18981460611112125</v>
      </c>
    </row>
    <row r="10" spans="1:16" ht="15.75" thickBot="1" x14ac:dyDescent="0.3">
      <c r="A10" s="4">
        <v>2</v>
      </c>
      <c r="B10" s="7" t="s">
        <v>18</v>
      </c>
      <c r="C10" s="18">
        <v>2019</v>
      </c>
      <c r="D10" s="122">
        <v>1134776000000</v>
      </c>
      <c r="E10" s="111">
        <v>1868966000000</v>
      </c>
      <c r="F10" s="92">
        <f t="shared" si="0"/>
        <v>0.60716781364669015</v>
      </c>
    </row>
    <row r="11" spans="1:16" ht="15.75" thickBot="1" x14ac:dyDescent="0.3">
      <c r="A11" s="6"/>
      <c r="B11" s="7"/>
      <c r="C11" s="15">
        <v>2020</v>
      </c>
      <c r="D11" s="112">
        <v>1204972000000</v>
      </c>
      <c r="E11" s="112">
        <v>2011557000000</v>
      </c>
      <c r="F11" s="92">
        <f t="shared" si="0"/>
        <v>0.59902453671459477</v>
      </c>
    </row>
    <row r="12" spans="1:16" ht="15.75" thickBot="1" x14ac:dyDescent="0.3">
      <c r="A12" s="6"/>
      <c r="B12" s="7"/>
      <c r="C12" s="15">
        <v>2021</v>
      </c>
      <c r="D12" s="112">
        <v>5762000000</v>
      </c>
      <c r="E12" s="112">
        <v>1761634000000</v>
      </c>
      <c r="F12" s="92">
        <f t="shared" si="0"/>
        <v>3.270826970869091E-3</v>
      </c>
    </row>
    <row r="13" spans="1:16" ht="15.75" thickBot="1" x14ac:dyDescent="0.3">
      <c r="A13" s="6"/>
      <c r="B13" s="48"/>
      <c r="C13" s="15">
        <v>2022</v>
      </c>
      <c r="D13" s="112">
        <v>-62359000000</v>
      </c>
      <c r="E13" s="112">
        <v>1826350000000</v>
      </c>
      <c r="F13" s="92">
        <f t="shared" si="0"/>
        <v>-3.414405782024256E-2</v>
      </c>
    </row>
    <row r="14" spans="1:16" ht="15.75" thickBot="1" x14ac:dyDescent="0.3">
      <c r="A14" s="6"/>
      <c r="B14" s="8"/>
      <c r="C14" s="16">
        <v>2023</v>
      </c>
      <c r="D14" s="117">
        <v>18796000000</v>
      </c>
      <c r="E14" s="117">
        <v>1850004000000</v>
      </c>
      <c r="F14" s="92">
        <f t="shared" si="0"/>
        <v>1.015997803247993E-2</v>
      </c>
    </row>
    <row r="15" spans="1:16" ht="15.75" thickBot="1" x14ac:dyDescent="0.3">
      <c r="A15" s="4">
        <v>3</v>
      </c>
      <c r="B15" s="7" t="s">
        <v>19</v>
      </c>
      <c r="C15" s="18">
        <v>2019</v>
      </c>
      <c r="D15" s="108">
        <v>-7383289239</v>
      </c>
      <c r="E15" s="111">
        <v>1103450087164</v>
      </c>
      <c r="F15" s="92">
        <f t="shared" si="0"/>
        <v>-6.6910948894625087E-3</v>
      </c>
    </row>
    <row r="16" spans="1:16" ht="15.75" thickBot="1" x14ac:dyDescent="0.3">
      <c r="A16" s="6"/>
      <c r="B16" s="7"/>
      <c r="C16" s="15">
        <v>2020</v>
      </c>
      <c r="D16" s="109">
        <v>-10506939189</v>
      </c>
      <c r="E16" s="112">
        <v>1105874415256</v>
      </c>
      <c r="F16" s="92">
        <f t="shared" si="0"/>
        <v>-9.5010238450699107E-3</v>
      </c>
    </row>
    <row r="17" spans="1:6" ht="15.75" thickBot="1" x14ac:dyDescent="0.3">
      <c r="A17" s="6"/>
      <c r="B17" s="7"/>
      <c r="C17" s="15">
        <v>2021</v>
      </c>
      <c r="D17" s="109">
        <v>-8932197718</v>
      </c>
      <c r="E17" s="112">
        <v>1089208965375</v>
      </c>
      <c r="F17" s="92">
        <f t="shared" si="0"/>
        <v>-8.2006281640591931E-3</v>
      </c>
    </row>
    <row r="18" spans="1:6" ht="15.75" thickBot="1" x14ac:dyDescent="0.3">
      <c r="A18" s="6"/>
      <c r="B18" s="48"/>
      <c r="C18" s="15">
        <v>2022</v>
      </c>
      <c r="D18" s="110">
        <v>-16129026748</v>
      </c>
      <c r="E18" s="112">
        <v>1023323308935</v>
      </c>
      <c r="F18" s="92">
        <f t="shared" si="0"/>
        <v>-1.5761418319285535E-2</v>
      </c>
    </row>
    <row r="19" spans="1:6" ht="15.75" thickBot="1" x14ac:dyDescent="0.3">
      <c r="A19" s="6"/>
      <c r="B19" s="48"/>
      <c r="C19" s="16">
        <v>2023</v>
      </c>
      <c r="D19" s="117">
        <v>-6279792540</v>
      </c>
      <c r="E19" s="117">
        <v>1017472081204</v>
      </c>
      <c r="F19" s="92">
        <f t="shared" si="0"/>
        <v>-6.1719556300443793E-3</v>
      </c>
    </row>
    <row r="20" spans="1:6" ht="15.75" thickBot="1" x14ac:dyDescent="0.3">
      <c r="A20" s="18">
        <v>4</v>
      </c>
      <c r="B20" s="5" t="s">
        <v>20</v>
      </c>
      <c r="C20" s="18">
        <v>2019</v>
      </c>
      <c r="D20" s="111">
        <v>-83843800594</v>
      </c>
      <c r="E20" s="111">
        <v>4975248130342</v>
      </c>
      <c r="F20" s="92">
        <f t="shared" si="0"/>
        <v>-1.685218473480167E-2</v>
      </c>
    </row>
    <row r="21" spans="1:6" ht="15.75" thickBot="1" x14ac:dyDescent="0.3">
      <c r="A21" s="46"/>
      <c r="B21" s="7"/>
      <c r="C21" s="15">
        <v>2020</v>
      </c>
      <c r="D21" s="112">
        <v>-509507890912</v>
      </c>
      <c r="E21" s="101">
        <v>4223727970626</v>
      </c>
      <c r="F21" s="92">
        <f t="shared" si="0"/>
        <v>-0.12062990193861507</v>
      </c>
    </row>
    <row r="22" spans="1:6" ht="15.75" thickBot="1" x14ac:dyDescent="0.3">
      <c r="A22" s="46"/>
      <c r="B22" s="7"/>
      <c r="C22" s="15">
        <v>2021</v>
      </c>
      <c r="D22" s="112">
        <v>-106511989327</v>
      </c>
      <c r="E22" s="102">
        <v>4173043810054</v>
      </c>
      <c r="F22" s="92">
        <f t="shared" si="0"/>
        <v>-2.5523812875001117E-2</v>
      </c>
    </row>
    <row r="23" spans="1:6" ht="15.75" thickBot="1" x14ac:dyDescent="0.3">
      <c r="A23" s="46"/>
      <c r="B23" s="48"/>
      <c r="C23" s="15">
        <v>2022</v>
      </c>
      <c r="D23" s="112">
        <v>-133469253051</v>
      </c>
      <c r="E23" s="102">
        <v>4142039803861</v>
      </c>
      <c r="F23" s="92">
        <f t="shared" si="0"/>
        <v>-3.2223073502718809E-2</v>
      </c>
    </row>
    <row r="24" spans="1:6" ht="15.75" thickBot="1" x14ac:dyDescent="0.3">
      <c r="A24" s="46"/>
      <c r="B24" s="8"/>
      <c r="C24" s="16">
        <v>2023</v>
      </c>
      <c r="D24" s="117">
        <v>-114047785478</v>
      </c>
      <c r="E24" s="102">
        <v>4055750906771</v>
      </c>
      <c r="F24" s="92">
        <f t="shared" si="0"/>
        <v>-2.8120017254412582E-2</v>
      </c>
    </row>
    <row r="25" spans="1:6" ht="15.75" thickBot="1" x14ac:dyDescent="0.3">
      <c r="A25" s="18">
        <v>5</v>
      </c>
      <c r="B25" s="28" t="s">
        <v>22</v>
      </c>
      <c r="C25" s="18">
        <v>2019</v>
      </c>
      <c r="D25" s="108">
        <v>76758829457</v>
      </c>
      <c r="E25" s="102">
        <v>1057529235985</v>
      </c>
      <c r="F25" s="92">
        <f t="shared" si="0"/>
        <v>7.2583174861833091E-2</v>
      </c>
    </row>
    <row r="26" spans="1:6" ht="15.75" thickBot="1" x14ac:dyDescent="0.3">
      <c r="A26" s="46"/>
      <c r="B26" s="12"/>
      <c r="C26" s="15">
        <v>2020</v>
      </c>
      <c r="D26" s="109">
        <v>44045828312</v>
      </c>
      <c r="E26" s="102">
        <v>1086873666641</v>
      </c>
      <c r="F26" s="92">
        <f t="shared" si="0"/>
        <v>4.0525251152808146E-2</v>
      </c>
    </row>
    <row r="27" spans="1:6" ht="15.75" thickBot="1" x14ac:dyDescent="0.3">
      <c r="A27" s="46"/>
      <c r="B27" s="12"/>
      <c r="C27" s="15">
        <v>2021</v>
      </c>
      <c r="D27" s="109">
        <v>100066615090</v>
      </c>
      <c r="E27" s="102">
        <v>1147260611704</v>
      </c>
      <c r="F27" s="92">
        <f t="shared" si="0"/>
        <v>8.7222217924289525E-2</v>
      </c>
    </row>
    <row r="28" spans="1:6" ht="15.75" thickBot="1" x14ac:dyDescent="0.3">
      <c r="A28" s="46"/>
      <c r="B28" s="71"/>
      <c r="C28" s="15">
        <v>2022</v>
      </c>
      <c r="D28" s="109">
        <v>121257336904</v>
      </c>
      <c r="E28" s="112">
        <v>1074777460412</v>
      </c>
      <c r="F28" s="92">
        <f t="shared" si="0"/>
        <v>0.11282087815417882</v>
      </c>
    </row>
    <row r="29" spans="1:6" ht="15.75" thickBot="1" x14ac:dyDescent="0.3">
      <c r="A29" s="46"/>
      <c r="B29" s="13"/>
      <c r="C29" s="16">
        <v>2023</v>
      </c>
      <c r="D29" s="120">
        <v>127426464539</v>
      </c>
      <c r="E29" s="117">
        <v>1088726193209</v>
      </c>
      <c r="F29" s="92">
        <f t="shared" si="0"/>
        <v>0.11704179189756875</v>
      </c>
    </row>
    <row r="30" spans="1:6" ht="15.75" thickBot="1" x14ac:dyDescent="0.3">
      <c r="A30" s="18">
        <v>6</v>
      </c>
      <c r="B30" s="30" t="s">
        <v>23</v>
      </c>
      <c r="C30" s="18">
        <v>2019</v>
      </c>
      <c r="D30" s="101">
        <v>215459200242</v>
      </c>
      <c r="E30" s="102">
        <v>1393079542074</v>
      </c>
      <c r="F30" s="92">
        <f t="shared" si="0"/>
        <v>0.15466396119867423</v>
      </c>
    </row>
    <row r="31" spans="1:6" ht="15.75" thickBot="1" x14ac:dyDescent="0.3">
      <c r="A31" s="46"/>
      <c r="B31" s="49"/>
      <c r="C31" s="15">
        <v>2020</v>
      </c>
      <c r="D31" s="102">
        <v>181812593992</v>
      </c>
      <c r="E31" s="102">
        <v>1566673828068</v>
      </c>
      <c r="F31" s="92">
        <f t="shared" si="0"/>
        <v>0.11605006143251191</v>
      </c>
    </row>
    <row r="32" spans="1:6" ht="15.75" thickBot="1" x14ac:dyDescent="0.3">
      <c r="A32" s="46"/>
      <c r="B32" s="28"/>
      <c r="C32" s="15">
        <v>2021</v>
      </c>
      <c r="D32" s="102">
        <v>187066990085</v>
      </c>
      <c r="E32" s="102">
        <v>1697387196209</v>
      </c>
      <c r="F32" s="92">
        <f t="shared" si="0"/>
        <v>0.11020879060641056</v>
      </c>
    </row>
    <row r="33" spans="1:6" ht="15.75" thickBot="1" x14ac:dyDescent="0.3">
      <c r="A33" s="46"/>
      <c r="B33" s="30"/>
      <c r="C33" s="15">
        <v>2022</v>
      </c>
      <c r="D33" s="112">
        <v>186151967971</v>
      </c>
      <c r="E33" s="112">
        <v>1718287453575</v>
      </c>
      <c r="F33" s="92">
        <f t="shared" si="0"/>
        <v>0.10833575463971391</v>
      </c>
    </row>
    <row r="34" spans="1:6" ht="15.75" thickBot="1" x14ac:dyDescent="0.3">
      <c r="A34" s="46"/>
      <c r="B34" s="13"/>
      <c r="C34" s="16">
        <v>2023</v>
      </c>
      <c r="D34" s="117">
        <v>153574779624</v>
      </c>
      <c r="E34" s="117">
        <v>1893560797758</v>
      </c>
      <c r="F34" s="92">
        <f t="shared" si="0"/>
        <v>8.1103696171696466E-2</v>
      </c>
    </row>
    <row r="35" spans="1:6" ht="15.75" thickBot="1" x14ac:dyDescent="0.3">
      <c r="A35" s="18">
        <v>7</v>
      </c>
      <c r="B35" s="9" t="s">
        <v>24</v>
      </c>
      <c r="C35" s="18">
        <v>2019</v>
      </c>
      <c r="D35" s="104">
        <v>130756461708</v>
      </c>
      <c r="E35" s="111">
        <v>1245144303719</v>
      </c>
      <c r="F35" s="92">
        <f t="shared" si="0"/>
        <v>0.10501309873679403</v>
      </c>
    </row>
    <row r="36" spans="1:6" ht="15.75" thickBot="1" x14ac:dyDescent="0.3">
      <c r="A36" s="46"/>
      <c r="B36" s="12"/>
      <c r="C36" s="15">
        <v>2020</v>
      </c>
      <c r="D36" s="105">
        <v>132772234495</v>
      </c>
      <c r="E36" s="112">
        <v>1310940121622</v>
      </c>
      <c r="F36" s="92">
        <f t="shared" si="0"/>
        <v>0.10128016703823479</v>
      </c>
    </row>
    <row r="37" spans="1:6" ht="15.75" thickBot="1" x14ac:dyDescent="0.3">
      <c r="A37" s="46"/>
      <c r="B37" s="12"/>
      <c r="C37" s="15">
        <v>2021</v>
      </c>
      <c r="D37" s="105">
        <v>180711667020</v>
      </c>
      <c r="E37" s="112">
        <v>1348181576913</v>
      </c>
      <c r="F37" s="92">
        <f t="shared" si="0"/>
        <v>0.13404104470392239</v>
      </c>
    </row>
    <row r="38" spans="1:6" ht="15.75" thickBot="1" x14ac:dyDescent="0.3">
      <c r="A38" s="46"/>
      <c r="B38" s="71"/>
      <c r="C38" s="15">
        <v>2022</v>
      </c>
      <c r="D38" s="105">
        <v>195598848689</v>
      </c>
      <c r="E38" s="112">
        <v>1313254794687</v>
      </c>
      <c r="F38" s="92">
        <f t="shared" si="0"/>
        <v>0.14894204040246345</v>
      </c>
    </row>
    <row r="39" spans="1:6" ht="15.75" thickBot="1" x14ac:dyDescent="0.3">
      <c r="A39" s="46"/>
      <c r="B39" s="13"/>
      <c r="C39" s="16">
        <v>2023</v>
      </c>
      <c r="D39" s="120">
        <v>324092143202</v>
      </c>
      <c r="E39" s="117">
        <v>2296227711688</v>
      </c>
      <c r="F39" s="92">
        <f t="shared" si="0"/>
        <v>0.1411411166028276</v>
      </c>
    </row>
    <row r="40" spans="1:6" ht="15.75" thickBot="1" x14ac:dyDescent="0.3">
      <c r="A40" s="18">
        <v>8</v>
      </c>
      <c r="B40" s="50" t="s">
        <v>25</v>
      </c>
      <c r="C40" s="18">
        <v>2019</v>
      </c>
      <c r="D40" s="107">
        <v>317815177000</v>
      </c>
      <c r="E40" s="102">
        <v>1425983722000</v>
      </c>
      <c r="F40" s="92">
        <f t="shared" si="0"/>
        <v>0.2228743372710113</v>
      </c>
    </row>
    <row r="41" spans="1:6" ht="15.75" thickBot="1" x14ac:dyDescent="0.3">
      <c r="A41" s="46"/>
      <c r="B41" s="12"/>
      <c r="C41" s="15">
        <v>2020</v>
      </c>
      <c r="D41" s="107">
        <v>123465762000</v>
      </c>
      <c r="E41" s="102">
        <v>1225580913000</v>
      </c>
      <c r="F41" s="92">
        <f t="shared" si="0"/>
        <v>0.10074060446794833</v>
      </c>
    </row>
    <row r="42" spans="1:6" ht="15.75" thickBot="1" x14ac:dyDescent="0.3">
      <c r="A42" s="46"/>
      <c r="B42" s="12"/>
      <c r="C42" s="15">
        <v>2021</v>
      </c>
      <c r="D42" s="107">
        <v>187992998000</v>
      </c>
      <c r="E42" s="102">
        <v>1308722065000</v>
      </c>
      <c r="F42" s="92">
        <f t="shared" si="0"/>
        <v>0.14364623553588515</v>
      </c>
    </row>
    <row r="43" spans="1:6" ht="15.75" thickBot="1" x14ac:dyDescent="0.3">
      <c r="A43" s="46"/>
      <c r="B43" s="71"/>
      <c r="C43" s="15">
        <v>2022</v>
      </c>
      <c r="D43" s="112">
        <v>230065807000</v>
      </c>
      <c r="E43" s="118">
        <v>1307186367000</v>
      </c>
      <c r="F43" s="92">
        <f t="shared" si="0"/>
        <v>0.17600076990399027</v>
      </c>
    </row>
    <row r="44" spans="1:6" ht="15.75" thickBot="1" x14ac:dyDescent="0.3">
      <c r="A44" s="46"/>
      <c r="B44" s="13"/>
      <c r="C44" s="16">
        <v>2023</v>
      </c>
      <c r="D44" s="117">
        <v>199611841000</v>
      </c>
      <c r="E44" s="117">
        <v>1208050010000</v>
      </c>
      <c r="F44" s="92">
        <f t="shared" si="0"/>
        <v>0.16523474967729193</v>
      </c>
    </row>
    <row r="45" spans="1:6" ht="15.75" thickBot="1" x14ac:dyDescent="0.3">
      <c r="A45" s="18">
        <v>9</v>
      </c>
      <c r="B45" s="51" t="s">
        <v>26</v>
      </c>
      <c r="C45" s="18">
        <v>2019</v>
      </c>
      <c r="D45" s="104">
        <v>366863000000</v>
      </c>
      <c r="E45" s="111">
        <v>5570651000000</v>
      </c>
      <c r="F45" s="92">
        <f t="shared" si="0"/>
        <v>6.5856396317055227E-2</v>
      </c>
    </row>
    <row r="46" spans="1:6" ht="15.75" thickBot="1" x14ac:dyDescent="0.3">
      <c r="A46" s="46"/>
      <c r="B46" s="12"/>
      <c r="C46" s="15">
        <v>2020</v>
      </c>
      <c r="D46" s="105">
        <v>205589000000</v>
      </c>
      <c r="E46" s="112">
        <v>5680638000000</v>
      </c>
      <c r="F46" s="92">
        <f t="shared" si="0"/>
        <v>3.619118134265905E-2</v>
      </c>
    </row>
    <row r="47" spans="1:6" ht="15.75" thickBot="1" x14ac:dyDescent="0.3">
      <c r="A47" s="46"/>
      <c r="B47" s="12"/>
      <c r="C47" s="15">
        <v>2021</v>
      </c>
      <c r="D47" s="105">
        <v>351470000000</v>
      </c>
      <c r="E47" s="112">
        <v>6297287000000</v>
      </c>
      <c r="F47" s="92">
        <f t="shared" si="0"/>
        <v>5.5812923882935621E-2</v>
      </c>
    </row>
    <row r="48" spans="1:6" ht="15.75" thickBot="1" x14ac:dyDescent="0.3">
      <c r="A48" s="93"/>
      <c r="B48" s="71"/>
      <c r="C48" s="15">
        <v>2022</v>
      </c>
      <c r="D48" s="112">
        <v>382105000000</v>
      </c>
      <c r="E48" s="112">
        <v>6878297000000</v>
      </c>
      <c r="F48" s="92">
        <f t="shared" si="0"/>
        <v>5.5552268243142161E-2</v>
      </c>
    </row>
    <row r="49" spans="1:6" ht="15.75" thickBot="1" x14ac:dyDescent="0.3">
      <c r="A49" s="47"/>
      <c r="B49" s="13"/>
      <c r="C49" s="16">
        <v>2023</v>
      </c>
      <c r="D49" s="117">
        <v>319078000000</v>
      </c>
      <c r="E49" s="117">
        <v>7166880000000</v>
      </c>
      <c r="F49" s="92">
        <f t="shared" si="0"/>
        <v>4.4521186346080863E-2</v>
      </c>
    </row>
    <row r="50" spans="1:6" ht="15.75" thickBot="1" x14ac:dyDescent="0.3">
      <c r="A50" s="18">
        <v>10</v>
      </c>
      <c r="B50" s="30" t="s">
        <v>27</v>
      </c>
      <c r="C50" s="18">
        <v>2019</v>
      </c>
      <c r="D50" s="111">
        <v>1827667171</v>
      </c>
      <c r="E50" s="111">
        <v>118586648946</v>
      </c>
      <c r="F50" s="92">
        <f t="shared" si="0"/>
        <v>1.5412082112483442E-2</v>
      </c>
    </row>
    <row r="51" spans="1:6" ht="15.75" thickBot="1" x14ac:dyDescent="0.3">
      <c r="A51" s="46"/>
      <c r="B51" s="12"/>
      <c r="C51" s="15">
        <v>2020</v>
      </c>
      <c r="D51" s="112">
        <v>-17398564059</v>
      </c>
      <c r="E51" s="112">
        <v>113192236191</v>
      </c>
      <c r="F51" s="92">
        <f t="shared" si="0"/>
        <v>-0.1537081044113463</v>
      </c>
    </row>
    <row r="52" spans="1:6" ht="15.75" thickBot="1" x14ac:dyDescent="0.3">
      <c r="A52" s="46"/>
      <c r="B52" s="12"/>
      <c r="C52" s="15">
        <v>2021</v>
      </c>
      <c r="D52" s="112">
        <v>-14658771261</v>
      </c>
      <c r="E52" s="112">
        <v>106495352963</v>
      </c>
      <c r="F52" s="92">
        <f t="shared" si="0"/>
        <v>-0.13764705081632003</v>
      </c>
    </row>
    <row r="53" spans="1:6" ht="15.75" thickBot="1" x14ac:dyDescent="0.3">
      <c r="A53" s="46"/>
      <c r="B53" s="71"/>
      <c r="C53" s="15">
        <v>2022</v>
      </c>
      <c r="D53" s="112">
        <v>-22068477089</v>
      </c>
      <c r="E53" s="112">
        <v>102297196494</v>
      </c>
      <c r="F53" s="92">
        <f t="shared" si="0"/>
        <v>-0.21572905070076259</v>
      </c>
    </row>
    <row r="54" spans="1:6" ht="15.75" thickBot="1" x14ac:dyDescent="0.3">
      <c r="A54" s="46"/>
      <c r="B54" s="13"/>
      <c r="C54" s="16">
        <v>2023</v>
      </c>
      <c r="D54" s="117">
        <v>-20380916766</v>
      </c>
      <c r="E54" s="117">
        <v>50993895743</v>
      </c>
      <c r="F54" s="92">
        <f t="shared" si="0"/>
        <v>-0.39967365640617319</v>
      </c>
    </row>
    <row r="55" spans="1:6" ht="15.75" thickBot="1" x14ac:dyDescent="0.3">
      <c r="A55" s="18">
        <v>11</v>
      </c>
      <c r="B55" s="9" t="s">
        <v>75</v>
      </c>
      <c r="C55" s="18">
        <v>2019</v>
      </c>
      <c r="D55" s="104">
        <v>435766359480</v>
      </c>
      <c r="E55" s="111">
        <v>5063067672414</v>
      </c>
      <c r="F55" s="92">
        <f t="shared" si="0"/>
        <v>8.606765456726212E-2</v>
      </c>
    </row>
    <row r="56" spans="1:6" ht="15.75" thickBot="1" x14ac:dyDescent="0.3">
      <c r="A56" s="46"/>
      <c r="B56" s="12"/>
      <c r="C56" s="15">
        <v>2020</v>
      </c>
      <c r="D56" s="105">
        <v>245103761907</v>
      </c>
      <c r="E56" s="112">
        <v>6570969641033</v>
      </c>
      <c r="F56" s="92">
        <f t="shared" si="0"/>
        <v>3.7301003549982628E-2</v>
      </c>
    </row>
    <row r="57" spans="1:6" ht="15.75" thickBot="1" x14ac:dyDescent="0.3">
      <c r="A57" s="46"/>
      <c r="B57" s="7"/>
      <c r="C57" s="15">
        <v>2021</v>
      </c>
      <c r="D57" s="105">
        <v>492637672186</v>
      </c>
      <c r="E57" s="112">
        <v>6766602280143</v>
      </c>
      <c r="F57" s="92">
        <f t="shared" si="0"/>
        <v>7.2804289625780838E-2</v>
      </c>
    </row>
    <row r="58" spans="1:6" ht="15.75" thickBot="1" x14ac:dyDescent="0.3">
      <c r="A58" s="46"/>
      <c r="B58" s="48"/>
      <c r="C58" s="15">
        <v>2022</v>
      </c>
      <c r="D58" s="112">
        <v>521714035585</v>
      </c>
      <c r="E58" s="112">
        <v>7327371934290</v>
      </c>
      <c r="F58" s="92">
        <f t="shared" si="0"/>
        <v>7.1200703371358545E-2</v>
      </c>
    </row>
    <row r="59" spans="1:6" ht="15.75" thickBot="1" x14ac:dyDescent="0.3">
      <c r="A59" s="46"/>
      <c r="B59" s="8"/>
      <c r="C59" s="16">
        <v>2023</v>
      </c>
      <c r="D59" s="117">
        <v>601467293291</v>
      </c>
      <c r="E59" s="117">
        <v>7427707902688</v>
      </c>
      <c r="F59" s="92">
        <f t="shared" si="0"/>
        <v>8.0976164002536516E-2</v>
      </c>
    </row>
    <row r="60" spans="1:6" ht="15.75" thickBot="1" x14ac:dyDescent="0.3">
      <c r="A60" s="4">
        <v>12</v>
      </c>
      <c r="B60" s="9" t="s">
        <v>28</v>
      </c>
      <c r="C60" s="18">
        <v>2019</v>
      </c>
      <c r="D60" s="111">
        <v>103723133972</v>
      </c>
      <c r="E60" s="111">
        <v>848676035300</v>
      </c>
      <c r="F60" s="92">
        <f t="shared" si="0"/>
        <v>0.12221758322106353</v>
      </c>
    </row>
    <row r="61" spans="1:6" ht="15.75" thickBot="1" x14ac:dyDescent="0.3">
      <c r="A61" s="6"/>
      <c r="B61" s="7"/>
      <c r="C61" s="15">
        <v>2020</v>
      </c>
      <c r="D61" s="112">
        <v>38038419405</v>
      </c>
      <c r="E61" s="112">
        <v>906924214166</v>
      </c>
      <c r="F61" s="92">
        <f t="shared" si="0"/>
        <v>4.1942224952037269E-2</v>
      </c>
    </row>
    <row r="62" spans="1:6" ht="15.75" thickBot="1" x14ac:dyDescent="0.3">
      <c r="A62" s="6"/>
      <c r="B62" s="7"/>
      <c r="C62" s="15">
        <v>2021</v>
      </c>
      <c r="D62" s="112">
        <v>12533087704</v>
      </c>
      <c r="E62" s="112">
        <v>989119315334</v>
      </c>
      <c r="F62" s="92">
        <f t="shared" si="0"/>
        <v>1.2670956384840084E-2</v>
      </c>
    </row>
    <row r="63" spans="1:6" ht="15.75" thickBot="1" x14ac:dyDescent="0.3">
      <c r="A63" s="6"/>
      <c r="B63" s="48"/>
      <c r="C63" s="15">
        <v>2022</v>
      </c>
      <c r="D63" s="112">
        <v>90572477000</v>
      </c>
      <c r="E63" s="118">
        <v>811603660216</v>
      </c>
      <c r="F63" s="92">
        <f t="shared" si="0"/>
        <v>0.11159693017635611</v>
      </c>
    </row>
    <row r="64" spans="1:6" ht="15.75" thickBot="1" x14ac:dyDescent="0.3">
      <c r="A64" s="6"/>
      <c r="B64" s="8"/>
      <c r="C64" s="16">
        <v>2023</v>
      </c>
      <c r="D64" s="117">
        <v>-3370825857</v>
      </c>
      <c r="E64" s="117">
        <v>1046190979746</v>
      </c>
      <c r="F64" s="92">
        <f t="shared" si="0"/>
        <v>-3.2219985855913109E-3</v>
      </c>
    </row>
    <row r="65" spans="1:6" ht="15.75" thickBot="1" x14ac:dyDescent="0.3">
      <c r="A65" s="4">
        <v>13</v>
      </c>
      <c r="B65" s="9" t="s">
        <v>29</v>
      </c>
      <c r="C65" s="18">
        <v>2019</v>
      </c>
      <c r="D65" s="111">
        <v>5360029000000</v>
      </c>
      <c r="E65" s="111">
        <v>38709314000000</v>
      </c>
      <c r="F65" s="92">
        <f t="shared" si="0"/>
        <v>0.13846871582379372</v>
      </c>
    </row>
    <row r="66" spans="1:6" ht="15.75" thickBot="1" x14ac:dyDescent="0.3">
      <c r="A66" s="6"/>
      <c r="B66" s="7"/>
      <c r="C66" s="15">
        <v>2020</v>
      </c>
      <c r="D66" s="112">
        <v>7418574000000</v>
      </c>
      <c r="E66" s="112">
        <v>103588325000000</v>
      </c>
      <c r="F66" s="92">
        <f t="shared" si="0"/>
        <v>7.1615927760198844E-2</v>
      </c>
    </row>
    <row r="67" spans="1:6" ht="15.75" thickBot="1" x14ac:dyDescent="0.3">
      <c r="A67" s="6"/>
      <c r="B67" s="7"/>
      <c r="C67" s="15">
        <v>2021</v>
      </c>
      <c r="D67" s="112">
        <v>7900282000000</v>
      </c>
      <c r="E67" s="112">
        <v>118066628000000</v>
      </c>
      <c r="F67" s="92">
        <f t="shared" si="0"/>
        <v>6.6913759915291221E-2</v>
      </c>
    </row>
    <row r="68" spans="1:6" ht="15.75" thickBot="1" x14ac:dyDescent="0.3">
      <c r="A68" s="6"/>
      <c r="B68" s="48"/>
      <c r="C68" s="15">
        <v>2022</v>
      </c>
      <c r="D68" s="112">
        <v>5722194000000</v>
      </c>
      <c r="E68" s="118">
        <v>115305536000000</v>
      </c>
      <c r="F68" s="92">
        <f t="shared" si="0"/>
        <v>4.9626359657180728E-2</v>
      </c>
    </row>
    <row r="69" spans="1:6" ht="15.75" thickBot="1" x14ac:dyDescent="0.3">
      <c r="A69" s="6"/>
      <c r="B69" s="8"/>
      <c r="C69" s="16">
        <v>2023</v>
      </c>
      <c r="D69" s="117">
        <v>8465123000000</v>
      </c>
      <c r="E69" s="117">
        <v>119267076000000</v>
      </c>
      <c r="F69" s="92">
        <f t="shared" si="0"/>
        <v>7.0976192960410966E-2</v>
      </c>
    </row>
    <row r="70" spans="1:6" ht="15.75" thickBot="1" x14ac:dyDescent="0.3">
      <c r="A70" s="4">
        <v>14</v>
      </c>
      <c r="B70" s="9" t="s">
        <v>30</v>
      </c>
      <c r="C70" s="18">
        <v>2019</v>
      </c>
      <c r="D70" s="111">
        <v>85544158340</v>
      </c>
      <c r="E70" s="111">
        <v>343139482249</v>
      </c>
      <c r="F70" s="92">
        <f t="shared" ref="F70:F133" si="1">D70/E70</f>
        <v>0.24929850036296514</v>
      </c>
    </row>
    <row r="71" spans="1:6" ht="15.75" thickBot="1" x14ac:dyDescent="0.3">
      <c r="A71" s="6"/>
      <c r="B71" s="7"/>
      <c r="C71" s="15">
        <v>2020</v>
      </c>
      <c r="D71" s="112">
        <v>-41519336887</v>
      </c>
      <c r="E71" s="112">
        <v>343139482249</v>
      </c>
      <c r="F71" s="92">
        <f t="shared" si="1"/>
        <v>-0.12099842494041939</v>
      </c>
    </row>
    <row r="72" spans="1:6" ht="15.75" thickBot="1" x14ac:dyDescent="0.3">
      <c r="A72" s="6"/>
      <c r="B72" s="7"/>
      <c r="C72" s="15">
        <v>2021</v>
      </c>
      <c r="D72" s="112">
        <v>-43766596566</v>
      </c>
      <c r="E72" s="112">
        <v>299295229177</v>
      </c>
      <c r="F72" s="92">
        <f t="shared" si="1"/>
        <v>-0.14623218915433131</v>
      </c>
    </row>
    <row r="73" spans="1:6" ht="15.75" thickBot="1" x14ac:dyDescent="0.3">
      <c r="A73" s="6"/>
      <c r="B73" s="48"/>
      <c r="C73" s="15">
        <v>2022</v>
      </c>
      <c r="D73" s="112">
        <v>-48105040529</v>
      </c>
      <c r="E73" s="112">
        <v>251669253000</v>
      </c>
      <c r="F73" s="92">
        <f t="shared" si="1"/>
        <v>-0.19114389205502191</v>
      </c>
    </row>
    <row r="74" spans="1:6" ht="15.75" thickBot="1" x14ac:dyDescent="0.3">
      <c r="A74" s="6"/>
      <c r="B74" s="8"/>
      <c r="C74" s="16">
        <v>2023</v>
      </c>
      <c r="D74" s="117">
        <v>-34757553970</v>
      </c>
      <c r="E74" s="117">
        <v>215145392955</v>
      </c>
      <c r="F74" s="92">
        <f t="shared" si="1"/>
        <v>-0.16155379156675653</v>
      </c>
    </row>
    <row r="75" spans="1:6" ht="15.75" thickBot="1" x14ac:dyDescent="0.3">
      <c r="A75" s="4">
        <v>15</v>
      </c>
      <c r="B75" s="9" t="s">
        <v>31</v>
      </c>
      <c r="C75" s="18">
        <v>2019</v>
      </c>
      <c r="D75" s="111">
        <v>4694444802</v>
      </c>
      <c r="E75" s="111">
        <v>95848982883</v>
      </c>
      <c r="F75" s="92">
        <f t="shared" si="1"/>
        <v>4.897751296672985E-2</v>
      </c>
    </row>
    <row r="76" spans="1:6" ht="15.75" thickBot="1" x14ac:dyDescent="0.3">
      <c r="A76" s="6"/>
      <c r="B76" s="7"/>
      <c r="C76" s="15">
        <v>2020</v>
      </c>
      <c r="D76" s="112">
        <v>-1087117567</v>
      </c>
      <c r="E76" s="112">
        <v>132538615751</v>
      </c>
      <c r="F76" s="92">
        <f t="shared" si="1"/>
        <v>-8.2022704163620154E-3</v>
      </c>
    </row>
    <row r="77" spans="1:6" ht="15.75" thickBot="1" x14ac:dyDescent="0.3">
      <c r="A77" s="6"/>
      <c r="B77" s="7"/>
      <c r="C77" s="15">
        <v>2021</v>
      </c>
      <c r="D77" s="112">
        <v>1599675921</v>
      </c>
      <c r="E77" s="112">
        <v>129081871589</v>
      </c>
      <c r="F77" s="92">
        <f t="shared" si="1"/>
        <v>1.2392723325963303E-2</v>
      </c>
    </row>
    <row r="78" spans="1:6" ht="15.75" thickBot="1" x14ac:dyDescent="0.3">
      <c r="A78" s="6"/>
      <c r="B78" s="48"/>
      <c r="C78" s="15">
        <v>2022</v>
      </c>
      <c r="D78" s="112">
        <v>2035931112</v>
      </c>
      <c r="E78" s="112">
        <v>125635186707</v>
      </c>
      <c r="F78" s="92">
        <f t="shared" si="1"/>
        <v>1.620510276908407E-2</v>
      </c>
    </row>
    <row r="79" spans="1:6" ht="15.75" thickBot="1" x14ac:dyDescent="0.3">
      <c r="A79" s="6"/>
      <c r="B79" s="8"/>
      <c r="C79" s="16">
        <v>2023</v>
      </c>
      <c r="D79" s="117">
        <v>934253601</v>
      </c>
      <c r="E79" s="117">
        <v>141188309682</v>
      </c>
      <c r="F79" s="92">
        <f t="shared" si="1"/>
        <v>6.6170747642225461E-3</v>
      </c>
    </row>
    <row r="80" spans="1:6" ht="15.75" thickBot="1" x14ac:dyDescent="0.3">
      <c r="A80" s="4">
        <v>16</v>
      </c>
      <c r="B80" s="9" t="s">
        <v>32</v>
      </c>
      <c r="C80" s="18">
        <v>2019</v>
      </c>
      <c r="D80" s="104">
        <v>5902729000000</v>
      </c>
      <c r="E80" s="111">
        <v>96198559000000</v>
      </c>
      <c r="F80" s="92">
        <f t="shared" si="1"/>
        <v>6.1359848435983327E-2</v>
      </c>
    </row>
    <row r="81" spans="1:6" ht="15.75" thickBot="1" x14ac:dyDescent="0.3">
      <c r="A81" s="6"/>
      <c r="B81" s="7"/>
      <c r="C81" s="15">
        <v>2020</v>
      </c>
      <c r="D81" s="105">
        <v>8752066000000</v>
      </c>
      <c r="E81" s="112">
        <v>163136516000000</v>
      </c>
      <c r="F81" s="92">
        <f t="shared" si="1"/>
        <v>5.3648724482996804E-2</v>
      </c>
    </row>
    <row r="82" spans="1:6" ht="15.75" thickBot="1" x14ac:dyDescent="0.3">
      <c r="A82" s="6"/>
      <c r="B82" s="7"/>
      <c r="C82" s="15">
        <v>2021</v>
      </c>
      <c r="D82" s="105">
        <v>11203585000000</v>
      </c>
      <c r="E82" s="112">
        <v>179356193000000</v>
      </c>
      <c r="F82" s="92">
        <f t="shared" si="1"/>
        <v>6.2465559803669558E-2</v>
      </c>
    </row>
    <row r="83" spans="1:6" ht="15.75" thickBot="1" x14ac:dyDescent="0.3">
      <c r="A83" s="6"/>
      <c r="B83" s="48"/>
      <c r="C83" s="15">
        <v>2022</v>
      </c>
      <c r="D83" s="112">
        <v>9192569000000</v>
      </c>
      <c r="E83" s="112">
        <v>180433300000000</v>
      </c>
      <c r="F83" s="92">
        <f t="shared" si="1"/>
        <v>5.0947186578087306E-2</v>
      </c>
    </row>
    <row r="84" spans="1:6" ht="15.75" thickBot="1" x14ac:dyDescent="0.3">
      <c r="A84" s="6"/>
      <c r="B84" s="8"/>
      <c r="C84" s="16">
        <v>2023</v>
      </c>
      <c r="D84" s="117">
        <v>11493733000000</v>
      </c>
      <c r="E84" s="117">
        <v>186587957000000</v>
      </c>
      <c r="F84" s="92">
        <f t="shared" si="1"/>
        <v>6.1599543640429057E-2</v>
      </c>
    </row>
    <row r="85" spans="1:6" ht="15.75" thickBot="1" x14ac:dyDescent="0.3">
      <c r="A85" s="4">
        <v>17</v>
      </c>
      <c r="B85" s="9" t="s">
        <v>33</v>
      </c>
      <c r="C85" s="18">
        <v>2019</v>
      </c>
      <c r="D85" s="104">
        <v>98047666143</v>
      </c>
      <c r="E85" s="111">
        <v>666313386673</v>
      </c>
      <c r="F85" s="92">
        <f t="shared" si="1"/>
        <v>0.14714947666377576</v>
      </c>
    </row>
    <row r="86" spans="1:6" ht="15.75" thickBot="1" x14ac:dyDescent="0.3">
      <c r="A86" s="6"/>
      <c r="B86" s="7"/>
      <c r="C86" s="15">
        <v>2020</v>
      </c>
      <c r="D86" s="105">
        <v>121000016429</v>
      </c>
      <c r="E86" s="112">
        <v>674806910037</v>
      </c>
      <c r="F86" s="92">
        <f t="shared" si="1"/>
        <v>0.17931057703953493</v>
      </c>
    </row>
    <row r="87" spans="1:6" ht="15.75" thickBot="1" x14ac:dyDescent="0.3">
      <c r="A87" s="6"/>
      <c r="B87" s="7"/>
      <c r="C87" s="15">
        <v>2021</v>
      </c>
      <c r="D87" s="105">
        <v>144700268968</v>
      </c>
      <c r="E87" s="112">
        <v>767726284113</v>
      </c>
      <c r="F87" s="92">
        <f t="shared" si="1"/>
        <v>0.18847898263009305</v>
      </c>
    </row>
    <row r="88" spans="1:6" ht="15.75" thickBot="1" x14ac:dyDescent="0.3">
      <c r="A88" s="6"/>
      <c r="B88" s="48"/>
      <c r="C88" s="15">
        <v>2022</v>
      </c>
      <c r="D88" s="112">
        <v>117370750383</v>
      </c>
      <c r="E88" s="118">
        <v>860100358989</v>
      </c>
      <c r="F88" s="92">
        <f t="shared" si="1"/>
        <v>0.13646169212272249</v>
      </c>
    </row>
    <row r="89" spans="1:6" ht="15.75" thickBot="1" x14ac:dyDescent="0.3">
      <c r="A89" s="6"/>
      <c r="B89" s="8"/>
      <c r="C89" s="16">
        <v>2023</v>
      </c>
      <c r="D89" s="117">
        <v>80342415257</v>
      </c>
      <c r="E89" s="117">
        <v>828378354007</v>
      </c>
      <c r="F89" s="92">
        <f t="shared" si="1"/>
        <v>9.6987584077216346E-2</v>
      </c>
    </row>
    <row r="90" spans="1:6" ht="15.75" thickBot="1" x14ac:dyDescent="0.3">
      <c r="A90" s="4">
        <v>18</v>
      </c>
      <c r="B90" s="50" t="s">
        <v>34</v>
      </c>
      <c r="C90" s="18">
        <v>2019</v>
      </c>
      <c r="D90" s="111">
        <v>-38893985010</v>
      </c>
      <c r="E90" s="111">
        <v>172284421290</v>
      </c>
      <c r="F90" s="92">
        <f t="shared" si="1"/>
        <v>-0.2257545094256154</v>
      </c>
    </row>
    <row r="91" spans="1:6" ht="15.75" thickBot="1" x14ac:dyDescent="0.3">
      <c r="A91" s="6"/>
      <c r="B91" s="7"/>
      <c r="C91" s="15">
        <v>2020</v>
      </c>
      <c r="D91" s="112">
        <v>56505757661</v>
      </c>
      <c r="E91" s="112">
        <v>6805984418</v>
      </c>
      <c r="F91" s="92">
        <f t="shared" si="1"/>
        <v>8.3023636538980981</v>
      </c>
    </row>
    <row r="92" spans="1:6" ht="15.75" thickBot="1" x14ac:dyDescent="0.3">
      <c r="A92" s="6"/>
      <c r="B92" s="7"/>
      <c r="C92" s="15">
        <v>2021</v>
      </c>
      <c r="D92" s="112">
        <v>-2349787115</v>
      </c>
      <c r="E92" s="112">
        <v>139772224977</v>
      </c>
      <c r="F92" s="92">
        <f t="shared" si="1"/>
        <v>-1.6811545465393183E-2</v>
      </c>
    </row>
    <row r="93" spans="1:6" ht="15.75" thickBot="1" x14ac:dyDescent="0.3">
      <c r="A93" s="94"/>
      <c r="B93" s="48"/>
      <c r="C93" s="15">
        <v>2022</v>
      </c>
      <c r="D93" s="112">
        <v>-3012584699</v>
      </c>
      <c r="E93" s="112">
        <v>136631700935</v>
      </c>
      <c r="F93" s="92">
        <f t="shared" si="1"/>
        <v>-2.20489438277079E-2</v>
      </c>
    </row>
    <row r="94" spans="1:6" ht="15.75" thickBot="1" x14ac:dyDescent="0.3">
      <c r="A94" s="10"/>
      <c r="B94" s="8"/>
      <c r="C94" s="16">
        <v>2023</v>
      </c>
      <c r="D94" s="117">
        <v>-2028090429</v>
      </c>
      <c r="E94" s="117">
        <v>137036160581</v>
      </c>
      <c r="F94" s="92">
        <f t="shared" si="1"/>
        <v>-1.4799673461379753E-2</v>
      </c>
    </row>
    <row r="95" spans="1:6" ht="15.75" thickBot="1" x14ac:dyDescent="0.3">
      <c r="A95" s="4">
        <v>19</v>
      </c>
      <c r="B95" s="5" t="s">
        <v>35</v>
      </c>
      <c r="C95" s="18">
        <v>2019</v>
      </c>
      <c r="D95" s="111">
        <v>1206059000000</v>
      </c>
      <c r="E95" s="111">
        <v>2896950000000</v>
      </c>
      <c r="F95" s="92">
        <f t="shared" si="1"/>
        <v>0.41632026786793008</v>
      </c>
    </row>
    <row r="96" spans="1:6" ht="15.75" thickBot="1" x14ac:dyDescent="0.3">
      <c r="A96" s="6"/>
      <c r="B96" s="7"/>
      <c r="C96" s="15">
        <v>2020</v>
      </c>
      <c r="D96" s="112">
        <v>285617000000</v>
      </c>
      <c r="E96" s="112">
        <v>2907425000000</v>
      </c>
      <c r="F96" s="92">
        <f t="shared" si="1"/>
        <v>9.8237099839204797E-2</v>
      </c>
    </row>
    <row r="97" spans="1:6" ht="15.75" thickBot="1" x14ac:dyDescent="0.3">
      <c r="A97" s="6"/>
      <c r="B97" s="7"/>
      <c r="C97" s="15">
        <v>2021</v>
      </c>
      <c r="D97" s="112">
        <v>665850000000</v>
      </c>
      <c r="E97" s="112">
        <v>2922017000000</v>
      </c>
      <c r="F97" s="92">
        <f t="shared" si="1"/>
        <v>0.22787341757423041</v>
      </c>
    </row>
    <row r="98" spans="1:6" ht="15.75" thickBot="1" x14ac:dyDescent="0.3">
      <c r="A98" s="6"/>
      <c r="B98" s="48"/>
      <c r="C98" s="15">
        <v>2022</v>
      </c>
      <c r="D98" s="112">
        <v>924906000000</v>
      </c>
      <c r="E98" s="112">
        <v>3374502000000</v>
      </c>
      <c r="F98" s="92">
        <f t="shared" si="1"/>
        <v>0.27408666523238095</v>
      </c>
    </row>
    <row r="99" spans="1:6" ht="15.75" thickBot="1" x14ac:dyDescent="0.3">
      <c r="A99" s="6"/>
      <c r="B99" s="8"/>
      <c r="C99" s="16">
        <v>2023</v>
      </c>
      <c r="D99" s="117">
        <v>1066467000000</v>
      </c>
      <c r="E99" s="117">
        <v>3407442000000</v>
      </c>
      <c r="F99" s="92">
        <f t="shared" si="1"/>
        <v>0.31298170299010225</v>
      </c>
    </row>
    <row r="100" spans="1:6" ht="15.75" thickBot="1" x14ac:dyDescent="0.3">
      <c r="A100" s="4">
        <v>20</v>
      </c>
      <c r="B100" s="9" t="s">
        <v>36</v>
      </c>
      <c r="C100" s="18">
        <v>2019</v>
      </c>
      <c r="D100" s="111">
        <v>2039404206764</v>
      </c>
      <c r="E100" s="111">
        <v>19037918806473</v>
      </c>
      <c r="F100" s="92">
        <f t="shared" si="1"/>
        <v>0.10712327473896942</v>
      </c>
    </row>
    <row r="101" spans="1:6" ht="15.75" thickBot="1" x14ac:dyDescent="0.3">
      <c r="A101" s="6"/>
      <c r="B101" s="7"/>
      <c r="C101" s="15">
        <v>2020</v>
      </c>
      <c r="D101" s="112">
        <v>2098168514645</v>
      </c>
      <c r="E101" s="112">
        <v>19777500514550</v>
      </c>
      <c r="F101" s="92">
        <f t="shared" si="1"/>
        <v>0.10608865933798915</v>
      </c>
    </row>
    <row r="102" spans="1:6" ht="15.75" thickBot="1" x14ac:dyDescent="0.3">
      <c r="A102" s="6"/>
      <c r="B102" s="7"/>
      <c r="C102" s="15">
        <v>2021</v>
      </c>
      <c r="D102" s="112">
        <v>1211052647953</v>
      </c>
      <c r="E102" s="112">
        <v>19917653265528</v>
      </c>
      <c r="F102" s="92">
        <f t="shared" si="1"/>
        <v>6.0802978734899468E-2</v>
      </c>
    </row>
    <row r="103" spans="1:6" ht="15.75" thickBot="1" x14ac:dyDescent="0.3">
      <c r="A103" s="6"/>
      <c r="B103" s="48"/>
      <c r="C103" s="15">
        <v>2022</v>
      </c>
      <c r="D103" s="112">
        <v>1970064538149</v>
      </c>
      <c r="E103" s="112">
        <v>22276160695411</v>
      </c>
      <c r="F103" s="92">
        <f t="shared" si="1"/>
        <v>8.8438244142979405E-2</v>
      </c>
    </row>
    <row r="104" spans="1:6" ht="15.75" thickBot="1" x14ac:dyDescent="0.3">
      <c r="A104" s="6"/>
      <c r="B104" s="48"/>
      <c r="C104" s="16">
        <v>2023</v>
      </c>
      <c r="D104" s="117">
        <v>3244872091221</v>
      </c>
      <c r="E104" s="117">
        <v>23870404962472</v>
      </c>
      <c r="F104" s="92">
        <f t="shared" si="1"/>
        <v>0.13593703568592344</v>
      </c>
    </row>
    <row r="105" spans="1:6" ht="15.75" thickBot="1" x14ac:dyDescent="0.3">
      <c r="A105" s="18">
        <v>21</v>
      </c>
      <c r="B105" s="17" t="s">
        <v>39</v>
      </c>
      <c r="C105" s="18">
        <v>2019</v>
      </c>
      <c r="D105" s="111">
        <v>-25762573884</v>
      </c>
      <c r="E105" s="111">
        <v>763492320252</v>
      </c>
      <c r="F105" s="92">
        <f t="shared" si="1"/>
        <v>-3.3743068791440817E-2</v>
      </c>
    </row>
    <row r="106" spans="1:6" ht="15.75" thickBot="1" x14ac:dyDescent="0.3">
      <c r="A106" s="46"/>
      <c r="B106" s="12"/>
      <c r="C106" s="15">
        <v>2020</v>
      </c>
      <c r="D106" s="112">
        <v>-52304824027</v>
      </c>
      <c r="E106" s="112">
        <v>765375539783</v>
      </c>
      <c r="F106" s="92">
        <f t="shared" si="1"/>
        <v>-6.8338771372063331E-2</v>
      </c>
    </row>
    <row r="107" spans="1:6" ht="15.75" thickBot="1" x14ac:dyDescent="0.3">
      <c r="A107" s="46"/>
      <c r="B107" s="12"/>
      <c r="C107" s="15">
        <v>2021</v>
      </c>
      <c r="D107" s="112">
        <v>-81182064990</v>
      </c>
      <c r="E107" s="112">
        <v>708894784885</v>
      </c>
      <c r="F107" s="92">
        <f t="shared" si="1"/>
        <v>-0.1145192018913917</v>
      </c>
    </row>
    <row r="108" spans="1:6" ht="15.75" thickBot="1" x14ac:dyDescent="0.3">
      <c r="A108" s="46"/>
      <c r="B108" s="71"/>
      <c r="C108" s="15">
        <v>2022</v>
      </c>
      <c r="D108" s="112">
        <v>-25834965122</v>
      </c>
      <c r="E108" s="112">
        <v>705620167464</v>
      </c>
      <c r="F108" s="92">
        <f t="shared" si="1"/>
        <v>-3.661313311785136E-2</v>
      </c>
    </row>
    <row r="109" spans="1:6" ht="15.75" thickBot="1" x14ac:dyDescent="0.3">
      <c r="A109" s="46"/>
      <c r="B109" s="13"/>
      <c r="C109" s="16">
        <v>2023</v>
      </c>
      <c r="D109" s="117">
        <v>143397423734</v>
      </c>
      <c r="E109" s="117">
        <v>151973453634</v>
      </c>
      <c r="F109" s="92">
        <f t="shared" si="1"/>
        <v>0.94356889512655429</v>
      </c>
    </row>
    <row r="110" spans="1:6" ht="15.75" thickBot="1" x14ac:dyDescent="0.3">
      <c r="A110" s="18">
        <v>22</v>
      </c>
      <c r="B110" s="9" t="s">
        <v>40</v>
      </c>
      <c r="C110" s="18">
        <v>2019</v>
      </c>
      <c r="D110" s="111">
        <v>236518557420</v>
      </c>
      <c r="E110" s="111">
        <v>4682083844951</v>
      </c>
      <c r="F110" s="92">
        <f t="shared" si="1"/>
        <v>5.0515660388067068E-2</v>
      </c>
    </row>
    <row r="111" spans="1:6" ht="15.75" thickBot="1" x14ac:dyDescent="0.3">
      <c r="A111" s="46"/>
      <c r="B111" s="12"/>
      <c r="C111" s="15">
        <v>2020</v>
      </c>
      <c r="D111" s="112">
        <v>168610282478</v>
      </c>
      <c r="E111" s="112">
        <v>4452166671985</v>
      </c>
      <c r="F111" s="92">
        <f t="shared" si="1"/>
        <v>3.7871511760548052E-2</v>
      </c>
    </row>
    <row r="112" spans="1:6" ht="15.75" thickBot="1" x14ac:dyDescent="0.3">
      <c r="A112" s="46"/>
      <c r="B112" s="12"/>
      <c r="C112" s="15">
        <v>2021</v>
      </c>
      <c r="D112" s="112">
        <v>281340682456</v>
      </c>
      <c r="E112" s="118">
        <v>4191284422677</v>
      </c>
      <c r="F112" s="92">
        <f t="shared" si="1"/>
        <v>6.7125170731387851E-2</v>
      </c>
    </row>
    <row r="113" spans="1:6" ht="15.75" thickBot="1" x14ac:dyDescent="0.3">
      <c r="A113" s="46"/>
      <c r="B113" s="30"/>
      <c r="C113" s="15">
        <v>2022</v>
      </c>
      <c r="D113" s="112">
        <v>432247722254</v>
      </c>
      <c r="E113" s="118">
        <v>4130321616083</v>
      </c>
      <c r="F113" s="92">
        <f t="shared" si="1"/>
        <v>0.10465231583198674</v>
      </c>
    </row>
    <row r="114" spans="1:6" ht="15.75" thickBot="1" x14ac:dyDescent="0.3">
      <c r="A114" s="46"/>
      <c r="B114" s="52"/>
      <c r="C114" s="16">
        <v>2023</v>
      </c>
      <c r="D114" s="117">
        <v>333300420963</v>
      </c>
      <c r="E114" s="117">
        <v>3943518425042</v>
      </c>
      <c r="F114" s="92">
        <f t="shared" si="1"/>
        <v>8.4518540308189435E-2</v>
      </c>
    </row>
    <row r="115" spans="1:6" ht="15.75" thickBot="1" x14ac:dyDescent="0.3">
      <c r="A115" s="4">
        <v>23</v>
      </c>
      <c r="B115" s="44" t="s">
        <v>41</v>
      </c>
      <c r="C115" s="17">
        <v>2019</v>
      </c>
      <c r="D115" s="111">
        <v>957169058</v>
      </c>
      <c r="E115" s="111">
        <v>1820383352811</v>
      </c>
      <c r="F115" s="92">
        <f t="shared" si="1"/>
        <v>5.2580631245718575E-4</v>
      </c>
    </row>
    <row r="116" spans="1:6" ht="15.75" thickBot="1" x14ac:dyDescent="0.3">
      <c r="A116" s="6"/>
      <c r="B116" s="7"/>
      <c r="C116" s="12">
        <v>2020</v>
      </c>
      <c r="D116" s="112">
        <v>5415741808</v>
      </c>
      <c r="E116" s="112">
        <v>1768660546754</v>
      </c>
      <c r="F116" s="92">
        <f t="shared" si="1"/>
        <v>3.0620583570654309E-3</v>
      </c>
    </row>
    <row r="117" spans="1:6" ht="15.75" thickBot="1" x14ac:dyDescent="0.3">
      <c r="A117" s="6"/>
      <c r="B117" s="7"/>
      <c r="C117" s="12">
        <v>2021</v>
      </c>
      <c r="D117" s="112">
        <v>29707421605</v>
      </c>
      <c r="E117" s="112">
        <v>1970428120056</v>
      </c>
      <c r="F117" s="92">
        <f t="shared" si="1"/>
        <v>1.5076632992913088E-2</v>
      </c>
    </row>
    <row r="118" spans="1:6" ht="15.75" thickBot="1" x14ac:dyDescent="0.3">
      <c r="A118" s="6"/>
      <c r="B118" s="48"/>
      <c r="C118" s="12">
        <v>2022</v>
      </c>
      <c r="D118" s="112">
        <v>86635603936</v>
      </c>
      <c r="E118" s="118">
        <v>778944339391</v>
      </c>
      <c r="F118" s="92">
        <f t="shared" si="1"/>
        <v>0.11122181593069164</v>
      </c>
    </row>
    <row r="119" spans="1:6" ht="15.75" thickBot="1" x14ac:dyDescent="0.3">
      <c r="A119" s="6"/>
      <c r="B119" s="8"/>
      <c r="C119" s="13">
        <v>2023</v>
      </c>
      <c r="D119" s="117">
        <v>2306736526</v>
      </c>
      <c r="E119" s="117">
        <v>1839622473747</v>
      </c>
      <c r="F119" s="92">
        <f t="shared" si="1"/>
        <v>1.2539184310471961E-3</v>
      </c>
    </row>
    <row r="120" spans="1:6" ht="15.75" thickBot="1" x14ac:dyDescent="0.3">
      <c r="A120" s="4">
        <v>24</v>
      </c>
      <c r="B120" s="44" t="s">
        <v>42</v>
      </c>
      <c r="C120" s="17">
        <v>2019</v>
      </c>
      <c r="D120" s="111">
        <v>44943627900</v>
      </c>
      <c r="E120" s="111">
        <v>790845543826</v>
      </c>
      <c r="F120" s="92">
        <f t="shared" si="1"/>
        <v>5.6829842756107626E-2</v>
      </c>
    </row>
    <row r="121" spans="1:6" ht="15.75" thickBot="1" x14ac:dyDescent="0.3">
      <c r="A121" s="6"/>
      <c r="B121" s="7"/>
      <c r="C121" s="12">
        <v>2020</v>
      </c>
      <c r="D121" s="112">
        <v>42520246722</v>
      </c>
      <c r="E121" s="112">
        <v>773863042440</v>
      </c>
      <c r="F121" s="92">
        <f t="shared" si="1"/>
        <v>5.4945441751466928E-2</v>
      </c>
    </row>
    <row r="122" spans="1:6" ht="15.75" thickBot="1" x14ac:dyDescent="0.3">
      <c r="A122" s="6"/>
      <c r="B122" s="7"/>
      <c r="C122" s="12">
        <v>2021</v>
      </c>
      <c r="D122" s="112">
        <v>84524160228</v>
      </c>
      <c r="E122" s="112">
        <v>889125250792</v>
      </c>
      <c r="F122" s="92">
        <f t="shared" si="1"/>
        <v>9.5064401953165761E-2</v>
      </c>
    </row>
    <row r="123" spans="1:6" ht="15.75" thickBot="1" x14ac:dyDescent="0.3">
      <c r="A123" s="6"/>
      <c r="B123" s="48"/>
      <c r="C123" s="12">
        <v>2022</v>
      </c>
      <c r="D123" s="112">
        <v>74865302076</v>
      </c>
      <c r="E123" s="112">
        <v>1033289474829</v>
      </c>
      <c r="F123" s="92">
        <f t="shared" si="1"/>
        <v>7.245336752161298E-2</v>
      </c>
    </row>
    <row r="124" spans="1:6" ht="15.75" thickBot="1" x14ac:dyDescent="0.3">
      <c r="A124" s="6"/>
      <c r="B124" s="8"/>
      <c r="C124" s="13">
        <v>2023</v>
      </c>
      <c r="D124" s="117">
        <v>78089597225</v>
      </c>
      <c r="E124" s="117">
        <v>1282739303035</v>
      </c>
      <c r="F124" s="92">
        <f t="shared" si="1"/>
        <v>6.0877215690076425E-2</v>
      </c>
    </row>
    <row r="125" spans="1:6" ht="15.75" thickBot="1" x14ac:dyDescent="0.3">
      <c r="A125" s="4">
        <v>25</v>
      </c>
      <c r="B125" s="45" t="s">
        <v>43</v>
      </c>
      <c r="C125" s="17">
        <v>2019</v>
      </c>
      <c r="D125" s="111">
        <v>482590522840</v>
      </c>
      <c r="E125" s="111">
        <v>2881563083954</v>
      </c>
      <c r="F125" s="92">
        <f t="shared" si="1"/>
        <v>0.16747525866336505</v>
      </c>
    </row>
    <row r="126" spans="1:6" ht="15.75" thickBot="1" x14ac:dyDescent="0.3">
      <c r="A126" s="6"/>
      <c r="B126" s="7"/>
      <c r="C126" s="12">
        <v>2020</v>
      </c>
      <c r="D126" s="112">
        <v>628628879549</v>
      </c>
      <c r="E126" s="112">
        <v>3448995059882</v>
      </c>
      <c r="F126" s="92">
        <f t="shared" si="1"/>
        <v>0.18226436067162916</v>
      </c>
    </row>
    <row r="127" spans="1:6" ht="15.75" thickBot="1" x14ac:dyDescent="0.3">
      <c r="A127" s="6"/>
      <c r="B127" s="7"/>
      <c r="C127" s="12">
        <v>2021</v>
      </c>
      <c r="D127" s="112">
        <v>617573766863</v>
      </c>
      <c r="E127" s="112">
        <v>3919243683748</v>
      </c>
      <c r="F127" s="92">
        <f t="shared" si="1"/>
        <v>0.15757473040625275</v>
      </c>
    </row>
    <row r="128" spans="1:6" ht="15.75" thickBot="1" x14ac:dyDescent="0.3">
      <c r="A128" s="6"/>
      <c r="B128" s="48"/>
      <c r="C128" s="12">
        <v>2022</v>
      </c>
      <c r="D128" s="112">
        <v>624524005786</v>
      </c>
      <c r="E128" s="118">
        <v>4590737849889</v>
      </c>
      <c r="F128" s="92">
        <f t="shared" si="1"/>
        <v>0.13604000624890844</v>
      </c>
    </row>
    <row r="129" spans="1:6" ht="15.75" thickBot="1" x14ac:dyDescent="0.3">
      <c r="A129" s="6"/>
      <c r="B129" s="8"/>
      <c r="C129" s="13">
        <v>2023</v>
      </c>
      <c r="D129" s="117">
        <v>917794022711</v>
      </c>
      <c r="E129" s="131">
        <v>5482234635262</v>
      </c>
      <c r="F129" s="92">
        <f t="shared" si="1"/>
        <v>0.16741239362644281</v>
      </c>
    </row>
    <row r="130" spans="1:6" ht="15.75" thickBot="1" x14ac:dyDescent="0.3">
      <c r="A130" s="4">
        <v>26</v>
      </c>
      <c r="B130" s="44" t="s">
        <v>44</v>
      </c>
      <c r="C130" s="17">
        <v>2019</v>
      </c>
      <c r="D130" s="104">
        <v>661034000000</v>
      </c>
      <c r="E130" s="111">
        <v>19431293000000</v>
      </c>
      <c r="F130" s="92">
        <f t="shared" si="1"/>
        <v>3.401904340591231E-2</v>
      </c>
    </row>
    <row r="131" spans="1:6" ht="15.75" thickBot="1" x14ac:dyDescent="0.3">
      <c r="A131" s="6"/>
      <c r="B131" s="7"/>
      <c r="C131" s="12">
        <v>2020</v>
      </c>
      <c r="D131" s="105">
        <v>680730000000</v>
      </c>
      <c r="E131" s="112">
        <v>19431293000000</v>
      </c>
      <c r="F131" s="92">
        <f t="shared" si="1"/>
        <v>3.5032666122630132E-2</v>
      </c>
    </row>
    <row r="132" spans="1:6" ht="15.75" thickBot="1" x14ac:dyDescent="0.3">
      <c r="A132" s="6"/>
      <c r="B132" s="7"/>
      <c r="C132" s="12">
        <v>2021</v>
      </c>
      <c r="D132" s="105">
        <v>791916000000</v>
      </c>
      <c r="E132" s="119">
        <v>21084017000000</v>
      </c>
      <c r="F132" s="92">
        <f t="shared" si="1"/>
        <v>3.7560015247568808E-2</v>
      </c>
    </row>
    <row r="133" spans="1:6" ht="15.75" thickBot="1" x14ac:dyDescent="0.3">
      <c r="A133" s="6"/>
      <c r="B133" s="48"/>
      <c r="C133" s="12">
        <v>2022</v>
      </c>
      <c r="D133" s="105">
        <v>801440000000</v>
      </c>
      <c r="E133" s="119">
        <v>23673644000000</v>
      </c>
      <c r="F133" s="92">
        <f t="shared" si="1"/>
        <v>3.3853681334398707E-2</v>
      </c>
    </row>
    <row r="134" spans="1:6" ht="15.75" thickBot="1" x14ac:dyDescent="0.3">
      <c r="A134" s="6"/>
      <c r="B134" s="48"/>
      <c r="C134" s="13">
        <v>2023</v>
      </c>
      <c r="D134" s="120">
        <v>612218000000</v>
      </c>
      <c r="E134" s="117">
        <v>25883325000000</v>
      </c>
      <c r="F134" s="92">
        <f t="shared" ref="F134:F139" si="2">D134/E134</f>
        <v>2.3652988941722131E-2</v>
      </c>
    </row>
    <row r="135" spans="1:6" ht="15.75" thickBot="1" x14ac:dyDescent="0.3">
      <c r="A135" s="18">
        <v>27</v>
      </c>
      <c r="B135" s="17" t="s">
        <v>45</v>
      </c>
      <c r="C135" s="17">
        <v>2019</v>
      </c>
      <c r="D135" s="111">
        <v>1035865000000</v>
      </c>
      <c r="E135" s="122">
        <v>6608422000000</v>
      </c>
      <c r="F135" s="92">
        <f t="shared" si="2"/>
        <v>0.15674922091839777</v>
      </c>
    </row>
    <row r="136" spans="1:6" ht="15.75" thickBot="1" x14ac:dyDescent="0.3">
      <c r="A136" s="46"/>
      <c r="B136" s="7"/>
      <c r="C136" s="12">
        <v>2020</v>
      </c>
      <c r="D136" s="112">
        <v>1109666000000</v>
      </c>
      <c r="E136" s="112">
        <v>8754116000000</v>
      </c>
      <c r="F136" s="92">
        <f t="shared" si="2"/>
        <v>0.12675934383323229</v>
      </c>
    </row>
    <row r="137" spans="1:6" ht="15.75" thickBot="1" x14ac:dyDescent="0.3">
      <c r="A137" s="46"/>
      <c r="B137" s="7"/>
      <c r="C137" s="12">
        <v>2021</v>
      </c>
      <c r="D137" s="112">
        <v>1276793000000</v>
      </c>
      <c r="E137" s="112">
        <v>7406856000000</v>
      </c>
      <c r="F137" s="92">
        <f t="shared" si="2"/>
        <v>0.1723798869587852</v>
      </c>
    </row>
    <row r="138" spans="1:6" ht="15.75" thickBot="1" x14ac:dyDescent="0.3">
      <c r="A138" s="93"/>
      <c r="B138" s="48"/>
      <c r="C138" s="12">
        <v>2022</v>
      </c>
      <c r="D138" s="112">
        <v>965486000000</v>
      </c>
      <c r="E138" s="118">
        <v>7376375000000</v>
      </c>
      <c r="F138" s="92">
        <f t="shared" si="2"/>
        <v>0.13088895290708513</v>
      </c>
    </row>
    <row r="139" spans="1:6" ht="15.75" thickBot="1" x14ac:dyDescent="0.3">
      <c r="A139" s="47"/>
      <c r="B139" s="8"/>
      <c r="C139" s="13">
        <v>2023</v>
      </c>
      <c r="D139" s="117">
        <v>1186161000000</v>
      </c>
      <c r="E139" s="117">
        <v>7523956000000</v>
      </c>
      <c r="F139" s="92">
        <f t="shared" si="2"/>
        <v>0.15765124091634772</v>
      </c>
    </row>
  </sheetData>
  <mergeCells count="1">
    <mergeCell ref="A2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991E-E4AC-4409-9FF3-5EAAD2051830}">
  <sheetPr>
    <tabColor rgb="FFFFFF00"/>
  </sheetPr>
  <dimension ref="A2:T140"/>
  <sheetViews>
    <sheetView topLeftCell="J1" zoomScale="85" zoomScaleNormal="85" workbookViewId="0">
      <selection activeCell="M6" sqref="M6"/>
    </sheetView>
  </sheetViews>
  <sheetFormatPr defaultRowHeight="15" x14ac:dyDescent="0.25"/>
  <cols>
    <col min="2" max="2" width="12.28515625" customWidth="1"/>
    <col min="4" max="4" width="24.7109375" style="32" customWidth="1"/>
    <col min="5" max="5" width="25.85546875" style="32" customWidth="1"/>
    <col min="6" max="6" width="22.5703125" customWidth="1"/>
    <col min="8" max="8" width="16.5703125" customWidth="1"/>
    <col min="9" max="9" width="12" customWidth="1"/>
    <col min="10" max="10" width="24.28515625" style="32" customWidth="1"/>
    <col min="11" max="11" width="23.28515625" style="32" customWidth="1"/>
    <col min="12" max="12" width="21.5703125" style="32" customWidth="1"/>
    <col min="13" max="13" width="23.7109375" customWidth="1"/>
  </cols>
  <sheetData>
    <row r="2" spans="1:20" ht="15.75" thickBot="1" x14ac:dyDescent="0.3"/>
    <row r="3" spans="1:20" x14ac:dyDescent="0.25">
      <c r="A3" s="163" t="s">
        <v>85</v>
      </c>
      <c r="B3" s="164"/>
      <c r="C3" s="164"/>
      <c r="D3" s="164"/>
      <c r="E3" s="164"/>
      <c r="F3" s="165"/>
    </row>
    <row r="4" spans="1:20" ht="15.75" thickBot="1" x14ac:dyDescent="0.3">
      <c r="A4" s="166"/>
      <c r="B4" s="167"/>
      <c r="C4" s="167"/>
      <c r="D4" s="167"/>
      <c r="E4" s="167"/>
      <c r="F4" s="169"/>
    </row>
    <row r="5" spans="1:20" ht="16.5" thickBot="1" x14ac:dyDescent="0.3">
      <c r="A5" s="1" t="s">
        <v>0</v>
      </c>
      <c r="B5" s="2" t="s">
        <v>1</v>
      </c>
      <c r="C5" s="14" t="s">
        <v>2</v>
      </c>
      <c r="D5" s="74" t="s">
        <v>104</v>
      </c>
      <c r="E5" s="74" t="s">
        <v>110</v>
      </c>
      <c r="F5" s="3" t="s">
        <v>105</v>
      </c>
      <c r="H5" s="2" t="s">
        <v>1</v>
      </c>
      <c r="I5" s="14" t="s">
        <v>2</v>
      </c>
      <c r="J5" s="74" t="s">
        <v>106</v>
      </c>
      <c r="K5" s="74" t="s">
        <v>107</v>
      </c>
      <c r="L5" s="130" t="s">
        <v>108</v>
      </c>
      <c r="M5" s="100" t="s">
        <v>109</v>
      </c>
      <c r="Q5" s="53" t="s">
        <v>79</v>
      </c>
      <c r="R5" s="54"/>
      <c r="S5" s="54"/>
      <c r="T5" s="55"/>
    </row>
    <row r="6" spans="1:20" ht="16.5" thickBot="1" x14ac:dyDescent="0.3">
      <c r="A6" s="4">
        <v>1</v>
      </c>
      <c r="B6" s="87" t="s">
        <v>17</v>
      </c>
      <c r="C6" s="18">
        <v>2019</v>
      </c>
      <c r="D6" s="18">
        <f>M6</f>
        <v>1.006098295498467</v>
      </c>
      <c r="E6" s="17">
        <v>1000</v>
      </c>
      <c r="F6" s="139">
        <f>D6/E6</f>
        <v>1.006098295498467E-3</v>
      </c>
      <c r="H6" s="87" t="s">
        <v>17</v>
      </c>
      <c r="I6" s="18">
        <v>2019</v>
      </c>
      <c r="J6" s="108">
        <v>567937000000</v>
      </c>
      <c r="K6" s="101">
        <v>589896800000000</v>
      </c>
      <c r="L6" s="126">
        <v>1045</v>
      </c>
      <c r="M6" s="106">
        <f>J6/K6*L6</f>
        <v>1.006098295498467</v>
      </c>
      <c r="Q6" s="56" t="s">
        <v>80</v>
      </c>
      <c r="R6" s="57"/>
      <c r="S6" s="57"/>
      <c r="T6" s="58"/>
    </row>
    <row r="7" spans="1:20" ht="15.75" thickBot="1" x14ac:dyDescent="0.3">
      <c r="A7" s="6"/>
      <c r="B7" s="88"/>
      <c r="C7" s="15">
        <v>2020</v>
      </c>
      <c r="D7" s="18">
        <f t="shared" ref="D7:D70" si="0">M7</f>
        <v>1.7337637363009935</v>
      </c>
      <c r="E7" s="17">
        <v>1000</v>
      </c>
      <c r="F7" s="139">
        <f t="shared" ref="F7:F70" si="1">D7/E7</f>
        <v>1.7337637363009934E-3</v>
      </c>
      <c r="H7" s="88"/>
      <c r="I7" s="15">
        <v>2020</v>
      </c>
      <c r="J7" s="109">
        <v>700508000000</v>
      </c>
      <c r="K7" s="102">
        <v>589896800000000</v>
      </c>
      <c r="L7" s="127">
        <v>1460</v>
      </c>
      <c r="M7" s="106">
        <f t="shared" ref="M7:M70" si="2">J7/K7*L7</f>
        <v>1.7337637363009935</v>
      </c>
    </row>
    <row r="8" spans="1:20" ht="15.75" thickBot="1" x14ac:dyDescent="0.3">
      <c r="A8" s="6"/>
      <c r="B8" s="88"/>
      <c r="C8" s="15">
        <v>2021</v>
      </c>
      <c r="D8" s="18">
        <f t="shared" si="0"/>
        <v>5.4089086938596722</v>
      </c>
      <c r="E8" s="17">
        <v>1000</v>
      </c>
      <c r="F8" s="139">
        <f t="shared" si="1"/>
        <v>5.4089086938596724E-3</v>
      </c>
      <c r="H8" s="88"/>
      <c r="I8" s="15">
        <v>2021</v>
      </c>
      <c r="J8" s="109">
        <v>969817000000</v>
      </c>
      <c r="K8" s="102">
        <v>589896800000000</v>
      </c>
      <c r="L8" s="127">
        <v>3290</v>
      </c>
      <c r="M8" s="106">
        <f t="shared" si="2"/>
        <v>5.4089086938596722</v>
      </c>
    </row>
    <row r="9" spans="1:20" ht="15.75" thickBot="1" x14ac:dyDescent="0.3">
      <c r="A9" s="6"/>
      <c r="B9" s="89"/>
      <c r="C9" s="15">
        <v>2022</v>
      </c>
      <c r="D9" s="18">
        <f t="shared" si="0"/>
        <v>16.235803109967708</v>
      </c>
      <c r="E9" s="17">
        <v>1000</v>
      </c>
      <c r="F9" s="139">
        <f t="shared" si="1"/>
        <v>1.6235803109967709E-2</v>
      </c>
      <c r="H9" s="89"/>
      <c r="I9" s="15">
        <v>2022</v>
      </c>
      <c r="J9" s="105">
        <v>1334836000000</v>
      </c>
      <c r="K9" s="102">
        <v>589896800000000</v>
      </c>
      <c r="L9" s="124">
        <v>7175</v>
      </c>
      <c r="M9" s="106">
        <f t="shared" si="2"/>
        <v>16.235803109967708</v>
      </c>
    </row>
    <row r="10" spans="1:20" ht="15.75" thickBot="1" x14ac:dyDescent="0.3">
      <c r="A10" s="6"/>
      <c r="B10" s="90"/>
      <c r="C10" s="16">
        <v>2023</v>
      </c>
      <c r="D10" s="18">
        <f t="shared" si="0"/>
        <v>28.370881822040733</v>
      </c>
      <c r="E10" s="17">
        <v>1000</v>
      </c>
      <c r="F10" s="139">
        <f t="shared" si="1"/>
        <v>2.8370881822040735E-2</v>
      </c>
      <c r="H10" s="90"/>
      <c r="I10" s="16">
        <v>2023</v>
      </c>
      <c r="J10" s="120">
        <v>1729808000000</v>
      </c>
      <c r="K10" s="103">
        <v>589896800000000</v>
      </c>
      <c r="L10" s="125">
        <v>9675</v>
      </c>
      <c r="M10" s="106">
        <f t="shared" si="2"/>
        <v>28.370881822040733</v>
      </c>
    </row>
    <row r="11" spans="1:20" ht="15.75" thickBot="1" x14ac:dyDescent="0.3">
      <c r="A11" s="4">
        <v>2</v>
      </c>
      <c r="B11" s="7" t="s">
        <v>18</v>
      </c>
      <c r="C11" s="18">
        <v>2019</v>
      </c>
      <c r="D11" s="18">
        <f t="shared" si="0"/>
        <v>4.0525295555555552</v>
      </c>
      <c r="E11" s="17">
        <v>500</v>
      </c>
      <c r="F11" s="139">
        <f t="shared" si="1"/>
        <v>8.1050591111111112E-3</v>
      </c>
      <c r="H11" s="7" t="s">
        <v>18</v>
      </c>
      <c r="I11" s="18">
        <v>2019</v>
      </c>
      <c r="J11" s="104">
        <v>1657853000000</v>
      </c>
      <c r="K11" s="122">
        <v>135000000000000</v>
      </c>
      <c r="L11" s="122">
        <v>330</v>
      </c>
      <c r="M11" s="17">
        <f t="shared" si="2"/>
        <v>4.0525295555555552</v>
      </c>
    </row>
    <row r="12" spans="1:20" ht="15.75" thickBot="1" x14ac:dyDescent="0.3">
      <c r="A12" s="6"/>
      <c r="B12" s="7"/>
      <c r="C12" s="15">
        <v>2020</v>
      </c>
      <c r="D12" s="18">
        <f t="shared" si="0"/>
        <v>2.3927424444444441</v>
      </c>
      <c r="E12" s="17">
        <v>500</v>
      </c>
      <c r="F12" s="139">
        <f t="shared" si="1"/>
        <v>4.7854848888888883E-3</v>
      </c>
      <c r="H12" s="7"/>
      <c r="I12" s="15">
        <v>2020</v>
      </c>
      <c r="J12" s="122">
        <v>828257000000</v>
      </c>
      <c r="K12" s="122">
        <v>135000000000000</v>
      </c>
      <c r="L12" s="112">
        <v>390</v>
      </c>
      <c r="M12" s="17">
        <f t="shared" si="2"/>
        <v>2.3927424444444441</v>
      </c>
    </row>
    <row r="13" spans="1:20" ht="15.75" thickBot="1" x14ac:dyDescent="0.3">
      <c r="A13" s="6"/>
      <c r="B13" s="7"/>
      <c r="C13" s="15">
        <v>2021</v>
      </c>
      <c r="D13" s="18">
        <f t="shared" si="0"/>
        <v>1.1646435555555557</v>
      </c>
      <c r="E13" s="17">
        <v>500</v>
      </c>
      <c r="F13" s="139">
        <f t="shared" si="1"/>
        <v>2.3292871111111114E-3</v>
      </c>
      <c r="H13" s="7"/>
      <c r="I13" s="15">
        <v>2021</v>
      </c>
      <c r="J13" s="122">
        <v>818890000000</v>
      </c>
      <c r="K13" s="122">
        <v>135000000000000</v>
      </c>
      <c r="L13" s="112">
        <v>192</v>
      </c>
      <c r="M13" s="17">
        <f t="shared" si="2"/>
        <v>1.1646435555555557</v>
      </c>
    </row>
    <row r="14" spans="1:20" ht="15.75" thickBot="1" x14ac:dyDescent="0.3">
      <c r="A14" s="6"/>
      <c r="B14" s="48"/>
      <c r="C14" s="15">
        <v>2022</v>
      </c>
      <c r="D14" s="18">
        <f t="shared" si="0"/>
        <v>0.82395646666666666</v>
      </c>
      <c r="E14" s="17">
        <v>500</v>
      </c>
      <c r="F14" s="139">
        <f t="shared" si="1"/>
        <v>1.6479129333333334E-3</v>
      </c>
      <c r="H14" s="48"/>
      <c r="I14" s="15">
        <v>2022</v>
      </c>
      <c r="J14" s="122">
        <v>777861000000</v>
      </c>
      <c r="K14" s="122">
        <v>135000000000000</v>
      </c>
      <c r="L14" s="112">
        <v>143</v>
      </c>
      <c r="M14" s="17">
        <f t="shared" si="2"/>
        <v>0.82395646666666666</v>
      </c>
    </row>
    <row r="15" spans="1:20" ht="15.75" thickBot="1" x14ac:dyDescent="0.3">
      <c r="A15" s="6"/>
      <c r="B15" s="8"/>
      <c r="C15" s="16">
        <v>2023</v>
      </c>
      <c r="D15" s="18">
        <f t="shared" si="0"/>
        <v>0.82971839999999997</v>
      </c>
      <c r="E15" s="17">
        <v>500</v>
      </c>
      <c r="F15" s="139">
        <f t="shared" si="1"/>
        <v>1.6594367999999999E-3</v>
      </c>
      <c r="H15" s="8"/>
      <c r="I15" s="16">
        <v>2023</v>
      </c>
      <c r="J15" s="123">
        <v>777861000000</v>
      </c>
      <c r="K15" s="122">
        <v>135000000000000</v>
      </c>
      <c r="L15" s="117">
        <v>144</v>
      </c>
      <c r="M15" s="17">
        <f t="shared" si="2"/>
        <v>0.82971839999999997</v>
      </c>
    </row>
    <row r="16" spans="1:20" ht="15.75" thickBot="1" x14ac:dyDescent="0.3">
      <c r="A16" s="4">
        <v>3</v>
      </c>
      <c r="B16" s="7" t="s">
        <v>19</v>
      </c>
      <c r="C16" s="18">
        <v>2019</v>
      </c>
      <c r="D16" s="18">
        <f t="shared" si="0"/>
        <v>37866.859356688343</v>
      </c>
      <c r="E16" s="17">
        <v>100</v>
      </c>
      <c r="F16" s="139">
        <f t="shared" si="1"/>
        <v>378.66859356688343</v>
      </c>
      <c r="H16" s="7" t="s">
        <v>19</v>
      </c>
      <c r="I16" s="18">
        <v>2019</v>
      </c>
      <c r="J16" s="104">
        <v>380730523614</v>
      </c>
      <c r="K16" s="112">
        <v>2191870558</v>
      </c>
      <c r="L16" s="111">
        <v>218</v>
      </c>
      <c r="M16" s="17">
        <f t="shared" si="2"/>
        <v>37866.859356688343</v>
      </c>
    </row>
    <row r="17" spans="1:13" ht="15.75" thickBot="1" x14ac:dyDescent="0.3">
      <c r="A17" s="6"/>
      <c r="B17" s="7"/>
      <c r="C17" s="15">
        <v>2020</v>
      </c>
      <c r="D17" s="18">
        <f t="shared" si="0"/>
        <v>52397.249612000123</v>
      </c>
      <c r="E17" s="17">
        <v>100</v>
      </c>
      <c r="F17" s="139">
        <f t="shared" si="1"/>
        <v>523.97249612000121</v>
      </c>
      <c r="H17" s="7"/>
      <c r="I17" s="15">
        <v>2020</v>
      </c>
      <c r="J17" s="111">
        <v>372883080340</v>
      </c>
      <c r="K17" s="112">
        <v>2191870558</v>
      </c>
      <c r="L17" s="112">
        <v>308</v>
      </c>
      <c r="M17" s="17">
        <f t="shared" si="2"/>
        <v>52397.249612000123</v>
      </c>
    </row>
    <row r="18" spans="1:13" ht="15.75" thickBot="1" x14ac:dyDescent="0.3">
      <c r="A18" s="6"/>
      <c r="B18" s="7"/>
      <c r="C18" s="15">
        <v>2021</v>
      </c>
      <c r="D18" s="18">
        <f t="shared" si="0"/>
        <v>46478.102792929618</v>
      </c>
      <c r="E18" s="17">
        <v>100</v>
      </c>
      <c r="F18" s="139">
        <f t="shared" si="1"/>
        <v>464.78102792929616</v>
      </c>
      <c r="H18" s="7"/>
      <c r="I18" s="15">
        <v>2021</v>
      </c>
      <c r="J18" s="122">
        <v>363835661084</v>
      </c>
      <c r="K18" s="112">
        <v>2191870558</v>
      </c>
      <c r="L18" s="112">
        <v>280</v>
      </c>
      <c r="M18" s="17">
        <f t="shared" si="2"/>
        <v>46478.102792929618</v>
      </c>
    </row>
    <row r="19" spans="1:13" ht="15.75" thickBot="1" x14ac:dyDescent="0.3">
      <c r="A19" s="6"/>
      <c r="B19" s="48"/>
      <c r="C19" s="15">
        <v>2022</v>
      </c>
      <c r="D19" s="18">
        <f t="shared" si="0"/>
        <v>7959.3240362554297</v>
      </c>
      <c r="E19" s="17">
        <v>100</v>
      </c>
      <c r="F19" s="139">
        <f t="shared" si="1"/>
        <v>79.593240362554297</v>
      </c>
      <c r="H19" s="48"/>
      <c r="I19" s="15">
        <v>2022</v>
      </c>
      <c r="J19" s="122">
        <v>348916160333</v>
      </c>
      <c r="K19" s="112">
        <v>2191870558</v>
      </c>
      <c r="L19" s="112">
        <v>50</v>
      </c>
      <c r="M19" s="17">
        <f t="shared" si="2"/>
        <v>7959.3240362554297</v>
      </c>
    </row>
    <row r="20" spans="1:13" ht="15.75" thickBot="1" x14ac:dyDescent="0.3">
      <c r="A20" s="6"/>
      <c r="B20" s="48"/>
      <c r="C20" s="16">
        <v>2023</v>
      </c>
      <c r="D20" s="18">
        <f t="shared" si="0"/>
        <v>7816.0721339685979</v>
      </c>
      <c r="E20" s="17">
        <v>100</v>
      </c>
      <c r="F20" s="139">
        <f t="shared" si="1"/>
        <v>78.160721339685978</v>
      </c>
      <c r="H20" s="48"/>
      <c r="I20" s="16">
        <v>2023</v>
      </c>
      <c r="J20" s="123">
        <v>342636367793</v>
      </c>
      <c r="K20" s="112">
        <v>2191870558</v>
      </c>
      <c r="L20" s="117">
        <v>50</v>
      </c>
      <c r="M20" s="17">
        <f t="shared" si="2"/>
        <v>7816.0721339685979</v>
      </c>
    </row>
    <row r="21" spans="1:13" ht="15.75" thickBot="1" x14ac:dyDescent="0.3">
      <c r="A21" s="18">
        <v>4</v>
      </c>
      <c r="B21" s="5" t="s">
        <v>20</v>
      </c>
      <c r="C21" s="18">
        <v>2019</v>
      </c>
      <c r="D21" s="18">
        <f t="shared" si="0"/>
        <v>2314.9652517591503</v>
      </c>
      <c r="E21" s="17">
        <v>12.5</v>
      </c>
      <c r="F21" s="139">
        <f t="shared" si="1"/>
        <v>185.19722014073201</v>
      </c>
      <c r="H21" s="5" t="s">
        <v>20</v>
      </c>
      <c r="I21" s="18">
        <v>2019</v>
      </c>
      <c r="J21" s="104">
        <v>2142615920977</v>
      </c>
      <c r="K21" s="111">
        <v>46277496376</v>
      </c>
      <c r="L21" s="109">
        <v>50</v>
      </c>
      <c r="M21" s="17">
        <f t="shared" si="2"/>
        <v>2314.9652517591503</v>
      </c>
    </row>
    <row r="22" spans="1:13" ht="15.75" thickBot="1" x14ac:dyDescent="0.3">
      <c r="A22" s="46"/>
      <c r="B22" s="7"/>
      <c r="C22" s="15">
        <v>2020</v>
      </c>
      <c r="D22" s="18">
        <f t="shared" si="0"/>
        <v>1796.0907244715636</v>
      </c>
      <c r="E22" s="17">
        <v>12.5</v>
      </c>
      <c r="F22" s="139">
        <f t="shared" si="1"/>
        <v>143.68725795772508</v>
      </c>
      <c r="H22" s="7"/>
      <c r="I22" s="15">
        <v>2020</v>
      </c>
      <c r="J22" s="122">
        <v>1662371639854</v>
      </c>
      <c r="K22" s="112">
        <v>46277496376</v>
      </c>
      <c r="L22" s="109">
        <v>50</v>
      </c>
      <c r="M22" s="17">
        <f t="shared" si="2"/>
        <v>1796.0907244715636</v>
      </c>
    </row>
    <row r="23" spans="1:13" ht="15.75" thickBot="1" x14ac:dyDescent="0.3">
      <c r="A23" s="46"/>
      <c r="B23" s="7"/>
      <c r="C23" s="15">
        <v>2021</v>
      </c>
      <c r="D23" s="18">
        <f t="shared" si="0"/>
        <v>1687.2022574527791</v>
      </c>
      <c r="E23" s="17">
        <v>12.5</v>
      </c>
      <c r="F23" s="139">
        <f t="shared" si="1"/>
        <v>134.97618059622232</v>
      </c>
      <c r="H23" s="7"/>
      <c r="I23" s="15">
        <v>2021</v>
      </c>
      <c r="J23" s="122">
        <v>1561589927097</v>
      </c>
      <c r="K23" s="112">
        <v>46277496376</v>
      </c>
      <c r="L23" s="109">
        <v>50</v>
      </c>
      <c r="M23" s="17">
        <f t="shared" si="2"/>
        <v>1687.2022574527791</v>
      </c>
    </row>
    <row r="24" spans="1:13" ht="15.75" thickBot="1" x14ac:dyDescent="0.3">
      <c r="A24" s="46"/>
      <c r="B24" s="48"/>
      <c r="C24" s="15">
        <v>2022</v>
      </c>
      <c r="D24" s="18">
        <f t="shared" si="0"/>
        <v>1299.6730372419661</v>
      </c>
      <c r="E24" s="17">
        <v>12.5</v>
      </c>
      <c r="F24" s="139">
        <f t="shared" si="1"/>
        <v>103.97384297935729</v>
      </c>
      <c r="H24" s="48"/>
      <c r="I24" s="15">
        <v>2022</v>
      </c>
      <c r="J24" s="122">
        <v>1202912285419</v>
      </c>
      <c r="K24" s="112">
        <v>46277496376</v>
      </c>
      <c r="L24" s="109">
        <v>50</v>
      </c>
      <c r="M24" s="17">
        <f t="shared" si="2"/>
        <v>1299.6730372419661</v>
      </c>
    </row>
    <row r="25" spans="1:13" ht="15.75" thickBot="1" x14ac:dyDescent="0.3">
      <c r="A25" s="46"/>
      <c r="B25" s="8"/>
      <c r="C25" s="16">
        <v>2023</v>
      </c>
      <c r="D25" s="18">
        <f t="shared" si="0"/>
        <v>1195.8778075222554</v>
      </c>
      <c r="E25" s="17">
        <v>12.5</v>
      </c>
      <c r="F25" s="139">
        <f t="shared" si="1"/>
        <v>95.670224601780433</v>
      </c>
      <c r="H25" s="8"/>
      <c r="I25" s="16">
        <v>2023</v>
      </c>
      <c r="J25" s="123">
        <v>1106844618075</v>
      </c>
      <c r="K25" s="112">
        <v>46277496376</v>
      </c>
      <c r="L25" s="109">
        <v>50</v>
      </c>
      <c r="M25" s="17">
        <f t="shared" si="2"/>
        <v>1195.8778075222554</v>
      </c>
    </row>
    <row r="26" spans="1:13" ht="15.75" thickBot="1" x14ac:dyDescent="0.3">
      <c r="A26" s="18">
        <v>5</v>
      </c>
      <c r="B26" s="28" t="s">
        <v>22</v>
      </c>
      <c r="C26" s="18">
        <v>2019</v>
      </c>
      <c r="D26" s="18">
        <f t="shared" si="0"/>
        <v>59445.503646542064</v>
      </c>
      <c r="E26" s="17">
        <v>100</v>
      </c>
      <c r="F26" s="139">
        <f t="shared" si="1"/>
        <v>594.45503646542068</v>
      </c>
      <c r="H26" s="28" t="s">
        <v>22</v>
      </c>
      <c r="I26" s="18">
        <v>2019</v>
      </c>
      <c r="J26" s="104">
        <v>935392483850</v>
      </c>
      <c r="K26" s="111">
        <v>5885000000</v>
      </c>
      <c r="L26" s="111">
        <v>374</v>
      </c>
      <c r="M26" s="17">
        <f t="shared" si="2"/>
        <v>59445.503646542064</v>
      </c>
    </row>
    <row r="27" spans="1:13" ht="15.75" thickBot="1" x14ac:dyDescent="0.3">
      <c r="A27" s="46"/>
      <c r="B27" s="12"/>
      <c r="C27" s="15">
        <v>2020</v>
      </c>
      <c r="D27" s="18">
        <f t="shared" si="0"/>
        <v>49352.082033934072</v>
      </c>
      <c r="E27" s="17">
        <v>100</v>
      </c>
      <c r="F27" s="139">
        <f t="shared" si="1"/>
        <v>493.52082033934073</v>
      </c>
      <c r="H27" s="12"/>
      <c r="I27" s="15">
        <v>2020</v>
      </c>
      <c r="J27" s="105">
        <v>961711929701</v>
      </c>
      <c r="K27" s="112">
        <v>5885000000</v>
      </c>
      <c r="L27" s="109">
        <v>302</v>
      </c>
      <c r="M27" s="17">
        <f t="shared" si="2"/>
        <v>49352.082033934072</v>
      </c>
    </row>
    <row r="28" spans="1:13" ht="15.75" thickBot="1" x14ac:dyDescent="0.3">
      <c r="A28" s="46"/>
      <c r="B28" s="12"/>
      <c r="C28" s="15">
        <v>2021</v>
      </c>
      <c r="D28" s="18">
        <f t="shared" si="0"/>
        <v>50402.097133097704</v>
      </c>
      <c r="E28" s="17">
        <v>100</v>
      </c>
      <c r="F28" s="139">
        <f t="shared" si="1"/>
        <v>504.02097133097703</v>
      </c>
      <c r="H28" s="12"/>
      <c r="I28" s="15">
        <v>2021</v>
      </c>
      <c r="J28" s="105">
        <v>1022814971132</v>
      </c>
      <c r="K28" s="112">
        <v>5885000000</v>
      </c>
      <c r="L28" s="109">
        <v>290</v>
      </c>
      <c r="M28" s="17">
        <f t="shared" si="2"/>
        <v>50402.097133097704</v>
      </c>
    </row>
    <row r="29" spans="1:13" ht="15.75" thickBot="1" x14ac:dyDescent="0.3">
      <c r="A29" s="46"/>
      <c r="B29" s="71"/>
      <c r="C29" s="15">
        <v>2022</v>
      </c>
      <c r="D29" s="18">
        <f t="shared" si="0"/>
        <v>48952.41010885132</v>
      </c>
      <c r="E29" s="17">
        <v>100</v>
      </c>
      <c r="F29" s="139">
        <f t="shared" si="1"/>
        <v>489.52410108851319</v>
      </c>
      <c r="H29" s="71"/>
      <c r="I29" s="15">
        <v>2022</v>
      </c>
      <c r="J29" s="105">
        <v>941454031015</v>
      </c>
      <c r="K29" s="112">
        <v>5885000000</v>
      </c>
      <c r="L29" s="109">
        <v>306</v>
      </c>
      <c r="M29" s="17">
        <f t="shared" si="2"/>
        <v>48952.41010885132</v>
      </c>
    </row>
    <row r="30" spans="1:13" ht="15.75" thickBot="1" x14ac:dyDescent="0.3">
      <c r="A30" s="46"/>
      <c r="B30" s="13"/>
      <c r="C30" s="16">
        <v>2023</v>
      </c>
      <c r="D30" s="18">
        <f t="shared" si="0"/>
        <v>65074.084445829736</v>
      </c>
      <c r="E30" s="17">
        <v>100</v>
      </c>
      <c r="F30" s="139">
        <f t="shared" si="1"/>
        <v>650.74084445829737</v>
      </c>
      <c r="H30" s="13"/>
      <c r="I30" s="16">
        <v>2023</v>
      </c>
      <c r="J30" s="123">
        <v>952639271054</v>
      </c>
      <c r="K30" s="112">
        <v>5885000000</v>
      </c>
      <c r="L30" s="105">
        <v>402</v>
      </c>
      <c r="M30" s="17">
        <f t="shared" si="2"/>
        <v>65074.084445829736</v>
      </c>
    </row>
    <row r="31" spans="1:13" ht="15.75" thickBot="1" x14ac:dyDescent="0.3">
      <c r="A31" s="18">
        <v>6</v>
      </c>
      <c r="B31" s="30" t="s">
        <v>23</v>
      </c>
      <c r="C31" s="18">
        <v>2019</v>
      </c>
      <c r="D31" s="18">
        <f t="shared" si="0"/>
        <v>3175230.4936349243</v>
      </c>
      <c r="E31" s="17">
        <v>250</v>
      </c>
      <c r="F31" s="139">
        <f t="shared" si="1"/>
        <v>12700.921974539697</v>
      </c>
      <c r="H31" s="30" t="s">
        <v>23</v>
      </c>
      <c r="I31" s="18">
        <v>2019</v>
      </c>
      <c r="J31" s="104">
        <v>1131294696834</v>
      </c>
      <c r="K31" s="111">
        <v>595000000</v>
      </c>
      <c r="L31" s="111">
        <v>1670</v>
      </c>
      <c r="M31" s="17">
        <f t="shared" si="2"/>
        <v>3175230.4936349243</v>
      </c>
    </row>
    <row r="32" spans="1:13" ht="15.75" thickBot="1" x14ac:dyDescent="0.3">
      <c r="A32" s="46"/>
      <c r="B32" s="49"/>
      <c r="C32" s="15">
        <v>2020</v>
      </c>
      <c r="D32" s="18">
        <f t="shared" si="0"/>
        <v>3782144.984592</v>
      </c>
      <c r="E32" s="17">
        <v>250</v>
      </c>
      <c r="F32" s="139">
        <f t="shared" si="1"/>
        <v>15128.579938368001</v>
      </c>
      <c r="H32" s="49"/>
      <c r="I32" s="15">
        <v>2020</v>
      </c>
      <c r="J32" s="105">
        <v>1260714994864</v>
      </c>
      <c r="K32" s="112">
        <v>595000000</v>
      </c>
      <c r="L32" s="112">
        <v>1785</v>
      </c>
      <c r="M32" s="17">
        <f t="shared" si="2"/>
        <v>3782144.984592</v>
      </c>
    </row>
    <row r="33" spans="1:13" ht="15.75" thickBot="1" x14ac:dyDescent="0.3">
      <c r="A33" s="46"/>
      <c r="B33" s="28"/>
      <c r="C33" s="15">
        <v>2021</v>
      </c>
      <c r="D33" s="18">
        <f t="shared" si="0"/>
        <v>4383613.2607223531</v>
      </c>
      <c r="E33" s="17">
        <v>250</v>
      </c>
      <c r="F33" s="139">
        <f t="shared" si="1"/>
        <v>17534.453042889414</v>
      </c>
      <c r="H33" s="28"/>
      <c r="I33" s="15">
        <v>2021</v>
      </c>
      <c r="J33" s="105">
        <v>1387366962835</v>
      </c>
      <c r="K33" s="112">
        <v>595000000</v>
      </c>
      <c r="L33" s="112">
        <v>1880</v>
      </c>
      <c r="M33" s="17">
        <f t="shared" si="2"/>
        <v>4383613.2607223531</v>
      </c>
    </row>
    <row r="34" spans="1:13" ht="15.75" thickBot="1" x14ac:dyDescent="0.3">
      <c r="A34" s="46"/>
      <c r="B34" s="30"/>
      <c r="C34" s="15">
        <v>2022</v>
      </c>
      <c r="D34" s="18">
        <f t="shared" si="0"/>
        <v>5158125.8522706553</v>
      </c>
      <c r="E34" s="17">
        <v>250</v>
      </c>
      <c r="F34" s="139">
        <f t="shared" si="1"/>
        <v>20632.503409082623</v>
      </c>
      <c r="H34" s="30"/>
      <c r="I34" s="15">
        <v>2022</v>
      </c>
      <c r="J34" s="105">
        <v>1550042869748</v>
      </c>
      <c r="K34" s="112">
        <v>595000000</v>
      </c>
      <c r="L34" s="112">
        <v>1980</v>
      </c>
      <c r="M34" s="17">
        <f t="shared" si="2"/>
        <v>5158125.8522706553</v>
      </c>
    </row>
    <row r="35" spans="1:13" ht="15.75" thickBot="1" x14ac:dyDescent="0.3">
      <c r="A35" s="46"/>
      <c r="B35" s="13"/>
      <c r="C35" s="16">
        <v>2023</v>
      </c>
      <c r="D35" s="18">
        <f t="shared" si="0"/>
        <v>5092465.625093421</v>
      </c>
      <c r="E35" s="17">
        <v>250</v>
      </c>
      <c r="F35" s="139">
        <f t="shared" si="1"/>
        <v>20369.862500373685</v>
      </c>
      <c r="H35" s="13"/>
      <c r="I35" s="16">
        <v>2023</v>
      </c>
      <c r="J35" s="123">
        <v>1642285662293</v>
      </c>
      <c r="K35" s="112">
        <v>595000000</v>
      </c>
      <c r="L35" s="117">
        <v>1845</v>
      </c>
      <c r="M35" s="17">
        <f t="shared" si="2"/>
        <v>5092465.625093421</v>
      </c>
    </row>
    <row r="36" spans="1:13" ht="15.75" thickBot="1" x14ac:dyDescent="0.3">
      <c r="A36" s="18">
        <v>7</v>
      </c>
      <c r="B36" s="9" t="s">
        <v>24</v>
      </c>
      <c r="C36" s="18">
        <v>2019</v>
      </c>
      <c r="D36" s="18">
        <f t="shared" si="0"/>
        <v>32248.434599427499</v>
      </c>
      <c r="E36" s="17">
        <v>20</v>
      </c>
      <c r="F36" s="139">
        <f t="shared" si="1"/>
        <v>1612.421729971375</v>
      </c>
      <c r="H36" s="9" t="s">
        <v>24</v>
      </c>
      <c r="I36" s="18">
        <v>2019</v>
      </c>
      <c r="J36" s="104">
        <v>766299436026</v>
      </c>
      <c r="K36" s="111">
        <v>12000000000</v>
      </c>
      <c r="L36" s="111">
        <v>505</v>
      </c>
      <c r="M36" s="17">
        <f t="shared" si="2"/>
        <v>32248.434599427499</v>
      </c>
    </row>
    <row r="37" spans="1:13" ht="15.75" thickBot="1" x14ac:dyDescent="0.3">
      <c r="A37" s="46"/>
      <c r="B37" s="12"/>
      <c r="C37" s="15">
        <v>2020</v>
      </c>
      <c r="D37" s="18">
        <f t="shared" si="0"/>
        <v>37281.087945000007</v>
      </c>
      <c r="E37" s="17">
        <v>20</v>
      </c>
      <c r="F37" s="139">
        <f t="shared" si="1"/>
        <v>1864.0543972500004</v>
      </c>
      <c r="H37" s="12"/>
      <c r="I37" s="15">
        <v>2020</v>
      </c>
      <c r="J37" s="105">
        <v>894746110680</v>
      </c>
      <c r="K37" s="112">
        <v>12000000000</v>
      </c>
      <c r="L37" s="112">
        <v>500</v>
      </c>
      <c r="M37" s="17">
        <f t="shared" si="2"/>
        <v>37281.087945000007</v>
      </c>
    </row>
    <row r="38" spans="1:13" ht="15.75" thickBot="1" x14ac:dyDescent="0.3">
      <c r="A38" s="46"/>
      <c r="B38" s="12"/>
      <c r="C38" s="15">
        <v>2021</v>
      </c>
      <c r="D38" s="18">
        <f t="shared" si="0"/>
        <v>39228.545821190834</v>
      </c>
      <c r="E38" s="17">
        <v>20</v>
      </c>
      <c r="F38" s="139">
        <f t="shared" si="1"/>
        <v>1961.4272910595416</v>
      </c>
      <c r="H38" s="12"/>
      <c r="I38" s="15">
        <v>2021</v>
      </c>
      <c r="J38" s="105">
        <v>1001579893307</v>
      </c>
      <c r="K38" s="112">
        <v>12000000000</v>
      </c>
      <c r="L38" s="112">
        <v>470</v>
      </c>
      <c r="M38" s="17">
        <f t="shared" si="2"/>
        <v>39228.545821190834</v>
      </c>
    </row>
    <row r="39" spans="1:13" ht="15.75" thickBot="1" x14ac:dyDescent="0.3">
      <c r="A39" s="46"/>
      <c r="B39" s="71"/>
      <c r="C39" s="15">
        <v>2022</v>
      </c>
      <c r="D39" s="18">
        <f t="shared" si="0"/>
        <v>54813.227427023747</v>
      </c>
      <c r="E39" s="17">
        <v>20</v>
      </c>
      <c r="F39" s="139">
        <f t="shared" si="1"/>
        <v>2740.6613713511874</v>
      </c>
      <c r="H39" s="71"/>
      <c r="I39" s="15">
        <v>2022</v>
      </c>
      <c r="J39" s="105">
        <v>1185150863287</v>
      </c>
      <c r="K39" s="112">
        <v>12000000000</v>
      </c>
      <c r="L39" s="112">
        <v>555</v>
      </c>
      <c r="M39" s="17">
        <f t="shared" si="2"/>
        <v>54813.227427023747</v>
      </c>
    </row>
    <row r="40" spans="1:13" ht="15.75" thickBot="1" x14ac:dyDescent="0.3">
      <c r="A40" s="46"/>
      <c r="B40" s="13"/>
      <c r="C40" s="16">
        <v>2023</v>
      </c>
      <c r="D40" s="18">
        <f t="shared" si="0"/>
        <v>89612.947654364994</v>
      </c>
      <c r="E40" s="17">
        <v>20</v>
      </c>
      <c r="F40" s="139">
        <f t="shared" si="1"/>
        <v>4480.6473827182499</v>
      </c>
      <c r="H40" s="13"/>
      <c r="I40" s="16">
        <v>2023</v>
      </c>
      <c r="J40" s="123">
        <v>1514585030778</v>
      </c>
      <c r="K40" s="112">
        <v>12000000000</v>
      </c>
      <c r="L40" s="117">
        <v>710</v>
      </c>
      <c r="M40" s="17">
        <f t="shared" si="2"/>
        <v>89612.947654364994</v>
      </c>
    </row>
    <row r="41" spans="1:13" ht="15.75" thickBot="1" x14ac:dyDescent="0.3">
      <c r="A41" s="18">
        <v>8</v>
      </c>
      <c r="B41" s="50" t="s">
        <v>25</v>
      </c>
      <c r="C41" s="18">
        <v>2019</v>
      </c>
      <c r="D41" s="18">
        <f t="shared" si="0"/>
        <v>3334.5521172838799</v>
      </c>
      <c r="E41" s="17">
        <v>20</v>
      </c>
      <c r="F41" s="139">
        <f t="shared" si="1"/>
        <v>166.727605864194</v>
      </c>
      <c r="H41" s="50" t="s">
        <v>25</v>
      </c>
      <c r="I41" s="18">
        <v>2019</v>
      </c>
      <c r="J41" s="104">
        <v>1213563332000</v>
      </c>
      <c r="K41" s="111">
        <v>800659050000</v>
      </c>
      <c r="L41" s="111">
        <v>2200</v>
      </c>
      <c r="M41" s="17">
        <f t="shared" si="2"/>
        <v>3334.5521172838799</v>
      </c>
    </row>
    <row r="42" spans="1:13" ht="15.75" thickBot="1" x14ac:dyDescent="0.3">
      <c r="A42" s="46"/>
      <c r="B42" s="12"/>
      <c r="C42" s="15">
        <v>2020</v>
      </c>
      <c r="D42" s="18">
        <f t="shared" si="0"/>
        <v>4684.5771198114853</v>
      </c>
      <c r="E42" s="17">
        <v>20</v>
      </c>
      <c r="F42" s="139">
        <f t="shared" si="1"/>
        <v>234.22885599057426</v>
      </c>
      <c r="H42" s="12"/>
      <c r="I42" s="15">
        <v>2020</v>
      </c>
      <c r="J42" s="105">
        <v>987039228000</v>
      </c>
      <c r="K42" s="112">
        <v>800659050000</v>
      </c>
      <c r="L42" s="112">
        <v>3800</v>
      </c>
      <c r="M42" s="17">
        <f t="shared" si="2"/>
        <v>4684.5771198114853</v>
      </c>
    </row>
    <row r="43" spans="1:13" ht="15.75" thickBot="1" x14ac:dyDescent="0.3">
      <c r="A43" s="46"/>
      <c r="B43" s="12"/>
      <c r="C43" s="15">
        <v>2021</v>
      </c>
      <c r="D43" s="18">
        <f t="shared" si="0"/>
        <v>4415.8734726098455</v>
      </c>
      <c r="E43" s="17">
        <v>20</v>
      </c>
      <c r="F43" s="139">
        <f t="shared" si="1"/>
        <v>220.79367363049226</v>
      </c>
      <c r="H43" s="12"/>
      <c r="I43" s="15">
        <v>2021</v>
      </c>
      <c r="J43" s="105">
        <v>1010174017000</v>
      </c>
      <c r="K43" s="112">
        <v>800659050000</v>
      </c>
      <c r="L43" s="112">
        <v>3500</v>
      </c>
      <c r="M43" s="17">
        <f t="shared" si="2"/>
        <v>4415.8734726098455</v>
      </c>
    </row>
    <row r="44" spans="1:13" ht="15.75" thickBot="1" x14ac:dyDescent="0.3">
      <c r="A44" s="46"/>
      <c r="B44" s="71"/>
      <c r="C44" s="15">
        <v>2022</v>
      </c>
      <c r="D44" s="18">
        <f t="shared" si="0"/>
        <v>4787.2706402931435</v>
      </c>
      <c r="E44" s="17">
        <v>20</v>
      </c>
      <c r="F44" s="139">
        <f t="shared" si="1"/>
        <v>239.36353201465718</v>
      </c>
      <c r="H44" s="71"/>
      <c r="I44" s="15">
        <v>2022</v>
      </c>
      <c r="J44" s="105">
        <v>1000775865000</v>
      </c>
      <c r="K44" s="112">
        <v>800659050000</v>
      </c>
      <c r="L44" s="112">
        <v>3830</v>
      </c>
      <c r="M44" s="17">
        <f t="shared" si="2"/>
        <v>4787.2706402931435</v>
      </c>
    </row>
    <row r="45" spans="1:13" ht="15.75" thickBot="1" x14ac:dyDescent="0.3">
      <c r="A45" s="46"/>
      <c r="B45" s="13"/>
      <c r="C45" s="16">
        <v>2023</v>
      </c>
      <c r="D45" s="18">
        <f t="shared" si="0"/>
        <v>4119.7090544345938</v>
      </c>
      <c r="E45" s="17">
        <v>20</v>
      </c>
      <c r="F45" s="139">
        <f t="shared" si="1"/>
        <v>205.9854527217297</v>
      </c>
      <c r="H45" s="13"/>
      <c r="I45" s="16">
        <v>2023</v>
      </c>
      <c r="J45" s="123">
        <v>934414260000</v>
      </c>
      <c r="K45" s="112">
        <v>800659050000</v>
      </c>
      <c r="L45" s="117">
        <v>3530</v>
      </c>
      <c r="M45" s="17">
        <f t="shared" si="2"/>
        <v>4119.7090544345938</v>
      </c>
    </row>
    <row r="46" spans="1:13" ht="15.75" thickBot="1" x14ac:dyDescent="0.3">
      <c r="A46" s="18">
        <v>9</v>
      </c>
      <c r="B46" s="51" t="s">
        <v>26</v>
      </c>
      <c r="C46" s="18">
        <v>2019</v>
      </c>
      <c r="D46" s="18">
        <f t="shared" si="0"/>
        <v>381952.4244823386</v>
      </c>
      <c r="E46" s="17">
        <v>25</v>
      </c>
      <c r="F46" s="139">
        <f t="shared" si="1"/>
        <v>15278.096979293543</v>
      </c>
      <c r="H46" s="51" t="s">
        <v>26</v>
      </c>
      <c r="I46" s="18">
        <v>2019</v>
      </c>
      <c r="J46" s="104">
        <v>3283591000000</v>
      </c>
      <c r="K46" s="111">
        <v>8210000000</v>
      </c>
      <c r="L46" s="111">
        <v>955</v>
      </c>
      <c r="M46" s="17">
        <f t="shared" si="2"/>
        <v>381952.4244823386</v>
      </c>
    </row>
    <row r="47" spans="1:13" ht="15.75" thickBot="1" x14ac:dyDescent="0.3">
      <c r="A47" s="46"/>
      <c r="B47" s="12"/>
      <c r="C47" s="15">
        <v>2020</v>
      </c>
      <c r="D47" s="18">
        <f t="shared" si="0"/>
        <v>452364.3769738769</v>
      </c>
      <c r="E47" s="17">
        <v>25</v>
      </c>
      <c r="F47" s="139">
        <f t="shared" si="1"/>
        <v>18094.575078955077</v>
      </c>
      <c r="H47" s="12"/>
      <c r="I47" s="15">
        <v>2020</v>
      </c>
      <c r="J47" s="105">
        <v>4655596000000</v>
      </c>
      <c r="K47" s="112">
        <v>9468359000</v>
      </c>
      <c r="L47" s="112">
        <v>920</v>
      </c>
      <c r="M47" s="17">
        <f t="shared" si="2"/>
        <v>452364.3769738769</v>
      </c>
    </row>
    <row r="48" spans="1:13" ht="15.75" thickBot="1" x14ac:dyDescent="0.3">
      <c r="A48" s="46"/>
      <c r="B48" s="12"/>
      <c r="C48" s="15">
        <v>2021</v>
      </c>
      <c r="D48" s="18">
        <f t="shared" si="0"/>
        <v>463856.34247708606</v>
      </c>
      <c r="E48" s="17">
        <v>25</v>
      </c>
      <c r="F48" s="139">
        <f t="shared" si="1"/>
        <v>18554.253699083441</v>
      </c>
      <c r="H48" s="12"/>
      <c r="I48" s="15">
        <v>2021</v>
      </c>
      <c r="J48" s="105">
        <v>5019381000000</v>
      </c>
      <c r="K48" s="112">
        <v>9468359000</v>
      </c>
      <c r="L48" s="112">
        <v>875</v>
      </c>
      <c r="M48" s="17">
        <f t="shared" si="2"/>
        <v>463856.34247708606</v>
      </c>
    </row>
    <row r="49" spans="1:13" ht="15.75" thickBot="1" x14ac:dyDescent="0.3">
      <c r="A49" s="93"/>
      <c r="B49" s="71"/>
      <c r="C49" s="15">
        <v>2022</v>
      </c>
      <c r="D49" s="18">
        <f t="shared" si="0"/>
        <v>465780.66273152508</v>
      </c>
      <c r="E49" s="17">
        <v>25</v>
      </c>
      <c r="F49" s="139">
        <f t="shared" si="1"/>
        <v>18631.226509261003</v>
      </c>
      <c r="H49" s="71"/>
      <c r="I49" s="15">
        <v>2022</v>
      </c>
      <c r="J49" s="105">
        <v>5411262000000</v>
      </c>
      <c r="K49" s="112">
        <v>9468359000</v>
      </c>
      <c r="L49" s="112">
        <v>815</v>
      </c>
      <c r="M49" s="17">
        <f t="shared" si="2"/>
        <v>465780.66273152508</v>
      </c>
    </row>
    <row r="50" spans="1:13" ht="15.75" thickBot="1" x14ac:dyDescent="0.3">
      <c r="A50" s="47"/>
      <c r="B50" s="13"/>
      <c r="C50" s="16">
        <v>2023</v>
      </c>
      <c r="D50" s="18">
        <f t="shared" si="0"/>
        <v>501973.10642741789</v>
      </c>
      <c r="E50" s="17">
        <v>25</v>
      </c>
      <c r="F50" s="139">
        <f t="shared" si="1"/>
        <v>20078.924257096714</v>
      </c>
      <c r="H50" s="13"/>
      <c r="I50" s="16">
        <v>2023</v>
      </c>
      <c r="J50" s="123">
        <v>5831732000000</v>
      </c>
      <c r="K50" s="112">
        <v>9468359000</v>
      </c>
      <c r="L50" s="117">
        <v>815</v>
      </c>
      <c r="M50" s="17">
        <f t="shared" si="2"/>
        <v>501973.10642741789</v>
      </c>
    </row>
    <row r="51" spans="1:13" ht="15.75" thickBot="1" x14ac:dyDescent="0.3">
      <c r="A51" s="18">
        <v>10</v>
      </c>
      <c r="B51" s="30" t="s">
        <v>27</v>
      </c>
      <c r="C51" s="18">
        <v>2019</v>
      </c>
      <c r="D51" s="18">
        <f t="shared" si="0"/>
        <v>11392.556903692308</v>
      </c>
      <c r="E51" s="17">
        <v>100</v>
      </c>
      <c r="F51" s="139">
        <f t="shared" si="1"/>
        <v>113.92556903692308</v>
      </c>
      <c r="H51" s="30" t="s">
        <v>27</v>
      </c>
      <c r="I51" s="18">
        <v>2019</v>
      </c>
      <c r="J51" s="104">
        <v>74051619874</v>
      </c>
      <c r="K51" s="112">
        <v>650000000</v>
      </c>
      <c r="L51" s="111">
        <v>100</v>
      </c>
      <c r="M51" s="17">
        <f t="shared" si="2"/>
        <v>11392.556903692308</v>
      </c>
    </row>
    <row r="52" spans="1:13" ht="15.75" thickBot="1" x14ac:dyDescent="0.3">
      <c r="A52" s="46"/>
      <c r="B52" s="12"/>
      <c r="C52" s="15">
        <v>2020</v>
      </c>
      <c r="D52" s="18">
        <f t="shared" si="0"/>
        <v>8912.117191652309</v>
      </c>
      <c r="E52" s="17">
        <v>100</v>
      </c>
      <c r="F52" s="139">
        <f t="shared" si="1"/>
        <v>89.121171916523096</v>
      </c>
      <c r="H52" s="12"/>
      <c r="I52" s="15">
        <v>2020</v>
      </c>
      <c r="J52" s="111">
        <v>56241516258</v>
      </c>
      <c r="K52" s="112">
        <v>650000000</v>
      </c>
      <c r="L52" s="112">
        <v>103</v>
      </c>
      <c r="M52" s="17">
        <f t="shared" si="2"/>
        <v>8912.117191652309</v>
      </c>
    </row>
    <row r="53" spans="1:13" ht="15.75" thickBot="1" x14ac:dyDescent="0.3">
      <c r="A53" s="46"/>
      <c r="B53" s="12"/>
      <c r="C53" s="15">
        <v>2021</v>
      </c>
      <c r="D53" s="18">
        <f t="shared" si="0"/>
        <v>8950.017847421539</v>
      </c>
      <c r="E53" s="17">
        <v>100</v>
      </c>
      <c r="F53" s="139">
        <f t="shared" si="1"/>
        <v>89.500178474215389</v>
      </c>
      <c r="H53" s="12"/>
      <c r="I53" s="15">
        <v>2021</v>
      </c>
      <c r="J53" s="122">
        <v>43740688728</v>
      </c>
      <c r="K53" s="112">
        <v>650000000</v>
      </c>
      <c r="L53" s="112">
        <v>133</v>
      </c>
      <c r="M53" s="17">
        <f t="shared" si="2"/>
        <v>8950.017847421539</v>
      </c>
    </row>
    <row r="54" spans="1:13" ht="15.75" thickBot="1" x14ac:dyDescent="0.3">
      <c r="A54" s="46"/>
      <c r="B54" s="71"/>
      <c r="C54" s="15">
        <v>2022</v>
      </c>
      <c r="D54" s="18">
        <f t="shared" si="0"/>
        <v>7113.4687426338469</v>
      </c>
      <c r="E54" s="17">
        <v>100</v>
      </c>
      <c r="F54" s="139">
        <f t="shared" si="1"/>
        <v>71.134687426338473</v>
      </c>
      <c r="H54" s="71"/>
      <c r="I54" s="15">
        <v>2022</v>
      </c>
      <c r="J54" s="122">
        <v>41655447592</v>
      </c>
      <c r="K54" s="112">
        <v>650000000</v>
      </c>
      <c r="L54" s="112">
        <v>111</v>
      </c>
      <c r="M54" s="17">
        <f t="shared" si="2"/>
        <v>7113.4687426338469</v>
      </c>
    </row>
    <row r="55" spans="1:13" ht="15.75" thickBot="1" x14ac:dyDescent="0.3">
      <c r="A55" s="46"/>
      <c r="B55" s="13"/>
      <c r="C55" s="16">
        <v>2023</v>
      </c>
      <c r="D55" s="18">
        <f t="shared" si="0"/>
        <v>3395.3119468215386</v>
      </c>
      <c r="E55" s="17">
        <v>100</v>
      </c>
      <c r="F55" s="139">
        <f t="shared" si="1"/>
        <v>33.953119468215384</v>
      </c>
      <c r="H55" s="13"/>
      <c r="I55" s="16">
        <v>2023</v>
      </c>
      <c r="J55" s="132">
        <v>21426725878</v>
      </c>
      <c r="K55" s="112">
        <v>650000000</v>
      </c>
      <c r="L55" s="117">
        <v>103</v>
      </c>
      <c r="M55" s="17">
        <f t="shared" si="2"/>
        <v>3395.3119468215386</v>
      </c>
    </row>
    <row r="56" spans="1:13" ht="15.75" thickBot="1" x14ac:dyDescent="0.3">
      <c r="A56" s="18">
        <v>11</v>
      </c>
      <c r="B56" s="9" t="s">
        <v>75</v>
      </c>
      <c r="C56" s="18">
        <v>2019</v>
      </c>
      <c r="D56" s="18">
        <f t="shared" si="0"/>
        <v>702662.10675146175</v>
      </c>
      <c r="E56" s="17">
        <v>20</v>
      </c>
      <c r="F56" s="139">
        <f t="shared" si="1"/>
        <v>35133.105337573084</v>
      </c>
      <c r="H56" s="9" t="s">
        <v>75</v>
      </c>
      <c r="I56" s="18">
        <v>2019</v>
      </c>
      <c r="J56" s="104">
        <v>2765520764915</v>
      </c>
      <c r="K56" s="111">
        <v>7379580291</v>
      </c>
      <c r="L56" s="111">
        <v>1875</v>
      </c>
      <c r="M56" s="17">
        <f t="shared" si="2"/>
        <v>702662.10675146175</v>
      </c>
    </row>
    <row r="57" spans="1:13" ht="15.75" thickBot="1" x14ac:dyDescent="0.3">
      <c r="A57" s="46"/>
      <c r="B57" s="12"/>
      <c r="C57" s="15">
        <v>2020</v>
      </c>
      <c r="D57" s="18">
        <f t="shared" si="0"/>
        <v>19924.898583771286</v>
      </c>
      <c r="E57" s="17">
        <v>20</v>
      </c>
      <c r="F57" s="139">
        <f t="shared" si="1"/>
        <v>996.24492918856436</v>
      </c>
      <c r="H57" s="12"/>
      <c r="I57" s="15">
        <v>2020</v>
      </c>
      <c r="J57" s="105">
        <v>2894436789153</v>
      </c>
      <c r="K57" s="113">
        <v>36897901455</v>
      </c>
      <c r="L57" s="128">
        <v>254</v>
      </c>
      <c r="M57" s="17">
        <f t="shared" si="2"/>
        <v>19924.898583771286</v>
      </c>
    </row>
    <row r="58" spans="1:13" ht="15.75" thickBot="1" x14ac:dyDescent="0.3">
      <c r="A58" s="46"/>
      <c r="B58" s="7"/>
      <c r="C58" s="15">
        <v>2021</v>
      </c>
      <c r="D58" s="18">
        <f t="shared" si="0"/>
        <v>43121.570691676614</v>
      </c>
      <c r="E58" s="17">
        <v>20</v>
      </c>
      <c r="F58" s="139">
        <f t="shared" si="1"/>
        <v>2156.0785345838308</v>
      </c>
      <c r="H58" s="7"/>
      <c r="I58" s="15">
        <v>2021</v>
      </c>
      <c r="J58" s="105">
        <v>3030658030412</v>
      </c>
      <c r="K58" s="113">
        <v>36897901455</v>
      </c>
      <c r="L58" s="128">
        <v>525</v>
      </c>
      <c r="M58" s="17">
        <f t="shared" si="2"/>
        <v>43121.570691676614</v>
      </c>
    </row>
    <row r="59" spans="1:13" ht="15.75" thickBot="1" x14ac:dyDescent="0.3">
      <c r="A59" s="46"/>
      <c r="B59" s="48"/>
      <c r="C59" s="15">
        <v>2022</v>
      </c>
      <c r="D59" s="18">
        <f t="shared" si="0"/>
        <v>47685.865435801657</v>
      </c>
      <c r="E59" s="17">
        <v>20</v>
      </c>
      <c r="F59" s="139">
        <f t="shared" si="1"/>
        <v>2384.2932717900831</v>
      </c>
      <c r="H59" s="48"/>
      <c r="I59" s="15">
        <v>2022</v>
      </c>
      <c r="J59" s="105">
        <v>3351444502184</v>
      </c>
      <c r="K59" s="112">
        <v>36897901455</v>
      </c>
      <c r="L59" s="128">
        <v>525</v>
      </c>
      <c r="M59" s="17">
        <f t="shared" si="2"/>
        <v>47685.865435801657</v>
      </c>
    </row>
    <row r="60" spans="1:13" ht="15.75" thickBot="1" x14ac:dyDescent="0.3">
      <c r="A60" s="46"/>
      <c r="B60" s="8"/>
      <c r="C60" s="16">
        <v>2023</v>
      </c>
      <c r="D60" s="18">
        <f t="shared" si="0"/>
        <v>45557.086711943193</v>
      </c>
      <c r="E60" s="17">
        <v>20</v>
      </c>
      <c r="F60" s="139">
        <f t="shared" si="1"/>
        <v>2277.8543355971597</v>
      </c>
      <c r="H60" s="8"/>
      <c r="I60" s="16">
        <v>2023</v>
      </c>
      <c r="J60" s="123">
        <v>3909211386219</v>
      </c>
      <c r="K60" s="112">
        <v>36897901455</v>
      </c>
      <c r="L60" s="121">
        <v>430</v>
      </c>
      <c r="M60" s="17">
        <f t="shared" si="2"/>
        <v>45557.086711943193</v>
      </c>
    </row>
    <row r="61" spans="1:13" ht="15.75" thickBot="1" x14ac:dyDescent="0.3">
      <c r="A61" s="4">
        <v>12</v>
      </c>
      <c r="B61" s="9" t="s">
        <v>28</v>
      </c>
      <c r="C61" s="18">
        <v>2019</v>
      </c>
      <c r="D61" s="18">
        <f t="shared" si="0"/>
        <v>249261.75242157976</v>
      </c>
      <c r="E61" s="17">
        <v>25</v>
      </c>
      <c r="F61" s="139">
        <f t="shared" si="1"/>
        <v>9970.4700968631896</v>
      </c>
      <c r="H61" s="9" t="s">
        <v>28</v>
      </c>
      <c r="I61" s="18">
        <v>2019</v>
      </c>
      <c r="J61" s="104">
        <v>641567444819</v>
      </c>
      <c r="K61" s="111">
        <v>2419438170</v>
      </c>
      <c r="L61" s="111">
        <v>940</v>
      </c>
      <c r="M61" s="17">
        <f t="shared" si="2"/>
        <v>249261.75242157976</v>
      </c>
    </row>
    <row r="62" spans="1:13" ht="15.75" thickBot="1" x14ac:dyDescent="0.3">
      <c r="A62" s="6"/>
      <c r="B62" s="7"/>
      <c r="C62" s="15">
        <v>2020</v>
      </c>
      <c r="D62" s="18">
        <f t="shared" si="0"/>
        <v>68736.119042405204</v>
      </c>
      <c r="E62" s="17">
        <v>25</v>
      </c>
      <c r="F62" s="139">
        <f t="shared" si="1"/>
        <v>2749.4447616962079</v>
      </c>
      <c r="H62" s="7"/>
      <c r="I62" s="15">
        <v>2020</v>
      </c>
      <c r="J62" s="105">
        <v>662560916609</v>
      </c>
      <c r="K62" s="112">
        <v>2419438170</v>
      </c>
      <c r="L62" s="112">
        <v>251</v>
      </c>
      <c r="M62" s="17">
        <f t="shared" si="2"/>
        <v>68736.119042405204</v>
      </c>
    </row>
    <row r="63" spans="1:13" ht="15.75" thickBot="1" x14ac:dyDescent="0.3">
      <c r="A63" s="6"/>
      <c r="B63" s="7"/>
      <c r="C63" s="15">
        <v>2021</v>
      </c>
      <c r="D63" s="18">
        <f t="shared" si="0"/>
        <v>12505.751335208332</v>
      </c>
      <c r="E63" s="17">
        <v>25</v>
      </c>
      <c r="F63" s="139">
        <f t="shared" si="1"/>
        <v>500.23005340833328</v>
      </c>
      <c r="H63" s="7"/>
      <c r="I63" s="15">
        <v>2021</v>
      </c>
      <c r="J63" s="105">
        <v>668660599446</v>
      </c>
      <c r="K63" s="112">
        <v>9677752680</v>
      </c>
      <c r="L63" s="112">
        <v>181</v>
      </c>
      <c r="M63" s="17">
        <f t="shared" si="2"/>
        <v>12505.751335208332</v>
      </c>
    </row>
    <row r="64" spans="1:13" ht="15.75" thickBot="1" x14ac:dyDescent="0.3">
      <c r="A64" s="6"/>
      <c r="B64" s="48"/>
      <c r="C64" s="15">
        <v>2022</v>
      </c>
      <c r="D64" s="18">
        <f t="shared" si="0"/>
        <v>284.74599683425265</v>
      </c>
      <c r="E64" s="17">
        <v>25</v>
      </c>
      <c r="F64" s="139">
        <f t="shared" si="1"/>
        <v>11.389839873370105</v>
      </c>
      <c r="H64" s="48"/>
      <c r="I64" s="15">
        <v>2022</v>
      </c>
      <c r="J64" s="105">
        <v>668859547083</v>
      </c>
      <c r="K64" s="119">
        <v>241943817000</v>
      </c>
      <c r="L64" s="112">
        <v>103</v>
      </c>
      <c r="M64" s="17">
        <f t="shared" si="2"/>
        <v>284.74599683425265</v>
      </c>
    </row>
    <row r="65" spans="1:13" ht="15.75" thickBot="1" x14ac:dyDescent="0.3">
      <c r="A65" s="6"/>
      <c r="B65" s="8"/>
      <c r="C65" s="16">
        <v>2023</v>
      </c>
      <c r="D65" s="18">
        <f t="shared" si="0"/>
        <v>473.0529398146885</v>
      </c>
      <c r="E65" s="17">
        <v>25</v>
      </c>
      <c r="F65" s="139">
        <f t="shared" si="1"/>
        <v>18.92211759258754</v>
      </c>
      <c r="H65" s="8"/>
      <c r="I65" s="16">
        <v>2023</v>
      </c>
      <c r="J65" s="123">
        <v>661573606369</v>
      </c>
      <c r="K65" s="119">
        <v>241943817000</v>
      </c>
      <c r="L65" s="117">
        <v>173</v>
      </c>
      <c r="M65" s="17">
        <f t="shared" si="2"/>
        <v>473.0529398146885</v>
      </c>
    </row>
    <row r="66" spans="1:13" ht="15.75" thickBot="1" x14ac:dyDescent="0.3">
      <c r="A66" s="4">
        <v>13</v>
      </c>
      <c r="B66" s="9" t="s">
        <v>29</v>
      </c>
      <c r="C66" s="18">
        <v>2019</v>
      </c>
      <c r="D66" s="18">
        <f t="shared" si="0"/>
        <v>25500356.339631557</v>
      </c>
      <c r="E66" s="17">
        <v>50</v>
      </c>
      <c r="F66" s="139">
        <f t="shared" si="1"/>
        <v>510007.12679263117</v>
      </c>
      <c r="H66" s="9" t="s">
        <v>29</v>
      </c>
      <c r="I66" s="18">
        <v>2019</v>
      </c>
      <c r="J66" s="104">
        <v>26671104000000</v>
      </c>
      <c r="K66" s="111">
        <v>11661908000</v>
      </c>
      <c r="L66" s="111">
        <v>11150</v>
      </c>
      <c r="M66" s="17">
        <f t="shared" si="2"/>
        <v>25500356.339631557</v>
      </c>
    </row>
    <row r="67" spans="1:13" ht="15.75" thickBot="1" x14ac:dyDescent="0.3">
      <c r="A67" s="6"/>
      <c r="B67" s="7"/>
      <c r="C67" s="15">
        <v>2020</v>
      </c>
      <c r="D67" s="18">
        <f t="shared" si="0"/>
        <v>41313596.152104788</v>
      </c>
      <c r="E67" s="17">
        <v>50</v>
      </c>
      <c r="F67" s="139">
        <f t="shared" si="1"/>
        <v>826271.92304209573</v>
      </c>
      <c r="H67" s="7"/>
      <c r="I67" s="15">
        <v>2020</v>
      </c>
      <c r="J67" s="105">
        <v>50318053000000</v>
      </c>
      <c r="K67" s="112">
        <v>11661908000</v>
      </c>
      <c r="L67" s="112">
        <v>9575</v>
      </c>
      <c r="M67" s="17">
        <f t="shared" si="2"/>
        <v>41313596.152104788</v>
      </c>
    </row>
    <row r="68" spans="1:13" ht="15.75" thickBot="1" x14ac:dyDescent="0.3">
      <c r="A68" s="6"/>
      <c r="B68" s="7"/>
      <c r="C68" s="15">
        <v>2021</v>
      </c>
      <c r="D68" s="18">
        <f t="shared" si="0"/>
        <v>44930982.839600518</v>
      </c>
      <c r="E68" s="17">
        <v>50</v>
      </c>
      <c r="F68" s="139">
        <f t="shared" si="1"/>
        <v>898619.65679201041</v>
      </c>
      <c r="H68" s="7"/>
      <c r="I68" s="15">
        <v>2021</v>
      </c>
      <c r="J68" s="105">
        <v>54723863000000</v>
      </c>
      <c r="K68" s="112">
        <v>11661908000</v>
      </c>
      <c r="L68" s="112">
        <v>9575</v>
      </c>
      <c r="M68" s="17">
        <f t="shared" si="2"/>
        <v>44930982.839600518</v>
      </c>
    </row>
    <row r="69" spans="1:13" ht="15.75" thickBot="1" x14ac:dyDescent="0.3">
      <c r="A69" s="6"/>
      <c r="B69" s="48"/>
      <c r="C69" s="15">
        <v>2022</v>
      </c>
      <c r="D69" s="18">
        <f t="shared" si="0"/>
        <v>49282679.129350014</v>
      </c>
      <c r="E69" s="17">
        <v>50</v>
      </c>
      <c r="F69" s="139">
        <f t="shared" si="1"/>
        <v>985653.58258700033</v>
      </c>
      <c r="H69" s="48"/>
      <c r="I69" s="15">
        <v>2022</v>
      </c>
      <c r="J69" s="105">
        <v>57473007000000</v>
      </c>
      <c r="K69" s="112">
        <v>11661908000</v>
      </c>
      <c r="L69" s="112">
        <v>10000</v>
      </c>
      <c r="M69" s="17">
        <f t="shared" si="2"/>
        <v>49282679.129350014</v>
      </c>
    </row>
    <row r="70" spans="1:13" ht="15.75" thickBot="1" x14ac:dyDescent="0.3">
      <c r="A70" s="6"/>
      <c r="B70" s="8"/>
      <c r="C70" s="16">
        <v>2023</v>
      </c>
      <c r="D70" s="18">
        <f t="shared" si="0"/>
        <v>56315840.338905089</v>
      </c>
      <c r="E70" s="17">
        <v>50</v>
      </c>
      <c r="F70" s="139">
        <f t="shared" si="1"/>
        <v>1126316.8067781017</v>
      </c>
      <c r="H70" s="8"/>
      <c r="I70" s="16">
        <v>2023</v>
      </c>
      <c r="J70" s="123">
        <v>62104033000000</v>
      </c>
      <c r="K70" s="112">
        <v>11661908000</v>
      </c>
      <c r="L70" s="117">
        <v>10575</v>
      </c>
      <c r="M70" s="17">
        <f t="shared" si="2"/>
        <v>56315840.338905089</v>
      </c>
    </row>
    <row r="71" spans="1:13" ht="15.75" thickBot="1" x14ac:dyDescent="0.3">
      <c r="A71" s="4">
        <v>14</v>
      </c>
      <c r="B71" s="9" t="s">
        <v>30</v>
      </c>
      <c r="C71" s="18">
        <v>2019</v>
      </c>
      <c r="D71" s="18">
        <f t="shared" ref="D71:D134" si="3">M71</f>
        <v>49671.200571406254</v>
      </c>
      <c r="E71" s="17">
        <v>100</v>
      </c>
      <c r="F71" s="139">
        <f t="shared" ref="F71:F134" si="4">D71/E71</f>
        <v>496.71200571406257</v>
      </c>
      <c r="H71" s="9" t="s">
        <v>30</v>
      </c>
      <c r="I71" s="18">
        <v>2019</v>
      </c>
      <c r="J71" s="104">
        <v>317895683657</v>
      </c>
      <c r="K71" s="112">
        <v>320000000</v>
      </c>
      <c r="L71" s="101">
        <v>50</v>
      </c>
      <c r="M71" s="17">
        <f t="shared" ref="M71:M134" si="5">J71/K71*L71</f>
        <v>49671.200571406254</v>
      </c>
    </row>
    <row r="72" spans="1:13" ht="15.75" thickBot="1" x14ac:dyDescent="0.3">
      <c r="A72" s="6"/>
      <c r="B72" s="7"/>
      <c r="C72" s="15">
        <v>2020</v>
      </c>
      <c r="D72" s="18">
        <f t="shared" si="3"/>
        <v>49671.200571406254</v>
      </c>
      <c r="E72" s="17">
        <v>100</v>
      </c>
      <c r="F72" s="139">
        <f t="shared" si="4"/>
        <v>496.71200571406257</v>
      </c>
      <c r="H72" s="7"/>
      <c r="I72" s="15">
        <v>2020</v>
      </c>
      <c r="J72" s="111">
        <v>317895683657</v>
      </c>
      <c r="K72" s="112">
        <v>320000000</v>
      </c>
      <c r="L72" s="102">
        <v>50</v>
      </c>
      <c r="M72" s="17">
        <f t="shared" si="5"/>
        <v>49671.200571406254</v>
      </c>
    </row>
    <row r="73" spans="1:13" ht="15.75" thickBot="1" x14ac:dyDescent="0.3">
      <c r="A73" s="6"/>
      <c r="B73" s="7"/>
      <c r="C73" s="15">
        <v>2021</v>
      </c>
      <c r="D73" s="18">
        <f t="shared" si="3"/>
        <v>42868.493529375002</v>
      </c>
      <c r="E73" s="17">
        <v>100</v>
      </c>
      <c r="F73" s="139">
        <f t="shared" si="4"/>
        <v>428.68493529375002</v>
      </c>
      <c r="H73" s="7"/>
      <c r="I73" s="15">
        <v>2021</v>
      </c>
      <c r="J73" s="122">
        <v>274358358588</v>
      </c>
      <c r="K73" s="112">
        <v>320000000</v>
      </c>
      <c r="L73" s="102">
        <v>50</v>
      </c>
      <c r="M73" s="17">
        <f t="shared" si="5"/>
        <v>42868.493529375002</v>
      </c>
    </row>
    <row r="74" spans="1:13" ht="15.75" thickBot="1" x14ac:dyDescent="0.3">
      <c r="A74" s="6"/>
      <c r="B74" s="48"/>
      <c r="C74" s="15">
        <v>2022</v>
      </c>
      <c r="D74" s="18">
        <f t="shared" si="3"/>
        <v>35368.549775625004</v>
      </c>
      <c r="E74" s="17">
        <v>100</v>
      </c>
      <c r="F74" s="139">
        <f t="shared" si="4"/>
        <v>353.68549775625002</v>
      </c>
      <c r="H74" s="48"/>
      <c r="I74" s="15">
        <v>2022</v>
      </c>
      <c r="J74" s="122">
        <v>226358718564</v>
      </c>
      <c r="K74" s="112">
        <v>320000000</v>
      </c>
      <c r="L74" s="102">
        <v>50</v>
      </c>
      <c r="M74" s="17">
        <f t="shared" si="5"/>
        <v>35368.549775625004</v>
      </c>
    </row>
    <row r="75" spans="1:13" ht="15.75" thickBot="1" x14ac:dyDescent="0.3">
      <c r="A75" s="6"/>
      <c r="B75" s="8"/>
      <c r="C75" s="16">
        <v>2023</v>
      </c>
      <c r="D75" s="18">
        <f t="shared" si="3"/>
        <v>29921.493748749999</v>
      </c>
      <c r="E75" s="17">
        <v>100</v>
      </c>
      <c r="F75" s="139">
        <f t="shared" si="4"/>
        <v>299.21493748749998</v>
      </c>
      <c r="H75" s="8"/>
      <c r="I75" s="16">
        <v>2023</v>
      </c>
      <c r="J75" s="123">
        <v>191497559992</v>
      </c>
      <c r="K75" s="112">
        <v>320000000</v>
      </c>
      <c r="L75" s="103">
        <v>50</v>
      </c>
      <c r="M75" s="17">
        <f t="shared" si="5"/>
        <v>29921.493748749999</v>
      </c>
    </row>
    <row r="76" spans="1:13" ht="15.75" thickBot="1" x14ac:dyDescent="0.3">
      <c r="A76" s="4">
        <v>15</v>
      </c>
      <c r="B76" s="9" t="s">
        <v>31</v>
      </c>
      <c r="C76" s="18">
        <v>2019</v>
      </c>
      <c r="D76" s="18">
        <f t="shared" si="3"/>
        <v>5750.9412733565096</v>
      </c>
      <c r="E76" s="17">
        <v>50</v>
      </c>
      <c r="F76" s="139">
        <f t="shared" si="4"/>
        <v>115.01882546713018</v>
      </c>
      <c r="H76" s="9" t="s">
        <v>31</v>
      </c>
      <c r="I76" s="18">
        <v>2019</v>
      </c>
      <c r="J76" s="104">
        <v>95848982883</v>
      </c>
      <c r="K76" s="112">
        <v>833333000</v>
      </c>
      <c r="L76" s="129">
        <v>50</v>
      </c>
      <c r="M76" s="17">
        <f>J76/K76*L76</f>
        <v>5750.9412733565096</v>
      </c>
    </row>
    <row r="77" spans="1:13" ht="15.75" thickBot="1" x14ac:dyDescent="0.3">
      <c r="A77" s="6"/>
      <c r="B77" s="7"/>
      <c r="C77" s="15">
        <v>2020</v>
      </c>
      <c r="D77" s="18">
        <f t="shared" si="3"/>
        <v>4148.0232335092933</v>
      </c>
      <c r="E77" s="17">
        <v>50</v>
      </c>
      <c r="F77" s="139">
        <f t="shared" si="4"/>
        <v>82.960464670185871</v>
      </c>
      <c r="H77" s="7"/>
      <c r="I77" s="15">
        <v>2020</v>
      </c>
      <c r="J77" s="111">
        <v>69133692905</v>
      </c>
      <c r="K77" s="112">
        <v>833333000</v>
      </c>
      <c r="L77" s="109">
        <v>50</v>
      </c>
      <c r="M77" s="17">
        <f>J77/K77*L77</f>
        <v>4148.0232335092933</v>
      </c>
    </row>
    <row r="78" spans="1:13" ht="15.75" thickBot="1" x14ac:dyDescent="0.3">
      <c r="A78" s="6"/>
      <c r="B78" s="7"/>
      <c r="C78" s="15">
        <v>2021</v>
      </c>
      <c r="D78" s="18">
        <f t="shared" si="3"/>
        <v>5346.7928677479467</v>
      </c>
      <c r="E78" s="17">
        <v>50</v>
      </c>
      <c r="F78" s="139">
        <f t="shared" si="4"/>
        <v>106.93585735495894</v>
      </c>
      <c r="H78" s="7"/>
      <c r="I78" s="15">
        <v>2021</v>
      </c>
      <c r="J78" s="122">
        <v>70724745093</v>
      </c>
      <c r="K78" s="112">
        <v>833333000</v>
      </c>
      <c r="L78" s="109">
        <v>63</v>
      </c>
      <c r="M78" s="17">
        <f>J78/K78*L78</f>
        <v>5346.7928677479467</v>
      </c>
    </row>
    <row r="79" spans="1:13" ht="15.75" thickBot="1" x14ac:dyDescent="0.3">
      <c r="A79" s="6"/>
      <c r="B79" s="48"/>
      <c r="C79" s="15">
        <v>2022</v>
      </c>
      <c r="D79" s="18">
        <f t="shared" si="3"/>
        <v>5151.1564025413609</v>
      </c>
      <c r="E79" s="17">
        <v>50</v>
      </c>
      <c r="F79" s="139">
        <f t="shared" si="4"/>
        <v>103.02312805082721</v>
      </c>
      <c r="H79" s="48"/>
      <c r="I79" s="15">
        <v>2022</v>
      </c>
      <c r="J79" s="122">
        <v>72756417261</v>
      </c>
      <c r="K79" s="112">
        <v>833333000</v>
      </c>
      <c r="L79" s="109">
        <v>59</v>
      </c>
      <c r="M79" s="17">
        <f t="shared" si="5"/>
        <v>5151.1564025413609</v>
      </c>
    </row>
    <row r="80" spans="1:13" ht="15.75" thickBot="1" x14ac:dyDescent="0.3">
      <c r="A80" s="6"/>
      <c r="B80" s="8"/>
      <c r="C80" s="16">
        <v>2023</v>
      </c>
      <c r="D80" s="18">
        <f t="shared" si="3"/>
        <v>4421.1721106088444</v>
      </c>
      <c r="E80" s="17">
        <v>50</v>
      </c>
      <c r="F80" s="139">
        <f t="shared" si="4"/>
        <v>88.423442212176894</v>
      </c>
      <c r="H80" s="8"/>
      <c r="I80" s="16">
        <v>2023</v>
      </c>
      <c r="J80" s="123">
        <v>73686172369</v>
      </c>
      <c r="K80" s="112">
        <v>833333000</v>
      </c>
      <c r="L80" s="109">
        <v>50</v>
      </c>
      <c r="M80" s="17">
        <f t="shared" si="5"/>
        <v>4421.1721106088444</v>
      </c>
    </row>
    <row r="81" spans="1:13" ht="15.75" thickBot="1" x14ac:dyDescent="0.3">
      <c r="A81" s="4">
        <v>16</v>
      </c>
      <c r="B81" s="9" t="s">
        <v>32</v>
      </c>
      <c r="C81" s="18">
        <v>2019</v>
      </c>
      <c r="D81" s="18">
        <f t="shared" si="3"/>
        <v>48921851.051312827</v>
      </c>
      <c r="E81" s="17">
        <v>100</v>
      </c>
      <c r="F81" s="139">
        <f t="shared" si="4"/>
        <v>489218.51051312825</v>
      </c>
      <c r="H81" s="9" t="s">
        <v>32</v>
      </c>
      <c r="I81" s="18">
        <v>2019</v>
      </c>
      <c r="J81" s="104">
        <v>54202488000000</v>
      </c>
      <c r="K81" s="111">
        <v>8780426500</v>
      </c>
      <c r="L81" s="111">
        <v>7925</v>
      </c>
      <c r="M81" s="17">
        <f t="shared" si="5"/>
        <v>48921851.051312827</v>
      </c>
    </row>
    <row r="82" spans="1:13" ht="15.75" thickBot="1" x14ac:dyDescent="0.3">
      <c r="A82" s="6"/>
      <c r="B82" s="7"/>
      <c r="C82" s="15">
        <v>2020</v>
      </c>
      <c r="D82" s="18">
        <f t="shared" si="3"/>
        <v>61739096.77394373</v>
      </c>
      <c r="E82" s="17">
        <v>100</v>
      </c>
      <c r="F82" s="139">
        <f t="shared" si="4"/>
        <v>617390.96773943724</v>
      </c>
      <c r="H82" s="7"/>
      <c r="I82" s="15">
        <v>2020</v>
      </c>
      <c r="J82" s="105">
        <v>79138044000000</v>
      </c>
      <c r="K82" s="112">
        <v>8780426500</v>
      </c>
      <c r="L82" s="112">
        <v>6850</v>
      </c>
      <c r="M82" s="17">
        <f t="shared" si="5"/>
        <v>61739096.77394373</v>
      </c>
    </row>
    <row r="83" spans="1:13" ht="15.75" thickBot="1" x14ac:dyDescent="0.3">
      <c r="A83" s="6"/>
      <c r="B83" s="7"/>
      <c r="C83" s="15">
        <v>2021</v>
      </c>
      <c r="D83" s="18">
        <f t="shared" si="3"/>
        <v>62405636.226782382</v>
      </c>
      <c r="E83" s="17">
        <v>100</v>
      </c>
      <c r="F83" s="139">
        <f t="shared" si="4"/>
        <v>624056.36226782377</v>
      </c>
      <c r="H83" s="7"/>
      <c r="I83" s="15">
        <v>2021</v>
      </c>
      <c r="J83" s="105">
        <v>86632111000000</v>
      </c>
      <c r="K83" s="112">
        <v>8780426500</v>
      </c>
      <c r="L83" s="112">
        <v>6325</v>
      </c>
      <c r="M83" s="17">
        <f t="shared" si="5"/>
        <v>62405636.226782382</v>
      </c>
    </row>
    <row r="84" spans="1:13" ht="15.75" thickBot="1" x14ac:dyDescent="0.3">
      <c r="A84" s="6"/>
      <c r="B84" s="48"/>
      <c r="C84" s="15">
        <v>2022</v>
      </c>
      <c r="D84" s="18">
        <f t="shared" si="3"/>
        <v>71706645.520009756</v>
      </c>
      <c r="E84" s="17">
        <v>100</v>
      </c>
      <c r="F84" s="139">
        <f t="shared" si="4"/>
        <v>717066.45520009752</v>
      </c>
      <c r="H84" s="48"/>
      <c r="I84" s="15">
        <v>2022</v>
      </c>
      <c r="J84" s="105">
        <v>93623038000000</v>
      </c>
      <c r="K84" s="112">
        <v>8780426500</v>
      </c>
      <c r="L84" s="112">
        <v>6725</v>
      </c>
      <c r="M84" s="17">
        <f t="shared" si="5"/>
        <v>71706645.520009756</v>
      </c>
    </row>
    <row r="85" spans="1:13" ht="15.75" thickBot="1" x14ac:dyDescent="0.3">
      <c r="A85" s="6"/>
      <c r="B85" s="8"/>
      <c r="C85" s="16">
        <v>2023</v>
      </c>
      <c r="D85" s="18">
        <f t="shared" si="3"/>
        <v>73800349.783692166</v>
      </c>
      <c r="E85" s="17">
        <v>100</v>
      </c>
      <c r="F85" s="139">
        <f t="shared" si="4"/>
        <v>738003.49783692171</v>
      </c>
      <c r="H85" s="8"/>
      <c r="I85" s="16">
        <v>2023</v>
      </c>
      <c r="J85" s="123">
        <v>100464891000000</v>
      </c>
      <c r="K85" s="112">
        <v>8780426500</v>
      </c>
      <c r="L85" s="117">
        <v>6450</v>
      </c>
      <c r="M85" s="17">
        <f t="shared" si="5"/>
        <v>73800349.783692166</v>
      </c>
    </row>
    <row r="86" spans="1:13" ht="15.75" thickBot="1" x14ac:dyDescent="0.3">
      <c r="A86" s="4">
        <v>17</v>
      </c>
      <c r="B86" s="9" t="s">
        <v>33</v>
      </c>
      <c r="C86" s="18">
        <v>2019</v>
      </c>
      <c r="D86" s="18">
        <f t="shared" si="3"/>
        <v>273023.97122367105</v>
      </c>
      <c r="E86" s="17">
        <v>50</v>
      </c>
      <c r="F86" s="139">
        <f t="shared" si="4"/>
        <v>5460.4794244734212</v>
      </c>
      <c r="H86" s="9" t="s">
        <v>33</v>
      </c>
      <c r="I86" s="18">
        <v>2019</v>
      </c>
      <c r="J86" s="104">
        <v>435693976887</v>
      </c>
      <c r="K86" s="111">
        <v>1500060000</v>
      </c>
      <c r="L86" s="111">
        <v>940</v>
      </c>
      <c r="M86" s="17">
        <f t="shared" si="5"/>
        <v>273023.97122367105</v>
      </c>
    </row>
    <row r="87" spans="1:13" ht="15.75" thickBot="1" x14ac:dyDescent="0.3">
      <c r="A87" s="6"/>
      <c r="B87" s="7"/>
      <c r="C87" s="15">
        <v>2020</v>
      </c>
      <c r="D87" s="18">
        <f t="shared" si="3"/>
        <v>398280.5375865933</v>
      </c>
      <c r="E87" s="17">
        <v>50</v>
      </c>
      <c r="F87" s="139">
        <f t="shared" si="4"/>
        <v>7965.610751731866</v>
      </c>
      <c r="H87" s="7"/>
      <c r="I87" s="15">
        <v>2020</v>
      </c>
      <c r="J87" s="105">
        <v>440900964118</v>
      </c>
      <c r="K87" s="112">
        <v>1500000000</v>
      </c>
      <c r="L87" s="112">
        <v>1355</v>
      </c>
      <c r="M87" s="17">
        <f t="shared" si="5"/>
        <v>398280.5375865933</v>
      </c>
    </row>
    <row r="88" spans="1:13" ht="15.75" thickBot="1" x14ac:dyDescent="0.3">
      <c r="A88" s="6"/>
      <c r="B88" s="7"/>
      <c r="C88" s="15">
        <v>2021</v>
      </c>
      <c r="D88" s="18">
        <f t="shared" si="3"/>
        <v>462802.16789973003</v>
      </c>
      <c r="E88" s="17">
        <v>50</v>
      </c>
      <c r="F88" s="139">
        <f t="shared" si="4"/>
        <v>9256.0433579946002</v>
      </c>
      <c r="H88" s="7"/>
      <c r="I88" s="15">
        <v>2021</v>
      </c>
      <c r="J88" s="105">
        <v>585825528987</v>
      </c>
      <c r="K88" s="112">
        <v>1500000000</v>
      </c>
      <c r="L88" s="112">
        <v>1185</v>
      </c>
      <c r="M88" s="17">
        <f t="shared" si="5"/>
        <v>462802.16789973003</v>
      </c>
    </row>
    <row r="89" spans="1:13" ht="15.75" thickBot="1" x14ac:dyDescent="0.3">
      <c r="A89" s="6"/>
      <c r="B89" s="48"/>
      <c r="C89" s="15">
        <v>2022</v>
      </c>
      <c r="D89" s="18">
        <f t="shared" si="3"/>
        <v>670675.54776793998</v>
      </c>
      <c r="E89" s="17">
        <v>50</v>
      </c>
      <c r="F89" s="139">
        <f t="shared" si="4"/>
        <v>13413.510955358799</v>
      </c>
      <c r="H89" s="48"/>
      <c r="I89" s="15">
        <v>2022</v>
      </c>
      <c r="J89" s="105">
        <v>703505819337</v>
      </c>
      <c r="K89" s="112">
        <v>1500000000</v>
      </c>
      <c r="L89" s="112">
        <v>1430</v>
      </c>
      <c r="M89" s="17">
        <f t="shared" si="5"/>
        <v>670675.54776793998</v>
      </c>
    </row>
    <row r="90" spans="1:13" ht="15.75" thickBot="1" x14ac:dyDescent="0.3">
      <c r="A90" s="6"/>
      <c r="B90" s="8"/>
      <c r="C90" s="16">
        <v>2023</v>
      </c>
      <c r="D90" s="18">
        <f t="shared" si="3"/>
        <v>516495.17797724</v>
      </c>
      <c r="E90" s="17">
        <v>50</v>
      </c>
      <c r="F90" s="139">
        <f t="shared" si="4"/>
        <v>10329.9035595448</v>
      </c>
      <c r="H90" s="8"/>
      <c r="I90" s="16">
        <v>2023</v>
      </c>
      <c r="J90" s="123">
        <v>670772958412</v>
      </c>
      <c r="K90" s="117">
        <v>1500000000</v>
      </c>
      <c r="L90" s="117">
        <v>1155</v>
      </c>
      <c r="M90" s="17">
        <f t="shared" si="5"/>
        <v>516495.17797724</v>
      </c>
    </row>
    <row r="91" spans="1:13" ht="15.75" thickBot="1" x14ac:dyDescent="0.3">
      <c r="A91" s="4">
        <v>18</v>
      </c>
      <c r="B91" s="50" t="s">
        <v>34</v>
      </c>
      <c r="C91" s="18">
        <v>2019</v>
      </c>
      <c r="D91" s="18">
        <f t="shared" si="3"/>
        <v>-244.96031374344366</v>
      </c>
      <c r="E91" s="17">
        <v>100</v>
      </c>
      <c r="F91" s="139">
        <f t="shared" si="4"/>
        <v>-2.4496031374344365</v>
      </c>
      <c r="H91" s="50" t="s">
        <v>34</v>
      </c>
      <c r="I91" s="18">
        <v>2019</v>
      </c>
      <c r="J91" s="104">
        <v>-22337730076</v>
      </c>
      <c r="K91" s="122">
        <v>1003080977</v>
      </c>
      <c r="L91" s="112">
        <v>11</v>
      </c>
      <c r="M91" s="17">
        <f t="shared" si="5"/>
        <v>-244.96031374344366</v>
      </c>
    </row>
    <row r="92" spans="1:13" ht="15.75" thickBot="1" x14ac:dyDescent="0.3">
      <c r="A92" s="6"/>
      <c r="B92" s="7"/>
      <c r="C92" s="15">
        <v>2020</v>
      </c>
      <c r="D92" s="18">
        <f t="shared" si="3"/>
        <v>-537.95443802340196</v>
      </c>
      <c r="E92" s="17">
        <v>100</v>
      </c>
      <c r="F92" s="139">
        <f t="shared" si="4"/>
        <v>-5.3795443802340195</v>
      </c>
      <c r="H92" s="7"/>
      <c r="I92" s="15">
        <v>2020</v>
      </c>
      <c r="J92" s="111">
        <v>-49055623934</v>
      </c>
      <c r="K92" s="112">
        <v>1003080977</v>
      </c>
      <c r="L92" s="112">
        <v>11</v>
      </c>
      <c r="M92" s="17">
        <f t="shared" si="5"/>
        <v>-537.95443802340196</v>
      </c>
    </row>
    <row r="93" spans="1:13" ht="15.75" thickBot="1" x14ac:dyDescent="0.3">
      <c r="A93" s="6"/>
      <c r="B93" s="7"/>
      <c r="C93" s="15">
        <v>2021</v>
      </c>
      <c r="D93" s="18">
        <f t="shared" si="3"/>
        <v>-109.21830332049055</v>
      </c>
      <c r="E93" s="17">
        <v>100</v>
      </c>
      <c r="F93" s="139">
        <f t="shared" si="4"/>
        <v>-1.0921830332049054</v>
      </c>
      <c r="H93" s="7"/>
      <c r="I93" s="15">
        <v>2021</v>
      </c>
      <c r="J93" s="122">
        <v>-9959527491</v>
      </c>
      <c r="K93" s="112">
        <v>1003080977</v>
      </c>
      <c r="L93" s="112">
        <v>11</v>
      </c>
      <c r="M93" s="17">
        <f t="shared" si="5"/>
        <v>-109.21830332049055</v>
      </c>
    </row>
    <row r="94" spans="1:13" ht="15.75" thickBot="1" x14ac:dyDescent="0.3">
      <c r="A94" s="94"/>
      <c r="B94" s="48"/>
      <c r="C94" s="15">
        <v>2022</v>
      </c>
      <c r="D94" s="18">
        <f t="shared" si="3"/>
        <v>491.54848337334187</v>
      </c>
      <c r="E94" s="17">
        <v>100</v>
      </c>
      <c r="F94" s="139">
        <f t="shared" si="4"/>
        <v>4.9154848337334185</v>
      </c>
      <c r="H94" s="48"/>
      <c r="I94" s="15">
        <v>2022</v>
      </c>
      <c r="J94" s="122">
        <v>44823902995</v>
      </c>
      <c r="K94" s="112">
        <v>1003080977</v>
      </c>
      <c r="L94" s="112">
        <v>11</v>
      </c>
      <c r="M94" s="17">
        <f t="shared" si="5"/>
        <v>491.54848337334187</v>
      </c>
    </row>
    <row r="95" spans="1:13" ht="15.75" thickBot="1" x14ac:dyDescent="0.3">
      <c r="A95" s="10"/>
      <c r="B95" s="8"/>
      <c r="C95" s="16">
        <v>2023</v>
      </c>
      <c r="D95" s="18">
        <f t="shared" si="3"/>
        <v>472.44429797316354</v>
      </c>
      <c r="E95" s="17">
        <v>100</v>
      </c>
      <c r="F95" s="139">
        <f t="shared" si="4"/>
        <v>4.7244429797316352</v>
      </c>
      <c r="H95" s="8"/>
      <c r="I95" s="16">
        <v>2023</v>
      </c>
      <c r="J95" s="123">
        <v>43081807999</v>
      </c>
      <c r="K95" s="131">
        <v>1003080977</v>
      </c>
      <c r="L95" s="112">
        <v>11</v>
      </c>
      <c r="M95" s="17">
        <f t="shared" si="5"/>
        <v>472.44429797316354</v>
      </c>
    </row>
    <row r="96" spans="1:13" ht="15.75" thickBot="1" x14ac:dyDescent="0.3">
      <c r="A96" s="4">
        <v>19</v>
      </c>
      <c r="B96" s="5" t="s">
        <v>35</v>
      </c>
      <c r="C96" s="18">
        <v>2019</v>
      </c>
      <c r="D96" s="18">
        <f t="shared" si="3"/>
        <v>8774812.9715234935</v>
      </c>
      <c r="E96" s="17">
        <v>10</v>
      </c>
      <c r="F96" s="139">
        <f t="shared" si="4"/>
        <v>877481.29715234938</v>
      </c>
      <c r="H96" s="5" t="s">
        <v>35</v>
      </c>
      <c r="I96" s="18">
        <v>2019</v>
      </c>
      <c r="J96" s="107">
        <v>1146007000000</v>
      </c>
      <c r="K96" s="101">
        <v>2107000000</v>
      </c>
      <c r="L96" s="111">
        <v>16133</v>
      </c>
      <c r="M96" s="17">
        <f t="shared" si="5"/>
        <v>8774812.9715234935</v>
      </c>
    </row>
    <row r="97" spans="1:13" ht="15.75" thickBot="1" x14ac:dyDescent="0.3">
      <c r="A97" s="6"/>
      <c r="B97" s="7"/>
      <c r="C97" s="15">
        <v>2020</v>
      </c>
      <c r="D97" s="18">
        <f t="shared" si="3"/>
        <v>6598973.9914570488</v>
      </c>
      <c r="E97" s="17">
        <v>10</v>
      </c>
      <c r="F97" s="139">
        <f t="shared" si="4"/>
        <v>659897.39914570493</v>
      </c>
      <c r="H97" s="7"/>
      <c r="I97" s="15">
        <v>2020</v>
      </c>
      <c r="J97" s="107">
        <v>1433406000000</v>
      </c>
      <c r="K97" s="102">
        <v>2107000000</v>
      </c>
      <c r="L97" s="112">
        <v>9700</v>
      </c>
      <c r="M97" s="17">
        <f t="shared" si="5"/>
        <v>6598973.9914570488</v>
      </c>
    </row>
    <row r="98" spans="1:13" ht="15.75" thickBot="1" x14ac:dyDescent="0.3">
      <c r="A98" s="6"/>
      <c r="B98" s="7"/>
      <c r="C98" s="15">
        <v>2021</v>
      </c>
      <c r="D98" s="18">
        <f t="shared" si="3"/>
        <v>4268819.0465116277</v>
      </c>
      <c r="E98" s="17">
        <v>10</v>
      </c>
      <c r="F98" s="139">
        <f t="shared" si="4"/>
        <v>426881.9046511628</v>
      </c>
      <c r="H98" s="7"/>
      <c r="I98" s="15">
        <v>2021</v>
      </c>
      <c r="J98" s="107">
        <v>1099157000000</v>
      </c>
      <c r="K98" s="102">
        <v>2107000000</v>
      </c>
      <c r="L98" s="112">
        <v>8183</v>
      </c>
      <c r="M98" s="17">
        <f t="shared" si="5"/>
        <v>4268819.0465116277</v>
      </c>
    </row>
    <row r="99" spans="1:13" ht="15.75" thickBot="1" x14ac:dyDescent="0.3">
      <c r="A99" s="6"/>
      <c r="B99" s="48"/>
      <c r="C99" s="15">
        <v>2022</v>
      </c>
      <c r="D99" s="18">
        <f t="shared" si="3"/>
        <v>4558999.1694352161</v>
      </c>
      <c r="E99" s="17">
        <v>10</v>
      </c>
      <c r="F99" s="139">
        <f t="shared" si="4"/>
        <v>455899.91694352159</v>
      </c>
      <c r="H99" s="48"/>
      <c r="I99" s="15">
        <v>2022</v>
      </c>
      <c r="J99" s="105">
        <v>1073275000000</v>
      </c>
      <c r="K99" s="102">
        <v>2107000000</v>
      </c>
      <c r="L99" s="112">
        <v>8950</v>
      </c>
      <c r="M99" s="17">
        <f t="shared" si="5"/>
        <v>4558999.1694352161</v>
      </c>
    </row>
    <row r="100" spans="1:13" ht="15.75" thickBot="1" x14ac:dyDescent="0.3">
      <c r="A100" s="6"/>
      <c r="B100" s="8"/>
      <c r="C100" s="16">
        <v>2023</v>
      </c>
      <c r="D100" s="18">
        <f t="shared" si="3"/>
        <v>5118071.3099193163</v>
      </c>
      <c r="E100" s="17">
        <v>10</v>
      </c>
      <c r="F100" s="139">
        <f t="shared" si="4"/>
        <v>511807.13099193166</v>
      </c>
      <c r="H100" s="8"/>
      <c r="I100" s="16">
        <v>2023</v>
      </c>
      <c r="J100" s="132">
        <v>1391455000000</v>
      </c>
      <c r="K100" s="102">
        <v>2107000000</v>
      </c>
      <c r="L100" s="117">
        <v>7750</v>
      </c>
      <c r="M100" s="17">
        <f t="shared" si="5"/>
        <v>5118071.3099193163</v>
      </c>
    </row>
    <row r="101" spans="1:13" ht="15.75" thickBot="1" x14ac:dyDescent="0.3">
      <c r="A101" s="4">
        <v>20</v>
      </c>
      <c r="B101" s="9" t="s">
        <v>36</v>
      </c>
      <c r="C101" s="18">
        <v>2019</v>
      </c>
      <c r="D101" s="18">
        <f t="shared" si="3"/>
        <v>907694.88610777876</v>
      </c>
      <c r="E101" s="17">
        <v>20</v>
      </c>
      <c r="F101" s="139">
        <f t="shared" si="4"/>
        <v>45384.744305388936</v>
      </c>
      <c r="H101" s="9" t="s">
        <v>36</v>
      </c>
      <c r="I101" s="18">
        <v>2019</v>
      </c>
      <c r="J101" s="104">
        <v>9899940195318</v>
      </c>
      <c r="K101" s="111">
        <v>22358699725</v>
      </c>
      <c r="L101" s="111">
        <v>2050</v>
      </c>
      <c r="M101" s="17">
        <f t="shared" si="5"/>
        <v>907694.88610777876</v>
      </c>
    </row>
    <row r="102" spans="1:13" ht="15.75" thickBot="1" x14ac:dyDescent="0.3">
      <c r="A102" s="6"/>
      <c r="B102" s="7"/>
      <c r="C102" s="15">
        <v>2020</v>
      </c>
      <c r="D102" s="18">
        <f t="shared" si="3"/>
        <v>1366165.2417663648</v>
      </c>
      <c r="E102" s="17">
        <v>20</v>
      </c>
      <c r="F102" s="139">
        <f t="shared" si="4"/>
        <v>68308.262088318239</v>
      </c>
      <c r="H102" s="7"/>
      <c r="I102" s="15">
        <v>2020</v>
      </c>
      <c r="J102" s="105">
        <v>11271468049958</v>
      </c>
      <c r="K102" s="112">
        <v>22358699725</v>
      </c>
      <c r="L102" s="112">
        <v>2710</v>
      </c>
      <c r="M102" s="17">
        <f t="shared" si="5"/>
        <v>1366165.2417663648</v>
      </c>
    </row>
    <row r="103" spans="1:13" ht="15.75" thickBot="1" x14ac:dyDescent="0.3">
      <c r="A103" s="6"/>
      <c r="B103" s="7"/>
      <c r="C103" s="15">
        <v>2021</v>
      </c>
      <c r="D103" s="18">
        <f t="shared" si="3"/>
        <v>1036485.3203964839</v>
      </c>
      <c r="E103" s="17">
        <v>20</v>
      </c>
      <c r="F103" s="139">
        <f t="shared" si="4"/>
        <v>51824.266019824194</v>
      </c>
      <c r="H103" s="7"/>
      <c r="I103" s="15">
        <v>2021</v>
      </c>
      <c r="J103" s="105">
        <v>11360031396135</v>
      </c>
      <c r="K103" s="112">
        <v>22358699725</v>
      </c>
      <c r="L103" s="112">
        <v>2040</v>
      </c>
      <c r="M103" s="17">
        <f t="shared" si="5"/>
        <v>1036485.3203964839</v>
      </c>
    </row>
    <row r="104" spans="1:13" ht="15.75" thickBot="1" x14ac:dyDescent="0.3">
      <c r="A104" s="6"/>
      <c r="B104" s="48"/>
      <c r="C104" s="15">
        <v>2022</v>
      </c>
      <c r="D104" s="18">
        <f t="shared" si="3"/>
        <v>1435089.5007731717</v>
      </c>
      <c r="E104" s="17">
        <v>20</v>
      </c>
      <c r="F104" s="139">
        <f t="shared" si="4"/>
        <v>71754.47503865858</v>
      </c>
      <c r="H104" s="48"/>
      <c r="I104" s="15">
        <v>2022</v>
      </c>
      <c r="J104" s="105">
        <v>12834694090515</v>
      </c>
      <c r="K104" s="112">
        <v>22358699725</v>
      </c>
      <c r="L104" s="112">
        <v>2500</v>
      </c>
      <c r="M104" s="17">
        <f t="shared" si="5"/>
        <v>1435089.5007731717</v>
      </c>
    </row>
    <row r="105" spans="1:13" ht="15.75" thickBot="1" x14ac:dyDescent="0.3">
      <c r="A105" s="6"/>
      <c r="B105" s="48"/>
      <c r="C105" s="16">
        <v>2023</v>
      </c>
      <c r="D105" s="18">
        <f t="shared" si="3"/>
        <v>1701905.8595981321</v>
      </c>
      <c r="E105" s="17">
        <v>20</v>
      </c>
      <c r="F105" s="139">
        <f t="shared" si="4"/>
        <v>85095.292979906604</v>
      </c>
      <c r="H105" s="48"/>
      <c r="I105" s="16">
        <v>2023</v>
      </c>
      <c r="J105" s="123">
        <v>15282089186736</v>
      </c>
      <c r="K105" s="112">
        <v>22358699725</v>
      </c>
      <c r="L105" s="117">
        <v>2490</v>
      </c>
      <c r="M105" s="17">
        <f t="shared" si="5"/>
        <v>1701905.8595981321</v>
      </c>
    </row>
    <row r="106" spans="1:13" ht="15.75" thickBot="1" x14ac:dyDescent="0.3">
      <c r="A106" s="18">
        <v>21</v>
      </c>
      <c r="B106" s="17" t="s">
        <v>39</v>
      </c>
      <c r="C106" s="18">
        <v>2019</v>
      </c>
      <c r="D106" s="18">
        <f t="shared" si="3"/>
        <v>66805.578022050002</v>
      </c>
      <c r="E106" s="17">
        <v>175</v>
      </c>
      <c r="F106" s="139">
        <f t="shared" si="4"/>
        <v>381.74616012600001</v>
      </c>
      <c r="H106" s="17" t="s">
        <v>39</v>
      </c>
      <c r="I106" s="18">
        <v>2019</v>
      </c>
      <c r="J106" s="104">
        <v>763492320252</v>
      </c>
      <c r="K106" s="112">
        <v>1440000000</v>
      </c>
      <c r="L106" s="112">
        <v>126</v>
      </c>
      <c r="M106" s="17">
        <f t="shared" si="5"/>
        <v>66805.578022050002</v>
      </c>
    </row>
    <row r="107" spans="1:13" ht="15.75" thickBot="1" x14ac:dyDescent="0.3">
      <c r="A107" s="46"/>
      <c r="B107" s="12"/>
      <c r="C107" s="15">
        <v>2020</v>
      </c>
      <c r="D107" s="18">
        <f t="shared" si="3"/>
        <v>10847.014108756945</v>
      </c>
      <c r="E107" s="17">
        <v>175</v>
      </c>
      <c r="F107" s="139">
        <f t="shared" si="4"/>
        <v>61.982937764325399</v>
      </c>
      <c r="H107" s="12"/>
      <c r="I107" s="15">
        <v>2020</v>
      </c>
      <c r="J107" s="111">
        <v>120151540897</v>
      </c>
      <c r="K107" s="112">
        <v>1440000000</v>
      </c>
      <c r="L107" s="112">
        <v>130</v>
      </c>
      <c r="M107" s="17">
        <f t="shared" si="5"/>
        <v>10847.014108756945</v>
      </c>
    </row>
    <row r="108" spans="1:13" ht="15.75" thickBot="1" x14ac:dyDescent="0.3">
      <c r="A108" s="46"/>
      <c r="B108" s="12"/>
      <c r="C108" s="15">
        <v>2021</v>
      </c>
      <c r="D108" s="18">
        <f t="shared" si="3"/>
        <v>5176.2346206499997</v>
      </c>
      <c r="E108" s="17">
        <v>175</v>
      </c>
      <c r="F108" s="139">
        <f t="shared" si="4"/>
        <v>29.578483546571427</v>
      </c>
      <c r="H108" s="12"/>
      <c r="I108" s="15">
        <v>2021</v>
      </c>
      <c r="J108" s="122">
        <v>48717502312</v>
      </c>
      <c r="K108" s="112">
        <v>1440000000</v>
      </c>
      <c r="L108" s="112">
        <v>153</v>
      </c>
      <c r="M108" s="17">
        <f t="shared" si="5"/>
        <v>5176.2346206499997</v>
      </c>
    </row>
    <row r="109" spans="1:13" ht="15.75" thickBot="1" x14ac:dyDescent="0.3">
      <c r="A109" s="46"/>
      <c r="B109" s="71"/>
      <c r="C109" s="15">
        <v>2022</v>
      </c>
      <c r="D109" s="18">
        <f t="shared" si="3"/>
        <v>2254.8746427791666</v>
      </c>
      <c r="E109" s="17">
        <v>175</v>
      </c>
      <c r="F109" s="139">
        <f t="shared" si="4"/>
        <v>12.884997958738095</v>
      </c>
      <c r="H109" s="71"/>
      <c r="I109" s="15">
        <v>2022</v>
      </c>
      <c r="J109" s="122">
        <v>39120716694</v>
      </c>
      <c r="K109" s="112">
        <v>1440000000</v>
      </c>
      <c r="L109" s="112">
        <v>83</v>
      </c>
      <c r="M109" s="17">
        <f t="shared" si="5"/>
        <v>2254.8746427791666</v>
      </c>
    </row>
    <row r="110" spans="1:13" ht="15.75" thickBot="1" x14ac:dyDescent="0.3">
      <c r="A110" s="46"/>
      <c r="B110" s="13"/>
      <c r="C110" s="16">
        <v>2023</v>
      </c>
      <c r="D110" s="18">
        <f t="shared" si="3"/>
        <v>4130.1382456249994</v>
      </c>
      <c r="E110" s="17">
        <v>175</v>
      </c>
      <c r="F110" s="139">
        <f t="shared" si="4"/>
        <v>23.600789974999998</v>
      </c>
      <c r="H110" s="13"/>
      <c r="I110" s="16">
        <v>2023</v>
      </c>
      <c r="J110" s="123">
        <v>66082211930</v>
      </c>
      <c r="K110" s="112">
        <v>1440000000</v>
      </c>
      <c r="L110" s="117">
        <v>90</v>
      </c>
      <c r="M110" s="17">
        <f t="shared" si="5"/>
        <v>4130.1382456249994</v>
      </c>
    </row>
    <row r="111" spans="1:13" ht="15.75" thickBot="1" x14ac:dyDescent="0.3">
      <c r="A111" s="18">
        <v>22</v>
      </c>
      <c r="B111" s="9" t="s">
        <v>40</v>
      </c>
      <c r="C111" s="18">
        <v>2019</v>
      </c>
      <c r="D111" s="18">
        <f t="shared" si="3"/>
        <v>688726.17766398506</v>
      </c>
      <c r="E111" s="17">
        <v>20</v>
      </c>
      <c r="F111" s="139">
        <f t="shared" si="4"/>
        <v>34436.30888319925</v>
      </c>
      <c r="H111" s="9" t="s">
        <v>40</v>
      </c>
      <c r="I111" s="18">
        <v>2019</v>
      </c>
      <c r="J111" s="104">
        <v>3092597379097</v>
      </c>
      <c r="K111" s="119">
        <v>6106828188</v>
      </c>
      <c r="L111" s="112">
        <v>1360</v>
      </c>
      <c r="M111" s="17">
        <f t="shared" si="5"/>
        <v>688726.17766398506</v>
      </c>
    </row>
    <row r="112" spans="1:13" ht="15.75" thickBot="1" x14ac:dyDescent="0.3">
      <c r="A112" s="46"/>
      <c r="B112" s="12"/>
      <c r="C112" s="15">
        <v>2020</v>
      </c>
      <c r="D112" s="18">
        <f t="shared" si="3"/>
        <v>718807.29075362673</v>
      </c>
      <c r="E112" s="17">
        <v>20</v>
      </c>
      <c r="F112" s="139">
        <f t="shared" si="4"/>
        <v>35940.364537681337</v>
      </c>
      <c r="H112" s="12"/>
      <c r="I112" s="15">
        <v>2020</v>
      </c>
      <c r="J112" s="112">
        <v>3227671047731</v>
      </c>
      <c r="K112" s="119">
        <v>6106828188</v>
      </c>
      <c r="L112" s="112">
        <v>1360</v>
      </c>
      <c r="M112" s="17">
        <f t="shared" si="5"/>
        <v>718807.29075362673</v>
      </c>
    </row>
    <row r="113" spans="1:13" ht="15.75" thickBot="1" x14ac:dyDescent="0.3">
      <c r="A113" s="46"/>
      <c r="B113" s="12"/>
      <c r="C113" s="15">
        <v>2021</v>
      </c>
      <c r="D113" s="18">
        <f t="shared" si="3"/>
        <v>655362.844567967</v>
      </c>
      <c r="E113" s="17">
        <v>20</v>
      </c>
      <c r="F113" s="139">
        <f t="shared" si="4"/>
        <v>32768.142228398348</v>
      </c>
      <c r="H113" s="12"/>
      <c r="I113" s="15">
        <v>2021</v>
      </c>
      <c r="J113" s="112">
        <v>2849419530726</v>
      </c>
      <c r="K113" s="119">
        <v>5913076388</v>
      </c>
      <c r="L113" s="112">
        <v>1360</v>
      </c>
      <c r="M113" s="17">
        <f t="shared" si="5"/>
        <v>655362.844567967</v>
      </c>
    </row>
    <row r="114" spans="1:13" ht="15.75" thickBot="1" x14ac:dyDescent="0.3">
      <c r="A114" s="46"/>
      <c r="B114" s="30"/>
      <c r="C114" s="12">
        <v>2022</v>
      </c>
      <c r="D114" s="18">
        <f t="shared" si="3"/>
        <v>598525.8838108012</v>
      </c>
      <c r="E114" s="17">
        <v>20</v>
      </c>
      <c r="F114" s="139">
        <f t="shared" si="4"/>
        <v>29926.294190540058</v>
      </c>
      <c r="H114" s="30"/>
      <c r="I114" s="12">
        <v>2022</v>
      </c>
      <c r="J114" s="105">
        <v>2681158538764</v>
      </c>
      <c r="K114" s="119">
        <v>5913076388</v>
      </c>
      <c r="L114" s="112">
        <v>1320</v>
      </c>
      <c r="M114" s="17">
        <f t="shared" si="5"/>
        <v>598525.8838108012</v>
      </c>
    </row>
    <row r="115" spans="1:13" ht="15.75" thickBot="1" x14ac:dyDescent="0.3">
      <c r="A115" s="46"/>
      <c r="B115" s="52"/>
      <c r="C115" s="13">
        <v>2023</v>
      </c>
      <c r="D115" s="18">
        <f t="shared" si="3"/>
        <v>465484.65315938852</v>
      </c>
      <c r="E115" s="17">
        <v>20</v>
      </c>
      <c r="F115" s="139">
        <f t="shared" si="4"/>
        <v>23274.232657969427</v>
      </c>
      <c r="H115" s="52"/>
      <c r="I115" s="13">
        <v>2023</v>
      </c>
      <c r="J115" s="123">
        <v>2393431575281</v>
      </c>
      <c r="K115" s="119">
        <v>5913076388</v>
      </c>
      <c r="L115" s="117">
        <v>1150</v>
      </c>
      <c r="M115" s="17">
        <f t="shared" si="5"/>
        <v>465484.65315938852</v>
      </c>
    </row>
    <row r="116" spans="1:13" ht="15.75" thickBot="1" x14ac:dyDescent="0.3">
      <c r="A116" s="4">
        <v>23</v>
      </c>
      <c r="B116" s="44" t="s">
        <v>41</v>
      </c>
      <c r="C116" s="17">
        <v>2019</v>
      </c>
      <c r="D116" s="18">
        <f t="shared" si="3"/>
        <v>246051.89146064033</v>
      </c>
      <c r="E116" s="17">
        <v>100</v>
      </c>
      <c r="F116" s="139">
        <f t="shared" si="4"/>
        <v>2460.5189146064031</v>
      </c>
      <c r="H116" s="44" t="s">
        <v>41</v>
      </c>
      <c r="I116" s="17">
        <v>2019</v>
      </c>
      <c r="J116" s="104">
        <v>1035820381000</v>
      </c>
      <c r="K116" s="111">
        <v>1726003217</v>
      </c>
      <c r="L116" s="111">
        <v>410</v>
      </c>
      <c r="M116" s="17">
        <f t="shared" si="5"/>
        <v>246051.89146064033</v>
      </c>
    </row>
    <row r="117" spans="1:13" ht="15.75" thickBot="1" x14ac:dyDescent="0.3">
      <c r="A117" s="6"/>
      <c r="B117" s="7"/>
      <c r="C117" s="12">
        <v>2020</v>
      </c>
      <c r="D117" s="18">
        <f t="shared" si="3"/>
        <v>180580.22983658203</v>
      </c>
      <c r="E117" s="17">
        <v>100</v>
      </c>
      <c r="F117" s="139">
        <f t="shared" si="4"/>
        <v>1805.8022983658202</v>
      </c>
      <c r="H117" s="7"/>
      <c r="I117" s="12">
        <v>2020</v>
      </c>
      <c r="J117" s="105">
        <v>961981659335</v>
      </c>
      <c r="K117" s="112">
        <v>1726003217</v>
      </c>
      <c r="L117" s="112">
        <v>324</v>
      </c>
      <c r="M117" s="17">
        <f t="shared" si="5"/>
        <v>180580.22983658203</v>
      </c>
    </row>
    <row r="118" spans="1:13" ht="15.75" thickBot="1" x14ac:dyDescent="0.3">
      <c r="A118" s="6"/>
      <c r="B118" s="7"/>
      <c r="C118" s="12">
        <v>2021</v>
      </c>
      <c r="D118" s="18">
        <f t="shared" si="3"/>
        <v>186306.3154043009</v>
      </c>
      <c r="E118" s="17">
        <v>100</v>
      </c>
      <c r="F118" s="139">
        <f t="shared" si="4"/>
        <v>1863.063154043009</v>
      </c>
      <c r="H118" s="7"/>
      <c r="I118" s="12">
        <v>2021</v>
      </c>
      <c r="J118" s="105">
        <v>992485493010</v>
      </c>
      <c r="K118" s="112">
        <v>1726003217</v>
      </c>
      <c r="L118" s="112">
        <v>324</v>
      </c>
      <c r="M118" s="17">
        <f t="shared" si="5"/>
        <v>186306.3154043009</v>
      </c>
    </row>
    <row r="119" spans="1:13" ht="15.75" thickBot="1" x14ac:dyDescent="0.3">
      <c r="A119" s="6"/>
      <c r="B119" s="48"/>
      <c r="C119" s="12">
        <v>2022</v>
      </c>
      <c r="D119" s="18">
        <f t="shared" si="3"/>
        <v>235201.7855855723</v>
      </c>
      <c r="E119" s="17">
        <v>100</v>
      </c>
      <c r="F119" s="139">
        <f t="shared" si="4"/>
        <v>2352.0178558557232</v>
      </c>
      <c r="H119" s="48"/>
      <c r="I119" s="12">
        <v>2022</v>
      </c>
      <c r="J119" s="105">
        <v>1073965710489</v>
      </c>
      <c r="K119" s="112">
        <v>1726003217</v>
      </c>
      <c r="L119" s="112">
        <v>378</v>
      </c>
      <c r="M119" s="17">
        <f t="shared" si="5"/>
        <v>235201.7855855723</v>
      </c>
    </row>
    <row r="120" spans="1:13" ht="15.75" thickBot="1" x14ac:dyDescent="0.3">
      <c r="A120" s="6"/>
      <c r="B120" s="8"/>
      <c r="C120" s="13">
        <v>2023</v>
      </c>
      <c r="D120" s="18">
        <f t="shared" si="3"/>
        <v>194162.83302089002</v>
      </c>
      <c r="E120" s="17">
        <v>100</v>
      </c>
      <c r="F120" s="139">
        <f t="shared" si="4"/>
        <v>1941.6283302089003</v>
      </c>
      <c r="H120" s="8"/>
      <c r="I120" s="13">
        <v>2023</v>
      </c>
      <c r="J120" s="123">
        <v>1067279217885</v>
      </c>
      <c r="K120" s="112">
        <v>1726003217</v>
      </c>
      <c r="L120" s="117">
        <v>314</v>
      </c>
      <c r="M120" s="17">
        <f t="shared" si="5"/>
        <v>194162.83302089002</v>
      </c>
    </row>
    <row r="121" spans="1:13" ht="15.75" thickBot="1" x14ac:dyDescent="0.3">
      <c r="A121" s="4">
        <v>24</v>
      </c>
      <c r="B121" s="44" t="s">
        <v>42</v>
      </c>
      <c r="C121" s="17">
        <v>2019</v>
      </c>
      <c r="D121" s="18">
        <f t="shared" si="3"/>
        <v>16201.453339292593</v>
      </c>
      <c r="E121" s="17">
        <v>100</v>
      </c>
      <c r="F121" s="139">
        <f t="shared" si="4"/>
        <v>162.01453339292593</v>
      </c>
      <c r="H121" s="44" t="s">
        <v>42</v>
      </c>
      <c r="I121" s="17">
        <v>2019</v>
      </c>
      <c r="J121" s="104">
        <v>380381947966</v>
      </c>
      <c r="K121" s="111">
        <v>37800000000</v>
      </c>
      <c r="L121" s="111">
        <v>1610</v>
      </c>
      <c r="M121" s="17">
        <f t="shared" si="5"/>
        <v>16201.453339292593</v>
      </c>
    </row>
    <row r="122" spans="1:13" ht="15.75" thickBot="1" x14ac:dyDescent="0.3">
      <c r="A122" s="6"/>
      <c r="B122" s="7"/>
      <c r="C122" s="12">
        <v>2020</v>
      </c>
      <c r="D122" s="18">
        <f t="shared" si="3"/>
        <v>16848.780507612566</v>
      </c>
      <c r="E122" s="17">
        <v>100</v>
      </c>
      <c r="F122" s="139">
        <f t="shared" si="4"/>
        <v>168.48780507612565</v>
      </c>
      <c r="H122" s="7"/>
      <c r="I122" s="12">
        <v>2020</v>
      </c>
      <c r="J122" s="105">
        <v>406954570727</v>
      </c>
      <c r="K122" s="112">
        <v>37800000000</v>
      </c>
      <c r="L122" s="112">
        <v>1565</v>
      </c>
      <c r="M122" s="17">
        <f t="shared" si="5"/>
        <v>16848.780507612566</v>
      </c>
    </row>
    <row r="123" spans="1:13" ht="15.75" thickBot="1" x14ac:dyDescent="0.3">
      <c r="A123" s="6"/>
      <c r="B123" s="7"/>
      <c r="C123" s="12">
        <v>2021</v>
      </c>
      <c r="D123" s="18">
        <f t="shared" si="3"/>
        <v>34689.050125178837</v>
      </c>
      <c r="E123" s="17">
        <v>100</v>
      </c>
      <c r="F123" s="139">
        <f t="shared" si="4"/>
        <v>346.89050125178835</v>
      </c>
      <c r="H123" s="7"/>
      <c r="I123" s="12">
        <v>2021</v>
      </c>
      <c r="J123" s="105">
        <v>541837229228</v>
      </c>
      <c r="K123" s="112">
        <v>37800000000</v>
      </c>
      <c r="L123" s="112">
        <v>2420</v>
      </c>
      <c r="M123" s="17">
        <f t="shared" si="5"/>
        <v>34689.050125178837</v>
      </c>
    </row>
    <row r="124" spans="1:13" ht="15.75" thickBot="1" x14ac:dyDescent="0.3">
      <c r="A124" s="6"/>
      <c r="B124" s="48"/>
      <c r="C124" s="12">
        <v>2022</v>
      </c>
      <c r="D124" s="18">
        <f t="shared" si="3"/>
        <v>3047.5380382829367</v>
      </c>
      <c r="E124" s="17">
        <v>100</v>
      </c>
      <c r="F124" s="139">
        <f t="shared" si="4"/>
        <v>30.475380382829368</v>
      </c>
      <c r="H124" s="48"/>
      <c r="I124" s="12">
        <v>2022</v>
      </c>
      <c r="J124" s="105">
        <v>590753527421</v>
      </c>
      <c r="K124" s="112">
        <v>37800000000</v>
      </c>
      <c r="L124" s="112">
        <v>195</v>
      </c>
      <c r="M124" s="17">
        <f t="shared" si="5"/>
        <v>3047.5380382829367</v>
      </c>
    </row>
    <row r="125" spans="1:13" ht="15.75" thickBot="1" x14ac:dyDescent="0.3">
      <c r="A125" s="6"/>
      <c r="B125" s="8"/>
      <c r="C125" s="13">
        <v>2023</v>
      </c>
      <c r="D125" s="18">
        <f t="shared" si="3"/>
        <v>6094.6599526863492</v>
      </c>
      <c r="E125" s="17">
        <v>100</v>
      </c>
      <c r="F125" s="139">
        <f t="shared" si="4"/>
        <v>60.946599526863494</v>
      </c>
      <c r="H125" s="8"/>
      <c r="I125" s="13">
        <v>2023</v>
      </c>
      <c r="J125" s="123">
        <v>816943780892</v>
      </c>
      <c r="K125" s="112">
        <v>37800000000</v>
      </c>
      <c r="L125" s="117">
        <v>282</v>
      </c>
      <c r="M125" s="17">
        <f t="shared" si="5"/>
        <v>6094.6599526863492</v>
      </c>
    </row>
    <row r="126" spans="1:13" ht="15.75" thickBot="1" x14ac:dyDescent="0.3">
      <c r="A126" s="4">
        <v>25</v>
      </c>
      <c r="B126" s="45" t="s">
        <v>43</v>
      </c>
      <c r="C126" s="17">
        <v>2019</v>
      </c>
      <c r="D126" s="18">
        <f t="shared" si="3"/>
        <v>7378650.0274122134</v>
      </c>
      <c r="E126" s="17">
        <v>100</v>
      </c>
      <c r="F126" s="139">
        <f t="shared" si="4"/>
        <v>73786.50027412214</v>
      </c>
      <c r="H126" s="45" t="s">
        <v>43</v>
      </c>
      <c r="I126" s="17">
        <v>2019</v>
      </c>
      <c r="J126" s="104">
        <v>2148007007980</v>
      </c>
      <c r="K126" s="111">
        <v>1310000000</v>
      </c>
      <c r="L126" s="111">
        <v>4500</v>
      </c>
      <c r="M126" s="17">
        <f t="shared" si="5"/>
        <v>7378650.0274122134</v>
      </c>
    </row>
    <row r="127" spans="1:13" ht="15.75" thickBot="1" x14ac:dyDescent="0.3">
      <c r="A127" s="6"/>
      <c r="B127" s="7"/>
      <c r="C127" s="12">
        <v>2020</v>
      </c>
      <c r="D127" s="18">
        <f t="shared" si="3"/>
        <v>19386513.657914504</v>
      </c>
      <c r="E127" s="17">
        <v>100</v>
      </c>
      <c r="F127" s="139">
        <f t="shared" si="4"/>
        <v>193865.13657914504</v>
      </c>
      <c r="H127" s="7"/>
      <c r="I127" s="12">
        <v>2020</v>
      </c>
      <c r="J127" s="105">
        <v>2673298199144</v>
      </c>
      <c r="K127" s="112">
        <v>1310000000</v>
      </c>
      <c r="L127" s="112">
        <v>9500</v>
      </c>
      <c r="M127" s="17">
        <f t="shared" si="5"/>
        <v>19386513.657914504</v>
      </c>
    </row>
    <row r="128" spans="1:13" ht="15.75" thickBot="1" x14ac:dyDescent="0.3">
      <c r="A128" s="6"/>
      <c r="B128" s="7"/>
      <c r="C128" s="12">
        <v>2021</v>
      </c>
      <c r="D128" s="18">
        <f t="shared" si="3"/>
        <v>29480861.74319794</v>
      </c>
      <c r="E128" s="17">
        <v>100</v>
      </c>
      <c r="F128" s="139">
        <f t="shared" si="4"/>
        <v>294808.61743197939</v>
      </c>
      <c r="H128" s="7"/>
      <c r="I128" s="12">
        <v>2021</v>
      </c>
      <c r="J128" s="105">
        <v>3300848622529</v>
      </c>
      <c r="K128" s="112">
        <v>1310000000</v>
      </c>
      <c r="L128" s="112">
        <v>11700</v>
      </c>
      <c r="M128" s="17">
        <f t="shared" si="5"/>
        <v>29480861.74319794</v>
      </c>
    </row>
    <row r="129" spans="1:13" ht="15.75" thickBot="1" x14ac:dyDescent="0.3">
      <c r="A129" s="6"/>
      <c r="B129" s="48"/>
      <c r="C129" s="12">
        <v>2022</v>
      </c>
      <c r="D129" s="18">
        <f t="shared" si="3"/>
        <v>22940649.328587595</v>
      </c>
      <c r="E129" s="17">
        <v>100</v>
      </c>
      <c r="F129" s="139">
        <f t="shared" si="4"/>
        <v>229406.49328587594</v>
      </c>
      <c r="H129" s="48"/>
      <c r="I129" s="12">
        <v>2022</v>
      </c>
      <c r="J129" s="105">
        <v>3928398773915</v>
      </c>
      <c r="K129" s="112">
        <v>1310000000</v>
      </c>
      <c r="L129" s="112">
        <v>7650</v>
      </c>
      <c r="M129" s="17">
        <f t="shared" si="5"/>
        <v>22940649.328587595</v>
      </c>
    </row>
    <row r="130" spans="1:13" ht="15.75" thickBot="1" x14ac:dyDescent="0.3">
      <c r="A130" s="6"/>
      <c r="B130" s="8"/>
      <c r="C130" s="13">
        <v>2023</v>
      </c>
      <c r="D130" s="18">
        <f t="shared" si="3"/>
        <v>34691159.653447039</v>
      </c>
      <c r="E130" s="17">
        <v>100</v>
      </c>
      <c r="F130" s="139">
        <f t="shared" si="4"/>
        <v>346911.59653447039</v>
      </c>
      <c r="H130" s="8"/>
      <c r="I130" s="13">
        <v>2023</v>
      </c>
      <c r="J130" s="123">
        <v>4847511375575</v>
      </c>
      <c r="K130" s="112">
        <v>1310000000</v>
      </c>
      <c r="L130" s="117">
        <v>9375</v>
      </c>
      <c r="M130" s="17">
        <f t="shared" si="5"/>
        <v>34691159.653447039</v>
      </c>
    </row>
    <row r="131" spans="1:13" ht="15.75" thickBot="1" x14ac:dyDescent="0.3">
      <c r="A131" s="4">
        <v>26</v>
      </c>
      <c r="B131" s="44" t="s">
        <v>44</v>
      </c>
      <c r="C131" s="17">
        <v>2019</v>
      </c>
      <c r="D131" s="18">
        <f t="shared" si="3"/>
        <v>838255.07373292022</v>
      </c>
      <c r="E131" s="17">
        <v>125</v>
      </c>
      <c r="F131" s="139">
        <f t="shared" si="4"/>
        <v>6706.0405898633617</v>
      </c>
      <c r="H131" s="44" t="s">
        <v>44</v>
      </c>
      <c r="I131" s="17">
        <v>2019</v>
      </c>
      <c r="J131" s="104">
        <v>5362924000000</v>
      </c>
      <c r="K131" s="112">
        <v>5342098939</v>
      </c>
      <c r="L131" s="105">
        <v>835</v>
      </c>
      <c r="M131" s="17">
        <f t="shared" si="5"/>
        <v>838255.07373292022</v>
      </c>
    </row>
    <row r="132" spans="1:13" ht="15.75" thickBot="1" x14ac:dyDescent="0.3">
      <c r="A132" s="6"/>
      <c r="B132" s="7"/>
      <c r="C132" s="12">
        <v>2020</v>
      </c>
      <c r="D132" s="18">
        <f t="shared" si="3"/>
        <v>1030696.0658857989</v>
      </c>
      <c r="E132" s="17">
        <v>125</v>
      </c>
      <c r="F132" s="139">
        <f t="shared" si="4"/>
        <v>8245.5685270863905</v>
      </c>
      <c r="H132" s="7"/>
      <c r="I132" s="12">
        <v>2020</v>
      </c>
      <c r="J132" s="105">
        <v>5888856000000</v>
      </c>
      <c r="K132" s="112">
        <v>5342098939</v>
      </c>
      <c r="L132" s="105">
        <v>935</v>
      </c>
      <c r="M132" s="17">
        <f t="shared" si="5"/>
        <v>1030696.0658857989</v>
      </c>
    </row>
    <row r="133" spans="1:13" ht="15.75" thickBot="1" x14ac:dyDescent="0.3">
      <c r="A133" s="6"/>
      <c r="B133" s="7"/>
      <c r="C133" s="12">
        <v>2021</v>
      </c>
      <c r="D133" s="18">
        <f t="shared" si="3"/>
        <v>938218.89977177395</v>
      </c>
      <c r="E133" s="17">
        <v>125</v>
      </c>
      <c r="F133" s="139">
        <f t="shared" si="4"/>
        <v>7505.7511981741918</v>
      </c>
      <c r="H133" s="7"/>
      <c r="I133" s="12">
        <v>2021</v>
      </c>
      <c r="J133" s="105">
        <v>6492354000000</v>
      </c>
      <c r="K133" s="112">
        <v>5432098939</v>
      </c>
      <c r="L133" s="105">
        <v>785</v>
      </c>
      <c r="M133" s="17">
        <f t="shared" si="5"/>
        <v>938218.89977177395</v>
      </c>
    </row>
    <row r="134" spans="1:13" ht="15.75" thickBot="1" x14ac:dyDescent="0.3">
      <c r="A134" s="6"/>
      <c r="B134" s="48"/>
      <c r="C134" s="12">
        <v>2022</v>
      </c>
      <c r="D134" s="18">
        <f t="shared" si="3"/>
        <v>862817.95980373246</v>
      </c>
      <c r="E134" s="17">
        <v>125</v>
      </c>
      <c r="F134" s="139">
        <f t="shared" si="4"/>
        <v>6902.5436784298599</v>
      </c>
      <c r="H134" s="48"/>
      <c r="I134" s="12">
        <v>2022</v>
      </c>
      <c r="J134" s="105">
        <v>6832234000000</v>
      </c>
      <c r="K134" s="112">
        <v>5432098939</v>
      </c>
      <c r="L134" s="105">
        <v>686</v>
      </c>
      <c r="M134" s="17">
        <f t="shared" si="5"/>
        <v>862817.95980373246</v>
      </c>
    </row>
    <row r="135" spans="1:13" ht="15.75" thickBot="1" x14ac:dyDescent="0.3">
      <c r="A135" s="6"/>
      <c r="B135" s="48"/>
      <c r="C135" s="13">
        <v>2023</v>
      </c>
      <c r="D135" s="18">
        <f t="shared" ref="D135:D140" si="6">M135</f>
        <v>1049499.718988826</v>
      </c>
      <c r="E135" s="17">
        <v>125</v>
      </c>
      <c r="F135" s="139">
        <f t="shared" ref="F135:F140" si="7">D135/E135</f>
        <v>8395.9977519106087</v>
      </c>
      <c r="H135" s="48"/>
      <c r="I135" s="13">
        <v>2023</v>
      </c>
      <c r="J135" s="123">
        <v>8202858000000</v>
      </c>
      <c r="K135" s="112">
        <v>5432098939</v>
      </c>
      <c r="L135" s="105">
        <v>695</v>
      </c>
      <c r="M135" s="17">
        <f t="shared" ref="M135:M140" si="8">J135/K135*L135</f>
        <v>1049499.718988826</v>
      </c>
    </row>
    <row r="136" spans="1:13" ht="15.75" thickBot="1" x14ac:dyDescent="0.3">
      <c r="A136" s="18">
        <v>27</v>
      </c>
      <c r="B136" s="17" t="s">
        <v>45</v>
      </c>
      <c r="C136" s="17">
        <v>2019</v>
      </c>
      <c r="D136" s="18">
        <f t="shared" si="6"/>
        <v>822314.49302758428</v>
      </c>
      <c r="E136" s="17">
        <v>112</v>
      </c>
      <c r="F136" s="139">
        <f t="shared" si="7"/>
        <v>7342.0936877462882</v>
      </c>
      <c r="H136" s="17" t="s">
        <v>45</v>
      </c>
      <c r="I136" s="17">
        <v>2019</v>
      </c>
      <c r="J136" s="104">
        <v>5655139000000</v>
      </c>
      <c r="K136" s="111">
        <v>11553528000</v>
      </c>
      <c r="L136" s="111">
        <v>1680</v>
      </c>
      <c r="M136" s="17">
        <f t="shared" si="8"/>
        <v>822314.49302758428</v>
      </c>
    </row>
    <row r="137" spans="1:13" ht="15.75" thickBot="1" x14ac:dyDescent="0.3">
      <c r="A137" s="46"/>
      <c r="B137" s="7"/>
      <c r="C137" s="12">
        <v>2020</v>
      </c>
      <c r="D137" s="18">
        <f t="shared" si="6"/>
        <v>662202.85266976466</v>
      </c>
      <c r="E137" s="17">
        <v>112</v>
      </c>
      <c r="F137" s="139">
        <f t="shared" si="7"/>
        <v>5912.5254702657558</v>
      </c>
      <c r="H137" s="7"/>
      <c r="I137" s="12">
        <v>2020</v>
      </c>
      <c r="J137" s="105">
        <v>4781737000000</v>
      </c>
      <c r="K137" s="112">
        <v>11553528000</v>
      </c>
      <c r="L137" s="109">
        <v>1600</v>
      </c>
      <c r="M137" s="17">
        <f t="shared" si="8"/>
        <v>662202.85266976466</v>
      </c>
    </row>
    <row r="138" spans="1:13" ht="15.75" thickBot="1" x14ac:dyDescent="0.3">
      <c r="A138" s="46"/>
      <c r="B138" s="7"/>
      <c r="C138" s="12">
        <v>2021</v>
      </c>
      <c r="D138" s="18">
        <f t="shared" si="6"/>
        <v>807173.2452632651</v>
      </c>
      <c r="E138" s="17">
        <v>112</v>
      </c>
      <c r="F138" s="139">
        <f t="shared" si="7"/>
        <v>7206.9039755648673</v>
      </c>
      <c r="H138" s="7"/>
      <c r="I138" s="12">
        <v>2021</v>
      </c>
      <c r="J138" s="105">
        <v>5138126000000</v>
      </c>
      <c r="K138" s="102">
        <v>11553528000</v>
      </c>
      <c r="L138" s="109">
        <v>1815</v>
      </c>
      <c r="M138" s="17">
        <f t="shared" si="8"/>
        <v>807173.2452632651</v>
      </c>
    </row>
    <row r="139" spans="1:13" ht="15.75" thickBot="1" x14ac:dyDescent="0.3">
      <c r="A139" s="93"/>
      <c r="B139" s="48"/>
      <c r="C139" s="12">
        <v>2022</v>
      </c>
      <c r="D139" s="18">
        <f t="shared" si="6"/>
        <v>16519.175556059919</v>
      </c>
      <c r="E139" s="17">
        <v>112</v>
      </c>
      <c r="F139" s="139">
        <f t="shared" si="7"/>
        <v>147.49263889339213</v>
      </c>
      <c r="H139" s="48"/>
      <c r="I139" s="12">
        <v>2022</v>
      </c>
      <c r="J139" s="122">
        <v>5822679000000</v>
      </c>
      <c r="K139" s="112">
        <v>519908000000</v>
      </c>
      <c r="L139" s="109">
        <v>1475</v>
      </c>
      <c r="M139" s="17">
        <f t="shared" si="8"/>
        <v>16519.175556059919</v>
      </c>
    </row>
    <row r="140" spans="1:13" ht="15.75" thickBot="1" x14ac:dyDescent="0.3">
      <c r="A140" s="47"/>
      <c r="B140" s="8"/>
      <c r="C140" s="13">
        <v>2023</v>
      </c>
      <c r="D140" s="18">
        <f t="shared" si="6"/>
        <v>10405.075641037301</v>
      </c>
      <c r="E140" s="17">
        <v>112</v>
      </c>
      <c r="F140" s="140">
        <f t="shared" si="7"/>
        <v>92.902461080690188</v>
      </c>
      <c r="H140" s="8"/>
      <c r="I140" s="13">
        <v>2023</v>
      </c>
      <c r="J140" s="123">
        <v>6686968000000</v>
      </c>
      <c r="K140" s="102">
        <v>1028262472000</v>
      </c>
      <c r="L140" s="120">
        <v>1600</v>
      </c>
      <c r="M140" s="17">
        <f t="shared" si="8"/>
        <v>10405.075641037301</v>
      </c>
    </row>
  </sheetData>
  <mergeCells count="1">
    <mergeCell ref="A3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92E5-864D-4F47-996C-FC3FFB37ED2D}">
  <sheetPr>
    <tabColor rgb="FF92D050"/>
  </sheetPr>
  <dimension ref="A2:M140"/>
  <sheetViews>
    <sheetView tabSelected="1" zoomScale="85" zoomScaleNormal="85" workbookViewId="0">
      <selection activeCell="F6" sqref="F6:F140"/>
    </sheetView>
  </sheetViews>
  <sheetFormatPr defaultRowHeight="15" x14ac:dyDescent="0.25"/>
  <cols>
    <col min="2" max="2" width="15.28515625" customWidth="1"/>
    <col min="4" max="4" width="35.7109375" style="32" customWidth="1"/>
    <col min="5" max="5" width="25.42578125" style="32" customWidth="1"/>
    <col min="6" max="6" width="24.7109375" customWidth="1"/>
    <col min="7" max="7" width="11" customWidth="1"/>
    <col min="9" max="9" width="22.85546875" customWidth="1"/>
  </cols>
  <sheetData>
    <row r="2" spans="1:13" ht="15.75" thickBot="1" x14ac:dyDescent="0.3"/>
    <row r="3" spans="1:13" x14ac:dyDescent="0.25">
      <c r="A3" s="163" t="s">
        <v>86</v>
      </c>
      <c r="B3" s="164"/>
      <c r="C3" s="164"/>
      <c r="D3" s="164"/>
      <c r="E3" s="164"/>
      <c r="F3" s="165"/>
      <c r="G3" s="19"/>
    </row>
    <row r="4" spans="1:13" ht="15.75" thickBot="1" x14ac:dyDescent="0.3">
      <c r="A4" s="166"/>
      <c r="B4" s="167"/>
      <c r="C4" s="167"/>
      <c r="D4" s="167"/>
      <c r="E4" s="167"/>
      <c r="F4" s="169"/>
      <c r="G4" s="19"/>
    </row>
    <row r="5" spans="1:13" ht="15.75" thickBot="1" x14ac:dyDescent="0.3">
      <c r="A5" s="1" t="s">
        <v>0</v>
      </c>
      <c r="B5" s="2" t="s">
        <v>1</v>
      </c>
      <c r="C5" s="14" t="s">
        <v>2</v>
      </c>
      <c r="D5" s="134" t="s">
        <v>111</v>
      </c>
      <c r="E5" s="134" t="s">
        <v>112</v>
      </c>
      <c r="F5" s="3" t="s">
        <v>113</v>
      </c>
      <c r="G5" s="31"/>
      <c r="I5" s="72" t="s">
        <v>89</v>
      </c>
      <c r="J5" s="72"/>
      <c r="K5" s="72"/>
      <c r="L5" s="72"/>
      <c r="M5" s="73"/>
    </row>
    <row r="6" spans="1:13" ht="15.75" thickBot="1" x14ac:dyDescent="0.3">
      <c r="A6" s="4">
        <v>1</v>
      </c>
      <c r="B6" s="87" t="s">
        <v>17</v>
      </c>
      <c r="C6" s="18">
        <v>2019</v>
      </c>
      <c r="D6" s="104">
        <v>351120000000</v>
      </c>
      <c r="E6" s="111">
        <v>175191000000</v>
      </c>
      <c r="F6" s="33">
        <f>SUM(D6/E6)</f>
        <v>2.0042125451649913</v>
      </c>
      <c r="G6" s="11"/>
      <c r="I6" s="72" t="s">
        <v>88</v>
      </c>
      <c r="J6" s="72"/>
      <c r="K6" s="72"/>
      <c r="L6" s="72"/>
      <c r="M6" s="73"/>
    </row>
    <row r="7" spans="1:13" ht="15.75" thickBot="1" x14ac:dyDescent="0.3">
      <c r="A7" s="6"/>
      <c r="B7" s="88"/>
      <c r="C7" s="15">
        <v>2020</v>
      </c>
      <c r="D7" s="105">
        <v>545239000000</v>
      </c>
      <c r="E7" s="112">
        <v>183559000000</v>
      </c>
      <c r="F7" s="33">
        <f t="shared" ref="F7:F70" si="0">SUM(D7/E7)</f>
        <v>2.9703746479333621</v>
      </c>
      <c r="G7" s="11"/>
    </row>
    <row r="8" spans="1:13" ht="15.75" thickBot="1" x14ac:dyDescent="0.3">
      <c r="A8" s="6"/>
      <c r="B8" s="88"/>
      <c r="C8" s="15">
        <v>2021</v>
      </c>
      <c r="D8" s="105">
        <v>673394000000</v>
      </c>
      <c r="E8" s="112">
        <v>268567000000</v>
      </c>
      <c r="F8" s="33">
        <f t="shared" si="0"/>
        <v>2.5073594298629391</v>
      </c>
      <c r="G8" s="11"/>
    </row>
    <row r="9" spans="1:13" ht="15.75" thickBot="1" x14ac:dyDescent="0.3">
      <c r="A9" s="6"/>
      <c r="B9" s="89"/>
      <c r="C9" s="15">
        <v>2022</v>
      </c>
      <c r="D9" s="105">
        <v>815319000000</v>
      </c>
      <c r="E9" s="112">
        <v>254719000000</v>
      </c>
      <c r="F9" s="33">
        <f t="shared" si="0"/>
        <v>3.2008566302474493</v>
      </c>
      <c r="G9" s="11"/>
    </row>
    <row r="10" spans="1:13" ht="15.75" thickBot="1" x14ac:dyDescent="0.3">
      <c r="A10" s="6"/>
      <c r="B10" s="90"/>
      <c r="C10" s="16">
        <v>2023</v>
      </c>
      <c r="D10" s="120">
        <v>1230110000000</v>
      </c>
      <c r="E10" s="117">
        <v>298814000000</v>
      </c>
      <c r="F10" s="33">
        <f t="shared" si="0"/>
        <v>4.1166411212326066</v>
      </c>
      <c r="G10" s="11"/>
    </row>
    <row r="11" spans="1:13" ht="15.75" thickBot="1" x14ac:dyDescent="0.3">
      <c r="A11" s="4">
        <v>2</v>
      </c>
      <c r="B11" s="7" t="s">
        <v>18</v>
      </c>
      <c r="C11" s="18">
        <v>2019</v>
      </c>
      <c r="D11" s="104">
        <v>474261000000</v>
      </c>
      <c r="E11" s="111">
        <v>1152923000000</v>
      </c>
      <c r="F11" s="33">
        <f t="shared" si="0"/>
        <v>0.41135531167302586</v>
      </c>
      <c r="G11" s="11"/>
    </row>
    <row r="12" spans="1:13" ht="15.75" thickBot="1" x14ac:dyDescent="0.3">
      <c r="A12" s="6"/>
      <c r="B12" s="7"/>
      <c r="C12" s="15">
        <v>2020</v>
      </c>
      <c r="D12" s="105">
        <v>695360000000</v>
      </c>
      <c r="E12" s="112">
        <v>855449000000</v>
      </c>
      <c r="F12" s="33">
        <f t="shared" si="0"/>
        <v>0.81285967953671112</v>
      </c>
      <c r="G12" s="11"/>
    </row>
    <row r="13" spans="1:13" ht="15.75" thickBot="1" x14ac:dyDescent="0.3">
      <c r="A13" s="6"/>
      <c r="B13" s="7"/>
      <c r="C13" s="15">
        <v>2021</v>
      </c>
      <c r="D13" s="105">
        <v>432800000000</v>
      </c>
      <c r="E13" s="112">
        <v>720020000000</v>
      </c>
      <c r="F13" s="33">
        <f t="shared" si="0"/>
        <v>0.60109441404405428</v>
      </c>
      <c r="G13" s="11"/>
    </row>
    <row r="14" spans="1:13" ht="15.75" thickBot="1" x14ac:dyDescent="0.3">
      <c r="A14" s="6"/>
      <c r="B14" s="48"/>
      <c r="C14" s="15">
        <v>2022</v>
      </c>
      <c r="D14" s="105">
        <v>558960000000</v>
      </c>
      <c r="E14" s="112">
        <v>827907000000</v>
      </c>
      <c r="F14" s="33">
        <f t="shared" si="0"/>
        <v>0.67514829564190182</v>
      </c>
      <c r="G14" s="11"/>
    </row>
    <row r="15" spans="1:13" ht="15.75" thickBot="1" x14ac:dyDescent="0.3">
      <c r="A15" s="6"/>
      <c r="B15" s="8"/>
      <c r="C15" s="16">
        <v>2023</v>
      </c>
      <c r="D15" s="120">
        <v>496669000000</v>
      </c>
      <c r="E15" s="117">
        <v>659907000000</v>
      </c>
      <c r="F15" s="33">
        <f t="shared" si="0"/>
        <v>0.75263484097001543</v>
      </c>
      <c r="G15" s="11"/>
    </row>
    <row r="16" spans="1:13" ht="15.75" thickBot="1" x14ac:dyDescent="0.3">
      <c r="A16" s="4">
        <v>3</v>
      </c>
      <c r="B16" s="7" t="s">
        <v>19</v>
      </c>
      <c r="C16" s="18">
        <v>2019</v>
      </c>
      <c r="D16" s="104">
        <v>176818868579</v>
      </c>
      <c r="E16" s="111">
        <v>200070083200</v>
      </c>
      <c r="F16" s="33">
        <f t="shared" si="0"/>
        <v>0.88378465061287081</v>
      </c>
      <c r="G16" s="11"/>
    </row>
    <row r="17" spans="1:7" ht="15.75" thickBot="1" x14ac:dyDescent="0.3">
      <c r="A17" s="6"/>
      <c r="B17" s="7"/>
      <c r="C17" s="15">
        <v>2020</v>
      </c>
      <c r="D17" s="105">
        <v>192738872245</v>
      </c>
      <c r="E17" s="112">
        <v>232807819931</v>
      </c>
      <c r="F17" s="33">
        <f t="shared" si="0"/>
        <v>0.82788830848604777</v>
      </c>
      <c r="G17" s="11"/>
    </row>
    <row r="18" spans="1:7" ht="15.75" thickBot="1" x14ac:dyDescent="0.3">
      <c r="A18" s="6"/>
      <c r="B18" s="7"/>
      <c r="C18" s="15">
        <v>2021</v>
      </c>
      <c r="D18" s="105">
        <v>189509211466</v>
      </c>
      <c r="E18" s="112">
        <v>232428387396</v>
      </c>
      <c r="F18" s="33">
        <f t="shared" si="0"/>
        <v>0.81534451789283191</v>
      </c>
      <c r="G18" s="11"/>
    </row>
    <row r="19" spans="1:7" ht="15.75" thickBot="1" x14ac:dyDescent="0.3">
      <c r="A19" s="6"/>
      <c r="B19" s="48"/>
      <c r="C19" s="15">
        <v>2022</v>
      </c>
      <c r="D19" s="105">
        <v>152626394141</v>
      </c>
      <c r="E19" s="112">
        <v>187318300982</v>
      </c>
      <c r="F19" s="33">
        <f t="shared" si="0"/>
        <v>0.81479702378715435</v>
      </c>
      <c r="G19" s="11"/>
    </row>
    <row r="20" spans="1:7" ht="15.75" thickBot="1" x14ac:dyDescent="0.3">
      <c r="A20" s="6"/>
      <c r="B20" s="48"/>
      <c r="C20" s="16">
        <v>2023</v>
      </c>
      <c r="D20" s="120">
        <v>154572548255</v>
      </c>
      <c r="E20" s="117">
        <v>191009050464</v>
      </c>
      <c r="F20" s="33">
        <f t="shared" si="0"/>
        <v>0.80924201172411314</v>
      </c>
      <c r="G20" s="11"/>
    </row>
    <row r="21" spans="1:7" ht="15.75" thickBot="1" x14ac:dyDescent="0.3">
      <c r="A21" s="18">
        <v>4</v>
      </c>
      <c r="B21" s="5" t="s">
        <v>20</v>
      </c>
      <c r="C21" s="18">
        <v>2019</v>
      </c>
      <c r="D21" s="104">
        <v>914969847759</v>
      </c>
      <c r="E21" s="111">
        <v>521992920130</v>
      </c>
      <c r="F21" s="33">
        <f t="shared" si="0"/>
        <v>1.7528395740140132</v>
      </c>
      <c r="G21" s="11"/>
    </row>
    <row r="22" spans="1:7" ht="15.75" thickBot="1" x14ac:dyDescent="0.3">
      <c r="A22" s="46"/>
      <c r="B22" s="7"/>
      <c r="C22" s="15">
        <v>2020</v>
      </c>
      <c r="D22" s="105">
        <v>168698932005</v>
      </c>
      <c r="E22" s="112">
        <v>325157243458</v>
      </c>
      <c r="F22" s="33">
        <f t="shared" si="0"/>
        <v>0.51882261705417165</v>
      </c>
      <c r="G22" s="11"/>
    </row>
    <row r="23" spans="1:7" ht="15.75" thickBot="1" x14ac:dyDescent="0.3">
      <c r="A23" s="46"/>
      <c r="B23" s="7"/>
      <c r="C23" s="15">
        <v>2021</v>
      </c>
      <c r="D23" s="105">
        <v>114748326246</v>
      </c>
      <c r="E23" s="112">
        <v>309149508272</v>
      </c>
      <c r="F23" s="33">
        <f t="shared" si="0"/>
        <v>0.37117421563239433</v>
      </c>
      <c r="G23" s="11"/>
    </row>
    <row r="24" spans="1:7" ht="15.75" thickBot="1" x14ac:dyDescent="0.3">
      <c r="A24" s="46"/>
      <c r="B24" s="48"/>
      <c r="C24" s="15">
        <v>2022</v>
      </c>
      <c r="D24" s="105">
        <v>75771225837</v>
      </c>
      <c r="E24" s="112">
        <v>218111044962</v>
      </c>
      <c r="F24" s="33">
        <f t="shared" si="0"/>
        <v>0.3473974729257801</v>
      </c>
      <c r="G24" s="11"/>
    </row>
    <row r="25" spans="1:7" ht="15.75" thickBot="1" x14ac:dyDescent="0.3">
      <c r="A25" s="46"/>
      <c r="B25" s="8"/>
      <c r="C25" s="16">
        <v>2023</v>
      </c>
      <c r="D25" s="120">
        <v>59788496482</v>
      </c>
      <c r="E25" s="117">
        <v>295646635168</v>
      </c>
      <c r="F25" s="33">
        <f t="shared" si="0"/>
        <v>0.20222958549156303</v>
      </c>
      <c r="G25" s="11"/>
    </row>
    <row r="26" spans="1:7" ht="15.75" thickBot="1" x14ac:dyDescent="0.3">
      <c r="A26" s="18">
        <v>5</v>
      </c>
      <c r="B26" s="28" t="s">
        <v>22</v>
      </c>
      <c r="C26" s="18">
        <v>2019</v>
      </c>
      <c r="D26" s="104">
        <v>723916345285</v>
      </c>
      <c r="E26" s="111">
        <v>57300411135</v>
      </c>
      <c r="F26" s="33">
        <f t="shared" si="0"/>
        <v>12.633702462962267</v>
      </c>
      <c r="G26" s="11"/>
    </row>
    <row r="27" spans="1:7" ht="15.75" thickBot="1" x14ac:dyDescent="0.3">
      <c r="A27" s="46"/>
      <c r="B27" s="12"/>
      <c r="C27" s="15">
        <v>2020</v>
      </c>
      <c r="D27" s="105">
        <v>751789918087</v>
      </c>
      <c r="E27" s="112">
        <v>56665064940</v>
      </c>
      <c r="F27" s="33">
        <f t="shared" si="0"/>
        <v>13.267255916551678</v>
      </c>
      <c r="G27" s="11"/>
    </row>
    <row r="28" spans="1:7" ht="15.75" thickBot="1" x14ac:dyDescent="0.3">
      <c r="A28" s="46"/>
      <c r="B28" s="12"/>
      <c r="C28" s="15">
        <v>2021</v>
      </c>
      <c r="D28" s="105">
        <v>856198582426</v>
      </c>
      <c r="E28" s="112">
        <v>64332022572</v>
      </c>
      <c r="F28" s="33">
        <f t="shared" si="0"/>
        <v>13.309057421096124</v>
      </c>
      <c r="G28" s="11"/>
    </row>
    <row r="29" spans="1:7" ht="15.75" thickBot="1" x14ac:dyDescent="0.3">
      <c r="A29" s="46"/>
      <c r="B29" s="71"/>
      <c r="C29" s="15">
        <v>2022</v>
      </c>
      <c r="D29" s="105">
        <v>772685806645</v>
      </c>
      <c r="E29" s="112">
        <v>72411790397</v>
      </c>
      <c r="F29" s="33">
        <f t="shared" si="0"/>
        <v>10.670718158033726</v>
      </c>
      <c r="G29" s="11"/>
    </row>
    <row r="30" spans="1:7" ht="15.75" thickBot="1" x14ac:dyDescent="0.3">
      <c r="A30" s="46"/>
      <c r="B30" s="71"/>
      <c r="C30" s="16">
        <v>2023</v>
      </c>
      <c r="D30" s="120">
        <v>501886780991</v>
      </c>
      <c r="E30" s="117">
        <v>78024161155</v>
      </c>
      <c r="F30" s="33">
        <f t="shared" si="0"/>
        <v>6.4324534036831196</v>
      </c>
      <c r="G30" s="11"/>
    </row>
    <row r="31" spans="1:7" ht="15.75" thickBot="1" x14ac:dyDescent="0.3">
      <c r="A31" s="18">
        <v>6</v>
      </c>
      <c r="B31" s="17" t="s">
        <v>23</v>
      </c>
      <c r="C31" s="135">
        <v>2019</v>
      </c>
      <c r="D31" s="104">
        <v>1067652078121</v>
      </c>
      <c r="E31" s="111">
        <v>222440530626</v>
      </c>
      <c r="F31" s="33">
        <f t="shared" si="0"/>
        <v>4.7997191659108873</v>
      </c>
      <c r="G31" s="11"/>
    </row>
    <row r="32" spans="1:7" ht="15.75" thickBot="1" x14ac:dyDescent="0.3">
      <c r="A32" s="46"/>
      <c r="B32" s="7"/>
      <c r="C32" s="136">
        <v>2020</v>
      </c>
      <c r="D32" s="105">
        <v>1266586465994</v>
      </c>
      <c r="E32" s="112">
        <v>271641005590</v>
      </c>
      <c r="F32" s="33">
        <f t="shared" si="0"/>
        <v>4.6627219010730503</v>
      </c>
      <c r="G32" s="11"/>
    </row>
    <row r="33" spans="1:7" ht="15.75" thickBot="1" x14ac:dyDescent="0.3">
      <c r="A33" s="46"/>
      <c r="B33" s="12"/>
      <c r="C33" s="136">
        <v>2021</v>
      </c>
      <c r="D33" s="105">
        <v>1358085356038</v>
      </c>
      <c r="E33" s="112">
        <v>283104828760</v>
      </c>
      <c r="F33" s="33">
        <f t="shared" si="0"/>
        <v>4.797111239629567</v>
      </c>
      <c r="G33" s="11"/>
    </row>
    <row r="34" spans="1:7" ht="15.75" thickBot="1" x14ac:dyDescent="0.3">
      <c r="A34" s="46"/>
      <c r="B34" s="12"/>
      <c r="C34" s="136">
        <v>2022</v>
      </c>
      <c r="D34" s="105">
        <v>1383998340429</v>
      </c>
      <c r="E34" s="112">
        <v>139037021213</v>
      </c>
      <c r="F34" s="33">
        <f t="shared" si="0"/>
        <v>9.9541714023688801</v>
      </c>
      <c r="G34" s="11"/>
    </row>
    <row r="35" spans="1:7" ht="15.75" thickBot="1" x14ac:dyDescent="0.3">
      <c r="A35" s="46"/>
      <c r="B35" s="13"/>
      <c r="C35" s="137">
        <v>2023</v>
      </c>
      <c r="D35" s="120">
        <v>1581591507205</v>
      </c>
      <c r="E35" s="117">
        <v>217016302851</v>
      </c>
      <c r="F35" s="33">
        <f t="shared" si="0"/>
        <v>7.2878925980547002</v>
      </c>
      <c r="G35" s="11"/>
    </row>
    <row r="36" spans="1:7" ht="15.75" thickBot="1" x14ac:dyDescent="0.3">
      <c r="A36" s="18">
        <v>7</v>
      </c>
      <c r="B36" s="30" t="s">
        <v>24</v>
      </c>
      <c r="C36" s="18">
        <v>2019</v>
      </c>
      <c r="D36" s="104">
        <v>240755729131</v>
      </c>
      <c r="E36" s="111">
        <v>204953165337</v>
      </c>
      <c r="F36" s="33">
        <f t="shared" si="0"/>
        <v>1.1746865618549029</v>
      </c>
      <c r="G36" s="11"/>
    </row>
    <row r="37" spans="1:7" ht="15.75" thickBot="1" x14ac:dyDescent="0.3">
      <c r="A37" s="46"/>
      <c r="B37" s="12"/>
      <c r="C37" s="15">
        <v>2020</v>
      </c>
      <c r="D37" s="105">
        <v>254187665140</v>
      </c>
      <c r="E37" s="112">
        <v>147545013406</v>
      </c>
      <c r="F37" s="33">
        <f t="shared" si="0"/>
        <v>1.7227804537219509</v>
      </c>
      <c r="G37" s="11"/>
    </row>
    <row r="38" spans="1:7" ht="15.75" thickBot="1" x14ac:dyDescent="0.3">
      <c r="A38" s="46"/>
      <c r="B38" s="12"/>
      <c r="C38" s="15">
        <v>2021</v>
      </c>
      <c r="D38" s="105">
        <v>279804122714</v>
      </c>
      <c r="E38" s="112">
        <v>182882815706</v>
      </c>
      <c r="F38" s="33">
        <f t="shared" si="0"/>
        <v>1.5299639916076611</v>
      </c>
      <c r="G38" s="11"/>
    </row>
    <row r="39" spans="1:7" ht="15.75" thickBot="1" x14ac:dyDescent="0.3">
      <c r="A39" s="46"/>
      <c r="B39" s="71"/>
      <c r="C39" s="15">
        <v>2022</v>
      </c>
      <c r="D39" s="105">
        <v>380268816727</v>
      </c>
      <c r="E39" s="112">
        <v>209828541579</v>
      </c>
      <c r="F39" s="33">
        <f t="shared" si="0"/>
        <v>1.8122835619282498</v>
      </c>
      <c r="G39" s="11"/>
    </row>
    <row r="40" spans="1:7" ht="15.75" thickBot="1" x14ac:dyDescent="0.3">
      <c r="A40" s="46"/>
      <c r="B40" s="13"/>
      <c r="C40" s="16">
        <v>2023</v>
      </c>
      <c r="D40" s="120">
        <v>533003540931</v>
      </c>
      <c r="E40" s="117">
        <v>441890974677</v>
      </c>
      <c r="F40" s="33">
        <f t="shared" si="0"/>
        <v>1.206187886775915</v>
      </c>
      <c r="G40" s="11"/>
    </row>
    <row r="41" spans="1:7" ht="15.75" thickBot="1" x14ac:dyDescent="0.3">
      <c r="A41" s="18">
        <v>8</v>
      </c>
      <c r="B41" s="50" t="s">
        <v>25</v>
      </c>
      <c r="C41" s="18">
        <v>2019</v>
      </c>
      <c r="D41" s="104">
        <v>1292805083</v>
      </c>
      <c r="E41" s="111">
        <v>212420390000</v>
      </c>
      <c r="F41" s="33">
        <f t="shared" si="0"/>
        <v>6.0860686820130589E-3</v>
      </c>
      <c r="G41" s="11"/>
    </row>
    <row r="42" spans="1:7" ht="15.75" thickBot="1" x14ac:dyDescent="0.3">
      <c r="A42" s="46"/>
      <c r="B42" s="12"/>
      <c r="C42" s="15">
        <v>2020</v>
      </c>
      <c r="D42" s="105">
        <v>1103831856</v>
      </c>
      <c r="E42" s="112">
        <v>205681950000</v>
      </c>
      <c r="F42" s="33">
        <f t="shared" si="0"/>
        <v>5.3666928770366093E-3</v>
      </c>
      <c r="G42" s="11"/>
    </row>
    <row r="43" spans="1:7" ht="15.75" thickBot="1" x14ac:dyDescent="0.3">
      <c r="A43" s="46"/>
      <c r="B43" s="12"/>
      <c r="C43" s="15">
        <v>2021</v>
      </c>
      <c r="D43" s="105">
        <v>1174393432</v>
      </c>
      <c r="E43" s="112">
        <v>298548048000</v>
      </c>
      <c r="F43" s="33">
        <f t="shared" si="0"/>
        <v>3.9336831704891934E-3</v>
      </c>
      <c r="G43" s="11"/>
    </row>
    <row r="44" spans="1:7" ht="15.75" thickBot="1" x14ac:dyDescent="0.3">
      <c r="A44" s="46"/>
      <c r="B44" s="71"/>
      <c r="C44" s="15">
        <v>2022</v>
      </c>
      <c r="D44" s="105">
        <v>1165412820</v>
      </c>
      <c r="E44" s="112">
        <v>306410502000</v>
      </c>
      <c r="F44" s="33">
        <f t="shared" si="0"/>
        <v>3.8034362803922432E-3</v>
      </c>
      <c r="G44" s="11"/>
    </row>
    <row r="45" spans="1:7" ht="15.75" thickBot="1" x14ac:dyDescent="0.3">
      <c r="A45" s="46"/>
      <c r="B45" s="13"/>
      <c r="C45" s="16">
        <v>2023</v>
      </c>
      <c r="D45" s="104">
        <v>1060254527</v>
      </c>
      <c r="E45" s="111">
        <v>216736168000</v>
      </c>
      <c r="F45" s="33">
        <f t="shared" si="0"/>
        <v>4.891913226960809E-3</v>
      </c>
      <c r="G45" s="11"/>
    </row>
    <row r="46" spans="1:7" ht="15.75" thickBot="1" x14ac:dyDescent="0.3">
      <c r="A46" s="18">
        <v>9</v>
      </c>
      <c r="B46" s="51" t="s">
        <v>26</v>
      </c>
      <c r="C46" s="18">
        <v>2019</v>
      </c>
      <c r="D46" s="104">
        <v>3736573000000</v>
      </c>
      <c r="E46" s="111">
        <v>2112483000000</v>
      </c>
      <c r="F46" s="33">
        <f t="shared" si="0"/>
        <v>1.768806186842687</v>
      </c>
      <c r="G46" s="11"/>
    </row>
    <row r="47" spans="1:7" ht="15.75" thickBot="1" x14ac:dyDescent="0.3">
      <c r="A47" s="46"/>
      <c r="B47" s="12"/>
      <c r="C47" s="15">
        <v>2020</v>
      </c>
      <c r="D47" s="105">
        <v>3584233000000</v>
      </c>
      <c r="E47" s="112">
        <v>822493000000</v>
      </c>
      <c r="F47" s="33">
        <f t="shared" si="0"/>
        <v>4.3577671785656538</v>
      </c>
      <c r="G47" s="11"/>
    </row>
    <row r="48" spans="1:7" ht="15.75" thickBot="1" x14ac:dyDescent="0.3">
      <c r="A48" s="46"/>
      <c r="B48" s="12"/>
      <c r="C48" s="15">
        <v>2021</v>
      </c>
      <c r="D48" s="105">
        <v>3965274000000</v>
      </c>
      <c r="E48" s="112">
        <v>3965274000000</v>
      </c>
      <c r="F48" s="33">
        <f t="shared" si="0"/>
        <v>1</v>
      </c>
      <c r="G48" s="11"/>
    </row>
    <row r="49" spans="1:7" ht="15.75" thickBot="1" x14ac:dyDescent="0.3">
      <c r="A49" s="93"/>
      <c r="B49" s="71"/>
      <c r="C49" s="15">
        <v>2022</v>
      </c>
      <c r="D49" s="105">
        <v>4275936000000</v>
      </c>
      <c r="E49" s="112">
        <v>1312391000000</v>
      </c>
      <c r="F49" s="33">
        <f t="shared" si="0"/>
        <v>3.2581265796549963</v>
      </c>
      <c r="G49" s="11"/>
    </row>
    <row r="50" spans="1:7" ht="15.75" thickBot="1" x14ac:dyDescent="0.3">
      <c r="A50" s="47"/>
      <c r="B50" s="13"/>
      <c r="C50" s="16">
        <v>2023</v>
      </c>
      <c r="D50" s="120">
        <v>4138435000000</v>
      </c>
      <c r="E50" s="117">
        <v>1163284000000</v>
      </c>
      <c r="F50" s="33">
        <f t="shared" si="0"/>
        <v>3.557544847174035</v>
      </c>
      <c r="G50" s="11"/>
    </row>
    <row r="51" spans="1:7" ht="15.75" thickBot="1" x14ac:dyDescent="0.3">
      <c r="A51" s="18">
        <v>10</v>
      </c>
      <c r="B51" s="30" t="s">
        <v>27</v>
      </c>
      <c r="C51" s="18">
        <v>2019</v>
      </c>
      <c r="D51" s="104">
        <v>39436012770</v>
      </c>
      <c r="E51" s="111">
        <v>34921473609</v>
      </c>
      <c r="F51" s="33">
        <f t="shared" si="0"/>
        <v>1.1292768802241069</v>
      </c>
      <c r="G51" s="11"/>
    </row>
    <row r="52" spans="1:7" ht="15.75" thickBot="1" x14ac:dyDescent="0.3">
      <c r="A52" s="46"/>
      <c r="B52" s="12"/>
      <c r="C52" s="15">
        <v>2020</v>
      </c>
      <c r="D52" s="105">
        <v>30018199981</v>
      </c>
      <c r="E52" s="112">
        <v>40180201199</v>
      </c>
      <c r="F52" s="33">
        <f t="shared" si="0"/>
        <v>0.74708933965584745</v>
      </c>
      <c r="G52" s="11"/>
    </row>
    <row r="53" spans="1:7" ht="15.75" thickBot="1" x14ac:dyDescent="0.3">
      <c r="A53" s="46"/>
      <c r="B53" s="12"/>
      <c r="C53" s="15">
        <v>2021</v>
      </c>
      <c r="D53" s="105">
        <v>28220720064</v>
      </c>
      <c r="E53" s="112">
        <v>50340517198</v>
      </c>
      <c r="F53" s="33">
        <f t="shared" si="0"/>
        <v>0.56059654597909436</v>
      </c>
      <c r="G53" s="11"/>
    </row>
    <row r="54" spans="1:7" ht="15.75" thickBot="1" x14ac:dyDescent="0.3">
      <c r="A54" s="46"/>
      <c r="B54" s="71"/>
      <c r="C54" s="15">
        <v>2022</v>
      </c>
      <c r="D54" s="105">
        <v>27248456331</v>
      </c>
      <c r="E54" s="112">
        <v>49827290693</v>
      </c>
      <c r="F54" s="33">
        <f t="shared" si="0"/>
        <v>0.54685807620738258</v>
      </c>
      <c r="G54" s="11"/>
    </row>
    <row r="55" spans="1:7" ht="15.75" thickBot="1" x14ac:dyDescent="0.3">
      <c r="A55" s="46"/>
      <c r="B55" s="13"/>
      <c r="C55" s="16">
        <v>2023</v>
      </c>
      <c r="D55" s="120">
        <v>24630090991</v>
      </c>
      <c r="E55" s="117">
        <v>24648846825</v>
      </c>
      <c r="F55" s="33">
        <f t="shared" si="0"/>
        <v>0.99923907864196804</v>
      </c>
      <c r="G55" s="11"/>
    </row>
    <row r="56" spans="1:7" ht="15.75" thickBot="1" x14ac:dyDescent="0.3">
      <c r="A56" s="18">
        <v>11</v>
      </c>
      <c r="B56" s="9" t="s">
        <v>75</v>
      </c>
      <c r="C56" s="18">
        <v>2019</v>
      </c>
      <c r="D56" s="104">
        <v>1999886108743</v>
      </c>
      <c r="E56" s="111">
        <v>1303881731637</v>
      </c>
      <c r="F56" s="33">
        <f t="shared" si="0"/>
        <v>1.5337941012734178</v>
      </c>
      <c r="G56" s="11"/>
    </row>
    <row r="57" spans="1:7" ht="15.75" thickBot="1" x14ac:dyDescent="0.3">
      <c r="A57" s="46"/>
      <c r="B57" s="12"/>
      <c r="C57" s="15">
        <v>2020</v>
      </c>
      <c r="D57" s="105">
        <v>2314323530275</v>
      </c>
      <c r="E57" s="112">
        <v>1321529767664</v>
      </c>
      <c r="F57" s="33">
        <f t="shared" si="0"/>
        <v>1.7512458568117693</v>
      </c>
      <c r="G57" s="11"/>
    </row>
    <row r="58" spans="1:7" ht="15.75" thickBot="1" x14ac:dyDescent="0.3">
      <c r="A58" s="46"/>
      <c r="B58" s="7"/>
      <c r="C58" s="15">
        <v>2021</v>
      </c>
      <c r="D58" s="105">
        <v>2613436417820</v>
      </c>
      <c r="E58" s="112">
        <v>1771339531925</v>
      </c>
      <c r="F58" s="33">
        <f t="shared" si="0"/>
        <v>1.475401169972113</v>
      </c>
      <c r="G58" s="11"/>
    </row>
    <row r="59" spans="1:7" ht="15.75" thickBot="1" x14ac:dyDescent="0.3">
      <c r="A59" s="46"/>
      <c r="B59" s="48"/>
      <c r="C59" s="15">
        <v>2022</v>
      </c>
      <c r="D59" s="105">
        <v>3194327374948</v>
      </c>
      <c r="E59" s="112">
        <v>1835096804319</v>
      </c>
      <c r="F59" s="33">
        <f t="shared" si="0"/>
        <v>1.7406860321646123</v>
      </c>
      <c r="G59" s="11"/>
    </row>
    <row r="60" spans="1:7" ht="15.75" thickBot="1" x14ac:dyDescent="0.3">
      <c r="A60" s="46"/>
      <c r="B60" s="8"/>
      <c r="C60" s="16">
        <v>2023</v>
      </c>
      <c r="D60" s="120">
        <v>3325304800609</v>
      </c>
      <c r="E60" s="117">
        <v>1872541607518</v>
      </c>
      <c r="F60" s="33">
        <f t="shared" si="0"/>
        <v>1.7758242525871539</v>
      </c>
      <c r="G60" s="11"/>
    </row>
    <row r="61" spans="1:7" ht="15.75" thickBot="1" x14ac:dyDescent="0.3">
      <c r="A61" s="4">
        <v>12</v>
      </c>
      <c r="B61" s="9" t="s">
        <v>28</v>
      </c>
      <c r="C61" s="18">
        <v>2019</v>
      </c>
      <c r="D61" s="104">
        <v>483422211591</v>
      </c>
      <c r="E61" s="111">
        <v>161901915986</v>
      </c>
      <c r="F61" s="33">
        <f t="shared" si="0"/>
        <v>2.985895556867916</v>
      </c>
      <c r="G61" s="11"/>
    </row>
    <row r="62" spans="1:7" ht="15.75" thickBot="1" x14ac:dyDescent="0.3">
      <c r="A62" s="6"/>
      <c r="B62" s="7"/>
      <c r="C62" s="15">
        <v>2020</v>
      </c>
      <c r="D62" s="105">
        <v>423486192138</v>
      </c>
      <c r="E62" s="112">
        <v>188719266211</v>
      </c>
      <c r="F62" s="33">
        <f t="shared" si="0"/>
        <v>2.244000841252296</v>
      </c>
      <c r="G62" s="11"/>
    </row>
    <row r="63" spans="1:7" ht="15.75" thickBot="1" x14ac:dyDescent="0.3">
      <c r="A63" s="6"/>
      <c r="B63" s="7"/>
      <c r="C63" s="15">
        <v>2021</v>
      </c>
      <c r="D63" s="105">
        <v>450325961390</v>
      </c>
      <c r="E63" s="112">
        <v>280958063589</v>
      </c>
      <c r="F63" s="33">
        <f t="shared" si="0"/>
        <v>1.602822697585075</v>
      </c>
      <c r="G63" s="11"/>
    </row>
    <row r="64" spans="1:7" ht="15.75" thickBot="1" x14ac:dyDescent="0.3">
      <c r="A64" s="6"/>
      <c r="B64" s="48"/>
      <c r="C64" s="15">
        <v>2022</v>
      </c>
      <c r="D64" s="105">
        <v>389697575028</v>
      </c>
      <c r="E64" s="112">
        <v>119206775342</v>
      </c>
      <c r="F64" s="33">
        <f t="shared" si="0"/>
        <v>3.269089142877756</v>
      </c>
      <c r="G64" s="11"/>
    </row>
    <row r="65" spans="1:7" ht="15.75" thickBot="1" x14ac:dyDescent="0.3">
      <c r="A65" s="6"/>
      <c r="B65" s="8"/>
      <c r="C65" s="16">
        <v>2023</v>
      </c>
      <c r="D65" s="120">
        <v>637958259902</v>
      </c>
      <c r="E65" s="117">
        <v>364553821477</v>
      </c>
      <c r="F65" s="33">
        <f t="shared" si="0"/>
        <v>1.7499700245008933</v>
      </c>
      <c r="G65" s="11"/>
    </row>
    <row r="66" spans="1:7" ht="15.75" thickBot="1" x14ac:dyDescent="0.3">
      <c r="A66" s="4">
        <v>13</v>
      </c>
      <c r="B66" s="9" t="s">
        <v>29</v>
      </c>
      <c r="C66" s="18">
        <v>2019</v>
      </c>
      <c r="D66" s="104">
        <v>16624925000000</v>
      </c>
      <c r="E66" s="111">
        <v>6556359000000</v>
      </c>
      <c r="F66" s="33">
        <f t="shared" si="0"/>
        <v>2.5356947354469148</v>
      </c>
      <c r="G66" s="11"/>
    </row>
    <row r="67" spans="1:7" ht="15.75" thickBot="1" x14ac:dyDescent="0.3">
      <c r="A67" s="6"/>
      <c r="B67" s="7"/>
      <c r="C67" s="15">
        <v>2020</v>
      </c>
      <c r="D67" s="105">
        <v>20716223000000</v>
      </c>
      <c r="E67" s="112">
        <v>9176164000000</v>
      </c>
      <c r="F67" s="33">
        <f t="shared" si="0"/>
        <v>2.257612549209016</v>
      </c>
      <c r="G67" s="11"/>
    </row>
    <row r="68" spans="1:7" ht="15.75" thickBot="1" x14ac:dyDescent="0.3">
      <c r="A68" s="6"/>
      <c r="B68" s="7"/>
      <c r="C68" s="15">
        <v>2021</v>
      </c>
      <c r="D68" s="105">
        <v>33997637000000</v>
      </c>
      <c r="E68" s="112">
        <v>18896133000000</v>
      </c>
      <c r="F68" s="33">
        <f t="shared" si="0"/>
        <v>1.7991848914272566</v>
      </c>
      <c r="G68" s="11"/>
    </row>
    <row r="69" spans="1:7" ht="15.75" thickBot="1" x14ac:dyDescent="0.3">
      <c r="A69" s="6"/>
      <c r="B69" s="48"/>
      <c r="C69" s="15">
        <v>2022</v>
      </c>
      <c r="D69" s="105">
        <v>31070365000000</v>
      </c>
      <c r="E69" s="112">
        <v>10033935000000</v>
      </c>
      <c r="F69" s="33">
        <f t="shared" si="0"/>
        <v>3.0965284307701815</v>
      </c>
      <c r="G69" s="11"/>
    </row>
    <row r="70" spans="1:7" ht="15.75" thickBot="1" x14ac:dyDescent="0.3">
      <c r="A70" s="6"/>
      <c r="B70" s="8"/>
      <c r="C70" s="16">
        <v>2023</v>
      </c>
      <c r="D70" s="120">
        <v>36773465000000</v>
      </c>
      <c r="E70" s="117">
        <v>10464225000000</v>
      </c>
      <c r="F70" s="33">
        <f t="shared" si="0"/>
        <v>3.5142081711736894</v>
      </c>
      <c r="G70" s="11"/>
    </row>
    <row r="71" spans="1:7" ht="15.75" thickBot="1" x14ac:dyDescent="0.3">
      <c r="A71" s="4">
        <v>14</v>
      </c>
      <c r="B71" s="9" t="s">
        <v>30</v>
      </c>
      <c r="C71" s="18">
        <v>2019</v>
      </c>
      <c r="D71" s="104">
        <v>123860216383</v>
      </c>
      <c r="E71" s="111">
        <v>22889516184</v>
      </c>
      <c r="F71" s="33">
        <f t="shared" ref="F71:F134" si="1">SUM(D71/E71)</f>
        <v>5.4112203764961846</v>
      </c>
      <c r="G71" s="11"/>
    </row>
    <row r="72" spans="1:7" ht="15.75" thickBot="1" x14ac:dyDescent="0.3">
      <c r="A72" s="6"/>
      <c r="B72" s="7"/>
      <c r="C72" s="15">
        <v>2020</v>
      </c>
      <c r="D72" s="104">
        <v>101730652999</v>
      </c>
      <c r="E72" s="111">
        <v>1031391774</v>
      </c>
      <c r="F72" s="33">
        <f t="shared" si="1"/>
        <v>98.634345903751608</v>
      </c>
      <c r="G72" s="11"/>
    </row>
    <row r="73" spans="1:7" ht="15.75" thickBot="1" x14ac:dyDescent="0.3">
      <c r="A73" s="6"/>
      <c r="B73" s="7"/>
      <c r="C73" s="15">
        <v>2021</v>
      </c>
      <c r="D73" s="105">
        <v>82329380348</v>
      </c>
      <c r="E73" s="112">
        <v>1452475738</v>
      </c>
      <c r="F73" s="33">
        <f t="shared" si="1"/>
        <v>56.682103662099173</v>
      </c>
      <c r="G73" s="11"/>
    </row>
    <row r="74" spans="1:7" ht="15.75" thickBot="1" x14ac:dyDescent="0.3">
      <c r="A74" s="6"/>
      <c r="B74" s="48"/>
      <c r="C74" s="15">
        <v>2022</v>
      </c>
      <c r="D74" s="105">
        <v>65582821832</v>
      </c>
      <c r="E74" s="112">
        <v>2395942684</v>
      </c>
      <c r="F74" s="33">
        <f t="shared" si="1"/>
        <v>27.372450213420883</v>
      </c>
      <c r="G74" s="11"/>
    </row>
    <row r="75" spans="1:7" ht="15.75" thickBot="1" x14ac:dyDescent="0.3">
      <c r="A75" s="6"/>
      <c r="B75" s="8"/>
      <c r="C75" s="16">
        <v>2023</v>
      </c>
      <c r="D75" s="120">
        <v>49851916130</v>
      </c>
      <c r="E75" s="117">
        <v>770546642</v>
      </c>
      <c r="F75" s="33">
        <f t="shared" si="1"/>
        <v>64.696818353015416</v>
      </c>
      <c r="G75" s="11"/>
    </row>
    <row r="76" spans="1:7" ht="15.75" thickBot="1" x14ac:dyDescent="0.3">
      <c r="A76" s="4">
        <v>15</v>
      </c>
      <c r="B76" s="9" t="s">
        <v>31</v>
      </c>
      <c r="C76" s="18">
        <v>2019</v>
      </c>
      <c r="D76" s="104">
        <v>61054972928</v>
      </c>
      <c r="E76" s="111">
        <v>61019034485</v>
      </c>
      <c r="F76" s="33">
        <f t="shared" si="1"/>
        <v>1.0005889710203271</v>
      </c>
      <c r="G76" s="11"/>
    </row>
    <row r="77" spans="1:7" ht="15.75" thickBot="1" x14ac:dyDescent="0.3">
      <c r="A77" s="6"/>
      <c r="B77" s="7"/>
      <c r="C77" s="15">
        <v>2020</v>
      </c>
      <c r="D77" s="105">
        <v>101515353709</v>
      </c>
      <c r="E77" s="112">
        <v>62102806939</v>
      </c>
      <c r="F77" s="33">
        <f t="shared" si="1"/>
        <v>1.634633903242291</v>
      </c>
      <c r="G77" s="11"/>
    </row>
    <row r="78" spans="1:7" ht="15.75" thickBot="1" x14ac:dyDescent="0.3">
      <c r="A78" s="6"/>
      <c r="B78" s="7"/>
      <c r="C78" s="15">
        <v>2021</v>
      </c>
      <c r="D78" s="105">
        <v>100799802577</v>
      </c>
      <c r="E78" s="112">
        <v>56730953387</v>
      </c>
      <c r="F78" s="33">
        <f t="shared" si="1"/>
        <v>1.7768043115612164</v>
      </c>
      <c r="G78" s="11"/>
    </row>
    <row r="79" spans="1:7" ht="15.75" thickBot="1" x14ac:dyDescent="0.3">
      <c r="A79" s="6"/>
      <c r="B79" s="48"/>
      <c r="C79" s="15">
        <v>2022</v>
      </c>
      <c r="D79" s="105">
        <v>94098987115</v>
      </c>
      <c r="E79" s="112">
        <v>49180364905</v>
      </c>
      <c r="F79" s="33">
        <f t="shared" si="1"/>
        <v>1.9133446304590813</v>
      </c>
      <c r="G79" s="11"/>
    </row>
    <row r="80" spans="1:7" ht="15.75" thickBot="1" x14ac:dyDescent="0.3">
      <c r="A80" s="6"/>
      <c r="B80" s="8"/>
      <c r="C80" s="16">
        <v>2023</v>
      </c>
      <c r="D80" s="120">
        <v>112467183490</v>
      </c>
      <c r="E80" s="117">
        <v>63734787661</v>
      </c>
      <c r="F80" s="33">
        <f t="shared" si="1"/>
        <v>1.764612194021945</v>
      </c>
      <c r="G80" s="11"/>
    </row>
    <row r="81" spans="1:7" ht="15.75" thickBot="1" x14ac:dyDescent="0.3">
      <c r="A81" s="4">
        <v>16</v>
      </c>
      <c r="B81" s="9" t="s">
        <v>32</v>
      </c>
      <c r="C81" s="18">
        <v>2019</v>
      </c>
      <c r="D81" s="104">
        <v>31403445000000</v>
      </c>
      <c r="E81" s="111">
        <v>24686862000000</v>
      </c>
      <c r="F81" s="33">
        <f t="shared" si="1"/>
        <v>1.2720711526641175</v>
      </c>
      <c r="G81" s="11"/>
    </row>
    <row r="82" spans="1:7" ht="15.75" thickBot="1" x14ac:dyDescent="0.3">
      <c r="A82" s="6"/>
      <c r="B82" s="7"/>
      <c r="C82" s="15">
        <v>2020</v>
      </c>
      <c r="D82" s="105">
        <v>38418238000000</v>
      </c>
      <c r="E82" s="112">
        <v>27975875000000</v>
      </c>
      <c r="F82" s="33">
        <f t="shared" si="1"/>
        <v>1.3732631419035151</v>
      </c>
      <c r="G82" s="11"/>
    </row>
    <row r="83" spans="1:7" ht="15.75" thickBot="1" x14ac:dyDescent="0.3">
      <c r="A83" s="6"/>
      <c r="B83" s="7"/>
      <c r="C83" s="15">
        <v>2021</v>
      </c>
      <c r="D83" s="105">
        <v>54183399000000</v>
      </c>
      <c r="E83" s="112">
        <v>40403404000000</v>
      </c>
      <c r="F83" s="33">
        <f t="shared" si="1"/>
        <v>1.3410602482899707</v>
      </c>
      <c r="G83" s="11"/>
    </row>
    <row r="84" spans="1:7" ht="15.75" thickBot="1" x14ac:dyDescent="0.3">
      <c r="A84" s="6"/>
      <c r="B84" s="48"/>
      <c r="C84" s="15">
        <v>2022</v>
      </c>
      <c r="D84" s="105">
        <v>54876668000000</v>
      </c>
      <c r="E84" s="112">
        <v>30725942000000</v>
      </c>
      <c r="F84" s="33">
        <f t="shared" si="1"/>
        <v>1.7860044128183279</v>
      </c>
      <c r="G84" s="11"/>
    </row>
    <row r="85" spans="1:7" ht="15.75" thickBot="1" x14ac:dyDescent="0.3">
      <c r="A85" s="6"/>
      <c r="B85" s="8"/>
      <c r="C85" s="16">
        <v>2023</v>
      </c>
      <c r="D85" s="120">
        <v>63101797000000</v>
      </c>
      <c r="E85" s="117">
        <v>32914504000000</v>
      </c>
      <c r="F85" s="33">
        <f t="shared" si="1"/>
        <v>1.9171425764155523</v>
      </c>
      <c r="G85" s="11"/>
    </row>
    <row r="86" spans="1:7" ht="15.75" thickBot="1" x14ac:dyDescent="0.3">
      <c r="A86" s="4">
        <v>17</v>
      </c>
      <c r="B86" s="9" t="s">
        <v>33</v>
      </c>
      <c r="C86" s="18">
        <v>2019</v>
      </c>
      <c r="D86" s="104">
        <v>498883575576</v>
      </c>
      <c r="E86" s="111">
        <v>201269847299</v>
      </c>
      <c r="F86" s="33">
        <f t="shared" si="1"/>
        <v>2.4786801514032781</v>
      </c>
      <c r="G86" s="11"/>
    </row>
    <row r="87" spans="1:7" ht="15.75" thickBot="1" x14ac:dyDescent="0.3">
      <c r="A87" s="6"/>
      <c r="B87" s="7"/>
      <c r="C87" s="15">
        <v>2020</v>
      </c>
      <c r="D87" s="105">
        <v>500560734326</v>
      </c>
      <c r="E87" s="112">
        <v>197366118342</v>
      </c>
      <c r="F87" s="33">
        <f t="shared" si="1"/>
        <v>2.5362039773139697</v>
      </c>
      <c r="G87" s="11"/>
    </row>
    <row r="88" spans="1:7" ht="15.75" thickBot="1" x14ac:dyDescent="0.3">
      <c r="A88" s="6"/>
      <c r="B88" s="7"/>
      <c r="C88" s="15">
        <v>2021</v>
      </c>
      <c r="D88" s="105">
        <v>497681274294</v>
      </c>
      <c r="E88" s="112">
        <v>176772189231</v>
      </c>
      <c r="F88" s="33">
        <f t="shared" si="1"/>
        <v>2.815382195915709</v>
      </c>
      <c r="G88" s="11"/>
    </row>
    <row r="89" spans="1:7" ht="15.75" thickBot="1" x14ac:dyDescent="0.3">
      <c r="A89" s="6"/>
      <c r="B89" s="48"/>
      <c r="C89" s="15">
        <v>2022</v>
      </c>
      <c r="D89" s="105">
        <v>641093981245</v>
      </c>
      <c r="E89" s="112">
        <v>153894624540</v>
      </c>
      <c r="F89" s="33">
        <f t="shared" si="1"/>
        <v>4.165798403688675</v>
      </c>
      <c r="G89" s="11"/>
    </row>
    <row r="90" spans="1:7" ht="15.75" thickBot="1" x14ac:dyDescent="0.3">
      <c r="A90" s="6"/>
      <c r="B90" s="8"/>
      <c r="C90" s="16">
        <v>2023</v>
      </c>
      <c r="D90" s="120">
        <v>626945337747</v>
      </c>
      <c r="E90" s="117">
        <v>155478057562</v>
      </c>
      <c r="F90" s="33">
        <f t="shared" si="1"/>
        <v>4.0323718187500059</v>
      </c>
      <c r="G90" s="11"/>
    </row>
    <row r="91" spans="1:7" ht="15.75" thickBot="1" x14ac:dyDescent="0.3">
      <c r="A91" s="4">
        <v>18</v>
      </c>
      <c r="B91" s="50" t="s">
        <v>34</v>
      </c>
      <c r="C91" s="18">
        <v>2019</v>
      </c>
      <c r="D91" s="104">
        <v>10603750176</v>
      </c>
      <c r="E91" s="111">
        <v>175688374731</v>
      </c>
      <c r="F91" s="33">
        <f t="shared" si="1"/>
        <v>6.0355445784250748E-2</v>
      </c>
      <c r="G91" s="11"/>
    </row>
    <row r="92" spans="1:7" ht="15.75" thickBot="1" x14ac:dyDescent="0.3">
      <c r="A92" s="6"/>
      <c r="B92" s="7"/>
      <c r="C92" s="15">
        <v>2020</v>
      </c>
      <c r="D92" s="105">
        <v>641399081</v>
      </c>
      <c r="E92" s="112">
        <v>55861608352</v>
      </c>
      <c r="F92" s="33">
        <f t="shared" si="1"/>
        <v>1.1481930075452906E-2</v>
      </c>
      <c r="G92" s="11"/>
    </row>
    <row r="93" spans="1:7" ht="15.75" thickBot="1" x14ac:dyDescent="0.3">
      <c r="A93" s="6"/>
      <c r="B93" s="7"/>
      <c r="C93" s="15">
        <v>2021</v>
      </c>
      <c r="D93" s="105">
        <v>8548631462</v>
      </c>
      <c r="E93" s="112">
        <v>77459102145</v>
      </c>
      <c r="F93" s="33">
        <f t="shared" si="1"/>
        <v>0.11036316230463583</v>
      </c>
      <c r="G93" s="11"/>
    </row>
    <row r="94" spans="1:7" ht="15.75" thickBot="1" x14ac:dyDescent="0.3">
      <c r="A94" s="94"/>
      <c r="B94" s="48"/>
      <c r="C94" s="15">
        <v>2022</v>
      </c>
      <c r="D94" s="105">
        <v>14467871172</v>
      </c>
      <c r="E94" s="112">
        <v>13512625107</v>
      </c>
      <c r="F94" s="33">
        <f t="shared" si="1"/>
        <v>1.070692856305556</v>
      </c>
      <c r="G94" s="11"/>
    </row>
    <row r="95" spans="1:7" ht="15.75" thickBot="1" x14ac:dyDescent="0.3">
      <c r="A95" s="10"/>
      <c r="B95" s="8"/>
      <c r="C95" s="16">
        <v>2023</v>
      </c>
      <c r="D95" s="120">
        <v>26313890241</v>
      </c>
      <c r="E95" s="117">
        <v>19303793418</v>
      </c>
      <c r="F95" s="33">
        <f t="shared" si="1"/>
        <v>1.3631460755513147</v>
      </c>
      <c r="G95" s="11"/>
    </row>
    <row r="96" spans="1:7" ht="15.75" thickBot="1" x14ac:dyDescent="0.3">
      <c r="A96" s="4">
        <v>19</v>
      </c>
      <c r="B96" s="5" t="s">
        <v>35</v>
      </c>
      <c r="C96" s="18">
        <v>2019</v>
      </c>
      <c r="D96" s="104">
        <v>1162802000000</v>
      </c>
      <c r="E96" s="111">
        <v>1588693000000</v>
      </c>
      <c r="F96" s="33">
        <f t="shared" si="1"/>
        <v>0.73192366303621903</v>
      </c>
      <c r="G96" s="11"/>
    </row>
    <row r="97" spans="1:7" ht="15.75" thickBot="1" x14ac:dyDescent="0.3">
      <c r="A97" s="6"/>
      <c r="B97" s="7"/>
      <c r="C97" s="15">
        <v>2020</v>
      </c>
      <c r="D97" s="105">
        <v>1189261000000</v>
      </c>
      <c r="E97" s="112">
        <v>1338441000000</v>
      </c>
      <c r="F97" s="33">
        <f t="shared" si="1"/>
        <v>0.8885419678566332</v>
      </c>
      <c r="G97" s="11"/>
    </row>
    <row r="98" spans="1:7" ht="15.75" thickBot="1" x14ac:dyDescent="0.3">
      <c r="A98" s="6"/>
      <c r="B98" s="7"/>
      <c r="C98" s="15">
        <v>2021</v>
      </c>
      <c r="D98" s="105">
        <v>1241112000000</v>
      </c>
      <c r="E98" s="112">
        <v>1682700000000</v>
      </c>
      <c r="F98" s="33">
        <f t="shared" si="1"/>
        <v>0.73757175967195576</v>
      </c>
      <c r="G98" s="11"/>
    </row>
    <row r="99" spans="1:7" ht="15.75" thickBot="1" x14ac:dyDescent="0.3">
      <c r="A99" s="6"/>
      <c r="B99" s="48"/>
      <c r="C99" s="15">
        <v>2022</v>
      </c>
      <c r="D99" s="105">
        <v>1649257000000</v>
      </c>
      <c r="E99" s="112">
        <v>2154777000000</v>
      </c>
      <c r="F99" s="33">
        <f t="shared" si="1"/>
        <v>0.76539567667559105</v>
      </c>
      <c r="G99" s="11"/>
    </row>
    <row r="100" spans="1:7" ht="15.75" thickBot="1" x14ac:dyDescent="0.3">
      <c r="A100" s="6"/>
      <c r="B100" s="8"/>
      <c r="C100" s="16">
        <v>2023</v>
      </c>
      <c r="D100" s="120">
        <v>1733206000000</v>
      </c>
      <c r="E100" s="117">
        <v>1870445000000</v>
      </c>
      <c r="F100" s="33">
        <f t="shared" si="1"/>
        <v>0.92662762069988691</v>
      </c>
      <c r="G100" s="11"/>
    </row>
    <row r="101" spans="1:7" ht="15.75" thickBot="1" x14ac:dyDescent="0.3">
      <c r="A101" s="4">
        <v>20</v>
      </c>
      <c r="B101" s="9" t="s">
        <v>36</v>
      </c>
      <c r="C101" s="18">
        <v>2019</v>
      </c>
      <c r="D101" s="104">
        <v>12776102781513</v>
      </c>
      <c r="E101" s="111">
        <v>3726359539201</v>
      </c>
      <c r="F101" s="33">
        <f t="shared" si="1"/>
        <v>3.4285748992037499</v>
      </c>
      <c r="G101" s="11"/>
    </row>
    <row r="102" spans="1:7" ht="15.75" thickBot="1" x14ac:dyDescent="0.3">
      <c r="A102" s="6"/>
      <c r="B102" s="7"/>
      <c r="C102" s="15">
        <v>2020</v>
      </c>
      <c r="D102" s="105">
        <v>12838729162094</v>
      </c>
      <c r="E102" s="112">
        <v>3476323711943</v>
      </c>
      <c r="F102" s="33">
        <f t="shared" si="1"/>
        <v>3.6931914936420376</v>
      </c>
      <c r="G102" s="11"/>
    </row>
    <row r="103" spans="1:7" ht="15.75" thickBot="1" x14ac:dyDescent="0.3">
      <c r="A103" s="6"/>
      <c r="B103" s="7"/>
      <c r="C103" s="15">
        <v>2021</v>
      </c>
      <c r="D103" s="105">
        <v>12969783874643</v>
      </c>
      <c r="E103" s="112">
        <v>5570773468770</v>
      </c>
      <c r="F103" s="33">
        <f t="shared" si="1"/>
        <v>2.3281836799417848</v>
      </c>
      <c r="G103" s="11"/>
    </row>
    <row r="104" spans="1:7" ht="15.75" thickBot="1" x14ac:dyDescent="0.3">
      <c r="A104" s="6"/>
      <c r="B104" s="48"/>
      <c r="C104" s="15">
        <v>2022</v>
      </c>
      <c r="D104" s="105">
        <v>14772623976128</v>
      </c>
      <c r="E104" s="112">
        <v>5636627301308</v>
      </c>
      <c r="F104" s="33">
        <f t="shared" si="1"/>
        <v>2.6208268147691722</v>
      </c>
      <c r="G104" s="11"/>
    </row>
    <row r="105" spans="1:7" ht="15.75" thickBot="1" x14ac:dyDescent="0.3">
      <c r="A105" s="6"/>
      <c r="B105" s="48"/>
      <c r="C105" s="16">
        <v>2023</v>
      </c>
      <c r="D105" s="120">
        <v>14738922387529</v>
      </c>
      <c r="E105" s="117">
        <v>4013200501414</v>
      </c>
      <c r="F105" s="33">
        <f t="shared" si="1"/>
        <v>3.6726105217857739</v>
      </c>
      <c r="G105" s="11"/>
    </row>
    <row r="106" spans="1:7" ht="15.75" thickBot="1" x14ac:dyDescent="0.3">
      <c r="A106" s="18">
        <v>21</v>
      </c>
      <c r="B106" s="17" t="s">
        <v>39</v>
      </c>
      <c r="C106" s="18">
        <v>2019</v>
      </c>
      <c r="D106" s="104">
        <v>285684939859</v>
      </c>
      <c r="E106" s="111">
        <v>378030544728</v>
      </c>
      <c r="F106" s="33">
        <f t="shared" si="1"/>
        <v>0.75571919741182714</v>
      </c>
      <c r="G106" s="11"/>
    </row>
    <row r="107" spans="1:7" ht="15.75" thickBot="1" x14ac:dyDescent="0.3">
      <c r="A107" s="46"/>
      <c r="B107" s="12"/>
      <c r="C107" s="15">
        <v>2020</v>
      </c>
      <c r="D107" s="105">
        <v>283695608058</v>
      </c>
      <c r="E107" s="112">
        <v>368958625142</v>
      </c>
      <c r="F107" s="33">
        <f t="shared" si="1"/>
        <v>0.76890900151423458</v>
      </c>
      <c r="G107" s="11"/>
    </row>
    <row r="108" spans="1:7" ht="15.75" thickBot="1" x14ac:dyDescent="0.3">
      <c r="A108" s="46"/>
      <c r="B108" s="12"/>
      <c r="C108" s="15">
        <v>2021</v>
      </c>
      <c r="D108" s="105">
        <v>233247740114</v>
      </c>
      <c r="E108" s="112">
        <v>405642674924</v>
      </c>
      <c r="F108" s="33">
        <f t="shared" si="1"/>
        <v>0.57500789372740579</v>
      </c>
      <c r="G108" s="11"/>
    </row>
    <row r="109" spans="1:7" ht="15.75" thickBot="1" x14ac:dyDescent="0.3">
      <c r="A109" s="46"/>
      <c r="B109" s="71"/>
      <c r="C109" s="15">
        <v>2022</v>
      </c>
      <c r="D109" s="105">
        <v>222048253982</v>
      </c>
      <c r="E109" s="112">
        <v>431502356504</v>
      </c>
      <c r="F109" s="33">
        <f t="shared" si="1"/>
        <v>0.51459337506524516</v>
      </c>
      <c r="G109" s="11"/>
    </row>
    <row r="110" spans="1:7" ht="15.75" thickBot="1" x14ac:dyDescent="0.3">
      <c r="A110" s="46"/>
      <c r="B110" s="13"/>
      <c r="C110" s="16">
        <v>2023</v>
      </c>
      <c r="D110" s="120">
        <v>17283295365</v>
      </c>
      <c r="E110" s="117">
        <v>78816832618</v>
      </c>
      <c r="F110" s="33">
        <f t="shared" si="1"/>
        <v>0.21928431771378848</v>
      </c>
      <c r="G110" s="11"/>
    </row>
    <row r="111" spans="1:7" ht="15.75" thickBot="1" x14ac:dyDescent="0.3">
      <c r="A111" s="18">
        <v>22</v>
      </c>
      <c r="B111" s="9" t="s">
        <v>40</v>
      </c>
      <c r="C111" s="18">
        <v>2019</v>
      </c>
      <c r="D111" s="104">
        <v>1874411044438</v>
      </c>
      <c r="E111" s="111">
        <v>1106938318565</v>
      </c>
      <c r="F111" s="33">
        <f t="shared" si="1"/>
        <v>1.6933292605390402</v>
      </c>
      <c r="G111" s="11"/>
    </row>
    <row r="112" spans="1:7" ht="15.75" thickBot="1" x14ac:dyDescent="0.3">
      <c r="A112" s="46"/>
      <c r="B112" s="12"/>
      <c r="C112" s="15">
        <v>2020</v>
      </c>
      <c r="D112" s="105">
        <v>1549617329468</v>
      </c>
      <c r="E112" s="112">
        <v>404567270700</v>
      </c>
      <c r="F112" s="33">
        <f t="shared" si="1"/>
        <v>3.8303081877750129</v>
      </c>
      <c r="G112" s="11"/>
    </row>
    <row r="113" spans="1:7" ht="15.75" thickBot="1" x14ac:dyDescent="0.3">
      <c r="A113" s="46"/>
      <c r="B113" s="12"/>
      <c r="C113" s="15">
        <v>2021</v>
      </c>
      <c r="D113" s="105">
        <v>1282057210341</v>
      </c>
      <c r="E113" s="112">
        <v>483213195704</v>
      </c>
      <c r="F113" s="33">
        <f t="shared" si="1"/>
        <v>2.6531916382646652</v>
      </c>
      <c r="G113" s="11"/>
    </row>
    <row r="114" spans="1:7" ht="15.75" thickBot="1" x14ac:dyDescent="0.3">
      <c r="A114" s="46"/>
      <c r="B114" s="30"/>
      <c r="C114" s="12">
        <v>2022</v>
      </c>
      <c r="D114" s="105">
        <v>1285672230703</v>
      </c>
      <c r="E114" s="112">
        <v>612417576293</v>
      </c>
      <c r="F114" s="33">
        <f t="shared" si="1"/>
        <v>2.0993392098333468</v>
      </c>
    </row>
    <row r="115" spans="1:7" ht="15.75" thickBot="1" x14ac:dyDescent="0.3">
      <c r="A115" s="46"/>
      <c r="B115" s="52"/>
      <c r="C115" s="13">
        <v>2023</v>
      </c>
      <c r="D115" s="120">
        <v>1164940801635</v>
      </c>
      <c r="E115" s="117">
        <v>669095049839</v>
      </c>
      <c r="F115" s="33">
        <f t="shared" si="1"/>
        <v>1.7410692276311297</v>
      </c>
    </row>
    <row r="116" spans="1:7" ht="15.75" thickBot="1" x14ac:dyDescent="0.3">
      <c r="A116" s="4">
        <v>23</v>
      </c>
      <c r="B116" s="44" t="s">
        <v>41</v>
      </c>
      <c r="C116" s="17">
        <v>2019</v>
      </c>
      <c r="D116" s="104">
        <v>889743651128</v>
      </c>
      <c r="E116" s="111">
        <v>668931501885</v>
      </c>
      <c r="F116" s="33">
        <f t="shared" si="1"/>
        <v>1.3300968015720107</v>
      </c>
    </row>
    <row r="117" spans="1:7" ht="15.75" thickBot="1" x14ac:dyDescent="0.3">
      <c r="A117" s="6"/>
      <c r="B117" s="7"/>
      <c r="C117" s="12">
        <v>2020</v>
      </c>
      <c r="D117" s="105">
        <v>953792483691</v>
      </c>
      <c r="E117" s="112">
        <v>701020837232</v>
      </c>
      <c r="F117" s="33">
        <f t="shared" si="1"/>
        <v>1.3605765093332687</v>
      </c>
    </row>
    <row r="118" spans="1:7" ht="15.75" thickBot="1" x14ac:dyDescent="0.3">
      <c r="A118" s="6"/>
      <c r="B118" s="7"/>
      <c r="C118" s="12">
        <v>2021</v>
      </c>
      <c r="D118" s="105">
        <v>1158132110148</v>
      </c>
      <c r="E118" s="112">
        <v>883202660221</v>
      </c>
      <c r="F118" s="33">
        <f t="shared" si="1"/>
        <v>1.3112869359544339</v>
      </c>
    </row>
    <row r="119" spans="1:7" ht="15.75" thickBot="1" x14ac:dyDescent="0.3">
      <c r="A119" s="6"/>
      <c r="B119" s="48"/>
      <c r="C119" s="12">
        <v>2022</v>
      </c>
      <c r="D119" s="105">
        <v>1263255237692</v>
      </c>
      <c r="E119" s="112">
        <v>875853096624</v>
      </c>
      <c r="F119" s="33">
        <f t="shared" si="1"/>
        <v>1.442314062211177</v>
      </c>
    </row>
    <row r="120" spans="1:7" ht="15.75" thickBot="1" x14ac:dyDescent="0.3">
      <c r="A120" s="6"/>
      <c r="B120" s="8"/>
      <c r="C120" s="13">
        <v>2023</v>
      </c>
      <c r="D120" s="120">
        <v>1073290266264</v>
      </c>
      <c r="E120" s="117">
        <v>685194518888</v>
      </c>
      <c r="F120" s="33">
        <f t="shared" si="1"/>
        <v>1.5664022940607281</v>
      </c>
    </row>
    <row r="121" spans="1:7" ht="15.75" thickBot="1" x14ac:dyDescent="0.3">
      <c r="A121" s="4">
        <v>24</v>
      </c>
      <c r="B121" s="44" t="s">
        <v>42</v>
      </c>
      <c r="C121" s="17">
        <v>2019</v>
      </c>
      <c r="D121" s="104">
        <v>378352247338</v>
      </c>
      <c r="E121" s="111">
        <v>293281364781</v>
      </c>
      <c r="F121" s="33">
        <f t="shared" si="1"/>
        <v>1.2900657620047711</v>
      </c>
    </row>
    <row r="122" spans="1:7" ht="15.75" thickBot="1" x14ac:dyDescent="0.3">
      <c r="A122" s="6"/>
      <c r="B122" s="7"/>
      <c r="C122" s="12">
        <v>2020</v>
      </c>
      <c r="D122" s="105">
        <v>379723220668</v>
      </c>
      <c r="E122" s="112">
        <v>247102759159</v>
      </c>
      <c r="F122" s="33">
        <f t="shared" si="1"/>
        <v>1.5367016619335458</v>
      </c>
    </row>
    <row r="123" spans="1:7" ht="15.75" thickBot="1" x14ac:dyDescent="0.3">
      <c r="A123" s="6"/>
      <c r="B123" s="7"/>
      <c r="C123" s="12">
        <v>2021</v>
      </c>
      <c r="D123" s="105">
        <v>433383441542</v>
      </c>
      <c r="E123" s="112">
        <v>241664687612</v>
      </c>
      <c r="F123" s="33">
        <f t="shared" si="1"/>
        <v>1.7933254784737531</v>
      </c>
    </row>
    <row r="124" spans="1:7" ht="15.75" thickBot="1" x14ac:dyDescent="0.3">
      <c r="A124" s="6"/>
      <c r="B124" s="48"/>
      <c r="C124" s="12">
        <v>2022</v>
      </c>
      <c r="D124" s="105">
        <v>543799195487</v>
      </c>
      <c r="E124" s="112">
        <v>333670108915</v>
      </c>
      <c r="F124" s="33">
        <f t="shared" si="1"/>
        <v>1.6297510054325208</v>
      </c>
    </row>
    <row r="125" spans="1:7" ht="15.75" thickBot="1" x14ac:dyDescent="0.3">
      <c r="A125" s="6"/>
      <c r="B125" s="8"/>
      <c r="C125" s="13">
        <v>2023</v>
      </c>
      <c r="D125" s="120">
        <v>736999330347</v>
      </c>
      <c r="E125" s="117">
        <v>349749364269</v>
      </c>
      <c r="F125" s="33">
        <f t="shared" si="1"/>
        <v>2.1072213580355714</v>
      </c>
    </row>
    <row r="126" spans="1:7" ht="15.75" thickBot="1" x14ac:dyDescent="0.3">
      <c r="A126" s="4">
        <v>25</v>
      </c>
      <c r="B126" s="45" t="s">
        <v>43</v>
      </c>
      <c r="C126" s="17">
        <v>2019</v>
      </c>
      <c r="D126" s="104">
        <v>1165406301686</v>
      </c>
      <c r="E126" s="111">
        <v>408490550651</v>
      </c>
      <c r="F126" s="33">
        <f t="shared" si="1"/>
        <v>2.852957797502842</v>
      </c>
    </row>
    <row r="127" spans="1:7" ht="15.75" thickBot="1" x14ac:dyDescent="0.3">
      <c r="A127" s="6"/>
      <c r="B127" s="7"/>
      <c r="C127" s="12">
        <v>2020</v>
      </c>
      <c r="D127" s="105">
        <v>1505872822478</v>
      </c>
      <c r="E127" s="112">
        <v>626131203549</v>
      </c>
      <c r="F127" s="33">
        <f t="shared" si="1"/>
        <v>2.4050435658572842</v>
      </c>
    </row>
    <row r="128" spans="1:7" ht="15.75" thickBot="1" x14ac:dyDescent="0.3">
      <c r="A128" s="6"/>
      <c r="B128" s="7"/>
      <c r="C128" s="12">
        <v>2021</v>
      </c>
      <c r="D128" s="105">
        <v>1979855004312</v>
      </c>
      <c r="E128" s="112">
        <v>475372154415</v>
      </c>
      <c r="F128" s="33">
        <f t="shared" si="1"/>
        <v>4.1648527073455508</v>
      </c>
    </row>
    <row r="129" spans="1:6" ht="15.75" thickBot="1" x14ac:dyDescent="0.3">
      <c r="A129" s="6"/>
      <c r="B129" s="48"/>
      <c r="C129" s="12">
        <v>2022</v>
      </c>
      <c r="D129" s="105">
        <v>2575390271556</v>
      </c>
      <c r="E129" s="112">
        <v>530693880588</v>
      </c>
      <c r="F129" s="33">
        <f t="shared" si="1"/>
        <v>4.8528735034640125</v>
      </c>
    </row>
    <row r="130" spans="1:6" ht="15.75" thickBot="1" x14ac:dyDescent="0.3">
      <c r="A130" s="6"/>
      <c r="B130" s="8"/>
      <c r="C130" s="13">
        <v>2023</v>
      </c>
      <c r="D130" s="120">
        <v>3495987886882</v>
      </c>
      <c r="E130" s="117">
        <v>502706566446</v>
      </c>
      <c r="F130" s="33">
        <f t="shared" si="1"/>
        <v>6.954331055585155</v>
      </c>
    </row>
    <row r="131" spans="1:6" ht="15.75" thickBot="1" x14ac:dyDescent="0.3">
      <c r="A131" s="4">
        <v>26</v>
      </c>
      <c r="B131" s="44" t="s">
        <v>44</v>
      </c>
      <c r="C131" s="17">
        <v>2019</v>
      </c>
      <c r="D131" s="105">
        <v>6551760000000</v>
      </c>
      <c r="E131" s="111">
        <v>4027369000000</v>
      </c>
      <c r="F131" s="33">
        <f t="shared" si="1"/>
        <v>1.6268089663499918</v>
      </c>
    </row>
    <row r="132" spans="1:6" ht="15.75" thickBot="1" x14ac:dyDescent="0.3">
      <c r="A132" s="6"/>
      <c r="B132" s="7"/>
      <c r="C132" s="12">
        <v>2020</v>
      </c>
      <c r="D132" s="105">
        <v>8027179000000</v>
      </c>
      <c r="E132" s="112">
        <v>5385025000000</v>
      </c>
      <c r="F132" s="33">
        <f t="shared" si="1"/>
        <v>1.4906484185310189</v>
      </c>
    </row>
    <row r="133" spans="1:6" ht="15.75" thickBot="1" x14ac:dyDescent="0.3">
      <c r="A133" s="6"/>
      <c r="B133" s="7"/>
      <c r="C133" s="12">
        <v>2021</v>
      </c>
      <c r="D133" s="105">
        <v>9303201000000</v>
      </c>
      <c r="E133" s="112">
        <v>6208185000000</v>
      </c>
      <c r="F133" s="33">
        <f t="shared" si="1"/>
        <v>1.4985379784912982</v>
      </c>
    </row>
    <row r="134" spans="1:6" ht="15.75" thickBot="1" x14ac:dyDescent="0.3">
      <c r="A134" s="6"/>
      <c r="B134" s="48"/>
      <c r="C134" s="12">
        <v>2022</v>
      </c>
      <c r="D134" s="105">
        <v>11374948000000</v>
      </c>
      <c r="E134" s="112">
        <v>9485740000000</v>
      </c>
      <c r="F134" s="33">
        <f t="shared" si="1"/>
        <v>1.1991629540763293</v>
      </c>
    </row>
    <row r="135" spans="1:6" ht="15.75" thickBot="1" x14ac:dyDescent="0.3">
      <c r="A135" s="6"/>
      <c r="B135" s="48"/>
      <c r="C135" s="13">
        <v>2023</v>
      </c>
      <c r="D135" s="120">
        <v>12184767000000</v>
      </c>
      <c r="E135" s="117">
        <v>8827573000000</v>
      </c>
      <c r="F135" s="33">
        <f t="shared" ref="F135:F140" si="2">SUM(D135/E135)</f>
        <v>1.3803077017884757</v>
      </c>
    </row>
    <row r="136" spans="1:6" ht="15.75" thickBot="1" x14ac:dyDescent="0.3">
      <c r="A136" s="18">
        <v>27</v>
      </c>
      <c r="B136" s="17" t="s">
        <v>45</v>
      </c>
      <c r="C136" s="17">
        <v>2019</v>
      </c>
      <c r="D136" s="104">
        <v>3716641000000</v>
      </c>
      <c r="E136" s="111">
        <v>836314000000</v>
      </c>
      <c r="F136" s="33">
        <f t="shared" si="2"/>
        <v>4.4440736374136991</v>
      </c>
    </row>
    <row r="137" spans="1:6" ht="15.75" thickBot="1" x14ac:dyDescent="0.3">
      <c r="A137" s="46"/>
      <c r="B137" s="7"/>
      <c r="C137" s="12">
        <v>2020</v>
      </c>
      <c r="D137" s="105">
        <v>5593421000000</v>
      </c>
      <c r="E137" s="112">
        <v>2327339000000</v>
      </c>
      <c r="F137" s="33">
        <f t="shared" si="2"/>
        <v>2.4033546466586948</v>
      </c>
    </row>
    <row r="138" spans="1:6" ht="15.75" thickBot="1" x14ac:dyDescent="0.3">
      <c r="A138" s="46"/>
      <c r="B138" s="7"/>
      <c r="C138" s="12">
        <v>2021</v>
      </c>
      <c r="D138" s="105">
        <v>4844821000000</v>
      </c>
      <c r="E138" s="112">
        <v>1556539000000</v>
      </c>
      <c r="F138" s="33">
        <f t="shared" si="2"/>
        <v>3.1125599808292628</v>
      </c>
    </row>
    <row r="139" spans="1:6" ht="15.75" thickBot="1" x14ac:dyDescent="0.3">
      <c r="A139" s="93"/>
      <c r="B139" s="48"/>
      <c r="C139" s="12">
        <v>2022</v>
      </c>
      <c r="D139" s="105">
        <v>4618390000000</v>
      </c>
      <c r="E139" s="112">
        <v>1456898000000</v>
      </c>
      <c r="F139" s="33">
        <f t="shared" si="2"/>
        <v>3.1700160203391041</v>
      </c>
    </row>
    <row r="140" spans="1:6" ht="15.75" thickBot="1" x14ac:dyDescent="0.3">
      <c r="A140" s="47"/>
      <c r="B140" s="8"/>
      <c r="C140" s="13">
        <v>2023</v>
      </c>
      <c r="D140" s="120">
        <v>4411475000000</v>
      </c>
      <c r="E140" s="117">
        <v>713393000000</v>
      </c>
      <c r="F140" s="33">
        <f t="shared" si="2"/>
        <v>6.1837935051227024</v>
      </c>
    </row>
  </sheetData>
  <mergeCells count="1">
    <mergeCell ref="A3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8B976-92A3-4D3E-A4CD-A2C244E02E36}">
  <sheetPr>
    <tabColor rgb="FF00B0F0"/>
  </sheetPr>
  <dimension ref="A3:G140"/>
  <sheetViews>
    <sheetView zoomScale="68" zoomScaleNormal="68" workbookViewId="0">
      <selection activeCell="G6" sqref="G6:G140"/>
    </sheetView>
  </sheetViews>
  <sheetFormatPr defaultRowHeight="15" x14ac:dyDescent="0.25"/>
  <cols>
    <col min="2" max="2" width="17.7109375" customWidth="1"/>
    <col min="4" max="4" width="43.42578125" style="148" customWidth="1"/>
    <col min="5" max="5" width="58.85546875" style="148" customWidth="1"/>
    <col min="6" max="6" width="31.7109375" customWidth="1"/>
    <col min="7" max="7" width="30.140625" style="40" customWidth="1"/>
    <col min="12" max="12" width="13" customWidth="1"/>
    <col min="13" max="13" width="38" customWidth="1"/>
    <col min="14" max="14" width="22.7109375" customWidth="1"/>
    <col min="15" max="15" width="20" customWidth="1"/>
    <col min="16" max="16" width="20.42578125" customWidth="1"/>
  </cols>
  <sheetData>
    <row r="3" spans="1:7" x14ac:dyDescent="0.25">
      <c r="A3" s="176" t="s">
        <v>87</v>
      </c>
      <c r="B3" s="168"/>
      <c r="C3" s="168"/>
      <c r="D3" s="168"/>
      <c r="E3" s="168"/>
      <c r="F3" s="168"/>
      <c r="G3" s="168"/>
    </row>
    <row r="4" spans="1:7" ht="15.75" thickBot="1" x14ac:dyDescent="0.3">
      <c r="A4" s="166"/>
      <c r="B4" s="167"/>
      <c r="C4" s="167"/>
      <c r="D4" s="167"/>
      <c r="E4" s="167"/>
      <c r="F4" s="167"/>
      <c r="G4" s="167"/>
    </row>
    <row r="5" spans="1:7" ht="15.75" thickBot="1" x14ac:dyDescent="0.3">
      <c r="A5" s="69" t="s">
        <v>0</v>
      </c>
      <c r="B5" s="68" t="s">
        <v>1</v>
      </c>
      <c r="C5" s="68" t="s">
        <v>2</v>
      </c>
      <c r="D5" s="141" t="s">
        <v>117</v>
      </c>
      <c r="E5" s="141" t="s">
        <v>116</v>
      </c>
      <c r="F5" s="70" t="s">
        <v>6</v>
      </c>
      <c r="G5" s="149" t="s">
        <v>3</v>
      </c>
    </row>
    <row r="6" spans="1:7" ht="15.75" thickBot="1" x14ac:dyDescent="0.3">
      <c r="A6" s="4">
        <v>1</v>
      </c>
      <c r="B6" s="87" t="s">
        <v>17</v>
      </c>
      <c r="C6" s="18">
        <v>2019</v>
      </c>
      <c r="D6" s="142">
        <v>136473000000</v>
      </c>
      <c r="E6" s="143">
        <v>87162000000</v>
      </c>
      <c r="F6" s="102">
        <v>822375000000</v>
      </c>
      <c r="G6" s="150">
        <f>D6-E6/F6</f>
        <v>136472999999.89401</v>
      </c>
    </row>
    <row r="7" spans="1:7" ht="15.75" thickBot="1" x14ac:dyDescent="0.3">
      <c r="A7" s="6"/>
      <c r="B7" s="88"/>
      <c r="C7" s="15">
        <v>2020</v>
      </c>
      <c r="D7" s="144">
        <v>200049000000</v>
      </c>
      <c r="E7" s="142">
        <v>136473000000</v>
      </c>
      <c r="F7" s="102">
        <v>958791000000</v>
      </c>
      <c r="G7" s="150">
        <f t="shared" ref="G7:G70" si="0">D7-E7/F7</f>
        <v>200048999999.85767</v>
      </c>
    </row>
    <row r="8" spans="1:7" ht="15.75" thickBot="1" x14ac:dyDescent="0.3">
      <c r="A8" s="6"/>
      <c r="B8" s="88"/>
      <c r="C8" s="15">
        <v>2021</v>
      </c>
      <c r="D8" s="144">
        <v>409898000000</v>
      </c>
      <c r="E8" s="144">
        <v>200049000000</v>
      </c>
      <c r="F8" s="102">
        <v>1304108000000</v>
      </c>
      <c r="G8" s="150">
        <f t="shared" si="0"/>
        <v>409897999999.84662</v>
      </c>
    </row>
    <row r="9" spans="1:7" ht="15.75" thickBot="1" x14ac:dyDescent="0.3">
      <c r="A9" s="6"/>
      <c r="B9" s="89"/>
      <c r="C9" s="15">
        <v>2022</v>
      </c>
      <c r="D9" s="144">
        <v>563644000000</v>
      </c>
      <c r="E9" s="144">
        <v>409898000000</v>
      </c>
      <c r="F9" s="112">
        <v>1645582000000</v>
      </c>
      <c r="G9" s="150">
        <f t="shared" si="0"/>
        <v>563643999999.75085</v>
      </c>
    </row>
    <row r="10" spans="1:7" ht="15.75" thickBot="1" x14ac:dyDescent="0.3">
      <c r="A10" s="6"/>
      <c r="B10" s="90"/>
      <c r="C10" s="16">
        <v>2023</v>
      </c>
      <c r="D10" s="146">
        <v>611530000000</v>
      </c>
      <c r="E10" s="144">
        <v>563644000000</v>
      </c>
      <c r="F10" s="117">
        <v>2085182000000</v>
      </c>
      <c r="G10" s="150">
        <f t="shared" si="0"/>
        <v>611529999999.72974</v>
      </c>
    </row>
    <row r="11" spans="1:7" ht="15.75" thickBot="1" x14ac:dyDescent="0.3">
      <c r="A11" s="4">
        <v>2</v>
      </c>
      <c r="B11" s="7" t="s">
        <v>18</v>
      </c>
      <c r="C11" s="18">
        <v>2019</v>
      </c>
      <c r="D11" s="142">
        <v>1594154000000</v>
      </c>
      <c r="E11" s="143">
        <v>-47633000000</v>
      </c>
      <c r="F11" s="111">
        <v>1868966000000</v>
      </c>
      <c r="G11" s="150">
        <f t="shared" si="0"/>
        <v>1594154000000.0254</v>
      </c>
    </row>
    <row r="12" spans="1:7" ht="15.75" thickBot="1" x14ac:dyDescent="0.3">
      <c r="A12" s="6"/>
      <c r="B12" s="7"/>
      <c r="C12" s="15">
        <v>2020</v>
      </c>
      <c r="D12" s="144">
        <v>1204972000000</v>
      </c>
      <c r="E12" s="142">
        <v>1594154000000</v>
      </c>
      <c r="F12" s="112">
        <v>2011557000000</v>
      </c>
      <c r="G12" s="150">
        <f t="shared" si="0"/>
        <v>1204971999999.2075</v>
      </c>
    </row>
    <row r="13" spans="1:7" ht="15.75" thickBot="1" x14ac:dyDescent="0.3">
      <c r="A13" s="6"/>
      <c r="B13" s="7"/>
      <c r="C13" s="15">
        <v>2021</v>
      </c>
      <c r="D13" s="144">
        <v>27161000000</v>
      </c>
      <c r="E13" s="144">
        <v>1204972000000</v>
      </c>
      <c r="F13" s="112">
        <v>1761634000000</v>
      </c>
      <c r="G13" s="150">
        <f t="shared" si="0"/>
        <v>27160999999.31599</v>
      </c>
    </row>
    <row r="14" spans="1:7" ht="15.75" thickBot="1" x14ac:dyDescent="0.3">
      <c r="A14" s="6"/>
      <c r="B14" s="48"/>
      <c r="C14" s="15">
        <v>2022</v>
      </c>
      <c r="D14" s="144">
        <v>62359000000</v>
      </c>
      <c r="E14" s="144">
        <v>27161000000</v>
      </c>
      <c r="F14" s="112">
        <v>1826350000000</v>
      </c>
      <c r="G14" s="150">
        <f t="shared" si="0"/>
        <v>62358999999.98513</v>
      </c>
    </row>
    <row r="15" spans="1:7" ht="15.75" thickBot="1" x14ac:dyDescent="0.3">
      <c r="A15" s="6"/>
      <c r="B15" s="8"/>
      <c r="C15" s="16">
        <v>2023</v>
      </c>
      <c r="D15" s="146">
        <v>82730000000</v>
      </c>
      <c r="E15" s="144">
        <v>62359000000</v>
      </c>
      <c r="F15" s="117">
        <v>1850004000000</v>
      </c>
      <c r="G15" s="150">
        <f t="shared" si="0"/>
        <v>82729999999.966293</v>
      </c>
    </row>
    <row r="16" spans="1:7" ht="15.75" thickBot="1" x14ac:dyDescent="0.3">
      <c r="A16" s="4">
        <v>3</v>
      </c>
      <c r="B16" s="7" t="s">
        <v>19</v>
      </c>
      <c r="C16" s="18">
        <v>2019</v>
      </c>
      <c r="D16" s="142">
        <v>14795835249</v>
      </c>
      <c r="E16" s="143">
        <v>17221491672</v>
      </c>
      <c r="F16" s="111">
        <v>1103450087164</v>
      </c>
      <c r="G16" s="150">
        <f t="shared" si="0"/>
        <v>14795835248.984392</v>
      </c>
    </row>
    <row r="17" spans="1:7" ht="15.75" thickBot="1" x14ac:dyDescent="0.3">
      <c r="A17" s="6"/>
      <c r="B17" s="7"/>
      <c r="C17" s="15">
        <v>2020</v>
      </c>
      <c r="D17" s="144">
        <v>10506939189</v>
      </c>
      <c r="E17" s="142">
        <v>14795835249</v>
      </c>
      <c r="F17" s="112">
        <v>1105874415256</v>
      </c>
      <c r="G17" s="150">
        <f t="shared" si="0"/>
        <v>10506939188.98662</v>
      </c>
    </row>
    <row r="18" spans="1:7" ht="15.75" thickBot="1" x14ac:dyDescent="0.3">
      <c r="A18" s="6"/>
      <c r="B18" s="7"/>
      <c r="C18" s="15">
        <v>2021</v>
      </c>
      <c r="D18" s="144">
        <v>8932197718</v>
      </c>
      <c r="E18" s="144">
        <v>10506939189</v>
      </c>
      <c r="F18" s="112">
        <v>1089208965375</v>
      </c>
      <c r="G18" s="150">
        <f t="shared" si="0"/>
        <v>8932197717.9903545</v>
      </c>
    </row>
    <row r="19" spans="1:7" ht="15.75" thickBot="1" x14ac:dyDescent="0.3">
      <c r="A19" s="6"/>
      <c r="B19" s="48"/>
      <c r="C19" s="15">
        <v>2022</v>
      </c>
      <c r="D19" s="144">
        <v>16129026748</v>
      </c>
      <c r="E19" s="144">
        <v>8932197718</v>
      </c>
      <c r="F19" s="112">
        <v>1023323308935</v>
      </c>
      <c r="G19" s="150">
        <f t="shared" si="0"/>
        <v>16129026747.991272</v>
      </c>
    </row>
    <row r="20" spans="1:7" ht="15.75" thickBot="1" x14ac:dyDescent="0.3">
      <c r="A20" s="6"/>
      <c r="B20" s="48"/>
      <c r="C20" s="16">
        <v>2023</v>
      </c>
      <c r="D20" s="146">
        <v>6514331016</v>
      </c>
      <c r="E20" s="144">
        <v>16129026748</v>
      </c>
      <c r="F20" s="117">
        <v>1017472081204</v>
      </c>
      <c r="G20" s="150">
        <f t="shared" si="0"/>
        <v>6514331015.984148</v>
      </c>
    </row>
    <row r="21" spans="1:7" ht="15.75" thickBot="1" x14ac:dyDescent="0.3">
      <c r="A21" s="18">
        <v>4</v>
      </c>
      <c r="B21" s="5" t="s">
        <v>20</v>
      </c>
      <c r="C21" s="18">
        <v>2019</v>
      </c>
      <c r="D21" s="142">
        <v>143879557800</v>
      </c>
      <c r="E21" s="143">
        <v>79434532370</v>
      </c>
      <c r="F21" s="111">
        <v>4975248130342</v>
      </c>
      <c r="G21" s="150">
        <f t="shared" si="0"/>
        <v>143879557799.98404</v>
      </c>
    </row>
    <row r="22" spans="1:7" ht="15.75" thickBot="1" x14ac:dyDescent="0.3">
      <c r="A22" s="46"/>
      <c r="B22" s="7"/>
      <c r="C22" s="15">
        <v>2020</v>
      </c>
      <c r="D22" s="144">
        <v>739348562896</v>
      </c>
      <c r="E22" s="145">
        <v>143879557800</v>
      </c>
      <c r="F22" s="101">
        <v>4223727970626</v>
      </c>
      <c r="G22" s="150">
        <f t="shared" si="0"/>
        <v>739348562895.96594</v>
      </c>
    </row>
    <row r="23" spans="1:7" ht="15.75" thickBot="1" x14ac:dyDescent="0.3">
      <c r="A23" s="46"/>
      <c r="B23" s="7"/>
      <c r="C23" s="15">
        <v>2021</v>
      </c>
      <c r="D23" s="144">
        <v>165220490121</v>
      </c>
      <c r="E23" s="145">
        <v>739348562896</v>
      </c>
      <c r="F23" s="102">
        <v>4173043810054</v>
      </c>
      <c r="G23" s="150">
        <f t="shared" si="0"/>
        <v>165220490120.82281</v>
      </c>
    </row>
    <row r="24" spans="1:7" ht="15.75" thickBot="1" x14ac:dyDescent="0.3">
      <c r="A24" s="46"/>
      <c r="B24" s="48"/>
      <c r="C24" s="15">
        <v>2022</v>
      </c>
      <c r="D24" s="144">
        <v>133469253051</v>
      </c>
      <c r="E24" s="145">
        <v>165220490121</v>
      </c>
      <c r="F24" s="102">
        <v>4142039803861</v>
      </c>
      <c r="G24" s="150">
        <f t="shared" si="0"/>
        <v>133469253050.96011</v>
      </c>
    </row>
    <row r="25" spans="1:7" ht="15.75" thickBot="1" x14ac:dyDescent="0.3">
      <c r="A25" s="46"/>
      <c r="B25" s="8"/>
      <c r="C25" s="16">
        <v>2023</v>
      </c>
      <c r="D25" s="146">
        <v>114047785478</v>
      </c>
      <c r="E25" s="144">
        <v>133469253051</v>
      </c>
      <c r="F25" s="102">
        <v>4055750906771</v>
      </c>
      <c r="G25" s="150">
        <f t="shared" si="0"/>
        <v>114047785477.96709</v>
      </c>
    </row>
    <row r="26" spans="1:7" ht="15.75" thickBot="1" x14ac:dyDescent="0.3">
      <c r="A26" s="18">
        <v>5</v>
      </c>
      <c r="B26" s="28" t="s">
        <v>22</v>
      </c>
      <c r="C26" s="18">
        <v>2019</v>
      </c>
      <c r="D26" s="142">
        <v>122312116807</v>
      </c>
      <c r="E26" s="143">
        <v>106130271437</v>
      </c>
      <c r="F26" s="102">
        <v>1057529235985</v>
      </c>
      <c r="G26" s="150">
        <f t="shared" si="0"/>
        <v>122312116806.89964</v>
      </c>
    </row>
    <row r="27" spans="1:7" ht="15.75" thickBot="1" x14ac:dyDescent="0.3">
      <c r="A27" s="46"/>
      <c r="B27" s="12"/>
      <c r="C27" s="15">
        <v>2020</v>
      </c>
      <c r="D27" s="144">
        <v>69586892483</v>
      </c>
      <c r="E27" s="142">
        <v>122312116807</v>
      </c>
      <c r="F27" s="102">
        <v>1086873666641</v>
      </c>
      <c r="G27" s="150">
        <f t="shared" si="0"/>
        <v>69586892482.887466</v>
      </c>
    </row>
    <row r="28" spans="1:7" ht="15.75" thickBot="1" x14ac:dyDescent="0.3">
      <c r="A28" s="46"/>
      <c r="B28" s="12"/>
      <c r="C28" s="15">
        <v>2021</v>
      </c>
      <c r="D28" s="144">
        <v>128617243310</v>
      </c>
      <c r="E28" s="144">
        <v>69586892483</v>
      </c>
      <c r="F28" s="102">
        <v>1147260611704</v>
      </c>
      <c r="G28" s="150">
        <f t="shared" si="0"/>
        <v>128617243309.93935</v>
      </c>
    </row>
    <row r="29" spans="1:7" ht="15.75" thickBot="1" x14ac:dyDescent="0.3">
      <c r="A29" s="46"/>
      <c r="B29" s="71"/>
      <c r="C29" s="15">
        <v>2022</v>
      </c>
      <c r="D29" s="144">
        <v>186571290664</v>
      </c>
      <c r="E29" s="144">
        <v>128617243310</v>
      </c>
      <c r="F29" s="112">
        <v>1074777460412</v>
      </c>
      <c r="G29" s="150">
        <f t="shared" si="0"/>
        <v>186571290663.88034</v>
      </c>
    </row>
    <row r="30" spans="1:7" ht="15.75" thickBot="1" x14ac:dyDescent="0.3">
      <c r="A30" s="46"/>
      <c r="B30" s="13"/>
      <c r="C30" s="16">
        <v>2023</v>
      </c>
      <c r="D30" s="146">
        <v>193930346421</v>
      </c>
      <c r="E30" s="144">
        <v>186571290664</v>
      </c>
      <c r="F30" s="117">
        <v>1088726193209</v>
      </c>
      <c r="G30" s="150">
        <f t="shared" si="0"/>
        <v>193930346420.82864</v>
      </c>
    </row>
    <row r="31" spans="1:7" ht="15.75" thickBot="1" x14ac:dyDescent="0.3">
      <c r="A31" s="18">
        <v>6</v>
      </c>
      <c r="B31" s="30" t="s">
        <v>23</v>
      </c>
      <c r="C31" s="18">
        <v>2019</v>
      </c>
      <c r="D31" s="142">
        <v>354805299148</v>
      </c>
      <c r="E31" s="143">
        <v>154139967943</v>
      </c>
      <c r="F31" s="102">
        <v>1393079542074</v>
      </c>
      <c r="G31" s="150">
        <f t="shared" si="0"/>
        <v>354805299147.88934</v>
      </c>
    </row>
    <row r="32" spans="1:7" ht="15.75" thickBot="1" x14ac:dyDescent="0.3">
      <c r="A32" s="46"/>
      <c r="B32" s="49"/>
      <c r="C32" s="15">
        <v>2020</v>
      </c>
      <c r="D32" s="144">
        <v>232864791126</v>
      </c>
      <c r="E32" s="142">
        <v>354805299148</v>
      </c>
      <c r="F32" s="102">
        <v>1566673828068</v>
      </c>
      <c r="G32" s="150">
        <f t="shared" si="0"/>
        <v>232864791125.77353</v>
      </c>
    </row>
    <row r="33" spans="1:7" ht="15.75" thickBot="1" x14ac:dyDescent="0.3">
      <c r="A33" s="46"/>
      <c r="B33" s="28"/>
      <c r="C33" s="15">
        <v>2021</v>
      </c>
      <c r="D33" s="145">
        <v>236334817214</v>
      </c>
      <c r="E33" s="145">
        <v>232864791126</v>
      </c>
      <c r="F33" s="102">
        <v>1697387196209</v>
      </c>
      <c r="G33" s="150">
        <f t="shared" si="0"/>
        <v>236334817213.86282</v>
      </c>
    </row>
    <row r="34" spans="1:7" ht="15.75" thickBot="1" x14ac:dyDescent="0.3">
      <c r="A34" s="46"/>
      <c r="B34" s="30"/>
      <c r="C34" s="15">
        <v>2022</v>
      </c>
      <c r="D34" s="144">
        <v>283149105983</v>
      </c>
      <c r="E34" s="145">
        <v>236334817214</v>
      </c>
      <c r="F34" s="112">
        <v>1718287453575</v>
      </c>
      <c r="G34" s="150">
        <f t="shared" si="0"/>
        <v>283149105982.86249</v>
      </c>
    </row>
    <row r="35" spans="1:7" ht="15.75" thickBot="1" x14ac:dyDescent="0.3">
      <c r="A35" s="46"/>
      <c r="B35" s="13"/>
      <c r="C35" s="16">
        <v>2023</v>
      </c>
      <c r="D35" s="146">
        <v>195807621110</v>
      </c>
      <c r="E35" s="144">
        <v>283149105983</v>
      </c>
      <c r="F35" s="117">
        <v>1893560797758</v>
      </c>
      <c r="G35" s="150">
        <f t="shared" si="0"/>
        <v>195807621109.85046</v>
      </c>
    </row>
    <row r="36" spans="1:7" ht="15.75" thickBot="1" x14ac:dyDescent="0.3">
      <c r="A36" s="18">
        <v>7</v>
      </c>
      <c r="B36" s="9" t="s">
        <v>24</v>
      </c>
      <c r="C36" s="18">
        <v>2019</v>
      </c>
      <c r="D36" s="142">
        <v>172667589552</v>
      </c>
      <c r="E36" s="143">
        <v>81834159473</v>
      </c>
      <c r="F36" s="111">
        <v>1245144303719</v>
      </c>
      <c r="G36" s="150">
        <f t="shared" si="0"/>
        <v>172667589551.93427</v>
      </c>
    </row>
    <row r="37" spans="1:7" ht="15.75" thickBot="1" x14ac:dyDescent="0.3">
      <c r="A37" s="46"/>
      <c r="B37" s="12"/>
      <c r="C37" s="15">
        <v>2020</v>
      </c>
      <c r="D37" s="144">
        <v>168964556985</v>
      </c>
      <c r="E37" s="142">
        <v>172667589552</v>
      </c>
      <c r="F37" s="112">
        <v>1310940121622</v>
      </c>
      <c r="G37" s="150">
        <f t="shared" si="0"/>
        <v>168964556984.86829</v>
      </c>
    </row>
    <row r="38" spans="1:7" ht="15.75" thickBot="1" x14ac:dyDescent="0.3">
      <c r="A38" s="46"/>
      <c r="B38" s="12"/>
      <c r="C38" s="15">
        <v>2021</v>
      </c>
      <c r="D38" s="144">
        <v>230343242053</v>
      </c>
      <c r="E38" s="145">
        <v>168964556985</v>
      </c>
      <c r="F38" s="112">
        <v>1348181576913</v>
      </c>
      <c r="G38" s="150">
        <f t="shared" si="0"/>
        <v>230343242052.87466</v>
      </c>
    </row>
    <row r="39" spans="1:7" ht="15.75" thickBot="1" x14ac:dyDescent="0.3">
      <c r="A39" s="46"/>
      <c r="B39" s="71"/>
      <c r="C39" s="15">
        <v>2022</v>
      </c>
      <c r="D39" s="144">
        <v>249231376669</v>
      </c>
      <c r="E39" s="145">
        <v>230343242053</v>
      </c>
      <c r="F39" s="112">
        <v>1313254794687</v>
      </c>
      <c r="G39" s="150">
        <f t="shared" si="0"/>
        <v>249231376668.82462</v>
      </c>
    </row>
    <row r="40" spans="1:7" ht="15.75" thickBot="1" x14ac:dyDescent="0.3">
      <c r="A40" s="46"/>
      <c r="B40" s="13"/>
      <c r="C40" s="16">
        <v>2023</v>
      </c>
      <c r="D40" s="146">
        <v>412208114325</v>
      </c>
      <c r="E40" s="147">
        <v>249231376669</v>
      </c>
      <c r="F40" s="117">
        <v>2296227711688</v>
      </c>
      <c r="G40" s="150">
        <f t="shared" si="0"/>
        <v>412208114324.89148</v>
      </c>
    </row>
    <row r="41" spans="1:7" ht="15.75" thickBot="1" x14ac:dyDescent="0.3">
      <c r="A41" s="18">
        <v>8</v>
      </c>
      <c r="B41" s="50" t="s">
        <v>25</v>
      </c>
      <c r="C41" s="18">
        <v>2019</v>
      </c>
      <c r="D41" s="142">
        <v>412437215000</v>
      </c>
      <c r="E41" s="143">
        <v>441248118000</v>
      </c>
      <c r="F41" s="102">
        <v>1425983722000</v>
      </c>
      <c r="G41" s="150">
        <f t="shared" si="0"/>
        <v>412437214999.69055</v>
      </c>
    </row>
    <row r="42" spans="1:7" ht="15.75" thickBot="1" x14ac:dyDescent="0.3">
      <c r="A42" s="46"/>
      <c r="B42" s="12"/>
      <c r="C42" s="15">
        <v>2020</v>
      </c>
      <c r="D42" s="144">
        <v>164704480000</v>
      </c>
      <c r="E42" s="142">
        <v>412437215000</v>
      </c>
      <c r="F42" s="102">
        <v>1225580913000</v>
      </c>
      <c r="G42" s="150">
        <f t="shared" si="0"/>
        <v>164704479999.66348</v>
      </c>
    </row>
    <row r="43" spans="1:7" ht="15.75" thickBot="1" x14ac:dyDescent="0.3">
      <c r="A43" s="46"/>
      <c r="B43" s="12"/>
      <c r="C43" s="15">
        <v>2021</v>
      </c>
      <c r="D43" s="144">
        <v>240865871000</v>
      </c>
      <c r="E43" s="144">
        <v>164704480000</v>
      </c>
      <c r="F43" s="102">
        <v>1308722065000</v>
      </c>
      <c r="G43" s="150">
        <f t="shared" si="0"/>
        <v>240865870999.87415</v>
      </c>
    </row>
    <row r="44" spans="1:7" ht="15.75" thickBot="1" x14ac:dyDescent="0.3">
      <c r="A44" s="46"/>
      <c r="B44" s="71"/>
      <c r="C44" s="15">
        <v>2022</v>
      </c>
      <c r="D44" s="144">
        <v>294211660000</v>
      </c>
      <c r="E44" s="144">
        <v>240865871000</v>
      </c>
      <c r="F44" s="118">
        <v>1307186367000</v>
      </c>
      <c r="G44" s="150">
        <f t="shared" si="0"/>
        <v>294211659999.81573</v>
      </c>
    </row>
    <row r="45" spans="1:7" ht="15.75" thickBot="1" x14ac:dyDescent="0.3">
      <c r="A45" s="46"/>
      <c r="B45" s="13"/>
      <c r="C45" s="16">
        <v>2023</v>
      </c>
      <c r="D45" s="146">
        <v>251130452000</v>
      </c>
      <c r="E45" s="144">
        <v>294211660000</v>
      </c>
      <c r="F45" s="117">
        <v>1208050010000</v>
      </c>
      <c r="G45" s="150">
        <f t="shared" si="0"/>
        <v>251130451999.75647</v>
      </c>
    </row>
    <row r="46" spans="1:7" ht="15.75" thickBot="1" x14ac:dyDescent="0.3">
      <c r="A46" s="18">
        <v>9</v>
      </c>
      <c r="B46" s="51" t="s">
        <v>26</v>
      </c>
      <c r="C46" s="18">
        <v>2019</v>
      </c>
      <c r="D46" s="142">
        <v>491816000000</v>
      </c>
      <c r="E46" s="143">
        <v>426500000000</v>
      </c>
      <c r="F46" s="111">
        <v>5570651000000</v>
      </c>
      <c r="G46" s="150">
        <f t="shared" si="0"/>
        <v>491815999999.92346</v>
      </c>
    </row>
    <row r="47" spans="1:7" ht="15.75" thickBot="1" x14ac:dyDescent="0.3">
      <c r="A47" s="46"/>
      <c r="B47" s="12"/>
      <c r="C47" s="15">
        <v>2020</v>
      </c>
      <c r="D47" s="144">
        <v>267246000000</v>
      </c>
      <c r="E47" s="142">
        <v>491816000000</v>
      </c>
      <c r="F47" s="112">
        <v>5680638000000</v>
      </c>
      <c r="G47" s="150">
        <f t="shared" si="0"/>
        <v>267245999999.91342</v>
      </c>
    </row>
    <row r="48" spans="1:7" ht="15.75" thickBot="1" x14ac:dyDescent="0.3">
      <c r="A48" s="46"/>
      <c r="B48" s="12"/>
      <c r="C48" s="15">
        <v>2021</v>
      </c>
      <c r="D48" s="144">
        <v>449922000000</v>
      </c>
      <c r="E48" s="144">
        <v>267246000000</v>
      </c>
      <c r="F48" s="112">
        <v>6297287000000</v>
      </c>
      <c r="G48" s="150">
        <f t="shared" si="0"/>
        <v>449921999999.95758</v>
      </c>
    </row>
    <row r="49" spans="1:7" ht="15.75" thickBot="1" x14ac:dyDescent="0.3">
      <c r="A49" s="93"/>
      <c r="B49" s="71"/>
      <c r="C49" s="15">
        <v>2022</v>
      </c>
      <c r="D49" s="144">
        <v>498775000000</v>
      </c>
      <c r="E49" s="144">
        <v>449922000000</v>
      </c>
      <c r="F49" s="112">
        <v>6878297000000</v>
      </c>
      <c r="G49" s="150">
        <f t="shared" si="0"/>
        <v>498774999999.93457</v>
      </c>
    </row>
    <row r="50" spans="1:7" ht="15.75" thickBot="1" x14ac:dyDescent="0.3">
      <c r="A50" s="47"/>
      <c r="B50" s="13"/>
      <c r="C50" s="16">
        <v>2023</v>
      </c>
      <c r="D50" s="146">
        <v>413132000000</v>
      </c>
      <c r="E50" s="144">
        <v>498775000000</v>
      </c>
      <c r="F50" s="117">
        <v>7166880000000</v>
      </c>
      <c r="G50" s="150">
        <f t="shared" si="0"/>
        <v>413131999999.93042</v>
      </c>
    </row>
    <row r="51" spans="1:7" ht="15.75" thickBot="1" x14ac:dyDescent="0.3">
      <c r="A51" s="18">
        <v>10</v>
      </c>
      <c r="B51" s="30" t="s">
        <v>27</v>
      </c>
      <c r="C51" s="18">
        <v>2019</v>
      </c>
      <c r="D51" s="142">
        <v>3070282568</v>
      </c>
      <c r="E51" s="143">
        <v>2873944971</v>
      </c>
      <c r="F51" s="111">
        <v>118586648946</v>
      </c>
      <c r="G51" s="150">
        <f t="shared" si="0"/>
        <v>3070282567.9757652</v>
      </c>
    </row>
    <row r="52" spans="1:7" ht="15.75" thickBot="1" x14ac:dyDescent="0.3">
      <c r="A52" s="46"/>
      <c r="B52" s="12"/>
      <c r="C52" s="15">
        <v>2020</v>
      </c>
      <c r="D52" s="144">
        <v>-19240916997</v>
      </c>
      <c r="E52" s="142">
        <v>3070282568</v>
      </c>
      <c r="F52" s="112">
        <v>113192236191</v>
      </c>
      <c r="G52" s="150">
        <f t="shared" si="0"/>
        <v>-19240916997.027126</v>
      </c>
    </row>
    <row r="53" spans="1:7" ht="15.75" thickBot="1" x14ac:dyDescent="0.3">
      <c r="A53" s="46"/>
      <c r="B53" s="12"/>
      <c r="C53" s="15">
        <v>2021</v>
      </c>
      <c r="D53" s="144">
        <v>-14658771261</v>
      </c>
      <c r="E53" s="144">
        <v>-19240916997</v>
      </c>
      <c r="F53" s="112">
        <v>106495352963</v>
      </c>
      <c r="G53" s="150">
        <f t="shared" si="0"/>
        <v>-14658771260.819326</v>
      </c>
    </row>
    <row r="54" spans="1:7" ht="15.75" thickBot="1" x14ac:dyDescent="0.3">
      <c r="A54" s="46"/>
      <c r="B54" s="71"/>
      <c r="C54" s="15">
        <v>2022</v>
      </c>
      <c r="D54" s="144">
        <v>22068477089</v>
      </c>
      <c r="E54" s="144">
        <v>-14658771261</v>
      </c>
      <c r="F54" s="112">
        <v>102297196494</v>
      </c>
      <c r="G54" s="150">
        <f t="shared" si="0"/>
        <v>22068477089.143295</v>
      </c>
    </row>
    <row r="55" spans="1:7" ht="15.75" thickBot="1" x14ac:dyDescent="0.3">
      <c r="A55" s="46"/>
      <c r="B55" s="13"/>
      <c r="C55" s="16">
        <v>2023</v>
      </c>
      <c r="D55" s="146">
        <v>20380916766</v>
      </c>
      <c r="E55" s="144">
        <v>22068477089</v>
      </c>
      <c r="F55" s="117">
        <v>50993895743</v>
      </c>
      <c r="G55" s="150">
        <f t="shared" si="0"/>
        <v>20380916765.567234</v>
      </c>
    </row>
    <row r="56" spans="1:7" ht="15.75" thickBot="1" x14ac:dyDescent="0.3">
      <c r="A56" s="18">
        <v>11</v>
      </c>
      <c r="B56" s="9" t="s">
        <v>75</v>
      </c>
      <c r="C56" s="18">
        <v>2019</v>
      </c>
      <c r="D56" s="142">
        <v>672663397451</v>
      </c>
      <c r="E56" s="143">
        <v>647578214260</v>
      </c>
      <c r="F56" s="111">
        <v>5063067672414</v>
      </c>
      <c r="G56" s="150">
        <f t="shared" si="0"/>
        <v>672663397450.87207</v>
      </c>
    </row>
    <row r="57" spans="1:7" ht="15.75" thickBot="1" x14ac:dyDescent="0.3">
      <c r="A57" s="46"/>
      <c r="B57" s="12"/>
      <c r="C57" s="15">
        <v>2020</v>
      </c>
      <c r="D57" s="144">
        <v>451411700745</v>
      </c>
      <c r="E57" s="142">
        <v>672663397451</v>
      </c>
      <c r="F57" s="112">
        <v>6570969641033</v>
      </c>
      <c r="G57" s="150">
        <f t="shared" si="0"/>
        <v>451411700744.89764</v>
      </c>
    </row>
    <row r="58" spans="1:7" ht="15.75" thickBot="1" x14ac:dyDescent="0.3">
      <c r="A58" s="46"/>
      <c r="B58" s="7"/>
      <c r="C58" s="15">
        <v>2021</v>
      </c>
      <c r="D58" s="144">
        <v>632654506311</v>
      </c>
      <c r="E58" s="144">
        <v>451411700745</v>
      </c>
      <c r="F58" s="112">
        <v>6766602280143</v>
      </c>
      <c r="G58" s="150">
        <f t="shared" si="0"/>
        <v>632654506310.93323</v>
      </c>
    </row>
    <row r="59" spans="1:7" ht="15.75" thickBot="1" x14ac:dyDescent="0.3">
      <c r="A59" s="46"/>
      <c r="B59" s="48"/>
      <c r="C59" s="15">
        <v>2022</v>
      </c>
      <c r="D59" s="144">
        <v>674251464663</v>
      </c>
      <c r="E59" s="144">
        <v>632654506311</v>
      </c>
      <c r="F59" s="112">
        <v>7327371934290</v>
      </c>
      <c r="G59" s="150">
        <f t="shared" si="0"/>
        <v>674251464662.9137</v>
      </c>
    </row>
    <row r="60" spans="1:7" ht="15.75" thickBot="1" x14ac:dyDescent="0.3">
      <c r="A60" s="46"/>
      <c r="B60" s="8"/>
      <c r="C60" s="16">
        <v>2023</v>
      </c>
      <c r="D60" s="146">
        <v>783016628548</v>
      </c>
      <c r="E60" s="144">
        <v>674251464663</v>
      </c>
      <c r="F60" s="117">
        <v>7427707902688</v>
      </c>
      <c r="G60" s="150">
        <f t="shared" si="0"/>
        <v>783016628547.90918</v>
      </c>
    </row>
    <row r="61" spans="1:7" ht="15.75" thickBot="1" x14ac:dyDescent="0.3">
      <c r="A61" s="4">
        <v>12</v>
      </c>
      <c r="B61" s="9" t="s">
        <v>28</v>
      </c>
      <c r="C61" s="18">
        <v>2019</v>
      </c>
      <c r="D61" s="142">
        <v>142179083420</v>
      </c>
      <c r="E61" s="143">
        <v>120822298064</v>
      </c>
      <c r="F61" s="111">
        <v>848676035300</v>
      </c>
      <c r="G61" s="150">
        <f t="shared" si="0"/>
        <v>142179083419.85764</v>
      </c>
    </row>
    <row r="62" spans="1:7" ht="15.75" thickBot="1" x14ac:dyDescent="0.3">
      <c r="A62" s="6"/>
      <c r="B62" s="7"/>
      <c r="C62" s="15">
        <v>2020</v>
      </c>
      <c r="D62" s="144">
        <v>50874681549</v>
      </c>
      <c r="E62" s="142">
        <v>142179083420</v>
      </c>
      <c r="F62" s="112">
        <v>906924214166</v>
      </c>
      <c r="G62" s="150">
        <f t="shared" si="0"/>
        <v>50874681548.843231</v>
      </c>
    </row>
    <row r="63" spans="1:7" ht="15.75" thickBot="1" x14ac:dyDescent="0.3">
      <c r="A63" s="6"/>
      <c r="B63" s="7"/>
      <c r="C63" s="15">
        <v>2021</v>
      </c>
      <c r="D63" s="144">
        <v>17997743133</v>
      </c>
      <c r="E63" s="144">
        <v>50874681549</v>
      </c>
      <c r="F63" s="112">
        <v>989119315334</v>
      </c>
      <c r="G63" s="150">
        <f t="shared" si="0"/>
        <v>17997743132.948566</v>
      </c>
    </row>
    <row r="64" spans="1:7" ht="15.75" thickBot="1" x14ac:dyDescent="0.3">
      <c r="A64" s="6"/>
      <c r="B64" s="48"/>
      <c r="C64" s="15">
        <v>2022</v>
      </c>
      <c r="D64" s="144">
        <v>661981085000</v>
      </c>
      <c r="E64" s="144">
        <v>17997743133</v>
      </c>
      <c r="F64" s="118">
        <v>811603660216</v>
      </c>
      <c r="G64" s="150">
        <f t="shared" si="0"/>
        <v>661981084999.97778</v>
      </c>
    </row>
    <row r="65" spans="1:7" ht="15.75" thickBot="1" x14ac:dyDescent="0.3">
      <c r="A65" s="6"/>
      <c r="B65" s="8"/>
      <c r="C65" s="16">
        <v>2023</v>
      </c>
      <c r="D65" s="146">
        <v>2312289786</v>
      </c>
      <c r="E65" s="144">
        <v>661981085000</v>
      </c>
      <c r="F65" s="117">
        <v>1046190979746</v>
      </c>
      <c r="G65" s="150">
        <f t="shared" si="0"/>
        <v>2312289785.3672466</v>
      </c>
    </row>
    <row r="66" spans="1:7" ht="15.75" thickBot="1" x14ac:dyDescent="0.3">
      <c r="A66" s="4">
        <v>13</v>
      </c>
      <c r="B66" s="9" t="s">
        <v>29</v>
      </c>
      <c r="C66" s="18">
        <v>2019</v>
      </c>
      <c r="D66" s="142">
        <v>7436972000000</v>
      </c>
      <c r="E66" s="143">
        <v>6446785000000</v>
      </c>
      <c r="F66" s="111">
        <v>38709314000000</v>
      </c>
      <c r="G66" s="150">
        <f t="shared" si="0"/>
        <v>7436971999999.833</v>
      </c>
    </row>
    <row r="67" spans="1:7" ht="15.75" thickBot="1" x14ac:dyDescent="0.3">
      <c r="A67" s="6"/>
      <c r="B67" s="7"/>
      <c r="C67" s="15">
        <v>2020</v>
      </c>
      <c r="D67" s="144">
        <v>9958647000000</v>
      </c>
      <c r="E67" s="142">
        <v>7436972000000</v>
      </c>
      <c r="F67" s="112">
        <v>103588325000000</v>
      </c>
      <c r="G67" s="150">
        <f t="shared" si="0"/>
        <v>9958646999999.9277</v>
      </c>
    </row>
    <row r="68" spans="1:7" ht="15.75" thickBot="1" x14ac:dyDescent="0.3">
      <c r="A68" s="6"/>
      <c r="B68" s="7"/>
      <c r="C68" s="15">
        <v>2021</v>
      </c>
      <c r="D68" s="144">
        <v>9935232000000</v>
      </c>
      <c r="E68" s="144">
        <v>9958647000000</v>
      </c>
      <c r="F68" s="112">
        <v>118066628000000</v>
      </c>
      <c r="G68" s="150">
        <f t="shared" si="0"/>
        <v>9935231999999.916</v>
      </c>
    </row>
    <row r="69" spans="1:7" ht="15.75" thickBot="1" x14ac:dyDescent="0.3">
      <c r="A69" s="6"/>
      <c r="B69" s="48"/>
      <c r="C69" s="15">
        <v>2022</v>
      </c>
      <c r="D69" s="144">
        <v>7525385000000</v>
      </c>
      <c r="E69" s="144">
        <v>9935232000000</v>
      </c>
      <c r="F69" s="118">
        <v>115305536000000</v>
      </c>
      <c r="G69" s="150">
        <f t="shared" si="0"/>
        <v>7525384999999.9141</v>
      </c>
    </row>
    <row r="70" spans="1:7" ht="15.75" thickBot="1" x14ac:dyDescent="0.3">
      <c r="A70" s="6"/>
      <c r="B70" s="8"/>
      <c r="C70" s="16">
        <v>2023</v>
      </c>
      <c r="D70" s="146">
        <v>11444693000000</v>
      </c>
      <c r="E70" s="144">
        <v>7525385000000</v>
      </c>
      <c r="F70" s="117">
        <v>119267076000000</v>
      </c>
      <c r="G70" s="150">
        <f t="shared" si="0"/>
        <v>11444692999999.938</v>
      </c>
    </row>
    <row r="71" spans="1:7" ht="15.75" thickBot="1" x14ac:dyDescent="0.3">
      <c r="A71" s="4">
        <v>14</v>
      </c>
      <c r="B71" s="9" t="s">
        <v>30</v>
      </c>
      <c r="C71" s="18">
        <v>2019</v>
      </c>
      <c r="D71" s="142">
        <v>82300553255</v>
      </c>
      <c r="E71" s="142">
        <v>81200553255</v>
      </c>
      <c r="F71" s="111">
        <v>343139482249</v>
      </c>
      <c r="G71" s="150">
        <f t="shared" ref="G71:G134" si="1">D71-E71/F71</f>
        <v>82300553254.763367</v>
      </c>
    </row>
    <row r="72" spans="1:7" ht="15.75" thickBot="1" x14ac:dyDescent="0.3">
      <c r="A72" s="6"/>
      <c r="B72" s="7"/>
      <c r="C72" s="15">
        <v>2020</v>
      </c>
      <c r="D72" s="142">
        <v>44561143462</v>
      </c>
      <c r="E72" s="142">
        <v>82300553255</v>
      </c>
      <c r="F72" s="112">
        <v>343139482249</v>
      </c>
      <c r="G72" s="150">
        <f t="shared" si="1"/>
        <v>44561143461.760155</v>
      </c>
    </row>
    <row r="73" spans="1:7" ht="15.75" thickBot="1" x14ac:dyDescent="0.3">
      <c r="A73" s="6"/>
      <c r="B73" s="7"/>
      <c r="C73" s="15">
        <v>2021</v>
      </c>
      <c r="D73" s="144">
        <v>41403225112</v>
      </c>
      <c r="E73" s="142">
        <v>44561143462</v>
      </c>
      <c r="F73" s="112">
        <v>299295229177</v>
      </c>
      <c r="G73" s="150">
        <f t="shared" si="1"/>
        <v>41403225111.851112</v>
      </c>
    </row>
    <row r="74" spans="1:7" ht="15.75" thickBot="1" x14ac:dyDescent="0.3">
      <c r="A74" s="6"/>
      <c r="B74" s="48"/>
      <c r="C74" s="15">
        <v>2022</v>
      </c>
      <c r="D74" s="147">
        <v>47686079390</v>
      </c>
      <c r="E74" s="144">
        <v>41403225112</v>
      </c>
      <c r="F74" s="112">
        <v>251669253000</v>
      </c>
      <c r="G74" s="150">
        <f t="shared" si="1"/>
        <v>47686079389.835487</v>
      </c>
    </row>
    <row r="75" spans="1:7" ht="15.75" thickBot="1" x14ac:dyDescent="0.3">
      <c r="A75" s="6"/>
      <c r="B75" s="8"/>
      <c r="C75" s="16">
        <v>2023</v>
      </c>
      <c r="D75" s="146">
        <v>34924442672</v>
      </c>
      <c r="E75" s="147">
        <v>47686079390</v>
      </c>
      <c r="F75" s="117">
        <v>215145392955</v>
      </c>
      <c r="G75" s="150">
        <f t="shared" si="1"/>
        <v>34924442671.778351</v>
      </c>
    </row>
    <row r="76" spans="1:7" ht="15.75" thickBot="1" x14ac:dyDescent="0.3">
      <c r="A76" s="4">
        <v>15</v>
      </c>
      <c r="B76" s="9" t="s">
        <v>31</v>
      </c>
      <c r="C76" s="18">
        <v>2019</v>
      </c>
      <c r="D76" s="142">
        <v>6620449302</v>
      </c>
      <c r="E76" s="143">
        <v>4215596319</v>
      </c>
      <c r="F76" s="111">
        <v>95848982883</v>
      </c>
      <c r="G76" s="150">
        <f t="shared" si="1"/>
        <v>6620449301.9560184</v>
      </c>
    </row>
    <row r="77" spans="1:7" ht="15.75" thickBot="1" x14ac:dyDescent="0.3">
      <c r="A77" s="6"/>
      <c r="B77" s="7"/>
      <c r="C77" s="15">
        <v>2020</v>
      </c>
      <c r="D77" s="144">
        <v>-1193254241</v>
      </c>
      <c r="E77" s="142">
        <v>6620449302</v>
      </c>
      <c r="F77" s="112">
        <v>132538615751</v>
      </c>
      <c r="G77" s="150">
        <f t="shared" si="1"/>
        <v>-1193254241.0499511</v>
      </c>
    </row>
    <row r="78" spans="1:7" ht="15.75" thickBot="1" x14ac:dyDescent="0.3">
      <c r="A78" s="6"/>
      <c r="B78" s="7"/>
      <c r="C78" s="15">
        <v>2021</v>
      </c>
      <c r="D78" s="144">
        <v>2132717873</v>
      </c>
      <c r="E78" s="145">
        <v>-1193254241</v>
      </c>
      <c r="F78" s="112">
        <v>129081871589</v>
      </c>
      <c r="G78" s="150">
        <f t="shared" si="1"/>
        <v>2132717873.0092442</v>
      </c>
    </row>
    <row r="79" spans="1:7" ht="15.75" thickBot="1" x14ac:dyDescent="0.3">
      <c r="A79" s="6"/>
      <c r="B79" s="48"/>
      <c r="C79" s="15">
        <v>2022</v>
      </c>
      <c r="D79" s="144">
        <v>2481562253</v>
      </c>
      <c r="E79" s="145">
        <v>2132717873</v>
      </c>
      <c r="F79" s="112">
        <v>125635186707</v>
      </c>
      <c r="G79" s="150">
        <f t="shared" si="1"/>
        <v>2481562252.9830246</v>
      </c>
    </row>
    <row r="80" spans="1:7" ht="15.75" thickBot="1" x14ac:dyDescent="0.3">
      <c r="A80" s="6"/>
      <c r="B80" s="8"/>
      <c r="C80" s="16">
        <v>2023</v>
      </c>
      <c r="D80" s="146">
        <v>1249261808</v>
      </c>
      <c r="E80" s="147">
        <v>2481562253</v>
      </c>
      <c r="F80" s="117">
        <v>141188309682</v>
      </c>
      <c r="G80" s="150">
        <f t="shared" si="1"/>
        <v>1249261807.9824238</v>
      </c>
    </row>
    <row r="81" spans="1:7" ht="15.75" thickBot="1" x14ac:dyDescent="0.3">
      <c r="A81" s="4">
        <v>16</v>
      </c>
      <c r="B81" s="9" t="s">
        <v>32</v>
      </c>
      <c r="C81" s="18">
        <v>2019</v>
      </c>
      <c r="D81" s="142">
        <v>8749397000000</v>
      </c>
      <c r="E81" s="143">
        <v>7446966000000</v>
      </c>
      <c r="F81" s="111">
        <v>96198559000000</v>
      </c>
      <c r="G81" s="150">
        <f t="shared" si="1"/>
        <v>8749396999999.9229</v>
      </c>
    </row>
    <row r="82" spans="1:7" ht="15.75" thickBot="1" x14ac:dyDescent="0.3">
      <c r="A82" s="6"/>
      <c r="B82" s="7"/>
      <c r="C82" s="15">
        <v>2020</v>
      </c>
      <c r="D82" s="144">
        <v>12426334000000</v>
      </c>
      <c r="E82" s="142">
        <v>8749397000000</v>
      </c>
      <c r="F82" s="112">
        <v>163136516000000</v>
      </c>
      <c r="G82" s="150">
        <f t="shared" si="1"/>
        <v>12426333999999.947</v>
      </c>
    </row>
    <row r="83" spans="1:7" ht="15.75" thickBot="1" x14ac:dyDescent="0.3">
      <c r="A83" s="6"/>
      <c r="B83" s="7"/>
      <c r="C83" s="15">
        <v>2021</v>
      </c>
      <c r="D83" s="144">
        <v>14456085000000</v>
      </c>
      <c r="E83" s="144">
        <v>12426334000000</v>
      </c>
      <c r="F83" s="112">
        <v>179356193000000</v>
      </c>
      <c r="G83" s="150">
        <f t="shared" si="1"/>
        <v>14456084999999.932</v>
      </c>
    </row>
    <row r="84" spans="1:7" ht="15.75" thickBot="1" x14ac:dyDescent="0.3">
      <c r="A84" s="6"/>
      <c r="B84" s="48"/>
      <c r="C84" s="15">
        <v>2022</v>
      </c>
      <c r="D84" s="144">
        <v>12318765000000</v>
      </c>
      <c r="E84" s="144">
        <v>14456085000000</v>
      </c>
      <c r="F84" s="112">
        <v>180433300000000</v>
      </c>
      <c r="G84" s="150">
        <f t="shared" si="1"/>
        <v>12318764999999.92</v>
      </c>
    </row>
    <row r="85" spans="1:7" ht="15.75" thickBot="1" x14ac:dyDescent="0.3">
      <c r="A85" s="6"/>
      <c r="B85" s="8"/>
      <c r="C85" s="16">
        <v>2023</v>
      </c>
      <c r="D85" s="146">
        <v>15615384000000</v>
      </c>
      <c r="E85" s="144">
        <v>12318765000000</v>
      </c>
      <c r="F85" s="117">
        <v>186587957000000</v>
      </c>
      <c r="G85" s="150">
        <f t="shared" si="1"/>
        <v>15615383999999.934</v>
      </c>
    </row>
    <row r="86" spans="1:7" ht="15.75" thickBot="1" x14ac:dyDescent="0.3">
      <c r="A86" s="4">
        <v>17</v>
      </c>
      <c r="B86" s="9" t="s">
        <v>33</v>
      </c>
      <c r="C86" s="18">
        <v>2019</v>
      </c>
      <c r="D86" s="142">
        <v>136625747757</v>
      </c>
      <c r="E86" s="143">
        <v>93239157599</v>
      </c>
      <c r="F86" s="111">
        <v>666313386673</v>
      </c>
      <c r="G86" s="150">
        <f t="shared" si="1"/>
        <v>136625747756.86006</v>
      </c>
    </row>
    <row r="87" spans="1:7" ht="15.75" thickBot="1" x14ac:dyDescent="0.3">
      <c r="A87" s="6"/>
      <c r="B87" s="7"/>
      <c r="C87" s="15">
        <v>2020</v>
      </c>
      <c r="D87" s="144">
        <v>157207256439</v>
      </c>
      <c r="E87" s="142">
        <v>136625747757</v>
      </c>
      <c r="F87" s="112">
        <v>674806910037</v>
      </c>
      <c r="G87" s="150">
        <f t="shared" si="1"/>
        <v>157207256438.79755</v>
      </c>
    </row>
    <row r="88" spans="1:7" ht="15.75" thickBot="1" x14ac:dyDescent="0.3">
      <c r="A88" s="6"/>
      <c r="B88" s="7"/>
      <c r="C88" s="15">
        <v>2021</v>
      </c>
      <c r="D88" s="144">
        <v>183170597779</v>
      </c>
      <c r="E88" s="144">
        <v>157207256439</v>
      </c>
      <c r="F88" s="112">
        <v>767726284113</v>
      </c>
      <c r="G88" s="150">
        <f t="shared" si="1"/>
        <v>183170597778.79523</v>
      </c>
    </row>
    <row r="89" spans="1:7" ht="15.75" thickBot="1" x14ac:dyDescent="0.3">
      <c r="A89" s="6"/>
      <c r="B89" s="48"/>
      <c r="C89" s="15">
        <v>2022</v>
      </c>
      <c r="D89" s="144">
        <v>150389911968</v>
      </c>
      <c r="E89" s="145">
        <v>183170597779</v>
      </c>
      <c r="F89" s="118">
        <v>860100358989</v>
      </c>
      <c r="G89" s="150">
        <f t="shared" si="1"/>
        <v>150389911967.78705</v>
      </c>
    </row>
    <row r="90" spans="1:7" ht="15.75" thickBot="1" x14ac:dyDescent="0.3">
      <c r="A90" s="6"/>
      <c r="B90" s="8"/>
      <c r="C90" s="16">
        <v>2023</v>
      </c>
      <c r="D90" s="146">
        <v>102980669381</v>
      </c>
      <c r="E90" s="147">
        <v>150389911968</v>
      </c>
      <c r="F90" s="117">
        <v>828378354007</v>
      </c>
      <c r="G90" s="150">
        <f t="shared" si="1"/>
        <v>102980669380.81845</v>
      </c>
    </row>
    <row r="91" spans="1:7" ht="15.75" thickBot="1" x14ac:dyDescent="0.3">
      <c r="A91" s="4">
        <v>18</v>
      </c>
      <c r="B91" s="50" t="s">
        <v>34</v>
      </c>
      <c r="C91" s="18">
        <v>2019</v>
      </c>
      <c r="D91" s="142">
        <v>38888748732</v>
      </c>
      <c r="E91" s="143">
        <v>32486427816</v>
      </c>
      <c r="F91" s="111">
        <v>172284421290</v>
      </c>
      <c r="G91" s="150">
        <f t="shared" si="1"/>
        <v>38888748731.81144</v>
      </c>
    </row>
    <row r="92" spans="1:7" ht="15.75" thickBot="1" x14ac:dyDescent="0.3">
      <c r="A92" s="6"/>
      <c r="B92" s="7"/>
      <c r="C92" s="15">
        <v>2020</v>
      </c>
      <c r="D92" s="144">
        <v>56965098971</v>
      </c>
      <c r="E92" s="145">
        <v>-121782917211</v>
      </c>
      <c r="F92" s="112">
        <v>6805984418</v>
      </c>
      <c r="G92" s="150">
        <f t="shared" si="1"/>
        <v>56965098988.893509</v>
      </c>
    </row>
    <row r="93" spans="1:7" ht="15.75" thickBot="1" x14ac:dyDescent="0.3">
      <c r="A93" s="6"/>
      <c r="B93" s="7"/>
      <c r="C93" s="15">
        <v>2021</v>
      </c>
      <c r="D93" s="144">
        <v>29437280032</v>
      </c>
      <c r="E93" s="144">
        <v>56965098971</v>
      </c>
      <c r="F93" s="112">
        <v>139772224977</v>
      </c>
      <c r="G93" s="150">
        <f t="shared" si="1"/>
        <v>29437280031.592442</v>
      </c>
    </row>
    <row r="94" spans="1:7" ht="15.75" thickBot="1" x14ac:dyDescent="0.3">
      <c r="A94" s="94"/>
      <c r="B94" s="48"/>
      <c r="C94" s="15">
        <v>2022</v>
      </c>
      <c r="D94" s="144">
        <v>-13843730232</v>
      </c>
      <c r="E94" s="145">
        <v>-29437280032</v>
      </c>
      <c r="F94" s="112">
        <v>136631700935</v>
      </c>
      <c r="G94" s="150">
        <f t="shared" si="1"/>
        <v>-13843730231.78455</v>
      </c>
    </row>
    <row r="95" spans="1:7" ht="15.75" thickBot="1" x14ac:dyDescent="0.3">
      <c r="A95" s="10"/>
      <c r="B95" s="8"/>
      <c r="C95" s="16">
        <v>2023</v>
      </c>
      <c r="D95" s="146">
        <v>-4341164049</v>
      </c>
      <c r="E95" s="144">
        <v>-13843730232</v>
      </c>
      <c r="F95" s="117">
        <v>137036160581</v>
      </c>
      <c r="G95" s="150">
        <f t="shared" si="1"/>
        <v>-4341164048.8989773</v>
      </c>
    </row>
    <row r="96" spans="1:7" ht="15.75" thickBot="1" x14ac:dyDescent="0.3">
      <c r="A96" s="4">
        <v>19</v>
      </c>
      <c r="B96" s="5" t="s">
        <v>35</v>
      </c>
      <c r="C96" s="18">
        <v>2019</v>
      </c>
      <c r="D96" s="142">
        <v>1626612000000</v>
      </c>
      <c r="E96" s="143">
        <v>1671912000000</v>
      </c>
      <c r="F96" s="111">
        <v>2896950000000</v>
      </c>
      <c r="G96" s="150">
        <f t="shared" si="1"/>
        <v>1626611999999.4229</v>
      </c>
    </row>
    <row r="97" spans="1:7" ht="15.75" thickBot="1" x14ac:dyDescent="0.3">
      <c r="A97" s="6"/>
      <c r="B97" s="7"/>
      <c r="C97" s="15">
        <v>2020</v>
      </c>
      <c r="D97" s="144">
        <v>396470000000</v>
      </c>
      <c r="E97" s="142">
        <v>1626612000000</v>
      </c>
      <c r="F97" s="112">
        <v>2907425000000</v>
      </c>
      <c r="G97" s="150">
        <f t="shared" si="1"/>
        <v>396469999999.44055</v>
      </c>
    </row>
    <row r="98" spans="1:7" ht="15.75" thickBot="1" x14ac:dyDescent="0.3">
      <c r="A98" s="6"/>
      <c r="B98" s="7"/>
      <c r="C98" s="15">
        <v>2021</v>
      </c>
      <c r="D98" s="144">
        <v>877781000000</v>
      </c>
      <c r="E98" s="144">
        <v>396470000000</v>
      </c>
      <c r="F98" s="112">
        <v>2922017000000</v>
      </c>
      <c r="G98" s="150">
        <f t="shared" si="1"/>
        <v>877780999999.86426</v>
      </c>
    </row>
    <row r="99" spans="1:7" ht="15.75" thickBot="1" x14ac:dyDescent="0.3">
      <c r="A99" s="6"/>
      <c r="B99" s="48"/>
      <c r="C99" s="15">
        <v>2022</v>
      </c>
      <c r="D99" s="144">
        <v>1246487000000</v>
      </c>
      <c r="E99" s="144">
        <v>877781000000</v>
      </c>
      <c r="F99" s="112">
        <v>3374502000000</v>
      </c>
      <c r="G99" s="150">
        <f t="shared" si="1"/>
        <v>1246486999999.74</v>
      </c>
    </row>
    <row r="100" spans="1:7" ht="15.75" thickBot="1" x14ac:dyDescent="0.3">
      <c r="A100" s="6"/>
      <c r="B100" s="8"/>
      <c r="C100" s="16">
        <v>2023</v>
      </c>
      <c r="D100" s="146">
        <v>1397720000000</v>
      </c>
      <c r="E100" s="144">
        <v>1246487000000</v>
      </c>
      <c r="F100" s="117">
        <v>3407442000000</v>
      </c>
      <c r="G100" s="150">
        <f t="shared" si="1"/>
        <v>1397719999999.6343</v>
      </c>
    </row>
    <row r="101" spans="1:7" ht="15.75" thickBot="1" x14ac:dyDescent="0.3">
      <c r="A101" s="4">
        <v>20</v>
      </c>
      <c r="B101" s="9" t="s">
        <v>36</v>
      </c>
      <c r="C101" s="18">
        <v>2019</v>
      </c>
      <c r="D101" s="142">
        <v>2704466581011</v>
      </c>
      <c r="E101" s="143">
        <v>2381942198855</v>
      </c>
      <c r="F101" s="111">
        <v>19037918806473</v>
      </c>
      <c r="G101" s="150">
        <f t="shared" si="1"/>
        <v>2704466581010.875</v>
      </c>
    </row>
    <row r="102" spans="1:7" ht="15.75" thickBot="1" x14ac:dyDescent="0.3">
      <c r="A102" s="6"/>
      <c r="B102" s="7"/>
      <c r="C102" s="15">
        <v>2020</v>
      </c>
      <c r="D102" s="144">
        <v>2683890279936</v>
      </c>
      <c r="E102" s="142">
        <v>2704466581011</v>
      </c>
      <c r="F102" s="112">
        <v>19777500514550</v>
      </c>
      <c r="G102" s="150">
        <f t="shared" si="1"/>
        <v>2683890279935.8633</v>
      </c>
    </row>
    <row r="103" spans="1:7" ht="15.75" thickBot="1" x14ac:dyDescent="0.3">
      <c r="A103" s="6"/>
      <c r="B103" s="7"/>
      <c r="C103" s="15">
        <v>2021</v>
      </c>
      <c r="D103" s="144">
        <v>1549648556686</v>
      </c>
      <c r="E103" s="144">
        <v>2683890279936</v>
      </c>
      <c r="F103" s="112">
        <v>19917653265528</v>
      </c>
      <c r="G103" s="150">
        <f t="shared" si="1"/>
        <v>1549648556685.8652</v>
      </c>
    </row>
    <row r="104" spans="1:7" ht="15.75" thickBot="1" x14ac:dyDescent="0.3">
      <c r="A104" s="6"/>
      <c r="B104" s="48"/>
      <c r="C104" s="15">
        <v>2022</v>
      </c>
      <c r="D104" s="144">
        <v>2506057517934</v>
      </c>
      <c r="E104" s="144">
        <v>1549648556686</v>
      </c>
      <c r="F104" s="112">
        <v>22276160695411</v>
      </c>
      <c r="G104" s="150">
        <f t="shared" si="1"/>
        <v>2506057517933.9307</v>
      </c>
    </row>
    <row r="105" spans="1:7" ht="15.75" thickBot="1" x14ac:dyDescent="0.3">
      <c r="A105" s="6"/>
      <c r="B105" s="48"/>
      <c r="C105" s="16">
        <v>2023</v>
      </c>
      <c r="D105" s="146">
        <v>4093715832812</v>
      </c>
      <c r="E105" s="144">
        <v>2506057517934</v>
      </c>
      <c r="F105" s="117">
        <v>23870404962472</v>
      </c>
      <c r="G105" s="150">
        <f t="shared" si="1"/>
        <v>4093715832811.895</v>
      </c>
    </row>
    <row r="106" spans="1:7" ht="15.75" thickBot="1" x14ac:dyDescent="0.3">
      <c r="A106" s="18">
        <v>21</v>
      </c>
      <c r="B106" s="17" t="s">
        <v>39</v>
      </c>
      <c r="C106" s="18">
        <v>2019</v>
      </c>
      <c r="D106" s="142">
        <v>4378808333</v>
      </c>
      <c r="E106" s="143">
        <v>21727981555</v>
      </c>
      <c r="F106" s="111">
        <v>763492320252</v>
      </c>
      <c r="G106" s="150">
        <f t="shared" si="1"/>
        <v>4378808332.9715414</v>
      </c>
    </row>
    <row r="107" spans="1:7" ht="15.75" thickBot="1" x14ac:dyDescent="0.3">
      <c r="A107" s="46"/>
      <c r="B107" s="12"/>
      <c r="C107" s="15">
        <v>2020</v>
      </c>
      <c r="D107" s="144">
        <v>-33306275241</v>
      </c>
      <c r="E107" s="142">
        <v>4378808333</v>
      </c>
      <c r="F107" s="112">
        <v>765375539783</v>
      </c>
      <c r="G107" s="150">
        <f t="shared" si="1"/>
        <v>-33306275241.005722</v>
      </c>
    </row>
    <row r="108" spans="1:7" ht="15.75" thickBot="1" x14ac:dyDescent="0.3">
      <c r="A108" s="46"/>
      <c r="B108" s="12"/>
      <c r="C108" s="15">
        <v>2021</v>
      </c>
      <c r="D108" s="144">
        <v>-69012628606</v>
      </c>
      <c r="E108" s="144">
        <v>-33306275241</v>
      </c>
      <c r="F108" s="112">
        <v>708894784885</v>
      </c>
      <c r="G108" s="150">
        <f t="shared" si="1"/>
        <v>-69012628605.953018</v>
      </c>
    </row>
    <row r="109" spans="1:7" ht="15.75" thickBot="1" x14ac:dyDescent="0.3">
      <c r="A109" s="46"/>
      <c r="B109" s="71"/>
      <c r="C109" s="15">
        <v>2022</v>
      </c>
      <c r="D109" s="144">
        <v>-36152329048</v>
      </c>
      <c r="E109" s="144">
        <v>-69012628606</v>
      </c>
      <c r="F109" s="112">
        <v>705620167464</v>
      </c>
      <c r="G109" s="150">
        <f t="shared" si="1"/>
        <v>-36152329047.902199</v>
      </c>
    </row>
    <row r="110" spans="1:7" ht="15.75" thickBot="1" x14ac:dyDescent="0.3">
      <c r="A110" s="46"/>
      <c r="B110" s="13"/>
      <c r="C110" s="16">
        <v>2023</v>
      </c>
      <c r="D110" s="146">
        <v>150548638677</v>
      </c>
      <c r="E110" s="144">
        <v>-36152329048</v>
      </c>
      <c r="F110" s="117">
        <v>151973453634</v>
      </c>
      <c r="G110" s="150">
        <f t="shared" si="1"/>
        <v>150548638677.23788</v>
      </c>
    </row>
    <row r="111" spans="1:7" ht="15.75" thickBot="1" x14ac:dyDescent="0.3">
      <c r="A111" s="18">
        <v>22</v>
      </c>
      <c r="B111" s="9" t="s">
        <v>40</v>
      </c>
      <c r="C111" s="18">
        <v>2019</v>
      </c>
      <c r="D111" s="142">
        <v>347098820613</v>
      </c>
      <c r="E111" s="143">
        <v>186936324915</v>
      </c>
      <c r="F111" s="111">
        <v>4682083844951</v>
      </c>
      <c r="G111" s="150">
        <f t="shared" si="1"/>
        <v>347098820612.96008</v>
      </c>
    </row>
    <row r="112" spans="1:7" ht="15.75" thickBot="1" x14ac:dyDescent="0.3">
      <c r="A112" s="46"/>
      <c r="B112" s="12"/>
      <c r="C112" s="15">
        <v>2020</v>
      </c>
      <c r="D112" s="144">
        <v>160357537779</v>
      </c>
      <c r="E112" s="142">
        <v>347098820613</v>
      </c>
      <c r="F112" s="112">
        <v>4452166671985</v>
      </c>
      <c r="G112" s="150">
        <f t="shared" si="1"/>
        <v>160357537778.92203</v>
      </c>
    </row>
    <row r="113" spans="1:7" ht="15.75" thickBot="1" x14ac:dyDescent="0.3">
      <c r="A113" s="46"/>
      <c r="B113" s="12"/>
      <c r="C113" s="15">
        <v>2021</v>
      </c>
      <c r="D113" s="144">
        <v>376045983335</v>
      </c>
      <c r="E113" s="144">
        <v>160357537779</v>
      </c>
      <c r="F113" s="118">
        <v>4191284422677</v>
      </c>
      <c r="G113" s="150">
        <f t="shared" si="1"/>
        <v>376045983334.96173</v>
      </c>
    </row>
    <row r="114" spans="1:7" ht="15.75" thickBot="1" x14ac:dyDescent="0.3">
      <c r="A114" s="46"/>
      <c r="B114" s="30"/>
      <c r="C114" s="12">
        <v>2022</v>
      </c>
      <c r="D114" s="144">
        <v>572782719985</v>
      </c>
      <c r="E114" s="144">
        <v>376045983335</v>
      </c>
      <c r="F114" s="118">
        <v>4130321616083</v>
      </c>
      <c r="G114" s="150">
        <f t="shared" si="1"/>
        <v>572782719984.90894</v>
      </c>
    </row>
    <row r="115" spans="1:7" ht="15.75" thickBot="1" x14ac:dyDescent="0.3">
      <c r="A115" s="46"/>
      <c r="B115" s="52"/>
      <c r="C115" s="13">
        <v>2023</v>
      </c>
      <c r="D115" s="146">
        <v>427990685263</v>
      </c>
      <c r="E115" s="144">
        <v>572782719985</v>
      </c>
      <c r="F115" s="117">
        <v>3943518425042</v>
      </c>
      <c r="G115" s="150">
        <f t="shared" si="1"/>
        <v>427990685262.85474</v>
      </c>
    </row>
    <row r="116" spans="1:7" ht="15.75" thickBot="1" x14ac:dyDescent="0.3">
      <c r="A116" s="4">
        <v>23</v>
      </c>
      <c r="B116" s="44" t="s">
        <v>41</v>
      </c>
      <c r="C116" s="17">
        <v>2019</v>
      </c>
      <c r="D116" s="142">
        <v>5163201735</v>
      </c>
      <c r="E116" s="143">
        <v>20887453647</v>
      </c>
      <c r="F116" s="111">
        <v>1820383352811</v>
      </c>
      <c r="G116" s="150">
        <f t="shared" si="1"/>
        <v>5163201734.9885254</v>
      </c>
    </row>
    <row r="117" spans="1:7" ht="15.75" thickBot="1" x14ac:dyDescent="0.3">
      <c r="A117" s="6"/>
      <c r="B117" s="7"/>
      <c r="C117" s="12">
        <v>2020</v>
      </c>
      <c r="D117" s="144">
        <v>13568762041</v>
      </c>
      <c r="E117" s="142">
        <v>5163201735</v>
      </c>
      <c r="F117" s="112">
        <v>1768660546754</v>
      </c>
      <c r="G117" s="150">
        <f t="shared" si="1"/>
        <v>13568762040.99708</v>
      </c>
    </row>
    <row r="118" spans="1:7" ht="15.75" thickBot="1" x14ac:dyDescent="0.3">
      <c r="A118" s="6"/>
      <c r="B118" s="7"/>
      <c r="C118" s="12">
        <v>2021</v>
      </c>
      <c r="D118" s="144">
        <v>44152540846</v>
      </c>
      <c r="E118" s="145">
        <v>13568762041</v>
      </c>
      <c r="F118" s="112">
        <v>1970428120056</v>
      </c>
      <c r="G118" s="150">
        <f t="shared" si="1"/>
        <v>44152540845.993111</v>
      </c>
    </row>
    <row r="119" spans="1:7" ht="15.75" thickBot="1" x14ac:dyDescent="0.3">
      <c r="A119" s="6"/>
      <c r="B119" s="48"/>
      <c r="C119" s="12">
        <v>2022</v>
      </c>
      <c r="D119" s="144">
        <v>117187513903</v>
      </c>
      <c r="E119" s="144">
        <v>44152540846</v>
      </c>
      <c r="F119" s="118">
        <v>778944339391</v>
      </c>
      <c r="G119" s="150">
        <f t="shared" si="1"/>
        <v>117187513902.94331</v>
      </c>
    </row>
    <row r="120" spans="1:7" ht="15.75" thickBot="1" x14ac:dyDescent="0.3">
      <c r="A120" s="6"/>
      <c r="B120" s="8"/>
      <c r="C120" s="13">
        <v>2023</v>
      </c>
      <c r="D120" s="146">
        <v>11946009923</v>
      </c>
      <c r="E120" s="147">
        <v>117187513903</v>
      </c>
      <c r="F120" s="117">
        <v>1839622473747</v>
      </c>
      <c r="G120" s="150">
        <f t="shared" si="1"/>
        <v>11946009922.936298</v>
      </c>
    </row>
    <row r="121" spans="1:7" ht="15.75" thickBot="1" x14ac:dyDescent="0.3">
      <c r="A121" s="4">
        <v>24</v>
      </c>
      <c r="B121" s="44" t="s">
        <v>42</v>
      </c>
      <c r="C121" s="17">
        <v>2019</v>
      </c>
      <c r="D121" s="142">
        <v>56782206578</v>
      </c>
      <c r="E121" s="143">
        <v>39567679343</v>
      </c>
      <c r="F121" s="111">
        <v>790845543826</v>
      </c>
      <c r="G121" s="150">
        <f t="shared" si="1"/>
        <v>56782206577.949966</v>
      </c>
    </row>
    <row r="122" spans="1:7" ht="15.75" thickBot="1" x14ac:dyDescent="0.3">
      <c r="A122" s="6"/>
      <c r="B122" s="7"/>
      <c r="C122" s="12">
        <v>2020</v>
      </c>
      <c r="D122" s="144">
        <v>55673983557</v>
      </c>
      <c r="E122" s="142">
        <v>56782206578</v>
      </c>
      <c r="F122" s="112">
        <v>773863042440</v>
      </c>
      <c r="G122" s="150">
        <f t="shared" si="1"/>
        <v>55673983556.926628</v>
      </c>
    </row>
    <row r="123" spans="1:7" ht="15.75" thickBot="1" x14ac:dyDescent="0.3">
      <c r="A123" s="6"/>
      <c r="B123" s="7"/>
      <c r="C123" s="12">
        <v>2021</v>
      </c>
      <c r="D123" s="144">
        <v>101725399549</v>
      </c>
      <c r="E123" s="144">
        <v>55673983557</v>
      </c>
      <c r="F123" s="112">
        <v>889125250792</v>
      </c>
      <c r="G123" s="150">
        <f t="shared" si="1"/>
        <v>101725399548.93738</v>
      </c>
    </row>
    <row r="124" spans="1:7" ht="15.75" thickBot="1" x14ac:dyDescent="0.3">
      <c r="A124" s="6"/>
      <c r="B124" s="48"/>
      <c r="C124" s="12">
        <v>2022</v>
      </c>
      <c r="D124" s="144">
        <v>92439536022</v>
      </c>
      <c r="E124" s="144">
        <v>101725399549</v>
      </c>
      <c r="F124" s="112">
        <v>1033289474829</v>
      </c>
      <c r="G124" s="150">
        <f t="shared" si="1"/>
        <v>92439536021.90155</v>
      </c>
    </row>
    <row r="125" spans="1:7" ht="15.75" thickBot="1" x14ac:dyDescent="0.3">
      <c r="A125" s="6"/>
      <c r="B125" s="8"/>
      <c r="C125" s="13">
        <v>2023</v>
      </c>
      <c r="D125" s="146">
        <v>97118384008</v>
      </c>
      <c r="E125" s="144">
        <v>92439536022</v>
      </c>
      <c r="F125" s="117">
        <v>1282739303035</v>
      </c>
      <c r="G125" s="150">
        <f t="shared" si="1"/>
        <v>97118384007.927933</v>
      </c>
    </row>
    <row r="126" spans="1:7" ht="15.75" thickBot="1" x14ac:dyDescent="0.3">
      <c r="A126" s="4">
        <v>25</v>
      </c>
      <c r="B126" s="45" t="s">
        <v>43</v>
      </c>
      <c r="C126" s="17">
        <v>2019</v>
      </c>
      <c r="D126" s="142">
        <v>607043293422</v>
      </c>
      <c r="E126" s="143">
        <v>324694650175</v>
      </c>
      <c r="F126" s="111">
        <v>2881563083954</v>
      </c>
      <c r="G126" s="150">
        <f t="shared" si="1"/>
        <v>607043293421.88733</v>
      </c>
    </row>
    <row r="127" spans="1:7" ht="15.75" thickBot="1" x14ac:dyDescent="0.3">
      <c r="A127" s="6"/>
      <c r="B127" s="7"/>
      <c r="C127" s="12">
        <v>2020</v>
      </c>
      <c r="D127" s="144">
        <v>773607195121</v>
      </c>
      <c r="E127" s="142">
        <v>607043293422</v>
      </c>
      <c r="F127" s="112">
        <v>3448995059882</v>
      </c>
      <c r="G127" s="150">
        <f t="shared" si="1"/>
        <v>773607195120.82397</v>
      </c>
    </row>
    <row r="128" spans="1:7" ht="15.75" thickBot="1" x14ac:dyDescent="0.3">
      <c r="A128" s="6"/>
      <c r="B128" s="7"/>
      <c r="C128" s="12">
        <v>2021</v>
      </c>
      <c r="D128" s="144">
        <v>765188720115</v>
      </c>
      <c r="E128" s="144">
        <v>773607195121</v>
      </c>
      <c r="F128" s="112">
        <v>3919243683748</v>
      </c>
      <c r="G128" s="150">
        <f t="shared" si="1"/>
        <v>765188720114.80261</v>
      </c>
    </row>
    <row r="129" spans="1:7" ht="15.75" thickBot="1" x14ac:dyDescent="0.3">
      <c r="A129" s="6"/>
      <c r="B129" s="48"/>
      <c r="C129" s="12">
        <v>2022</v>
      </c>
      <c r="D129" s="147">
        <v>756723520605</v>
      </c>
      <c r="E129" s="144">
        <v>765188720115</v>
      </c>
      <c r="F129" s="118">
        <v>4590737849889</v>
      </c>
      <c r="G129" s="150">
        <f t="shared" si="1"/>
        <v>756723520604.83337</v>
      </c>
    </row>
    <row r="130" spans="1:7" ht="15.75" thickBot="1" x14ac:dyDescent="0.3">
      <c r="A130" s="6"/>
      <c r="B130" s="8"/>
      <c r="C130" s="13">
        <v>2023</v>
      </c>
      <c r="D130" s="146">
        <v>1102640346668</v>
      </c>
      <c r="E130" s="147">
        <v>756723520605</v>
      </c>
      <c r="F130" s="131">
        <v>5482234635262</v>
      </c>
      <c r="G130" s="150">
        <f t="shared" si="1"/>
        <v>1102640346667.8621</v>
      </c>
    </row>
    <row r="131" spans="1:7" ht="15.75" thickBot="1" x14ac:dyDescent="0.3">
      <c r="A131" s="4">
        <v>26</v>
      </c>
      <c r="B131" s="44" t="s">
        <v>44</v>
      </c>
      <c r="C131" s="17">
        <v>2019</v>
      </c>
      <c r="D131" s="145">
        <v>905158000000</v>
      </c>
      <c r="E131" s="143">
        <v>1043045000000</v>
      </c>
      <c r="F131" s="111">
        <v>19431293000000</v>
      </c>
      <c r="G131" s="150">
        <f t="shared" si="1"/>
        <v>905157999999.94629</v>
      </c>
    </row>
    <row r="132" spans="1:7" ht="15.75" thickBot="1" x14ac:dyDescent="0.3">
      <c r="A132" s="6"/>
      <c r="B132" s="7"/>
      <c r="C132" s="12">
        <v>2020</v>
      </c>
      <c r="D132" s="144">
        <v>901334000000</v>
      </c>
      <c r="E132" s="145">
        <v>905158000000</v>
      </c>
      <c r="F132" s="112">
        <v>19431293000000</v>
      </c>
      <c r="G132" s="150">
        <f t="shared" si="1"/>
        <v>901333999999.95337</v>
      </c>
    </row>
    <row r="133" spans="1:7" ht="15.75" thickBot="1" x14ac:dyDescent="0.3">
      <c r="A133" s="6"/>
      <c r="B133" s="7"/>
      <c r="C133" s="12">
        <v>2021</v>
      </c>
      <c r="D133" s="144">
        <v>1022870000000</v>
      </c>
      <c r="E133" s="144">
        <v>901334000000</v>
      </c>
      <c r="F133" s="119">
        <v>21084017000000</v>
      </c>
      <c r="G133" s="150">
        <f t="shared" si="1"/>
        <v>1022869999999.9573</v>
      </c>
    </row>
    <row r="134" spans="1:7" ht="15.75" thickBot="1" x14ac:dyDescent="0.3">
      <c r="A134" s="6"/>
      <c r="B134" s="48"/>
      <c r="C134" s="12">
        <v>2022</v>
      </c>
      <c r="D134" s="144">
        <v>1020318000000</v>
      </c>
      <c r="E134" s="144">
        <v>1022870000000</v>
      </c>
      <c r="F134" s="119">
        <v>23673644000000</v>
      </c>
      <c r="G134" s="150">
        <f t="shared" si="1"/>
        <v>1020317999999.9568</v>
      </c>
    </row>
    <row r="135" spans="1:7" ht="15.75" thickBot="1" x14ac:dyDescent="0.3">
      <c r="A135" s="6"/>
      <c r="B135" s="48"/>
      <c r="C135" s="13">
        <v>2023</v>
      </c>
      <c r="D135" s="146">
        <v>785873000000</v>
      </c>
      <c r="E135" s="144">
        <v>1020318000000</v>
      </c>
      <c r="F135" s="117">
        <v>25883325000000</v>
      </c>
      <c r="G135" s="150">
        <f t="shared" ref="G135:G140" si="2">D135-E135/F135</f>
        <v>785872999999.96057</v>
      </c>
    </row>
    <row r="136" spans="1:7" ht="15.75" thickBot="1" x14ac:dyDescent="0.3">
      <c r="A136" s="18">
        <v>27</v>
      </c>
      <c r="B136" s="17" t="s">
        <v>45</v>
      </c>
      <c r="C136" s="17">
        <v>2019</v>
      </c>
      <c r="D136" s="142">
        <v>1375359000000</v>
      </c>
      <c r="E136" s="143">
        <v>949018000000</v>
      </c>
      <c r="F136" s="122">
        <v>6608422000000</v>
      </c>
      <c r="G136" s="150">
        <f t="shared" si="2"/>
        <v>1375358999999.8564</v>
      </c>
    </row>
    <row r="137" spans="1:7" ht="15.75" thickBot="1" x14ac:dyDescent="0.3">
      <c r="A137" s="46"/>
      <c r="B137" s="7"/>
      <c r="C137" s="12">
        <v>2020</v>
      </c>
      <c r="D137" s="144">
        <v>1421517000000</v>
      </c>
      <c r="E137" s="142">
        <v>1375359000000</v>
      </c>
      <c r="F137" s="112">
        <v>8754116000000</v>
      </c>
      <c r="G137" s="150">
        <f t="shared" si="2"/>
        <v>1421516999999.8428</v>
      </c>
    </row>
    <row r="138" spans="1:7" ht="15.75" thickBot="1" x14ac:dyDescent="0.3">
      <c r="A138" s="46"/>
      <c r="B138" s="7"/>
      <c r="C138" s="12">
        <v>2021</v>
      </c>
      <c r="D138" s="144">
        <v>1541932000000</v>
      </c>
      <c r="E138" s="144">
        <v>1421517000000</v>
      </c>
      <c r="F138" s="112">
        <v>7406856000000</v>
      </c>
      <c r="G138" s="150">
        <f t="shared" si="2"/>
        <v>1541931999999.8081</v>
      </c>
    </row>
    <row r="139" spans="1:7" ht="15.75" thickBot="1" x14ac:dyDescent="0.3">
      <c r="A139" s="93"/>
      <c r="B139" s="48"/>
      <c r="C139" s="12">
        <v>2022</v>
      </c>
      <c r="D139" s="147">
        <v>1288998000000</v>
      </c>
      <c r="E139" s="144">
        <v>1541932000000</v>
      </c>
      <c r="F139" s="118">
        <v>7376375000000</v>
      </c>
      <c r="G139" s="150">
        <f t="shared" si="2"/>
        <v>1288997999999.791</v>
      </c>
    </row>
    <row r="140" spans="1:7" ht="15.75" thickBot="1" x14ac:dyDescent="0.3">
      <c r="A140" s="47"/>
      <c r="B140" s="8"/>
      <c r="C140" s="13">
        <v>2023</v>
      </c>
      <c r="D140" s="146">
        <v>1507285000000</v>
      </c>
      <c r="E140" s="147">
        <v>1288998000000</v>
      </c>
      <c r="F140" s="117">
        <v>7523956000000</v>
      </c>
      <c r="G140" s="150">
        <f t="shared" si="2"/>
        <v>1507284999999.8286</v>
      </c>
    </row>
  </sheetData>
  <mergeCells count="1">
    <mergeCell ref="A3:G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Hasil Tabulasi</vt:lpstr>
      <vt:lpstr>Kriteria Sampel</vt:lpstr>
      <vt:lpstr>Hasil Kriteria Sampel</vt:lpstr>
      <vt:lpstr>Manajemen Laba (Y)</vt:lpstr>
      <vt:lpstr>Profitabilitas (X1) </vt:lpstr>
      <vt:lpstr>Konservatisme Akuntansi (X2)</vt:lpstr>
      <vt:lpstr>Likuiditas (X3)</vt:lpstr>
      <vt:lpstr>Presistensi Laba (X4)</vt:lpstr>
      <vt:lpstr>'Kriteria Sampel'!_Hlk145135426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2024-05-10T13:25:38Z</dcterms:created>
  <dcterms:modified xsi:type="dcterms:W3CDTF">2024-09-11T14:44:02Z</dcterms:modified>
</cp:coreProperties>
</file>