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KINGSTON\System Volume Information\data daftar yudhisium\"/>
    </mc:Choice>
  </mc:AlternateContent>
  <bookViews>
    <workbookView xWindow="0" yWindow="0" windowWidth="28800" windowHeight="12330" tabRatio="755" activeTab="1"/>
  </bookViews>
  <sheets>
    <sheet name="Sheet1" sheetId="1" r:id="rId1"/>
    <sheet name="Sheet5" sheetId="5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10" i="5" l="1"/>
  <c r="W14" i="1"/>
  <c r="U15" i="1"/>
  <c r="J115" i="1"/>
  <c r="O112" i="5"/>
  <c r="M112" i="5"/>
  <c r="Q112" i="5"/>
  <c r="B107" i="5"/>
  <c r="S3" i="5"/>
  <c r="W5" i="1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5" i="5"/>
  <c r="V6" i="1" l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5" i="1"/>
  <c r="C113" i="1" l="1"/>
  <c r="G113" i="1" s="1"/>
  <c r="H106" i="1" l="1"/>
  <c r="J5" i="1"/>
  <c r="J6" i="1"/>
  <c r="J7" i="1"/>
  <c r="J8" i="1"/>
  <c r="J9" i="1"/>
  <c r="J10" i="1"/>
  <c r="J11" i="1"/>
  <c r="J12" i="1"/>
  <c r="J13" i="1"/>
  <c r="J14" i="1"/>
  <c r="K11" i="1"/>
  <c r="K5" i="1" l="1"/>
  <c r="V106" i="1"/>
  <c r="S5" i="1"/>
  <c r="AF5" i="1"/>
  <c r="AC29" i="1" s="1"/>
  <c r="K6" i="1"/>
  <c r="S6" i="1"/>
  <c r="T6" i="1" s="1"/>
  <c r="AF6" i="1"/>
  <c r="K7" i="1"/>
  <c r="S7" i="1"/>
  <c r="T7" i="1" s="1"/>
  <c r="AF7" i="1"/>
  <c r="AC31" i="1" s="1"/>
  <c r="K8" i="1"/>
  <c r="S8" i="1"/>
  <c r="T8" i="1" s="1"/>
  <c r="AF8" i="1"/>
  <c r="AC32" i="1" s="1"/>
  <c r="K9" i="1"/>
  <c r="S9" i="1"/>
  <c r="T9" i="1" s="1"/>
  <c r="AF9" i="1"/>
  <c r="AC33" i="1" s="1"/>
  <c r="AT9" i="1"/>
  <c r="AU9" i="1" s="1"/>
  <c r="K10" i="1"/>
  <c r="S10" i="1"/>
  <c r="T10" i="1" s="1"/>
  <c r="AF10" i="1"/>
  <c r="AC34" i="1" s="1"/>
  <c r="AT10" i="1"/>
  <c r="AU10" i="1" s="1"/>
  <c r="S11" i="1"/>
  <c r="T11" i="1" s="1"/>
  <c r="AF11" i="1"/>
  <c r="AC35" i="1" s="1"/>
  <c r="AT11" i="1"/>
  <c r="AU11" i="1" s="1"/>
  <c r="K12" i="1"/>
  <c r="S12" i="1"/>
  <c r="T12" i="1" s="1"/>
  <c r="AF12" i="1"/>
  <c r="AC36" i="1" s="1"/>
  <c r="AT12" i="1"/>
  <c r="AU12" i="1" s="1"/>
  <c r="K13" i="1"/>
  <c r="S13" i="1"/>
  <c r="T13" i="1" s="1"/>
  <c r="AF13" i="1"/>
  <c r="AC37" i="1" s="1"/>
  <c r="AT13" i="1"/>
  <c r="AU13" i="1" s="1"/>
  <c r="K14" i="1"/>
  <c r="S14" i="1"/>
  <c r="T14" i="1" s="1"/>
  <c r="AF14" i="1"/>
  <c r="AT14" i="1"/>
  <c r="AU14" i="1" s="1"/>
  <c r="J15" i="1"/>
  <c r="K15" i="1" s="1"/>
  <c r="S15" i="1"/>
  <c r="T15" i="1" s="1"/>
  <c r="AF15" i="1"/>
  <c r="AC39" i="1" s="1"/>
  <c r="AT15" i="1"/>
  <c r="AU15" i="1" s="1"/>
  <c r="J16" i="1"/>
  <c r="K16" i="1" s="1"/>
  <c r="S16" i="1"/>
  <c r="T16" i="1" s="1"/>
  <c r="AF16" i="1"/>
  <c r="AC40" i="1" s="1"/>
  <c r="AT16" i="1"/>
  <c r="AU16" i="1" s="1"/>
  <c r="J17" i="1"/>
  <c r="K17" i="1" s="1"/>
  <c r="S17" i="1"/>
  <c r="T17" i="1" s="1"/>
  <c r="AB17" i="1"/>
  <c r="AF17" i="1"/>
  <c r="AC41" i="1" s="1"/>
  <c r="AT17" i="1"/>
  <c r="AU17" i="1" s="1"/>
  <c r="J18" i="1"/>
  <c r="K18" i="1" s="1"/>
  <c r="S18" i="1"/>
  <c r="T18" i="1" s="1"/>
  <c r="AT18" i="1"/>
  <c r="AU18" i="1" s="1"/>
  <c r="J19" i="1"/>
  <c r="K19" i="1" s="1"/>
  <c r="S19" i="1"/>
  <c r="T19" i="1" s="1"/>
  <c r="AB19" i="1"/>
  <c r="AT19" i="1"/>
  <c r="AU19" i="1" s="1"/>
  <c r="J20" i="1"/>
  <c r="K20" i="1" s="1"/>
  <c r="S20" i="1"/>
  <c r="T20" i="1" s="1"/>
  <c r="AT20" i="1"/>
  <c r="AU20" i="1" s="1"/>
  <c r="J21" i="1"/>
  <c r="K21" i="1" s="1"/>
  <c r="S21" i="1"/>
  <c r="T21" i="1" s="1"/>
  <c r="AB21" i="1"/>
  <c r="AT21" i="1"/>
  <c r="AU21" i="1" s="1"/>
  <c r="J22" i="1"/>
  <c r="K22" i="1" s="1"/>
  <c r="S22" i="1"/>
  <c r="T22" i="1" s="1"/>
  <c r="AK22" i="1"/>
  <c r="AM12" i="1" s="1"/>
  <c r="AN12" i="1" s="1"/>
  <c r="J23" i="1"/>
  <c r="K23" i="1" s="1"/>
  <c r="S23" i="1"/>
  <c r="T23" i="1" s="1"/>
  <c r="AB23" i="1"/>
  <c r="J24" i="1"/>
  <c r="K24" i="1" s="1"/>
  <c r="S24" i="1"/>
  <c r="T24" i="1" s="1"/>
  <c r="J25" i="1"/>
  <c r="K25" i="1" s="1"/>
  <c r="S25" i="1"/>
  <c r="T25" i="1" s="1"/>
  <c r="AG25" i="1"/>
  <c r="AT25" i="1"/>
  <c r="AU25" i="1" s="1"/>
  <c r="J26" i="1"/>
  <c r="K26" i="1" s="1"/>
  <c r="S26" i="1"/>
  <c r="T26" i="1" s="1"/>
  <c r="AG26" i="1"/>
  <c r="AT26" i="1"/>
  <c r="AU26" i="1" s="1"/>
  <c r="J27" i="1"/>
  <c r="K27" i="1" s="1"/>
  <c r="S27" i="1"/>
  <c r="T27" i="1" s="1"/>
  <c r="AG27" i="1"/>
  <c r="AT27" i="1"/>
  <c r="AU27" i="1" s="1"/>
  <c r="J28" i="1"/>
  <c r="K28" i="1" s="1"/>
  <c r="S28" i="1"/>
  <c r="T28" i="1" s="1"/>
  <c r="AG28" i="1"/>
  <c r="AT28" i="1"/>
  <c r="AU28" i="1" s="1"/>
  <c r="J29" i="1"/>
  <c r="K29" i="1" s="1"/>
  <c r="S29" i="1"/>
  <c r="T29" i="1" s="1"/>
  <c r="AG29" i="1"/>
  <c r="AT29" i="1"/>
  <c r="AU29" i="1" s="1"/>
  <c r="J30" i="1"/>
  <c r="K30" i="1" s="1"/>
  <c r="S30" i="1"/>
  <c r="T30" i="1" s="1"/>
  <c r="AC30" i="1"/>
  <c r="AG30" i="1"/>
  <c r="AT30" i="1"/>
  <c r="AU30" i="1" s="1"/>
  <c r="J31" i="1"/>
  <c r="K31" i="1" s="1"/>
  <c r="S31" i="1"/>
  <c r="T31" i="1" s="1"/>
  <c r="AG31" i="1"/>
  <c r="AT31" i="1"/>
  <c r="AU31" i="1" s="1"/>
  <c r="J32" i="1"/>
  <c r="K32" i="1" s="1"/>
  <c r="S32" i="1"/>
  <c r="T32" i="1" s="1"/>
  <c r="AG32" i="1"/>
  <c r="AT32" i="1"/>
  <c r="AU32" i="1" s="1"/>
  <c r="J33" i="1"/>
  <c r="K33" i="1" s="1"/>
  <c r="S33" i="1"/>
  <c r="T33" i="1" s="1"/>
  <c r="AG33" i="1"/>
  <c r="AT33" i="1"/>
  <c r="AU33" i="1" s="1"/>
  <c r="J34" i="1"/>
  <c r="K34" i="1" s="1"/>
  <c r="S34" i="1"/>
  <c r="T34" i="1" s="1"/>
  <c r="AG34" i="1"/>
  <c r="AT34" i="1"/>
  <c r="AU34" i="1" s="1"/>
  <c r="J35" i="1"/>
  <c r="K35" i="1" s="1"/>
  <c r="S35" i="1"/>
  <c r="T35" i="1" s="1"/>
  <c r="AG35" i="1"/>
  <c r="AT35" i="1"/>
  <c r="AU35" i="1" s="1"/>
  <c r="J36" i="1"/>
  <c r="K36" i="1" s="1"/>
  <c r="S36" i="1"/>
  <c r="T36" i="1" s="1"/>
  <c r="AG36" i="1"/>
  <c r="AT36" i="1"/>
  <c r="AU36" i="1" s="1"/>
  <c r="J37" i="1"/>
  <c r="K37" i="1" s="1"/>
  <c r="S37" i="1"/>
  <c r="T37" i="1" s="1"/>
  <c r="AG37" i="1"/>
  <c r="AT37" i="1"/>
  <c r="AU37" i="1" s="1"/>
  <c r="J38" i="1"/>
  <c r="K38" i="1" s="1"/>
  <c r="S38" i="1"/>
  <c r="T38" i="1" s="1"/>
  <c r="AC38" i="1"/>
  <c r="AK38" i="1"/>
  <c r="AM28" i="1" s="1"/>
  <c r="AN28" i="1" s="1"/>
  <c r="J39" i="1"/>
  <c r="K39" i="1" s="1"/>
  <c r="S39" i="1"/>
  <c r="T39" i="1" s="1"/>
  <c r="J40" i="1"/>
  <c r="K40" i="1" s="1"/>
  <c r="S40" i="1"/>
  <c r="T40" i="1" s="1"/>
  <c r="J41" i="1"/>
  <c r="K41" i="1" s="1"/>
  <c r="S41" i="1"/>
  <c r="T41" i="1" s="1"/>
  <c r="J42" i="1"/>
  <c r="K42" i="1" s="1"/>
  <c r="S42" i="1"/>
  <c r="T42" i="1" s="1"/>
  <c r="J43" i="1"/>
  <c r="K43" i="1" s="1"/>
  <c r="S43" i="1"/>
  <c r="T43" i="1" s="1"/>
  <c r="J44" i="1"/>
  <c r="K44" i="1" s="1"/>
  <c r="S44" i="1"/>
  <c r="T44" i="1" s="1"/>
  <c r="J45" i="1"/>
  <c r="K45" i="1" s="1"/>
  <c r="S45" i="1"/>
  <c r="T45" i="1" s="1"/>
  <c r="J46" i="1"/>
  <c r="K46" i="1" s="1"/>
  <c r="S46" i="1"/>
  <c r="T46" i="1" s="1"/>
  <c r="J47" i="1"/>
  <c r="K47" i="1" s="1"/>
  <c r="S47" i="1"/>
  <c r="T47" i="1" s="1"/>
  <c r="J48" i="1"/>
  <c r="K48" i="1" s="1"/>
  <c r="S48" i="1"/>
  <c r="T48" i="1" s="1"/>
  <c r="J49" i="1"/>
  <c r="K49" i="1" s="1"/>
  <c r="S49" i="1"/>
  <c r="T49" i="1" s="1"/>
  <c r="J50" i="1"/>
  <c r="K50" i="1" s="1"/>
  <c r="S50" i="1"/>
  <c r="T50" i="1" s="1"/>
  <c r="J51" i="1"/>
  <c r="K51" i="1" s="1"/>
  <c r="S51" i="1"/>
  <c r="T51" i="1" s="1"/>
  <c r="J52" i="1"/>
  <c r="K52" i="1" s="1"/>
  <c r="S52" i="1"/>
  <c r="T52" i="1" s="1"/>
  <c r="J53" i="1"/>
  <c r="K53" i="1" s="1"/>
  <c r="S53" i="1"/>
  <c r="T53" i="1" s="1"/>
  <c r="J54" i="1"/>
  <c r="K54" i="1" s="1"/>
  <c r="S54" i="1"/>
  <c r="T54" i="1" s="1"/>
  <c r="J55" i="1"/>
  <c r="K55" i="1" s="1"/>
  <c r="S55" i="1"/>
  <c r="T55" i="1" s="1"/>
  <c r="J56" i="1"/>
  <c r="K56" i="1" s="1"/>
  <c r="S56" i="1"/>
  <c r="T56" i="1" s="1"/>
  <c r="J57" i="1"/>
  <c r="K57" i="1" s="1"/>
  <c r="S57" i="1"/>
  <c r="T57" i="1" s="1"/>
  <c r="J58" i="1"/>
  <c r="K58" i="1" s="1"/>
  <c r="S58" i="1"/>
  <c r="T58" i="1" s="1"/>
  <c r="J59" i="1"/>
  <c r="K59" i="1" s="1"/>
  <c r="S59" i="1"/>
  <c r="T59" i="1" s="1"/>
  <c r="J60" i="1"/>
  <c r="K60" i="1" s="1"/>
  <c r="S60" i="1"/>
  <c r="T60" i="1" s="1"/>
  <c r="J61" i="1"/>
  <c r="K61" i="1" s="1"/>
  <c r="S61" i="1"/>
  <c r="T61" i="1" s="1"/>
  <c r="J62" i="1"/>
  <c r="K62" i="1" s="1"/>
  <c r="S62" i="1"/>
  <c r="T62" i="1" s="1"/>
  <c r="J63" i="1"/>
  <c r="K63" i="1" s="1"/>
  <c r="S63" i="1"/>
  <c r="T63" i="1" s="1"/>
  <c r="J64" i="1"/>
  <c r="K64" i="1" s="1"/>
  <c r="S64" i="1"/>
  <c r="T64" i="1" s="1"/>
  <c r="J65" i="1"/>
  <c r="K65" i="1" s="1"/>
  <c r="S65" i="1"/>
  <c r="T65" i="1" s="1"/>
  <c r="J66" i="1"/>
  <c r="K66" i="1" s="1"/>
  <c r="S66" i="1"/>
  <c r="T66" i="1" s="1"/>
  <c r="J67" i="1"/>
  <c r="K67" i="1" s="1"/>
  <c r="S67" i="1"/>
  <c r="T67" i="1" s="1"/>
  <c r="J68" i="1"/>
  <c r="K68" i="1" s="1"/>
  <c r="S68" i="1"/>
  <c r="T68" i="1" s="1"/>
  <c r="J69" i="1"/>
  <c r="K69" i="1" s="1"/>
  <c r="S69" i="1"/>
  <c r="T69" i="1" s="1"/>
  <c r="J70" i="1"/>
  <c r="K70" i="1" s="1"/>
  <c r="S70" i="1"/>
  <c r="T70" i="1" s="1"/>
  <c r="J71" i="1"/>
  <c r="K71" i="1" s="1"/>
  <c r="S71" i="1"/>
  <c r="T71" i="1" s="1"/>
  <c r="J72" i="1"/>
  <c r="K72" i="1" s="1"/>
  <c r="S72" i="1"/>
  <c r="T72" i="1" s="1"/>
  <c r="J73" i="1"/>
  <c r="K73" i="1" s="1"/>
  <c r="S73" i="1"/>
  <c r="T73" i="1" s="1"/>
  <c r="J74" i="1"/>
  <c r="K74" i="1" s="1"/>
  <c r="S74" i="1"/>
  <c r="T74" i="1" s="1"/>
  <c r="J75" i="1"/>
  <c r="K75" i="1" s="1"/>
  <c r="S75" i="1"/>
  <c r="T75" i="1" s="1"/>
  <c r="J76" i="1"/>
  <c r="K76" i="1" s="1"/>
  <c r="S76" i="1"/>
  <c r="T76" i="1" s="1"/>
  <c r="J77" i="1"/>
  <c r="K77" i="1" s="1"/>
  <c r="S77" i="1"/>
  <c r="T77" i="1" s="1"/>
  <c r="J78" i="1"/>
  <c r="K78" i="1" s="1"/>
  <c r="S78" i="1"/>
  <c r="T78" i="1" s="1"/>
  <c r="J79" i="1"/>
  <c r="K79" i="1" s="1"/>
  <c r="S79" i="1"/>
  <c r="T79" i="1" s="1"/>
  <c r="J80" i="1"/>
  <c r="K80" i="1" s="1"/>
  <c r="S80" i="1"/>
  <c r="T80" i="1" s="1"/>
  <c r="J81" i="1"/>
  <c r="K81" i="1" s="1"/>
  <c r="S81" i="1"/>
  <c r="T81" i="1" s="1"/>
  <c r="J82" i="1"/>
  <c r="K82" i="1" s="1"/>
  <c r="S82" i="1"/>
  <c r="T82" i="1" s="1"/>
  <c r="J83" i="1"/>
  <c r="K83" i="1" s="1"/>
  <c r="S83" i="1"/>
  <c r="T83" i="1" s="1"/>
  <c r="J84" i="1"/>
  <c r="K84" i="1" s="1"/>
  <c r="S84" i="1"/>
  <c r="T84" i="1" s="1"/>
  <c r="J85" i="1"/>
  <c r="K85" i="1" s="1"/>
  <c r="S85" i="1"/>
  <c r="T85" i="1" s="1"/>
  <c r="J86" i="1"/>
  <c r="K86" i="1" s="1"/>
  <c r="S86" i="1"/>
  <c r="T86" i="1" s="1"/>
  <c r="J87" i="1"/>
  <c r="K87" i="1" s="1"/>
  <c r="S87" i="1"/>
  <c r="T87" i="1" s="1"/>
  <c r="J88" i="1"/>
  <c r="K88" i="1" s="1"/>
  <c r="S88" i="1"/>
  <c r="T88" i="1" s="1"/>
  <c r="J89" i="1"/>
  <c r="K89" i="1" s="1"/>
  <c r="S89" i="1"/>
  <c r="T89" i="1" s="1"/>
  <c r="J90" i="1"/>
  <c r="K90" i="1" s="1"/>
  <c r="S90" i="1"/>
  <c r="T90" i="1" s="1"/>
  <c r="J91" i="1"/>
  <c r="K91" i="1" s="1"/>
  <c r="S91" i="1"/>
  <c r="T91" i="1" s="1"/>
  <c r="J92" i="1"/>
  <c r="K92" i="1" s="1"/>
  <c r="S92" i="1"/>
  <c r="T92" i="1" s="1"/>
  <c r="J93" i="1"/>
  <c r="K93" i="1" s="1"/>
  <c r="S93" i="1"/>
  <c r="T93" i="1" s="1"/>
  <c r="J94" i="1"/>
  <c r="K94" i="1" s="1"/>
  <c r="S94" i="1"/>
  <c r="T94" i="1" s="1"/>
  <c r="J95" i="1"/>
  <c r="K95" i="1" s="1"/>
  <c r="S95" i="1"/>
  <c r="T95" i="1" s="1"/>
  <c r="J96" i="1"/>
  <c r="K96" i="1" s="1"/>
  <c r="S96" i="1"/>
  <c r="T96" i="1" s="1"/>
  <c r="J97" i="1"/>
  <c r="K97" i="1" s="1"/>
  <c r="S97" i="1"/>
  <c r="T97" i="1" s="1"/>
  <c r="J98" i="1"/>
  <c r="K98" i="1" s="1"/>
  <c r="S98" i="1"/>
  <c r="T98" i="1" s="1"/>
  <c r="J99" i="1"/>
  <c r="K99" i="1" s="1"/>
  <c r="S99" i="1"/>
  <c r="T99" i="1" s="1"/>
  <c r="J100" i="1"/>
  <c r="K100" i="1" s="1"/>
  <c r="S100" i="1"/>
  <c r="T100" i="1" s="1"/>
  <c r="J101" i="1"/>
  <c r="K101" i="1" s="1"/>
  <c r="S101" i="1"/>
  <c r="T101" i="1" s="1"/>
  <c r="J102" i="1"/>
  <c r="K102" i="1" s="1"/>
  <c r="S102" i="1"/>
  <c r="T102" i="1" s="1"/>
  <c r="J103" i="1"/>
  <c r="K103" i="1" s="1"/>
  <c r="S103" i="1"/>
  <c r="T103" i="1" s="1"/>
  <c r="J104" i="1"/>
  <c r="K104" i="1" s="1"/>
  <c r="S104" i="1"/>
  <c r="T104" i="1" s="1"/>
  <c r="C105" i="1"/>
  <c r="D105" i="1"/>
  <c r="E105" i="1"/>
  <c r="F105" i="1"/>
  <c r="G105" i="1"/>
  <c r="H105" i="1"/>
  <c r="I105" i="1"/>
  <c r="L105" i="1"/>
  <c r="M105" i="1"/>
  <c r="N105" i="1"/>
  <c r="O105" i="1"/>
  <c r="P105" i="1"/>
  <c r="Q105" i="1"/>
  <c r="R105" i="1"/>
  <c r="C106" i="1"/>
  <c r="D106" i="1"/>
  <c r="E106" i="1"/>
  <c r="F106" i="1"/>
  <c r="G106" i="1"/>
  <c r="I106" i="1"/>
  <c r="L106" i="1"/>
  <c r="M106" i="1"/>
  <c r="N106" i="1"/>
  <c r="O106" i="1"/>
  <c r="P106" i="1"/>
  <c r="Q106" i="1"/>
  <c r="R106" i="1"/>
  <c r="L108" i="1"/>
  <c r="M108" i="1"/>
  <c r="N108" i="1"/>
  <c r="O108" i="1"/>
  <c r="P108" i="1"/>
  <c r="Q108" i="1"/>
  <c r="R108" i="1"/>
  <c r="I107" i="1" l="1"/>
  <c r="J106" i="1"/>
  <c r="C107" i="1"/>
  <c r="C109" i="1" s="1"/>
  <c r="E107" i="1"/>
  <c r="F107" i="1"/>
  <c r="S106" i="1"/>
  <c r="T5" i="1"/>
  <c r="T106" i="1" s="1"/>
  <c r="G107" i="1"/>
  <c r="G109" i="1" s="1"/>
  <c r="H107" i="1"/>
  <c r="H109" i="1" s="1"/>
  <c r="D107" i="1"/>
  <c r="D109" i="1" s="1"/>
  <c r="U12" i="1"/>
  <c r="N107" i="1"/>
  <c r="N109" i="1" s="1"/>
  <c r="AM11" i="1"/>
  <c r="AN11" i="1" s="1"/>
  <c r="AM18" i="1"/>
  <c r="AN18" i="1" s="1"/>
  <c r="AM19" i="1"/>
  <c r="AN19" i="1" s="1"/>
  <c r="AM15" i="1"/>
  <c r="AN15" i="1" s="1"/>
  <c r="AM25" i="1"/>
  <c r="AN25" i="1" s="1"/>
  <c r="AM16" i="1"/>
  <c r="AN16" i="1" s="1"/>
  <c r="AM13" i="1"/>
  <c r="AN13" i="1" s="1"/>
  <c r="AM10" i="1"/>
  <c r="AN10" i="1" s="1"/>
  <c r="AM27" i="1"/>
  <c r="AN27" i="1" s="1"/>
  <c r="AM20" i="1"/>
  <c r="AN20" i="1" s="1"/>
  <c r="AM17" i="1"/>
  <c r="AN17" i="1" s="1"/>
  <c r="P107" i="1"/>
  <c r="P109" i="1" s="1"/>
  <c r="AC42" i="1"/>
  <c r="AQ21" i="1" s="1"/>
  <c r="O107" i="1"/>
  <c r="O109" i="1" s="1"/>
  <c r="AM9" i="1"/>
  <c r="AN9" i="1" s="1"/>
  <c r="I109" i="1"/>
  <c r="M107" i="1"/>
  <c r="M109" i="1" s="1"/>
  <c r="L107" i="1"/>
  <c r="L109" i="1" s="1"/>
  <c r="AM26" i="1"/>
  <c r="AN26" i="1" s="1"/>
  <c r="AM14" i="1"/>
  <c r="AN14" i="1" s="1"/>
  <c r="R107" i="1"/>
  <c r="R109" i="1" s="1"/>
  <c r="F109" i="1"/>
  <c r="AM37" i="1"/>
  <c r="AN37" i="1" s="1"/>
  <c r="AM36" i="1"/>
  <c r="AN36" i="1" s="1"/>
  <c r="AM35" i="1"/>
  <c r="AN35" i="1" s="1"/>
  <c r="AM34" i="1"/>
  <c r="AN34" i="1" s="1"/>
  <c r="AM33" i="1"/>
  <c r="AN33" i="1" s="1"/>
  <c r="AM32" i="1"/>
  <c r="AN32" i="1" s="1"/>
  <c r="AM31" i="1"/>
  <c r="AN31" i="1" s="1"/>
  <c r="AM30" i="1"/>
  <c r="AN30" i="1" s="1"/>
  <c r="AM29" i="1"/>
  <c r="AN29" i="1" s="1"/>
  <c r="AM21" i="1"/>
  <c r="AN21" i="1" s="1"/>
  <c r="Q107" i="1"/>
  <c r="Q109" i="1" s="1"/>
  <c r="E109" i="1"/>
  <c r="AR9" i="1" l="1"/>
  <c r="AR16" i="1"/>
  <c r="AQ20" i="1"/>
  <c r="AR17" i="1"/>
  <c r="AR18" i="1"/>
  <c r="AR12" i="1"/>
  <c r="AR14" i="1"/>
  <c r="AR11" i="1"/>
  <c r="AR20" i="1"/>
  <c r="AR13" i="1"/>
  <c r="AR22" i="1"/>
  <c r="AR24" i="1" s="1"/>
  <c r="AR10" i="1"/>
  <c r="AQ15" i="1"/>
  <c r="AQ16" i="1"/>
  <c r="AR15" i="1"/>
  <c r="AR19" i="1"/>
  <c r="AQ11" i="1"/>
  <c r="AQ12" i="1"/>
  <c r="AQ10" i="1"/>
  <c r="AQ18" i="1"/>
  <c r="AQ14" i="1"/>
  <c r="AQ19" i="1"/>
  <c r="AR21" i="1"/>
  <c r="AQ17" i="1"/>
  <c r="AQ13" i="1"/>
  <c r="AQ9" i="1"/>
</calcChain>
</file>

<file path=xl/sharedStrings.xml><?xml version="1.0" encoding="utf-8"?>
<sst xmlns="http://schemas.openxmlformats.org/spreadsheetml/2006/main" count="104" uniqueCount="77">
  <si>
    <t xml:space="preserve">Responden </t>
  </si>
  <si>
    <t>Total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</si>
  <si>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</si>
  <si>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</si>
  <si>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</si>
  <si>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</si>
  <si>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</si>
  <si>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</si>
  <si>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</si>
  <si>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</si>
  <si>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</si>
  <si>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</si>
  <si>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</si>
  <si>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</si>
  <si>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</si>
  <si>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</si>
  <si>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</si>
  <si>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</si>
  <si>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</si>
  <si>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</si>
  <si>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</si>
  <si>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</si>
  <si>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</si>
  <si>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</si>
  <si>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</si>
  <si>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</si>
  <si>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</si>
  <si>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</si>
  <si>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Menentukan weight factors</t>
  </si>
  <si>
    <t>Menentukan weight score</t>
  </si>
  <si>
    <t>WF</t>
  </si>
  <si>
    <t>WS</t>
  </si>
  <si>
    <t>Menentukan weight total</t>
  </si>
  <si>
    <t>Menentukan CSI</t>
  </si>
  <si>
    <t>WT</t>
  </si>
  <si>
    <t>CSI</t>
  </si>
  <si>
    <t>Kepentingan/Harapan</t>
  </si>
  <si>
    <t>Sangat Puas</t>
  </si>
  <si>
    <t>TOTAL</t>
  </si>
  <si>
    <t>Menentukan mean importance score (MIS) dan mean Statisfaction score (MSS)</t>
  </si>
  <si>
    <t>BI</t>
  </si>
  <si>
    <t>EI</t>
  </si>
  <si>
    <t>Improvement rasio</t>
  </si>
  <si>
    <t>tidak penting</t>
  </si>
  <si>
    <t>cukup penting</t>
  </si>
  <si>
    <t>penting</t>
  </si>
  <si>
    <t>sangat penting</t>
  </si>
  <si>
    <t>Persepsi/Kepuasan</t>
  </si>
  <si>
    <t>r hitung</t>
  </si>
  <si>
    <t>r tabel</t>
  </si>
  <si>
    <t>valid / tidak valid</t>
  </si>
  <si>
    <t>Normalized Raw Weight</t>
  </si>
  <si>
    <t>Sales Point</t>
  </si>
  <si>
    <t>Kurang</t>
  </si>
  <si>
    <t>daya tarik</t>
  </si>
  <si>
    <t xml:space="preserve">kurang </t>
  </si>
  <si>
    <t>kurang</t>
  </si>
  <si>
    <t>Total Score</t>
  </si>
  <si>
    <t xml:space="preserve">Rata Rata </t>
  </si>
  <si>
    <t>Goal</t>
  </si>
  <si>
    <t>RAW WEIGHT</t>
  </si>
  <si>
    <t>MIS/ ITC</t>
  </si>
  <si>
    <t>MSS/ CSP</t>
  </si>
  <si>
    <t>Hasil Normalisai Raw Wight</t>
  </si>
  <si>
    <t>Ranking</t>
  </si>
  <si>
    <t>No</t>
  </si>
  <si>
    <t>x.1</t>
  </si>
  <si>
    <t>x.2</t>
  </si>
  <si>
    <t>x.3</t>
  </si>
  <si>
    <t>x.4</t>
  </si>
  <si>
    <t>x.5</t>
  </si>
  <si>
    <t>x.6</t>
  </si>
  <si>
    <t>x.7</t>
  </si>
  <si>
    <t>total</t>
  </si>
  <si>
    <t>Total Kuadrat</t>
  </si>
  <si>
    <t>0,24</t>
  </si>
  <si>
    <t>1,61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</si>
</sst>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0.0"/>
    <numFmt numFmtId="165" formatCode="0.0000"/>
    <numFmt numFmtId="166" formatCode="#,##0.000"/>
    <numFmt numFmtId="167" formatCode="0.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0"/>
      <name val="Courier New"/>
      <family val="3"/>
    </font>
    <font>
      <sz val="9"/>
      <name val="Courier New"/>
      <family val="3"/>
    </font>
    <font>
      <b/>
      <sz val="12"/>
      <color indexed="10"/>
      <name val="Times New Roman"/>
      <family val="1"/>
    </font>
    <font>
      <b/>
      <sz val="10"/>
      <color indexed="12"/>
      <name val="Courier New"/>
      <family val="3"/>
    </font>
    <font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8EAADB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4" fillId="0" borderId="7">
      <alignment horizontal="center"/>
    </xf>
    <xf numFmtId="166" fontId="5" fillId="0" borderId="0"/>
    <xf numFmtId="0" fontId="6" fillId="0" borderId="0"/>
    <xf numFmtId="0" fontId="5" fillId="0" borderId="0"/>
    <xf numFmtId="0" fontId="7" fillId="6" borderId="8">
      <protection locked="0"/>
    </xf>
    <xf numFmtId="166" fontId="5" fillId="0" borderId="9"/>
    <xf numFmtId="0" fontId="4" fillId="0" borderId="10">
      <alignment horizontal="right"/>
    </xf>
    <xf numFmtId="44" fontId="10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5" borderId="2" xfId="0" applyFont="1" applyFill="1" applyBorder="1" applyAlignment="1">
      <alignment horizontal="center" vertical="center"/>
    </xf>
    <xf numFmtId="2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3" borderId="0" xfId="0" applyFont="1" applyFill="1"/>
    <xf numFmtId="0" fontId="1" fillId="5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2" fontId="1" fillId="0" borderId="0" xfId="0" applyNumberFormat="1" applyFont="1" applyFill="1" applyBorder="1"/>
    <xf numFmtId="2" fontId="1" fillId="5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left"/>
    </xf>
    <xf numFmtId="0" fontId="1" fillId="3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167" fontId="1" fillId="0" borderId="0" xfId="0" applyNumberFormat="1" applyFont="1" applyFill="1" applyBorder="1" applyAlignment="1">
      <alignment horizontal="center" vertical="center"/>
    </xf>
    <xf numFmtId="167" fontId="1" fillId="0" borderId="0" xfId="0" applyNumberFormat="1" applyFont="1"/>
    <xf numFmtId="165" fontId="1" fillId="0" borderId="0" xfId="0" applyNumberFormat="1" applyFont="1"/>
    <xf numFmtId="2" fontId="1" fillId="5" borderId="11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" xfId="0" applyFont="1" applyFill="1" applyBorder="1"/>
    <xf numFmtId="164" fontId="1" fillId="0" borderId="2" xfId="0" applyNumberFormat="1" applyFont="1" applyFill="1" applyBorder="1" applyAlignment="1">
      <alignment horizontal="center" vertical="center"/>
    </xf>
    <xf numFmtId="0" fontId="1" fillId="3" borderId="0" xfId="0" applyFont="1" applyFill="1" applyBorder="1"/>
    <xf numFmtId="0" fontId="1" fillId="3" borderId="2" xfId="0" applyFont="1" applyFill="1" applyBorder="1" applyAlignment="1">
      <alignment horizontal="right"/>
    </xf>
    <xf numFmtId="0" fontId="8" fillId="3" borderId="2" xfId="0" applyFont="1" applyFill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2" fontId="1" fillId="3" borderId="0" xfId="0" applyNumberFormat="1" applyFont="1" applyFill="1" applyBorder="1"/>
    <xf numFmtId="0" fontId="0" fillId="3" borderId="0" xfId="0" applyFill="1"/>
    <xf numFmtId="167" fontId="1" fillId="3" borderId="0" xfId="0" applyNumberFormat="1" applyFont="1" applyFill="1" applyBorder="1" applyAlignment="1">
      <alignment horizontal="center" vertical="center"/>
    </xf>
    <xf numFmtId="2" fontId="1" fillId="3" borderId="0" xfId="0" applyNumberFormat="1" applyFont="1" applyFill="1"/>
    <xf numFmtId="164" fontId="1" fillId="3" borderId="0" xfId="0" applyNumberFormat="1" applyFont="1" applyFill="1"/>
    <xf numFmtId="0" fontId="1" fillId="3" borderId="0" xfId="0" applyFont="1" applyFill="1" applyAlignment="1">
      <alignment horizontal="left"/>
    </xf>
    <xf numFmtId="2" fontId="1" fillId="3" borderId="0" xfId="0" applyNumberFormat="1" applyFont="1" applyFill="1" applyAlignment="1">
      <alignment horizontal="left"/>
    </xf>
    <xf numFmtId="0" fontId="0" fillId="7" borderId="12" xfId="0" applyFill="1" applyBorder="1" applyAlignment="1">
      <alignment vertical="center"/>
    </xf>
    <xf numFmtId="0" fontId="11" fillId="0" borderId="15" xfId="0" applyFont="1" applyBorder="1" applyAlignment="1">
      <alignment vertical="top"/>
    </xf>
    <xf numFmtId="0" fontId="11" fillId="7" borderId="16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7" borderId="15" xfId="0" applyFont="1" applyFill="1" applyBorder="1" applyAlignment="1">
      <alignment horizontal="center" vertical="center"/>
    </xf>
    <xf numFmtId="0" fontId="9" fillId="5" borderId="16" xfId="0" applyFont="1" applyFill="1" applyBorder="1" applyAlignment="1">
      <alignment vertical="center"/>
    </xf>
    <xf numFmtId="0" fontId="12" fillId="5" borderId="15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vertical="center"/>
    </xf>
    <xf numFmtId="0" fontId="9" fillId="7" borderId="16" xfId="0" applyFont="1" applyFill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/>
    </xf>
    <xf numFmtId="0" fontId="1" fillId="7" borderId="16" xfId="0" applyFont="1" applyFill="1" applyBorder="1" applyAlignment="1">
      <alignment vertical="center"/>
    </xf>
    <xf numFmtId="0" fontId="11" fillId="7" borderId="16" xfId="0" applyFont="1" applyFill="1" applyBorder="1" applyAlignment="1">
      <alignment vertical="center"/>
    </xf>
    <xf numFmtId="0" fontId="0" fillId="0" borderId="0" xfId="8" applyNumberFormat="1" applyFont="1"/>
    <xf numFmtId="0" fontId="2" fillId="0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/>
    </xf>
    <xf numFmtId="0" fontId="11" fillId="7" borderId="13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/>
    </xf>
    <xf numFmtId="0" fontId="11" fillId="7" borderId="14" xfId="0" applyFont="1" applyFill="1" applyBorder="1" applyAlignment="1">
      <alignment horizontal="center" vertical="center"/>
    </xf>
  </cellXfs>
  <cellStyles count="9">
    <cellStyle name="ColHeader" xfId="1"/>
    <cellStyle name="Content" xfId="2"/>
    <cellStyle name="Currency" xfId="8" builtinId="4"/>
    <cellStyle name="Header1" xfId="3"/>
    <cellStyle name="Header2" xfId="4"/>
    <cellStyle name="HeadNote" xfId="5"/>
    <cellStyle name="LastContent" xfId="6"/>
    <cellStyle name="Normal" xfId="0" builtinId="0"/>
    <cellStyle name="RowHeader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3</xdr:row>
      <xdr:rowOff>19050</xdr:rowOff>
    </xdr:from>
    <xdr:to>
      <xdr:col>2</xdr:col>
      <xdr:colOff>333375</xdr:colOff>
      <xdr:row>3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0175" y="676275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171450</xdr:colOff>
      <xdr:row>3</xdr:row>
      <xdr:rowOff>9525</xdr:rowOff>
    </xdr:from>
    <xdr:to>
      <xdr:col>4</xdr:col>
      <xdr:colOff>323850</xdr:colOff>
      <xdr:row>3</xdr:row>
      <xdr:rowOff>142875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66675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171450</xdr:colOff>
      <xdr:row>3</xdr:row>
      <xdr:rowOff>47625</xdr:rowOff>
    </xdr:from>
    <xdr:to>
      <xdr:col>6</xdr:col>
      <xdr:colOff>323850</xdr:colOff>
      <xdr:row>3</xdr:row>
      <xdr:rowOff>180975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70485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142875</xdr:colOff>
      <xdr:row>3</xdr:row>
      <xdr:rowOff>28575</xdr:rowOff>
    </xdr:from>
    <xdr:to>
      <xdr:col>8</xdr:col>
      <xdr:colOff>295275</xdr:colOff>
      <xdr:row>3</xdr:row>
      <xdr:rowOff>161925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9675" y="68580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180975</xdr:colOff>
      <xdr:row>3</xdr:row>
      <xdr:rowOff>47625</xdr:rowOff>
    </xdr:from>
    <xdr:to>
      <xdr:col>10</xdr:col>
      <xdr:colOff>333375</xdr:colOff>
      <xdr:row>3</xdr:row>
      <xdr:rowOff>180975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70485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161925</xdr:colOff>
      <xdr:row>3</xdr:row>
      <xdr:rowOff>9525</xdr:rowOff>
    </xdr:from>
    <xdr:to>
      <xdr:col>12</xdr:col>
      <xdr:colOff>314325</xdr:colOff>
      <xdr:row>3</xdr:row>
      <xdr:rowOff>142875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77125" y="66675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180975</xdr:colOff>
      <xdr:row>3</xdr:row>
      <xdr:rowOff>9525</xdr:rowOff>
    </xdr:from>
    <xdr:to>
      <xdr:col>14</xdr:col>
      <xdr:colOff>333375</xdr:colOff>
      <xdr:row>3</xdr:row>
      <xdr:rowOff>142875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66675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104</xdr:row>
      <xdr:rowOff>0</xdr:rowOff>
    </xdr:from>
    <xdr:to>
      <xdr:col>0</xdr:col>
      <xdr:colOff>190500</xdr:colOff>
      <xdr:row>105</xdr:row>
      <xdr:rowOff>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859750"/>
          <a:ext cx="190500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105</xdr:row>
      <xdr:rowOff>0</xdr:rowOff>
    </xdr:from>
    <xdr:to>
      <xdr:col>0</xdr:col>
      <xdr:colOff>276225</xdr:colOff>
      <xdr:row>106</xdr:row>
      <xdr:rowOff>0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069300"/>
          <a:ext cx="276225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390525</xdr:colOff>
      <xdr:row>107</xdr:row>
      <xdr:rowOff>0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278850"/>
          <a:ext cx="390525" cy="209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0</xdr:col>
      <xdr:colOff>390525</xdr:colOff>
      <xdr:row>108</xdr:row>
      <xdr:rowOff>133350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488400"/>
          <a:ext cx="39052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108</xdr:row>
      <xdr:rowOff>0</xdr:rowOff>
    </xdr:from>
    <xdr:to>
      <xdr:col>0</xdr:col>
      <xdr:colOff>228600</xdr:colOff>
      <xdr:row>109</xdr:row>
      <xdr:rowOff>66675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697950"/>
          <a:ext cx="2286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76"/>
  <sheetViews>
    <sheetView zoomScale="55" zoomScaleNormal="55" workbookViewId="0">
      <selection activeCell="L1" sqref="L1"/>
    </sheetView>
  </sheetViews>
  <sheetFormatPr defaultRowHeight="15" x14ac:dyDescent="0.25"/>
  <cols>
    <col min="2" max="2" width="24" customWidth="1"/>
    <col min="3" max="3" width="10.5703125" bestFit="1" customWidth="1"/>
    <col min="4" max="4" width="10.140625" customWidth="1"/>
    <col min="5" max="9" width="10.5703125" bestFit="1" customWidth="1"/>
    <col min="10" max="10" width="13.7109375" customWidth="1"/>
    <col min="11" max="11" width="10.5703125" customWidth="1"/>
    <col min="12" max="16" width="10.5703125" bestFit="1" customWidth="1"/>
    <col min="18" max="18" width="15.42578125" customWidth="1"/>
    <col min="19" max="30" width="13" bestFit="1" customWidth="1"/>
    <col min="32" max="32" width="25.85546875" customWidth="1"/>
    <col min="37" max="37" width="9.140625" customWidth="1"/>
    <col min="39" max="39" width="22.140625" customWidth="1"/>
    <col min="41" max="41" width="18.28515625" customWidth="1"/>
    <col min="42" max="42" width="18.42578125" customWidth="1"/>
    <col min="44" max="44" width="16" customWidth="1"/>
    <col min="45" max="45" width="29.7109375" customWidth="1"/>
    <col min="46" max="47" width="9.5703125" customWidth="1"/>
    <col min="49" max="50" width="13.42578125" customWidth="1"/>
    <col min="52" max="53" width="8.85546875" customWidth="1"/>
    <col min="55" max="55" width="23.85546875" customWidth="1"/>
    <col min="56" max="56" width="33.42578125" customWidth="1"/>
    <col min="57" max="57" width="20.28515625" customWidth="1"/>
    <col min="58" max="58" width="74.85546875" customWidth="1"/>
    <col min="59" max="59" width="14.85546875" customWidth="1"/>
  </cols>
  <sheetData>
    <row r="1" spans="1:64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2">
        <v>1</v>
      </c>
      <c r="BF1" s="12" t="s">
        <v>39</v>
      </c>
      <c r="BG1" s="1"/>
      <c r="BH1" s="1"/>
      <c r="BI1" s="1"/>
      <c r="BJ1" s="1"/>
      <c r="BK1" s="1"/>
      <c r="BL1" s="1"/>
    </row>
    <row r="2" spans="1:64" ht="15.75" x14ac:dyDescent="0.25">
      <c r="A2" s="4"/>
      <c r="B2" s="4" t="s">
        <v>36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 t="s">
        <v>47</v>
      </c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2">
        <v>2</v>
      </c>
      <c r="BF2" s="12" t="s">
        <v>28</v>
      </c>
      <c r="BG2" s="1"/>
      <c r="BH2" s="1"/>
      <c r="BI2" s="1"/>
      <c r="BJ2" s="1"/>
      <c r="BK2" s="1"/>
      <c r="BL2" s="1"/>
    </row>
    <row r="3" spans="1:64" ht="15.75" customHeight="1" x14ac:dyDescent="0.25">
      <c r="A3" s="1"/>
      <c r="B3" s="74" t="s">
        <v>0</v>
      </c>
      <c r="C3" s="70" t="s">
        <v>2</v>
      </c>
      <c r="D3" s="70" t="s">
        <v>3</v>
      </c>
      <c r="E3" s="70" t="s">
        <v>4</v>
      </c>
      <c r="F3" s="70" t="s">
        <v>5</v>
      </c>
      <c r="G3" s="70" t="s">
        <v>6</v>
      </c>
      <c r="H3" s="70" t="s">
        <v>7</v>
      </c>
      <c r="I3" s="70" t="s">
        <v>8</v>
      </c>
      <c r="J3" s="72" t="s">
        <v>1</v>
      </c>
      <c r="K3" s="38"/>
      <c r="L3" s="70" t="s">
        <v>15</v>
      </c>
      <c r="M3" s="70" t="s">
        <v>16</v>
      </c>
      <c r="N3" s="70" t="s">
        <v>17</v>
      </c>
      <c r="O3" s="70" t="s">
        <v>18</v>
      </c>
      <c r="P3" s="70" t="s">
        <v>19</v>
      </c>
      <c r="Q3" s="70" t="s">
        <v>20</v>
      </c>
      <c r="R3" s="70" t="s">
        <v>21</v>
      </c>
      <c r="S3" s="68" t="s">
        <v>1</v>
      </c>
      <c r="T3" s="64"/>
      <c r="U3" s="64"/>
      <c r="V3" s="64"/>
      <c r="W3" s="64"/>
      <c r="X3" s="64"/>
      <c r="Y3" s="64"/>
      <c r="Z3" s="64"/>
      <c r="AA3" s="67"/>
      <c r="AB3" s="64"/>
      <c r="AC3" s="64"/>
      <c r="AD3" s="64"/>
      <c r="AE3" s="64"/>
      <c r="AF3" s="65" t="s">
        <v>52</v>
      </c>
      <c r="AG3" s="6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2">
        <v>3</v>
      </c>
      <c r="AT3" s="12" t="s">
        <v>29</v>
      </c>
      <c r="AU3" s="1"/>
      <c r="AV3" s="1"/>
      <c r="AW3" s="1"/>
      <c r="AX3" s="1"/>
      <c r="AY3" s="1"/>
      <c r="AZ3" s="1"/>
    </row>
    <row r="4" spans="1:64" ht="15.75" customHeight="1" x14ac:dyDescent="0.25">
      <c r="A4" s="1"/>
      <c r="B4" s="75"/>
      <c r="C4" s="71"/>
      <c r="D4" s="71"/>
      <c r="E4" s="71"/>
      <c r="F4" s="71"/>
      <c r="G4" s="71"/>
      <c r="H4" s="71"/>
      <c r="I4" s="71"/>
      <c r="J4" s="73"/>
      <c r="K4" s="39"/>
      <c r="L4" s="71"/>
      <c r="M4" s="71"/>
      <c r="N4" s="71"/>
      <c r="O4" s="71"/>
      <c r="P4" s="71"/>
      <c r="Q4" s="71"/>
      <c r="R4" s="71"/>
      <c r="S4" s="69"/>
      <c r="T4" s="64"/>
      <c r="U4" s="64"/>
      <c r="V4" s="64"/>
      <c r="W4" s="64"/>
      <c r="X4" s="64"/>
      <c r="Y4" s="64"/>
      <c r="Z4" s="64"/>
      <c r="AA4" s="67"/>
      <c r="AB4" s="64"/>
      <c r="AC4" s="64"/>
      <c r="AD4" s="64"/>
      <c r="AE4" s="64"/>
      <c r="AF4" s="66"/>
      <c r="AG4" s="64"/>
      <c r="AH4" s="1"/>
      <c r="AI4" s="1"/>
      <c r="AJ4" s="1"/>
      <c r="AK4" s="1"/>
      <c r="AL4" s="1"/>
      <c r="AM4" s="12"/>
      <c r="AN4" s="12"/>
      <c r="AO4" s="12"/>
      <c r="AP4" s="1"/>
      <c r="AQ4" s="1"/>
      <c r="AR4" s="1"/>
      <c r="AS4" s="10">
        <v>4</v>
      </c>
      <c r="AT4" s="12" t="s">
        <v>32</v>
      </c>
      <c r="AU4" s="1"/>
      <c r="AV4" s="1"/>
      <c r="AW4" s="1"/>
      <c r="AX4" s="1"/>
      <c r="AY4" s="1"/>
      <c r="AZ4" s="1"/>
    </row>
    <row r="5" spans="1:64" ht="15.75" x14ac:dyDescent="0.25">
      <c r="A5" s="1"/>
      <c r="B5" s="5">
        <v>1</v>
      </c>
      <c r="C5" s="6">
        <v>3</v>
      </c>
      <c r="D5" s="6">
        <v>3</v>
      </c>
      <c r="E5" s="6">
        <v>3</v>
      </c>
      <c r="F5" s="6">
        <v>3</v>
      </c>
      <c r="G5" s="6">
        <v>3</v>
      </c>
      <c r="H5" s="6">
        <v>4</v>
      </c>
      <c r="I5" s="6">
        <v>3</v>
      </c>
      <c r="J5" s="7">
        <f t="shared" ref="J5:J36" si="0">SUM(C5:I5)</f>
        <v>22</v>
      </c>
      <c r="K5" s="7">
        <f>J5^2</f>
        <v>484</v>
      </c>
      <c r="L5" s="2">
        <v>3</v>
      </c>
      <c r="M5" s="2">
        <v>3</v>
      </c>
      <c r="N5" s="2">
        <v>3</v>
      </c>
      <c r="O5" s="2">
        <v>3</v>
      </c>
      <c r="P5" s="2">
        <v>3</v>
      </c>
      <c r="Q5" s="2">
        <v>3</v>
      </c>
      <c r="R5" s="2">
        <v>3</v>
      </c>
      <c r="S5" s="14">
        <f t="shared" ref="S5:S36" si="1">SUM(L5:R5)</f>
        <v>21</v>
      </c>
      <c r="T5" s="15">
        <f>S5^2</f>
        <v>441</v>
      </c>
      <c r="U5" s="15"/>
      <c r="V5" s="15">
        <f>R5*S5</f>
        <v>63</v>
      </c>
      <c r="W5" s="15">
        <f>SUM(C5:C104)</f>
        <v>347</v>
      </c>
      <c r="X5" s="15"/>
      <c r="Y5" s="15"/>
      <c r="Z5" s="15"/>
      <c r="AA5" s="15"/>
      <c r="AB5" s="15"/>
      <c r="AC5" s="15"/>
      <c r="AD5" s="15"/>
      <c r="AE5" s="15"/>
      <c r="AF5" s="32">
        <f t="shared" ref="AF5:AF17" si="2">AK9/AK25</f>
        <v>0.97042513863216273</v>
      </c>
      <c r="AG5" s="15" t="s">
        <v>53</v>
      </c>
      <c r="AH5" s="1"/>
      <c r="AI5" s="1"/>
      <c r="AJ5" s="1"/>
      <c r="AK5" s="1"/>
      <c r="AL5" s="1"/>
      <c r="AM5" s="12"/>
      <c r="AN5" s="12"/>
      <c r="AO5" s="12"/>
      <c r="AP5" s="1"/>
      <c r="AQ5" s="1"/>
      <c r="AR5" s="1"/>
      <c r="AS5" s="10">
        <v>5</v>
      </c>
      <c r="AT5" s="12" t="s">
        <v>33</v>
      </c>
      <c r="AU5" s="1"/>
      <c r="AV5" s="1"/>
      <c r="AW5" s="1"/>
      <c r="AX5" s="1"/>
      <c r="AY5" s="1"/>
      <c r="AZ5" s="1"/>
    </row>
    <row r="6" spans="1:64" ht="15.75" x14ac:dyDescent="0.25">
      <c r="A6" s="1"/>
      <c r="B6" s="5">
        <v>2</v>
      </c>
      <c r="C6" s="6">
        <v>4</v>
      </c>
      <c r="D6" s="6">
        <v>4</v>
      </c>
      <c r="E6" s="6">
        <v>3</v>
      </c>
      <c r="F6" s="6">
        <v>4</v>
      </c>
      <c r="G6" s="6">
        <v>4</v>
      </c>
      <c r="H6" s="6">
        <v>4</v>
      </c>
      <c r="I6" s="6">
        <v>4</v>
      </c>
      <c r="J6" s="7">
        <f t="shared" si="0"/>
        <v>27</v>
      </c>
      <c r="K6" s="7">
        <f>J6^2</f>
        <v>729</v>
      </c>
      <c r="L6" s="2">
        <v>3</v>
      </c>
      <c r="M6" s="2">
        <v>3</v>
      </c>
      <c r="N6" s="2">
        <v>3</v>
      </c>
      <c r="O6" s="2">
        <v>3</v>
      </c>
      <c r="P6" s="2">
        <v>3</v>
      </c>
      <c r="Q6" s="2">
        <v>3</v>
      </c>
      <c r="R6" s="2">
        <v>3</v>
      </c>
      <c r="S6" s="14">
        <f t="shared" si="1"/>
        <v>21</v>
      </c>
      <c r="T6" s="15">
        <f t="shared" ref="T6:T69" si="3">S6^2</f>
        <v>441</v>
      </c>
      <c r="U6" s="15"/>
      <c r="V6" s="15">
        <f t="shared" ref="V6:V69" si="4">R6*S6</f>
        <v>63</v>
      </c>
      <c r="W6" s="15"/>
      <c r="X6" s="15"/>
      <c r="Y6" s="15"/>
      <c r="Z6" s="15"/>
      <c r="AA6" s="15"/>
      <c r="AB6" s="15"/>
      <c r="AC6" s="15"/>
      <c r="AD6" s="15"/>
      <c r="AE6" s="15"/>
      <c r="AF6" s="32">
        <f t="shared" si="2"/>
        <v>1.049800796812749</v>
      </c>
      <c r="AG6" s="15" t="s">
        <v>54</v>
      </c>
      <c r="AH6" s="1"/>
      <c r="AI6" s="1"/>
      <c r="AJ6" s="1"/>
      <c r="AK6" s="1"/>
      <c r="AL6" s="1"/>
      <c r="AM6" s="12"/>
      <c r="AN6" s="12"/>
      <c r="AO6" s="12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</row>
    <row r="7" spans="1:64" ht="15.75" x14ac:dyDescent="0.25">
      <c r="A7" s="1"/>
      <c r="B7" s="5">
        <v>3</v>
      </c>
      <c r="C7" s="6">
        <v>3</v>
      </c>
      <c r="D7" s="6">
        <v>3</v>
      </c>
      <c r="E7" s="6">
        <v>3</v>
      </c>
      <c r="F7" s="6">
        <v>3</v>
      </c>
      <c r="G7" s="6">
        <v>3</v>
      </c>
      <c r="H7" s="6">
        <v>4</v>
      </c>
      <c r="I7" s="6">
        <v>3</v>
      </c>
      <c r="J7" s="7">
        <f t="shared" si="0"/>
        <v>22</v>
      </c>
      <c r="K7" s="7">
        <f>J7^2</f>
        <v>484</v>
      </c>
      <c r="L7" s="2">
        <v>4</v>
      </c>
      <c r="M7" s="2">
        <v>3</v>
      </c>
      <c r="N7" s="2">
        <v>3</v>
      </c>
      <c r="O7" s="2">
        <v>4</v>
      </c>
      <c r="P7" s="2">
        <v>4</v>
      </c>
      <c r="Q7" s="2">
        <v>3</v>
      </c>
      <c r="R7" s="2">
        <v>4</v>
      </c>
      <c r="S7" s="14">
        <f t="shared" si="1"/>
        <v>25</v>
      </c>
      <c r="T7" s="15">
        <f t="shared" si="3"/>
        <v>625</v>
      </c>
      <c r="U7" s="15"/>
      <c r="V7" s="15">
        <f t="shared" si="4"/>
        <v>100</v>
      </c>
      <c r="W7" s="15"/>
      <c r="X7" s="15"/>
      <c r="Y7" s="15"/>
      <c r="Z7" s="15"/>
      <c r="AA7" s="15"/>
      <c r="AB7" s="15"/>
      <c r="AC7" s="15"/>
      <c r="AD7" s="15"/>
      <c r="AE7" s="15"/>
      <c r="AF7" s="32">
        <f t="shared" si="2"/>
        <v>1.0164948453608247</v>
      </c>
      <c r="AG7" s="15" t="s">
        <v>54</v>
      </c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</row>
    <row r="8" spans="1:64" ht="15.75" x14ac:dyDescent="0.25">
      <c r="A8" s="1"/>
      <c r="B8" s="5">
        <v>4</v>
      </c>
      <c r="C8" s="6">
        <v>4</v>
      </c>
      <c r="D8" s="6">
        <v>4</v>
      </c>
      <c r="E8" s="6">
        <v>4</v>
      </c>
      <c r="F8" s="6">
        <v>4</v>
      </c>
      <c r="G8" s="6">
        <v>3</v>
      </c>
      <c r="H8" s="6">
        <v>4</v>
      </c>
      <c r="I8" s="6">
        <v>4</v>
      </c>
      <c r="J8" s="7">
        <f t="shared" si="0"/>
        <v>27</v>
      </c>
      <c r="K8" s="7">
        <f t="shared" ref="K8:K71" si="5">J8^2</f>
        <v>729</v>
      </c>
      <c r="L8" s="2">
        <v>4</v>
      </c>
      <c r="M8" s="2">
        <v>4</v>
      </c>
      <c r="N8" s="2">
        <v>3</v>
      </c>
      <c r="O8" s="2">
        <v>4</v>
      </c>
      <c r="P8" s="2">
        <v>4</v>
      </c>
      <c r="Q8" s="2">
        <v>3</v>
      </c>
      <c r="R8" s="2">
        <v>4</v>
      </c>
      <c r="S8" s="14">
        <f t="shared" si="1"/>
        <v>26</v>
      </c>
      <c r="T8" s="15">
        <f t="shared" si="3"/>
        <v>676</v>
      </c>
      <c r="U8" s="15"/>
      <c r="V8" s="15">
        <f t="shared" si="4"/>
        <v>104</v>
      </c>
      <c r="W8" s="15"/>
      <c r="X8" s="15"/>
      <c r="Y8" s="15"/>
      <c r="Z8" s="15"/>
      <c r="AA8" s="15"/>
      <c r="AB8" s="15"/>
      <c r="AC8" s="15"/>
      <c r="AD8" s="15"/>
      <c r="AE8" s="15"/>
      <c r="AF8" s="32">
        <f t="shared" si="2"/>
        <v>0.97966728280961191</v>
      </c>
      <c r="AG8" s="15" t="s">
        <v>54</v>
      </c>
      <c r="AH8" s="31" t="s">
        <v>59</v>
      </c>
      <c r="AI8" s="17"/>
      <c r="AJ8" s="1"/>
      <c r="AK8" s="31" t="s">
        <v>61</v>
      </c>
      <c r="AL8" s="20" t="s">
        <v>64</v>
      </c>
      <c r="AM8" s="31" t="s">
        <v>30</v>
      </c>
      <c r="AN8" s="31" t="s">
        <v>31</v>
      </c>
      <c r="AO8" s="17"/>
      <c r="AP8" s="1"/>
      <c r="AQ8" s="35" t="s">
        <v>51</v>
      </c>
      <c r="AR8" s="34" t="s">
        <v>63</v>
      </c>
      <c r="AS8" s="1"/>
      <c r="AT8" s="13" t="s">
        <v>40</v>
      </c>
      <c r="AU8" s="1"/>
      <c r="AV8" s="1"/>
      <c r="AW8" s="1"/>
      <c r="AX8" s="1"/>
      <c r="AY8" s="1"/>
      <c r="AZ8" s="1"/>
    </row>
    <row r="9" spans="1:64" ht="15.75" x14ac:dyDescent="0.25">
      <c r="A9" s="1"/>
      <c r="B9" s="5">
        <v>5</v>
      </c>
      <c r="C9" s="6">
        <v>3</v>
      </c>
      <c r="D9" s="6">
        <v>3</v>
      </c>
      <c r="E9" s="6">
        <v>3</v>
      </c>
      <c r="F9" s="6">
        <v>3</v>
      </c>
      <c r="G9" s="6">
        <v>3</v>
      </c>
      <c r="H9" s="6">
        <v>4</v>
      </c>
      <c r="I9" s="6">
        <v>3</v>
      </c>
      <c r="J9" s="7">
        <f t="shared" si="0"/>
        <v>22</v>
      </c>
      <c r="K9" s="7">
        <f t="shared" si="5"/>
        <v>484</v>
      </c>
      <c r="L9" s="2">
        <v>4</v>
      </c>
      <c r="M9" s="2">
        <v>3</v>
      </c>
      <c r="N9" s="2">
        <v>4</v>
      </c>
      <c r="O9" s="2">
        <v>4</v>
      </c>
      <c r="P9" s="2">
        <v>4</v>
      </c>
      <c r="Q9" s="2">
        <v>4</v>
      </c>
      <c r="R9" s="2">
        <v>4</v>
      </c>
      <c r="S9" s="14">
        <f t="shared" si="1"/>
        <v>27</v>
      </c>
      <c r="T9" s="15">
        <f t="shared" si="3"/>
        <v>729</v>
      </c>
      <c r="U9" s="15"/>
      <c r="V9" s="15">
        <f t="shared" si="4"/>
        <v>108</v>
      </c>
      <c r="W9" s="15"/>
      <c r="X9" s="15"/>
      <c r="Y9" s="15"/>
      <c r="Z9" s="15"/>
      <c r="AA9" s="15"/>
      <c r="AB9" s="15"/>
      <c r="AC9" s="15"/>
      <c r="AD9" s="15"/>
      <c r="AE9" s="15"/>
      <c r="AF9" s="32">
        <f t="shared" si="2"/>
        <v>0.922365988909427</v>
      </c>
      <c r="AG9" s="23" t="s">
        <v>55</v>
      </c>
      <c r="AH9" s="10">
        <v>3</v>
      </c>
      <c r="AI9" s="10"/>
      <c r="AJ9" s="1" t="s">
        <v>2</v>
      </c>
      <c r="AK9" s="8">
        <v>3.5</v>
      </c>
      <c r="AL9" s="8"/>
      <c r="AM9" s="8">
        <f>AK9/$AK$22*100</f>
        <v>7.8864353312302846</v>
      </c>
      <c r="AN9" s="9">
        <f>AM9*AK25</f>
        <v>28.44374342797056</v>
      </c>
      <c r="AO9" s="9"/>
      <c r="AP9" s="1"/>
      <c r="AQ9" s="27">
        <f>AC29/$AC$42*100</f>
        <v>5.6975604365157313</v>
      </c>
      <c r="AR9" s="28">
        <f>AC29/$AC$42</f>
        <v>5.6975604365157313E-2</v>
      </c>
      <c r="AS9" s="37">
        <v>8</v>
      </c>
      <c r="AT9" s="21">
        <f>AK9</f>
        <v>3.5</v>
      </c>
      <c r="AU9" s="1" t="str">
        <f>IF(AT9&lt;1.9,"tidak penting",IF(AT9&lt;2.9,"Cukup penting",IF(AT9&lt;3.9,"Penting",IF(AT9&lt;4.9,"sangat penting",))))</f>
        <v>Penting</v>
      </c>
      <c r="AV9" s="1"/>
      <c r="AW9" s="1"/>
      <c r="AX9" s="1"/>
      <c r="AY9" s="1"/>
      <c r="AZ9" s="1"/>
    </row>
    <row r="10" spans="1:64" ht="15.75" x14ac:dyDescent="0.25">
      <c r="A10" s="1"/>
      <c r="B10" s="5">
        <v>6</v>
      </c>
      <c r="C10" s="6">
        <v>3</v>
      </c>
      <c r="D10" s="6">
        <v>3</v>
      </c>
      <c r="E10" s="6">
        <v>3</v>
      </c>
      <c r="F10" s="6">
        <v>3</v>
      </c>
      <c r="G10" s="6">
        <v>3</v>
      </c>
      <c r="H10" s="6">
        <v>4</v>
      </c>
      <c r="I10" s="6">
        <v>3</v>
      </c>
      <c r="J10" s="7">
        <f t="shared" si="0"/>
        <v>22</v>
      </c>
      <c r="K10" s="7">
        <f t="shared" si="5"/>
        <v>484</v>
      </c>
      <c r="L10" s="2">
        <v>3</v>
      </c>
      <c r="M10" s="2">
        <v>3</v>
      </c>
      <c r="N10" s="2">
        <v>3</v>
      </c>
      <c r="O10" s="2">
        <v>3</v>
      </c>
      <c r="P10" s="2">
        <v>3</v>
      </c>
      <c r="Q10" s="2">
        <v>3</v>
      </c>
      <c r="R10" s="2">
        <v>3</v>
      </c>
      <c r="S10" s="14">
        <f t="shared" si="1"/>
        <v>21</v>
      </c>
      <c r="T10" s="15">
        <f t="shared" si="3"/>
        <v>441</v>
      </c>
      <c r="U10" s="15"/>
      <c r="V10" s="15">
        <f t="shared" si="4"/>
        <v>63</v>
      </c>
      <c r="W10" s="15"/>
      <c r="X10" s="15"/>
      <c r="Y10" s="15"/>
      <c r="Z10" s="15"/>
      <c r="AA10" s="15"/>
      <c r="AB10" s="15"/>
      <c r="AC10" s="15"/>
      <c r="AD10" s="15"/>
      <c r="AE10" s="15"/>
      <c r="AF10" s="32">
        <f t="shared" si="2"/>
        <v>1.0226804123711339</v>
      </c>
      <c r="AG10" s="15" t="s">
        <v>54</v>
      </c>
      <c r="AH10" s="10">
        <v>4</v>
      </c>
      <c r="AI10" s="10"/>
      <c r="AJ10" s="1" t="s">
        <v>3</v>
      </c>
      <c r="AK10" s="8">
        <v>3.5133333333333332</v>
      </c>
      <c r="AL10" s="8"/>
      <c r="AM10" s="8">
        <f>AK10/$AK$22*100</f>
        <v>7.9164788943968762</v>
      </c>
      <c r="AN10" s="9">
        <f t="shared" ref="AN10:AN21" si="6">AM10*AK26</f>
        <v>26.493816033248212</v>
      </c>
      <c r="AO10" s="9"/>
      <c r="AP10" s="1"/>
      <c r="AQ10" s="27">
        <f>AC30/$AC$42*100</f>
        <v>8.8903200703542833</v>
      </c>
      <c r="AR10" s="28">
        <f>AC30/$AC$42</f>
        <v>8.8903200703542837E-2</v>
      </c>
      <c r="AS10" s="37">
        <v>6</v>
      </c>
      <c r="AT10" s="21">
        <f t="shared" ref="AT10:AT21" si="7">AK10</f>
        <v>3.5133333333333332</v>
      </c>
      <c r="AU10" s="1" t="str">
        <f>IF(AT10&lt;1.9,"tidak penting",IF(AT10&lt;2.9,"Cukup penting",IF(AT10&lt;3.9,"Penting",IF(AT10&lt;4.9,"sangat penting",))))</f>
        <v>Penting</v>
      </c>
      <c r="AV10" s="1"/>
      <c r="AW10" s="1"/>
      <c r="AX10" s="1"/>
      <c r="AY10" s="1"/>
      <c r="AZ10" s="1"/>
    </row>
    <row r="11" spans="1:64" ht="15.75" x14ac:dyDescent="0.25">
      <c r="A11" s="1"/>
      <c r="B11" s="5">
        <v>7</v>
      </c>
      <c r="C11" s="6">
        <v>4</v>
      </c>
      <c r="D11" s="6">
        <v>4</v>
      </c>
      <c r="E11" s="6">
        <v>3</v>
      </c>
      <c r="F11" s="6">
        <v>4</v>
      </c>
      <c r="G11" s="6">
        <v>4</v>
      </c>
      <c r="H11" s="6">
        <v>4</v>
      </c>
      <c r="I11" s="6">
        <v>4</v>
      </c>
      <c r="J11" s="7">
        <f t="shared" si="0"/>
        <v>27</v>
      </c>
      <c r="K11" s="7">
        <f t="shared" si="5"/>
        <v>729</v>
      </c>
      <c r="L11" s="2">
        <v>4</v>
      </c>
      <c r="M11" s="2">
        <v>4</v>
      </c>
      <c r="N11" s="2">
        <v>3</v>
      </c>
      <c r="O11" s="2">
        <v>4</v>
      </c>
      <c r="P11" s="2">
        <v>4</v>
      </c>
      <c r="Q11" s="2">
        <v>3</v>
      </c>
      <c r="R11" s="2">
        <v>4</v>
      </c>
      <c r="S11" s="14">
        <f t="shared" si="1"/>
        <v>26</v>
      </c>
      <c r="T11" s="15">
        <f t="shared" si="3"/>
        <v>676</v>
      </c>
      <c r="U11" s="15"/>
      <c r="V11" s="15">
        <f t="shared" si="4"/>
        <v>104</v>
      </c>
      <c r="W11" s="15"/>
      <c r="X11" s="15"/>
      <c r="Y11" s="15"/>
      <c r="Z11" s="15"/>
      <c r="AA11" s="15"/>
      <c r="AB11" s="15"/>
      <c r="AC11" s="15"/>
      <c r="AD11" s="15"/>
      <c r="AE11" s="15"/>
      <c r="AF11" s="32">
        <f t="shared" si="2"/>
        <v>0.97412199630314145</v>
      </c>
      <c r="AG11" s="16" t="s">
        <v>56</v>
      </c>
      <c r="AH11" s="10">
        <v>4</v>
      </c>
      <c r="AI11" s="10"/>
      <c r="AJ11" s="1" t="s">
        <v>4</v>
      </c>
      <c r="AK11" s="8">
        <v>3.2866666666666666</v>
      </c>
      <c r="AL11" s="8"/>
      <c r="AM11" s="8">
        <f t="shared" ref="AM11:AM21" si="8">AK11/$AK$22*100</f>
        <v>7.4057383205648195</v>
      </c>
      <c r="AN11" s="9">
        <f t="shared" si="6"/>
        <v>23.945220569826251</v>
      </c>
      <c r="AO11" s="9"/>
      <c r="AP11" s="1"/>
      <c r="AQ11" s="27">
        <f t="shared" ref="AQ11:AQ21" si="9">AC31/$AC$42*100</f>
        <v>8.3351604052888497</v>
      </c>
      <c r="AR11" s="28">
        <f t="shared" ref="AR11:AR21" si="10">AC31/$AC$42</f>
        <v>8.3351604052888495E-2</v>
      </c>
      <c r="AS11" s="37">
        <v>11</v>
      </c>
      <c r="AT11" s="21">
        <f t="shared" si="7"/>
        <v>3.2866666666666666</v>
      </c>
      <c r="AU11" s="1" t="str">
        <f t="shared" ref="AU11:AU21" si="11">IF(AT11&lt;1.9,"tidak penting",IF(AT11&lt;2.9,"Cukup penting",IF(AT11&lt;3.9,"Penting",IF(AT11&lt;4.9,"sangat penting",))))</f>
        <v>Penting</v>
      </c>
      <c r="AV11" s="1"/>
      <c r="AW11" s="1"/>
      <c r="AX11" s="1"/>
      <c r="AY11" s="1"/>
      <c r="AZ11" s="1"/>
    </row>
    <row r="12" spans="1:64" ht="15.75" x14ac:dyDescent="0.25">
      <c r="A12" s="1"/>
      <c r="B12" s="5">
        <v>8</v>
      </c>
      <c r="C12" s="6">
        <v>3</v>
      </c>
      <c r="D12" s="6">
        <v>3</v>
      </c>
      <c r="E12" s="6">
        <v>3</v>
      </c>
      <c r="F12" s="6">
        <v>3</v>
      </c>
      <c r="G12" s="6">
        <v>3</v>
      </c>
      <c r="H12" s="6">
        <v>4</v>
      </c>
      <c r="I12" s="6">
        <v>3</v>
      </c>
      <c r="J12" s="7">
        <f t="shared" si="0"/>
        <v>22</v>
      </c>
      <c r="K12" s="7">
        <f t="shared" si="5"/>
        <v>484</v>
      </c>
      <c r="L12" s="2">
        <v>3</v>
      </c>
      <c r="M12" s="2">
        <v>3</v>
      </c>
      <c r="N12" s="2">
        <v>3</v>
      </c>
      <c r="O12" s="2">
        <v>3</v>
      </c>
      <c r="P12" s="2">
        <v>3</v>
      </c>
      <c r="Q12" s="2">
        <v>3</v>
      </c>
      <c r="R12" s="2">
        <v>3</v>
      </c>
      <c r="S12" s="14">
        <f t="shared" si="1"/>
        <v>21</v>
      </c>
      <c r="T12" s="15">
        <f t="shared" si="3"/>
        <v>441</v>
      </c>
      <c r="U12" s="15">
        <f>SUM(K5:K104)</f>
        <v>58036</v>
      </c>
      <c r="V12" s="15">
        <f t="shared" si="4"/>
        <v>63</v>
      </c>
      <c r="W12" s="15"/>
      <c r="X12" s="15"/>
      <c r="Y12" s="15"/>
      <c r="Z12" s="15"/>
      <c r="AA12" s="15"/>
      <c r="AB12" s="15"/>
      <c r="AC12" s="15"/>
      <c r="AD12" s="15"/>
      <c r="AE12" s="15"/>
      <c r="AF12" s="32">
        <f t="shared" si="2"/>
        <v>0.85397412199630318</v>
      </c>
      <c r="AG12" s="16" t="s">
        <v>56</v>
      </c>
      <c r="AH12" s="10">
        <v>4</v>
      </c>
      <c r="AI12" s="10"/>
      <c r="AJ12" s="1" t="s">
        <v>5</v>
      </c>
      <c r="AK12" s="8">
        <v>3.5333333333333332</v>
      </c>
      <c r="AL12" s="8"/>
      <c r="AM12" s="8">
        <f t="shared" si="8"/>
        <v>7.9615442391467628</v>
      </c>
      <c r="AN12" s="9">
        <f t="shared" si="6"/>
        <v>28.714636222522657</v>
      </c>
      <c r="AO12" s="9"/>
      <c r="AP12" s="1"/>
      <c r="AQ12" s="27">
        <f t="shared" si="9"/>
        <v>7.7421362436511876</v>
      </c>
      <c r="AR12" s="28">
        <f t="shared" si="10"/>
        <v>7.7421362436511876E-2</v>
      </c>
      <c r="AS12" s="37">
        <v>4</v>
      </c>
      <c r="AT12" s="21">
        <f t="shared" si="7"/>
        <v>3.5333333333333332</v>
      </c>
      <c r="AU12" s="1" t="str">
        <f t="shared" si="11"/>
        <v>Penting</v>
      </c>
      <c r="AV12" s="1"/>
      <c r="AW12" s="1"/>
      <c r="AX12" s="1"/>
      <c r="AY12" s="1"/>
      <c r="AZ12" s="1"/>
    </row>
    <row r="13" spans="1:64" ht="15.75" x14ac:dyDescent="0.25">
      <c r="A13" s="1"/>
      <c r="B13" s="5">
        <v>9</v>
      </c>
      <c r="C13" s="6">
        <v>4</v>
      </c>
      <c r="D13" s="6">
        <v>4</v>
      </c>
      <c r="E13" s="6">
        <v>4</v>
      </c>
      <c r="F13" s="6">
        <v>4</v>
      </c>
      <c r="G13" s="6">
        <v>3</v>
      </c>
      <c r="H13" s="6">
        <v>4</v>
      </c>
      <c r="I13" s="6">
        <v>4</v>
      </c>
      <c r="J13" s="7">
        <f t="shared" si="0"/>
        <v>27</v>
      </c>
      <c r="K13" s="7">
        <f t="shared" si="5"/>
        <v>729</v>
      </c>
      <c r="L13" s="2">
        <v>4</v>
      </c>
      <c r="M13" s="2">
        <v>4</v>
      </c>
      <c r="N13" s="2">
        <v>4</v>
      </c>
      <c r="O13" s="2">
        <v>4</v>
      </c>
      <c r="P13" s="2">
        <v>4</v>
      </c>
      <c r="Q13" s="2">
        <v>4</v>
      </c>
      <c r="R13" s="2">
        <v>4</v>
      </c>
      <c r="S13" s="14">
        <f t="shared" si="1"/>
        <v>28</v>
      </c>
      <c r="T13" s="15">
        <f t="shared" si="3"/>
        <v>784</v>
      </c>
      <c r="U13" s="15"/>
      <c r="V13" s="15">
        <f t="shared" si="4"/>
        <v>112</v>
      </c>
      <c r="W13" s="15"/>
      <c r="X13" s="15"/>
      <c r="Y13" s="15"/>
      <c r="Z13" s="15"/>
      <c r="AA13" s="15"/>
      <c r="AB13" s="15"/>
      <c r="AC13" s="15"/>
      <c r="AD13" s="15"/>
      <c r="AE13" s="15"/>
      <c r="AF13" s="32">
        <f t="shared" si="2"/>
        <v>0.85767097966728278</v>
      </c>
      <c r="AG13" s="16" t="s">
        <v>54</v>
      </c>
      <c r="AH13" s="10">
        <v>4</v>
      </c>
      <c r="AI13" s="10"/>
      <c r="AJ13" s="1" t="s">
        <v>6</v>
      </c>
      <c r="AK13" s="8">
        <v>3.3266666666666667</v>
      </c>
      <c r="AL13" s="8"/>
      <c r="AM13" s="8">
        <f t="shared" si="8"/>
        <v>7.4958690100645944</v>
      </c>
      <c r="AN13" s="9">
        <f t="shared" si="6"/>
        <v>27.035100896299635</v>
      </c>
      <c r="AO13" s="9"/>
      <c r="AP13" s="1"/>
      <c r="AQ13" s="27">
        <f t="shared" si="9"/>
        <v>6.8629393620697368</v>
      </c>
      <c r="AR13" s="28">
        <f t="shared" si="10"/>
        <v>6.8629393620697365E-2</v>
      </c>
      <c r="AS13" s="37">
        <v>9</v>
      </c>
      <c r="AT13" s="21">
        <f t="shared" si="7"/>
        <v>3.3266666666666667</v>
      </c>
      <c r="AU13" s="1" t="str">
        <f t="shared" si="11"/>
        <v>Penting</v>
      </c>
      <c r="AV13" s="1"/>
      <c r="AW13" s="1"/>
      <c r="AX13" s="1"/>
      <c r="AY13" s="1"/>
      <c r="AZ13" s="1"/>
    </row>
    <row r="14" spans="1:64" ht="15.75" x14ac:dyDescent="0.25">
      <c r="A14" s="1"/>
      <c r="B14" s="5">
        <v>10</v>
      </c>
      <c r="C14" s="6">
        <v>3</v>
      </c>
      <c r="D14" s="6">
        <v>3</v>
      </c>
      <c r="E14" s="6">
        <v>3</v>
      </c>
      <c r="F14" s="6">
        <v>3</v>
      </c>
      <c r="G14" s="6">
        <v>3</v>
      </c>
      <c r="H14" s="6">
        <v>4</v>
      </c>
      <c r="I14" s="6">
        <v>3</v>
      </c>
      <c r="J14" s="7">
        <f t="shared" si="0"/>
        <v>22</v>
      </c>
      <c r="K14" s="7">
        <f t="shared" si="5"/>
        <v>484</v>
      </c>
      <c r="L14" s="2">
        <v>4</v>
      </c>
      <c r="M14" s="2">
        <v>3</v>
      </c>
      <c r="N14" s="2">
        <v>3</v>
      </c>
      <c r="O14" s="2">
        <v>4</v>
      </c>
      <c r="P14" s="2">
        <v>4</v>
      </c>
      <c r="Q14" s="2">
        <v>3</v>
      </c>
      <c r="R14" s="2">
        <v>4</v>
      </c>
      <c r="S14" s="14">
        <f t="shared" si="1"/>
        <v>25</v>
      </c>
      <c r="T14" s="15">
        <f t="shared" si="3"/>
        <v>625</v>
      </c>
      <c r="U14" s="15"/>
      <c r="V14" s="15">
        <f t="shared" si="4"/>
        <v>100</v>
      </c>
      <c r="W14" s="15">
        <f>SUM(U12+U15)</f>
        <v>118188</v>
      </c>
      <c r="X14" s="15"/>
      <c r="Y14" s="15"/>
      <c r="Z14" s="15"/>
      <c r="AA14" s="15"/>
      <c r="AB14" s="15"/>
      <c r="AC14" s="15"/>
      <c r="AD14" s="15"/>
      <c r="AE14" s="15"/>
      <c r="AF14" s="32">
        <f t="shared" si="2"/>
        <v>1.0233463035019454</v>
      </c>
      <c r="AG14" s="16" t="s">
        <v>56</v>
      </c>
      <c r="AH14" s="10">
        <v>4</v>
      </c>
      <c r="AI14" s="10"/>
      <c r="AJ14" s="1" t="s">
        <v>7</v>
      </c>
      <c r="AK14" s="8">
        <v>3.3066666666666666</v>
      </c>
      <c r="AL14" s="8"/>
      <c r="AM14" s="8">
        <f t="shared" si="8"/>
        <v>7.4508036653147061</v>
      </c>
      <c r="AN14" s="9">
        <f t="shared" si="6"/>
        <v>24.090931851184216</v>
      </c>
      <c r="AO14" s="9"/>
      <c r="AP14" s="1"/>
      <c r="AQ14" s="27">
        <f t="shared" si="9"/>
        <v>8.4369111671619361</v>
      </c>
      <c r="AR14" s="28">
        <f t="shared" si="10"/>
        <v>8.4369111671619368E-2</v>
      </c>
      <c r="AS14" s="37">
        <v>10</v>
      </c>
      <c r="AT14" s="21">
        <f t="shared" si="7"/>
        <v>3.3066666666666666</v>
      </c>
      <c r="AU14" s="1" t="str">
        <f t="shared" si="11"/>
        <v>Penting</v>
      </c>
      <c r="AV14" s="1"/>
      <c r="AW14" s="1"/>
      <c r="AX14" s="1"/>
      <c r="AY14" s="1"/>
      <c r="AZ14" s="1"/>
    </row>
    <row r="15" spans="1:64" ht="15.75" x14ac:dyDescent="0.25">
      <c r="A15" s="1"/>
      <c r="B15" s="5">
        <v>11</v>
      </c>
      <c r="C15" s="6">
        <v>3</v>
      </c>
      <c r="D15" s="6">
        <v>4</v>
      </c>
      <c r="E15" s="6">
        <v>3</v>
      </c>
      <c r="F15" s="6">
        <v>3</v>
      </c>
      <c r="G15" s="6">
        <v>3</v>
      </c>
      <c r="H15" s="6">
        <v>3</v>
      </c>
      <c r="I15" s="6">
        <v>3</v>
      </c>
      <c r="J15" s="7">
        <f t="shared" si="0"/>
        <v>22</v>
      </c>
      <c r="K15" s="7">
        <f t="shared" si="5"/>
        <v>484</v>
      </c>
      <c r="L15" s="2">
        <v>3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14">
        <f t="shared" si="1"/>
        <v>21</v>
      </c>
      <c r="T15" s="15">
        <f t="shared" si="3"/>
        <v>441</v>
      </c>
      <c r="U15" s="15">
        <f>SUM(T5:T104)</f>
        <v>60152</v>
      </c>
      <c r="V15" s="15">
        <f t="shared" si="4"/>
        <v>63</v>
      </c>
      <c r="W15" s="15"/>
      <c r="X15" s="15"/>
      <c r="Y15" s="15"/>
      <c r="Z15" s="15"/>
      <c r="AA15" s="15"/>
      <c r="AB15" s="15"/>
      <c r="AC15" s="15"/>
      <c r="AD15" s="15"/>
      <c r="AE15" s="15"/>
      <c r="AF15" s="32">
        <f t="shared" si="2"/>
        <v>0.97966728280961191</v>
      </c>
      <c r="AG15" s="16" t="s">
        <v>54</v>
      </c>
      <c r="AH15" s="10">
        <v>4</v>
      </c>
      <c r="AI15" s="10"/>
      <c r="AJ15" s="1" t="s">
        <v>8</v>
      </c>
      <c r="AK15" s="8">
        <v>3.5133333333333301</v>
      </c>
      <c r="AL15" s="8"/>
      <c r="AM15" s="8">
        <f t="shared" si="8"/>
        <v>7.9164788943968691</v>
      </c>
      <c r="AN15" s="9">
        <f t="shared" si="6"/>
        <v>28.552100545791372</v>
      </c>
      <c r="AO15" s="9"/>
      <c r="AP15" s="1"/>
      <c r="AQ15" s="27">
        <f t="shared" si="9"/>
        <v>7.6547374753043655</v>
      </c>
      <c r="AR15" s="28">
        <f t="shared" si="10"/>
        <v>7.6547374753043657E-2</v>
      </c>
      <c r="AS15" s="37">
        <v>5</v>
      </c>
      <c r="AT15" s="21">
        <f t="shared" si="7"/>
        <v>3.5133333333333301</v>
      </c>
      <c r="AU15" s="1" t="str">
        <f t="shared" si="11"/>
        <v>Penting</v>
      </c>
      <c r="AV15" s="1"/>
      <c r="AW15" s="1"/>
      <c r="AX15" s="1"/>
      <c r="AY15" s="1"/>
      <c r="AZ15" s="1"/>
    </row>
    <row r="16" spans="1:64" ht="15.75" x14ac:dyDescent="0.25">
      <c r="A16" s="1"/>
      <c r="B16" s="5">
        <v>12</v>
      </c>
      <c r="C16" s="6">
        <v>3</v>
      </c>
      <c r="D16" s="6">
        <v>3</v>
      </c>
      <c r="E16" s="6">
        <v>3</v>
      </c>
      <c r="F16" s="6">
        <v>3</v>
      </c>
      <c r="G16" s="6">
        <v>3</v>
      </c>
      <c r="H16" s="6">
        <v>3</v>
      </c>
      <c r="I16" s="6">
        <v>3</v>
      </c>
      <c r="J16" s="7">
        <f t="shared" si="0"/>
        <v>21</v>
      </c>
      <c r="K16" s="7">
        <f t="shared" si="5"/>
        <v>441</v>
      </c>
      <c r="L16" s="2">
        <v>4</v>
      </c>
      <c r="M16" s="2">
        <v>4</v>
      </c>
      <c r="N16" s="2">
        <v>3</v>
      </c>
      <c r="O16" s="2">
        <v>4</v>
      </c>
      <c r="P16" s="2">
        <v>4</v>
      </c>
      <c r="Q16" s="2">
        <v>3</v>
      </c>
      <c r="R16" s="2">
        <v>4</v>
      </c>
      <c r="S16" s="14">
        <f t="shared" si="1"/>
        <v>26</v>
      </c>
      <c r="T16" s="15">
        <f t="shared" si="3"/>
        <v>676</v>
      </c>
      <c r="U16" s="15"/>
      <c r="V16" s="15">
        <f t="shared" si="4"/>
        <v>104</v>
      </c>
      <c r="W16" s="15"/>
      <c r="X16" s="15"/>
      <c r="Y16" s="15"/>
      <c r="Z16" s="15"/>
      <c r="AA16" s="15"/>
      <c r="AB16" s="15"/>
      <c r="AC16" s="15"/>
      <c r="AD16" s="15"/>
      <c r="AE16" s="15"/>
      <c r="AF16" s="32">
        <f t="shared" si="2"/>
        <v>1.0912778904665315</v>
      </c>
      <c r="AG16" s="16" t="s">
        <v>54</v>
      </c>
      <c r="AH16" s="10">
        <v>4</v>
      </c>
      <c r="AI16" s="10"/>
      <c r="AJ16" s="1" t="s">
        <v>9</v>
      </c>
      <c r="AK16" s="8">
        <v>3.08</v>
      </c>
      <c r="AL16" s="8"/>
      <c r="AM16" s="8">
        <f>AK16/$AK$22*100</f>
        <v>6.9400630914826511</v>
      </c>
      <c r="AN16" s="9">
        <f t="shared" si="6"/>
        <v>25.030494216614095</v>
      </c>
      <c r="AO16" s="9"/>
      <c r="AP16" s="1"/>
      <c r="AQ16" s="27">
        <f t="shared" si="9"/>
        <v>5.8829210693837091</v>
      </c>
      <c r="AR16" s="28">
        <f t="shared" si="10"/>
        <v>5.8829210693837092E-2</v>
      </c>
      <c r="AS16" s="37">
        <v>13</v>
      </c>
      <c r="AT16" s="21">
        <f t="shared" si="7"/>
        <v>3.08</v>
      </c>
      <c r="AU16" s="1" t="str">
        <f t="shared" si="11"/>
        <v>Penting</v>
      </c>
      <c r="AV16" s="1"/>
      <c r="AW16" s="1"/>
      <c r="AX16" s="1"/>
      <c r="AY16" s="1"/>
      <c r="AZ16" s="1"/>
    </row>
    <row r="17" spans="1:52" ht="15.75" x14ac:dyDescent="0.25">
      <c r="A17" s="1"/>
      <c r="B17" s="5">
        <v>13</v>
      </c>
      <c r="C17" s="6">
        <v>4</v>
      </c>
      <c r="D17" s="6">
        <v>4</v>
      </c>
      <c r="E17" s="6">
        <v>3</v>
      </c>
      <c r="F17" s="6">
        <v>4</v>
      </c>
      <c r="G17" s="6">
        <v>4</v>
      </c>
      <c r="H17" s="6">
        <v>4</v>
      </c>
      <c r="I17" s="6">
        <v>4</v>
      </c>
      <c r="J17" s="7">
        <f t="shared" si="0"/>
        <v>27</v>
      </c>
      <c r="K17" s="7">
        <f t="shared" si="5"/>
        <v>729</v>
      </c>
      <c r="L17" s="2">
        <v>4</v>
      </c>
      <c r="M17" s="2">
        <v>3</v>
      </c>
      <c r="N17" s="2">
        <v>4</v>
      </c>
      <c r="O17" s="2">
        <v>4</v>
      </c>
      <c r="P17" s="2">
        <v>4</v>
      </c>
      <c r="Q17" s="2">
        <v>4</v>
      </c>
      <c r="R17" s="2">
        <v>4</v>
      </c>
      <c r="S17" s="14">
        <f t="shared" si="1"/>
        <v>27</v>
      </c>
      <c r="T17" s="15">
        <f t="shared" si="3"/>
        <v>729</v>
      </c>
      <c r="U17" s="15"/>
      <c r="V17" s="15">
        <f t="shared" si="4"/>
        <v>108</v>
      </c>
      <c r="W17" s="15"/>
      <c r="X17" s="15"/>
      <c r="Y17" s="15"/>
      <c r="Z17" s="15">
        <v>150</v>
      </c>
      <c r="AA17" s="15"/>
      <c r="AB17" s="22">
        <f>Z21-Z19/Z17</f>
        <v>3.9933333333333332</v>
      </c>
      <c r="AC17" s="22">
        <v>4.9000000000000004</v>
      </c>
      <c r="AD17" s="22" t="s">
        <v>46</v>
      </c>
      <c r="AE17" s="15"/>
      <c r="AF17" s="32">
        <f t="shared" si="2"/>
        <v>1.0424710424710426</v>
      </c>
      <c r="AG17" s="16" t="s">
        <v>54</v>
      </c>
      <c r="AH17" s="10">
        <v>4</v>
      </c>
      <c r="AI17" s="10"/>
      <c r="AJ17" s="1" t="s">
        <v>10</v>
      </c>
      <c r="AK17" s="8">
        <v>3.0933333333333333</v>
      </c>
      <c r="AL17" s="8"/>
      <c r="AM17" s="8">
        <f t="shared" si="8"/>
        <v>6.970106654649241</v>
      </c>
      <c r="AN17" s="9">
        <f t="shared" si="6"/>
        <v>25.138851334434928</v>
      </c>
      <c r="AO17" s="9"/>
      <c r="AP17" s="1"/>
      <c r="AQ17" s="27">
        <f t="shared" si="9"/>
        <v>5.9339656985159337</v>
      </c>
      <c r="AR17" s="28">
        <f t="shared" si="10"/>
        <v>5.9339656985159334E-2</v>
      </c>
      <c r="AS17" s="37">
        <v>12</v>
      </c>
      <c r="AT17" s="21">
        <f t="shared" si="7"/>
        <v>3.0933333333333333</v>
      </c>
      <c r="AU17" s="1" t="str">
        <f t="shared" si="11"/>
        <v>Penting</v>
      </c>
      <c r="AV17" s="1"/>
      <c r="AW17" s="1"/>
      <c r="AX17" s="1"/>
      <c r="AY17" s="1"/>
      <c r="AZ17" s="1"/>
    </row>
    <row r="18" spans="1:52" ht="15.75" x14ac:dyDescent="0.25">
      <c r="A18" s="1"/>
      <c r="B18" s="5">
        <v>14</v>
      </c>
      <c r="C18" s="6">
        <v>3</v>
      </c>
      <c r="D18" s="6">
        <v>3</v>
      </c>
      <c r="E18" s="6">
        <v>3</v>
      </c>
      <c r="F18" s="6">
        <v>3</v>
      </c>
      <c r="G18" s="6">
        <v>3</v>
      </c>
      <c r="H18" s="6">
        <v>3</v>
      </c>
      <c r="I18" s="6">
        <v>3</v>
      </c>
      <c r="J18" s="7">
        <f t="shared" si="0"/>
        <v>21</v>
      </c>
      <c r="K18" s="7">
        <f t="shared" si="5"/>
        <v>441</v>
      </c>
      <c r="L18" s="2">
        <v>3</v>
      </c>
      <c r="M18" s="2">
        <v>3</v>
      </c>
      <c r="N18" s="2">
        <v>3</v>
      </c>
      <c r="O18" s="2">
        <v>3</v>
      </c>
      <c r="P18" s="2">
        <v>3</v>
      </c>
      <c r="Q18" s="2">
        <v>3</v>
      </c>
      <c r="R18" s="2">
        <v>3</v>
      </c>
      <c r="S18" s="14">
        <f t="shared" si="1"/>
        <v>21</v>
      </c>
      <c r="T18" s="15">
        <f t="shared" si="3"/>
        <v>441</v>
      </c>
      <c r="U18" s="15"/>
      <c r="V18" s="15">
        <f t="shared" si="4"/>
        <v>63</v>
      </c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6"/>
      <c r="AH18" s="10">
        <v>4</v>
      </c>
      <c r="AI18" s="10"/>
      <c r="AJ18" s="1" t="s">
        <v>11</v>
      </c>
      <c r="AK18" s="8">
        <v>3.5066666666666668</v>
      </c>
      <c r="AL18" s="8"/>
      <c r="AM18" s="8">
        <f t="shared" si="8"/>
        <v>7.9014571128135813</v>
      </c>
      <c r="AN18" s="9">
        <f>AM18*AK34</f>
        <v>27.075659706574541</v>
      </c>
      <c r="AO18" s="9"/>
      <c r="AP18" s="1"/>
      <c r="AQ18" s="27">
        <f t="shared" si="9"/>
        <v>8.447901684387455</v>
      </c>
      <c r="AR18" s="28">
        <f t="shared" si="10"/>
        <v>8.4479016843874558E-2</v>
      </c>
      <c r="AS18" s="37">
        <v>7</v>
      </c>
      <c r="AT18" s="21">
        <f t="shared" si="7"/>
        <v>3.5066666666666668</v>
      </c>
      <c r="AU18" s="1" t="str">
        <f t="shared" si="11"/>
        <v>Penting</v>
      </c>
      <c r="AV18" s="1"/>
      <c r="AW18" s="1"/>
      <c r="AX18" s="1"/>
      <c r="AY18" s="1"/>
      <c r="AZ18" s="1"/>
    </row>
    <row r="19" spans="1:52" ht="15.75" x14ac:dyDescent="0.25">
      <c r="A19" s="1"/>
      <c r="B19" s="5">
        <v>15</v>
      </c>
      <c r="C19" s="6">
        <v>4</v>
      </c>
      <c r="D19" s="6">
        <v>4</v>
      </c>
      <c r="E19" s="6">
        <v>4</v>
      </c>
      <c r="F19" s="6">
        <v>4</v>
      </c>
      <c r="G19" s="6">
        <v>3</v>
      </c>
      <c r="H19" s="6">
        <v>3</v>
      </c>
      <c r="I19" s="6">
        <v>4</v>
      </c>
      <c r="J19" s="7">
        <f t="shared" si="0"/>
        <v>26</v>
      </c>
      <c r="K19" s="7">
        <f t="shared" si="5"/>
        <v>676</v>
      </c>
      <c r="L19" s="2">
        <v>4</v>
      </c>
      <c r="M19" s="2">
        <v>4</v>
      </c>
      <c r="N19" s="2">
        <v>3</v>
      </c>
      <c r="O19" s="2">
        <v>4</v>
      </c>
      <c r="P19" s="2">
        <v>4</v>
      </c>
      <c r="Q19" s="2">
        <v>3</v>
      </c>
      <c r="R19" s="2">
        <v>4</v>
      </c>
      <c r="S19" s="14">
        <f t="shared" si="1"/>
        <v>26</v>
      </c>
      <c r="T19" s="15">
        <f t="shared" si="3"/>
        <v>676</v>
      </c>
      <c r="U19" s="15"/>
      <c r="V19" s="15">
        <f t="shared" si="4"/>
        <v>104</v>
      </c>
      <c r="W19" s="15"/>
      <c r="X19" s="15"/>
      <c r="Y19" s="15"/>
      <c r="Z19" s="15">
        <v>1</v>
      </c>
      <c r="AA19" s="15"/>
      <c r="AB19" s="22">
        <f>Z22-Z19/Z17</f>
        <v>2.9933333333333332</v>
      </c>
      <c r="AC19" s="22">
        <v>3.9</v>
      </c>
      <c r="AD19" s="22" t="s">
        <v>45</v>
      </c>
      <c r="AE19" s="15"/>
      <c r="AF19" s="15"/>
      <c r="AG19" s="16"/>
      <c r="AH19" s="10">
        <v>4</v>
      </c>
      <c r="AI19" s="10"/>
      <c r="AJ19" s="1" t="s">
        <v>12</v>
      </c>
      <c r="AK19" s="8">
        <v>3.5333333333333332</v>
      </c>
      <c r="AL19" s="8"/>
      <c r="AM19" s="8">
        <f t="shared" si="8"/>
        <v>7.9615442391467628</v>
      </c>
      <c r="AN19" s="9">
        <f t="shared" si="6"/>
        <v>28.714636222522657</v>
      </c>
      <c r="AO19" s="9"/>
      <c r="AP19" s="1"/>
      <c r="AQ19" s="27">
        <f t="shared" si="9"/>
        <v>7.7421362436511876</v>
      </c>
      <c r="AR19" s="28">
        <f t="shared" si="10"/>
        <v>7.7421362436511876E-2</v>
      </c>
      <c r="AS19" s="37">
        <v>3</v>
      </c>
      <c r="AT19" s="21">
        <f t="shared" si="7"/>
        <v>3.5333333333333332</v>
      </c>
      <c r="AU19" s="1" t="str">
        <f t="shared" si="11"/>
        <v>Penting</v>
      </c>
      <c r="AV19" s="1"/>
      <c r="AW19" s="1"/>
      <c r="AX19" s="1"/>
      <c r="AY19" s="1"/>
      <c r="AZ19" s="1"/>
    </row>
    <row r="20" spans="1:52" ht="15.75" x14ac:dyDescent="0.25">
      <c r="A20" s="1"/>
      <c r="B20" s="5">
        <v>16</v>
      </c>
      <c r="C20" s="6">
        <v>3</v>
      </c>
      <c r="D20" s="6">
        <v>3</v>
      </c>
      <c r="E20" s="6">
        <v>3</v>
      </c>
      <c r="F20" s="6">
        <v>3</v>
      </c>
      <c r="G20" s="6">
        <v>3</v>
      </c>
      <c r="H20" s="6">
        <v>3</v>
      </c>
      <c r="I20" s="6">
        <v>3</v>
      </c>
      <c r="J20" s="7">
        <f t="shared" si="0"/>
        <v>21</v>
      </c>
      <c r="K20" s="7">
        <f t="shared" si="5"/>
        <v>441</v>
      </c>
      <c r="L20" s="2">
        <v>4</v>
      </c>
      <c r="M20" s="2">
        <v>3</v>
      </c>
      <c r="N20" s="2">
        <v>4</v>
      </c>
      <c r="O20" s="2">
        <v>4</v>
      </c>
      <c r="P20" s="2">
        <v>4</v>
      </c>
      <c r="Q20" s="2">
        <v>4</v>
      </c>
      <c r="R20" s="2">
        <v>4</v>
      </c>
      <c r="S20" s="14">
        <f t="shared" si="1"/>
        <v>27</v>
      </c>
      <c r="T20" s="15">
        <f t="shared" si="3"/>
        <v>729</v>
      </c>
      <c r="U20" s="15"/>
      <c r="V20" s="15">
        <f t="shared" si="4"/>
        <v>108</v>
      </c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6"/>
      <c r="AH20" s="10">
        <v>4</v>
      </c>
      <c r="AI20" s="10"/>
      <c r="AJ20" s="1" t="s">
        <v>13</v>
      </c>
      <c r="AK20" s="8">
        <v>3.5866666666666664</v>
      </c>
      <c r="AL20" s="8"/>
      <c r="AM20" s="8">
        <f t="shared" si="8"/>
        <v>8.0817184918131293</v>
      </c>
      <c r="AN20" s="9">
        <f t="shared" si="6"/>
        <v>26.561914776425819</v>
      </c>
      <c r="AO20" s="9"/>
      <c r="AP20" s="1"/>
      <c r="AQ20" s="27">
        <f>AC40/$AC$42*100</f>
        <v>9.6067018744708399</v>
      </c>
      <c r="AR20" s="28">
        <f t="shared" si="10"/>
        <v>9.6067018744708396E-2</v>
      </c>
      <c r="AS20" s="37">
        <v>2</v>
      </c>
      <c r="AT20" s="21">
        <f t="shared" si="7"/>
        <v>3.5866666666666664</v>
      </c>
      <c r="AU20" s="1" t="str">
        <f t="shared" si="11"/>
        <v>Penting</v>
      </c>
      <c r="AV20" s="1"/>
      <c r="AW20" s="1"/>
      <c r="AX20" s="1"/>
      <c r="AY20" s="1"/>
      <c r="AZ20" s="1"/>
    </row>
    <row r="21" spans="1:52" ht="15.75" x14ac:dyDescent="0.25">
      <c r="A21" s="1"/>
      <c r="B21" s="5">
        <v>17</v>
      </c>
      <c r="C21" s="6">
        <v>3</v>
      </c>
      <c r="D21" s="6">
        <v>3</v>
      </c>
      <c r="E21" s="6">
        <v>3</v>
      </c>
      <c r="F21" s="6">
        <v>3</v>
      </c>
      <c r="G21" s="6">
        <v>3</v>
      </c>
      <c r="H21" s="6">
        <v>3</v>
      </c>
      <c r="I21" s="6">
        <v>3</v>
      </c>
      <c r="J21" s="7">
        <f t="shared" si="0"/>
        <v>21</v>
      </c>
      <c r="K21" s="7">
        <f t="shared" si="5"/>
        <v>441</v>
      </c>
      <c r="L21" s="2">
        <v>3</v>
      </c>
      <c r="M21" s="2">
        <v>3</v>
      </c>
      <c r="N21" s="2">
        <v>3</v>
      </c>
      <c r="O21" s="2">
        <v>3</v>
      </c>
      <c r="P21" s="2">
        <v>3</v>
      </c>
      <c r="Q21" s="2">
        <v>3</v>
      </c>
      <c r="R21" s="2">
        <v>3</v>
      </c>
      <c r="S21" s="14">
        <f t="shared" si="1"/>
        <v>21</v>
      </c>
      <c r="T21" s="15">
        <f t="shared" si="3"/>
        <v>441</v>
      </c>
      <c r="U21" s="15"/>
      <c r="V21" s="15">
        <f t="shared" si="4"/>
        <v>63</v>
      </c>
      <c r="W21" s="15"/>
      <c r="X21" s="15"/>
      <c r="Y21" s="15"/>
      <c r="Z21" s="15">
        <v>4</v>
      </c>
      <c r="AA21" s="15"/>
      <c r="AB21" s="22">
        <f>Z23-Z19/Z17</f>
        <v>1.9933333333333334</v>
      </c>
      <c r="AC21" s="22">
        <v>2.9</v>
      </c>
      <c r="AD21" s="22" t="s">
        <v>44</v>
      </c>
      <c r="AE21" s="15"/>
      <c r="AF21" s="15"/>
      <c r="AG21" s="16"/>
      <c r="AH21" s="10">
        <v>4</v>
      </c>
      <c r="AI21" s="10"/>
      <c r="AJ21" s="1" t="s">
        <v>14</v>
      </c>
      <c r="AK21" s="8">
        <v>3.6</v>
      </c>
      <c r="AL21" s="8"/>
      <c r="AM21" s="8">
        <f t="shared" si="8"/>
        <v>8.1117620549797227</v>
      </c>
      <c r="AN21" s="9">
        <f t="shared" si="6"/>
        <v>28.012618296529975</v>
      </c>
      <c r="AO21" s="9"/>
      <c r="AP21" s="1"/>
      <c r="AQ21" s="27">
        <f t="shared" si="9"/>
        <v>8.7666082692447649</v>
      </c>
      <c r="AR21" s="28">
        <f t="shared" si="10"/>
        <v>8.7666082692447647E-2</v>
      </c>
      <c r="AS21" s="37">
        <v>1</v>
      </c>
      <c r="AT21" s="21">
        <f t="shared" si="7"/>
        <v>3.6</v>
      </c>
      <c r="AU21" s="1" t="str">
        <f t="shared" si="11"/>
        <v>Penting</v>
      </c>
      <c r="AV21" s="1"/>
      <c r="AW21" s="1"/>
      <c r="AX21" s="1"/>
      <c r="AY21" s="1"/>
      <c r="AZ21" s="1"/>
    </row>
    <row r="22" spans="1:52" ht="15.75" x14ac:dyDescent="0.25">
      <c r="A22" s="1"/>
      <c r="B22" s="5">
        <v>18</v>
      </c>
      <c r="C22" s="6">
        <v>4</v>
      </c>
      <c r="D22" s="6">
        <v>4</v>
      </c>
      <c r="E22" s="6">
        <v>3</v>
      </c>
      <c r="F22" s="6">
        <v>4</v>
      </c>
      <c r="G22" s="6">
        <v>4</v>
      </c>
      <c r="H22" s="6">
        <v>4</v>
      </c>
      <c r="I22" s="6">
        <v>4</v>
      </c>
      <c r="J22" s="7">
        <f t="shared" si="0"/>
        <v>27</v>
      </c>
      <c r="K22" s="7">
        <f t="shared" si="5"/>
        <v>729</v>
      </c>
      <c r="L22" s="2">
        <v>4</v>
      </c>
      <c r="M22" s="2">
        <v>4</v>
      </c>
      <c r="N22" s="2">
        <v>3</v>
      </c>
      <c r="O22" s="2">
        <v>4</v>
      </c>
      <c r="P22" s="2">
        <v>4</v>
      </c>
      <c r="Q22" s="2">
        <v>3</v>
      </c>
      <c r="R22" s="2">
        <v>4</v>
      </c>
      <c r="S22" s="14">
        <f t="shared" si="1"/>
        <v>26</v>
      </c>
      <c r="T22" s="15">
        <f t="shared" si="3"/>
        <v>676</v>
      </c>
      <c r="U22" s="15"/>
      <c r="V22" s="15">
        <f t="shared" si="4"/>
        <v>104</v>
      </c>
      <c r="W22" s="15"/>
      <c r="X22" s="15"/>
      <c r="Y22" s="15"/>
      <c r="Z22" s="15">
        <v>3</v>
      </c>
      <c r="AA22" s="15"/>
      <c r="AB22" s="15"/>
      <c r="AC22" s="15"/>
      <c r="AD22" s="15"/>
      <c r="AE22" s="15"/>
      <c r="AF22" s="15"/>
      <c r="AG22" s="16"/>
      <c r="AH22" s="1"/>
      <c r="AI22" s="1"/>
      <c r="AJ22" s="1"/>
      <c r="AK22" s="8">
        <f>SUM(AK9:AK21)</f>
        <v>44.379999999999995</v>
      </c>
      <c r="AL22" s="8"/>
      <c r="AM22" s="1"/>
      <c r="AN22" s="1"/>
      <c r="AO22" s="1"/>
      <c r="AP22" s="1"/>
      <c r="AQ22" s="13" t="s">
        <v>34</v>
      </c>
      <c r="AR22" s="8">
        <f>SUM(AN9:AN21)</f>
        <v>347.8097240999449</v>
      </c>
      <c r="AS22" s="37"/>
      <c r="AT22" s="1"/>
      <c r="AU22" s="1"/>
      <c r="AV22" s="1"/>
      <c r="AW22" s="1"/>
      <c r="AX22" s="1"/>
      <c r="AY22" s="1"/>
      <c r="AZ22" s="1"/>
    </row>
    <row r="23" spans="1:52" ht="15.75" x14ac:dyDescent="0.25">
      <c r="A23" s="1"/>
      <c r="B23" s="5">
        <v>19</v>
      </c>
      <c r="C23" s="6">
        <v>3</v>
      </c>
      <c r="D23" s="6">
        <v>3</v>
      </c>
      <c r="E23" s="6">
        <v>3</v>
      </c>
      <c r="F23" s="6">
        <v>3</v>
      </c>
      <c r="G23" s="6">
        <v>3</v>
      </c>
      <c r="H23" s="6">
        <v>3</v>
      </c>
      <c r="I23" s="6">
        <v>3</v>
      </c>
      <c r="J23" s="7">
        <f t="shared" si="0"/>
        <v>21</v>
      </c>
      <c r="K23" s="7">
        <f t="shared" si="5"/>
        <v>441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3</v>
      </c>
      <c r="S23" s="14">
        <f t="shared" si="1"/>
        <v>21</v>
      </c>
      <c r="T23" s="15">
        <f t="shared" si="3"/>
        <v>441</v>
      </c>
      <c r="U23" s="15"/>
      <c r="V23" s="15">
        <f t="shared" si="4"/>
        <v>63</v>
      </c>
      <c r="W23" s="15"/>
      <c r="X23" s="15"/>
      <c r="Y23" s="15"/>
      <c r="Z23" s="15">
        <v>2</v>
      </c>
      <c r="AA23" s="15"/>
      <c r="AB23" s="22">
        <f>Z24-Z19/Z17</f>
        <v>0.99333333333333329</v>
      </c>
      <c r="AC23" s="22">
        <v>1.9</v>
      </c>
      <c r="AD23" s="22" t="s">
        <v>43</v>
      </c>
      <c r="AE23" s="15"/>
      <c r="AF23" s="15"/>
      <c r="AG23" s="16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</row>
    <row r="24" spans="1:52" ht="15.75" x14ac:dyDescent="0.25">
      <c r="A24" s="1"/>
      <c r="B24" s="5">
        <v>20</v>
      </c>
      <c r="C24" s="6">
        <v>4</v>
      </c>
      <c r="D24" s="6">
        <v>4</v>
      </c>
      <c r="E24" s="6">
        <v>4</v>
      </c>
      <c r="F24" s="6">
        <v>4</v>
      </c>
      <c r="G24" s="6">
        <v>3</v>
      </c>
      <c r="H24" s="6">
        <v>3</v>
      </c>
      <c r="I24" s="6">
        <v>4</v>
      </c>
      <c r="J24" s="7">
        <f t="shared" si="0"/>
        <v>26</v>
      </c>
      <c r="K24" s="7">
        <f t="shared" si="5"/>
        <v>676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4</v>
      </c>
      <c r="S24" s="14">
        <f t="shared" si="1"/>
        <v>28</v>
      </c>
      <c r="T24" s="15">
        <f t="shared" si="3"/>
        <v>784</v>
      </c>
      <c r="U24" s="15"/>
      <c r="V24" s="15">
        <f t="shared" si="4"/>
        <v>112</v>
      </c>
      <c r="W24" s="15"/>
      <c r="X24" s="15"/>
      <c r="Y24" s="15"/>
      <c r="Z24" s="15">
        <v>1</v>
      </c>
      <c r="AA24" s="15"/>
      <c r="AB24" s="15"/>
      <c r="AC24" s="15"/>
      <c r="AD24" s="15"/>
      <c r="AE24" s="15"/>
      <c r="AF24" s="15"/>
      <c r="AG24" s="22" t="s">
        <v>42</v>
      </c>
      <c r="AH24" s="1"/>
      <c r="AI24" s="1"/>
      <c r="AJ24" s="1"/>
      <c r="AK24" s="31" t="s">
        <v>62</v>
      </c>
      <c r="AL24" s="20" t="s">
        <v>64</v>
      </c>
      <c r="AM24" s="31" t="s">
        <v>30</v>
      </c>
      <c r="AN24" s="31" t="s">
        <v>31</v>
      </c>
      <c r="AO24" s="33"/>
      <c r="AP24" s="1"/>
      <c r="AQ24" s="13" t="s">
        <v>35</v>
      </c>
      <c r="AR24" s="8">
        <f>AR22/4</f>
        <v>86.952431024986225</v>
      </c>
      <c r="AS24" s="1" t="s">
        <v>37</v>
      </c>
      <c r="AT24" s="13" t="s">
        <v>41</v>
      </c>
      <c r="AU24" s="1"/>
      <c r="AV24" s="1"/>
      <c r="AW24" s="1"/>
      <c r="AX24" s="1"/>
      <c r="AY24" s="1"/>
      <c r="AZ24" s="1"/>
    </row>
    <row r="25" spans="1:52" s="44" customFormat="1" ht="15.75" x14ac:dyDescent="0.25">
      <c r="A25" s="13"/>
      <c r="B25" s="40">
        <v>21</v>
      </c>
      <c r="C25" s="20">
        <v>3</v>
      </c>
      <c r="D25" s="20">
        <v>3</v>
      </c>
      <c r="E25" s="20">
        <v>3</v>
      </c>
      <c r="F25" s="20">
        <v>3</v>
      </c>
      <c r="G25" s="20">
        <v>3</v>
      </c>
      <c r="H25" s="20">
        <v>3</v>
      </c>
      <c r="I25" s="20">
        <v>3</v>
      </c>
      <c r="J25" s="20">
        <f t="shared" si="0"/>
        <v>21</v>
      </c>
      <c r="K25" s="20">
        <f t="shared" si="5"/>
        <v>441</v>
      </c>
      <c r="L25" s="20">
        <v>4</v>
      </c>
      <c r="M25" s="20">
        <v>3</v>
      </c>
      <c r="N25" s="20">
        <v>3</v>
      </c>
      <c r="O25" s="20">
        <v>4</v>
      </c>
      <c r="P25" s="20">
        <v>4</v>
      </c>
      <c r="Q25" s="20">
        <v>3</v>
      </c>
      <c r="R25" s="20">
        <v>4</v>
      </c>
      <c r="S25" s="42">
        <f t="shared" si="1"/>
        <v>25</v>
      </c>
      <c r="T25" s="22">
        <f t="shared" si="3"/>
        <v>625</v>
      </c>
      <c r="U25" s="22"/>
      <c r="V25" s="15">
        <f t="shared" si="4"/>
        <v>100</v>
      </c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45">
        <f>AH9/AK25</f>
        <v>0.83179297597042523</v>
      </c>
      <c r="AH25" s="13"/>
      <c r="AI25" s="13"/>
      <c r="AJ25" s="13" t="s">
        <v>15</v>
      </c>
      <c r="AK25" s="46">
        <v>3.6066666666666665</v>
      </c>
      <c r="AL25" s="46"/>
      <c r="AM25" s="46">
        <f>AK25/$AK$38*100</f>
        <v>7.9746462264150946</v>
      </c>
      <c r="AN25" s="47">
        <f>AM25*AK9</f>
        <v>27.91126179245283</v>
      </c>
      <c r="AO25" s="47"/>
      <c r="AP25" s="13"/>
      <c r="AQ25" s="13"/>
      <c r="AR25" s="13"/>
      <c r="AS25" s="48">
        <v>1</v>
      </c>
      <c r="AT25" s="49">
        <f>AK25</f>
        <v>3.6066666666666665</v>
      </c>
      <c r="AU25" s="13" t="str">
        <f>IF(AT25&lt;1.9,"tidak penting",IF(AT25&lt;2.9,"Cukup penting",IF(AT25&lt;3.9,"Penting",IF(AT25&lt;4.9,"sangat penting",))))</f>
        <v>Penting</v>
      </c>
      <c r="AV25" s="13"/>
      <c r="AW25" s="13"/>
      <c r="AX25" s="13"/>
      <c r="AY25" s="13"/>
      <c r="AZ25" s="13"/>
    </row>
    <row r="26" spans="1:52" ht="15.75" x14ac:dyDescent="0.25">
      <c r="A26" s="1"/>
      <c r="B26" s="5">
        <v>22</v>
      </c>
      <c r="C26" s="2">
        <v>3</v>
      </c>
      <c r="D26" s="2">
        <v>4</v>
      </c>
      <c r="E26" s="3">
        <v>3</v>
      </c>
      <c r="F26" s="3">
        <v>3</v>
      </c>
      <c r="G26" s="2">
        <v>4</v>
      </c>
      <c r="H26" s="2">
        <v>4</v>
      </c>
      <c r="I26" s="2">
        <v>4</v>
      </c>
      <c r="J26" s="7">
        <f t="shared" si="0"/>
        <v>25</v>
      </c>
      <c r="K26" s="7">
        <f t="shared" si="5"/>
        <v>625</v>
      </c>
      <c r="L26" s="2">
        <v>3</v>
      </c>
      <c r="M26" s="2">
        <v>3</v>
      </c>
      <c r="N26" s="2">
        <v>3</v>
      </c>
      <c r="O26" s="2">
        <v>3</v>
      </c>
      <c r="P26" s="2">
        <v>3</v>
      </c>
      <c r="Q26" s="2">
        <v>3</v>
      </c>
      <c r="R26" s="2">
        <v>3</v>
      </c>
      <c r="S26" s="14">
        <f t="shared" si="1"/>
        <v>21</v>
      </c>
      <c r="T26" s="15">
        <f t="shared" si="3"/>
        <v>441</v>
      </c>
      <c r="U26" s="15"/>
      <c r="V26" s="15">
        <f t="shared" si="4"/>
        <v>63</v>
      </c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26">
        <f t="shared" ref="AG26:AG37" si="12">AH10/AK26</f>
        <v>1.1952191235059761</v>
      </c>
      <c r="AH26" s="1"/>
      <c r="AI26" s="1"/>
      <c r="AJ26" s="1" t="s">
        <v>16</v>
      </c>
      <c r="AK26" s="8">
        <v>3.3466666666666667</v>
      </c>
      <c r="AL26" s="8"/>
      <c r="AM26" s="8">
        <f t="shared" ref="AM26:AM37" si="13">AK26/$AK$38*100</f>
        <v>7.3997641509433958</v>
      </c>
      <c r="AN26" s="9">
        <f t="shared" ref="AN26:AN37" si="14">AM26*AK10</f>
        <v>25.997838050314463</v>
      </c>
      <c r="AO26" s="9"/>
      <c r="AP26" s="1"/>
      <c r="AQ26" s="1"/>
      <c r="AR26" s="1"/>
      <c r="AS26" s="36">
        <v>10</v>
      </c>
      <c r="AT26" s="21">
        <f>AK26</f>
        <v>3.3466666666666667</v>
      </c>
      <c r="AU26" s="1" t="str">
        <f t="shared" ref="AU26:AU37" si="15">IF(AT26&lt;1.9,"tidak penting",IF(AT26&lt;2.9,"Cukup penting",IF(AT26&lt;3.9,"Penting",IF(AT26&lt;4.9,"sangat penting",))))</f>
        <v>Penting</v>
      </c>
      <c r="AV26" s="1"/>
      <c r="AW26" s="1"/>
      <c r="AX26" s="1"/>
      <c r="AY26" s="1"/>
      <c r="AZ26" s="1"/>
    </row>
    <row r="27" spans="1:52" ht="15.75" x14ac:dyDescent="0.25">
      <c r="A27" s="1"/>
      <c r="B27" s="5">
        <v>23</v>
      </c>
      <c r="C27" s="6">
        <v>4</v>
      </c>
      <c r="D27" s="6">
        <v>4</v>
      </c>
      <c r="E27" s="6">
        <v>3</v>
      </c>
      <c r="F27" s="6">
        <v>4</v>
      </c>
      <c r="G27" s="6">
        <v>4</v>
      </c>
      <c r="H27" s="6">
        <v>4</v>
      </c>
      <c r="I27" s="6">
        <v>4</v>
      </c>
      <c r="J27" s="7">
        <f t="shared" si="0"/>
        <v>27</v>
      </c>
      <c r="K27" s="7">
        <f t="shared" si="5"/>
        <v>729</v>
      </c>
      <c r="L27" s="2">
        <v>4</v>
      </c>
      <c r="M27" s="2">
        <v>4</v>
      </c>
      <c r="N27" s="2">
        <v>3</v>
      </c>
      <c r="O27" s="2">
        <v>4</v>
      </c>
      <c r="P27" s="2">
        <v>4</v>
      </c>
      <c r="Q27" s="2">
        <v>3</v>
      </c>
      <c r="R27" s="2">
        <v>4</v>
      </c>
      <c r="S27" s="14">
        <f t="shared" si="1"/>
        <v>26</v>
      </c>
      <c r="T27" s="15">
        <f t="shared" si="3"/>
        <v>676</v>
      </c>
      <c r="U27" s="15"/>
      <c r="V27" s="15">
        <f t="shared" si="4"/>
        <v>104</v>
      </c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26">
        <f t="shared" si="12"/>
        <v>1.2371134020618557</v>
      </c>
      <c r="AH27" s="1"/>
      <c r="AI27" s="1"/>
      <c r="AJ27" s="1" t="s">
        <v>17</v>
      </c>
      <c r="AK27" s="8">
        <v>3.2333333333333334</v>
      </c>
      <c r="AL27" s="8"/>
      <c r="AM27" s="8">
        <f t="shared" si="13"/>
        <v>7.149174528301887</v>
      </c>
      <c r="AN27" s="9">
        <f t="shared" si="14"/>
        <v>23.496953616352201</v>
      </c>
      <c r="AO27" s="9"/>
      <c r="AP27" s="1"/>
      <c r="AQ27" s="1"/>
      <c r="AR27" s="1"/>
      <c r="AS27" s="36">
        <v>11</v>
      </c>
      <c r="AT27" s="21">
        <f t="shared" ref="AT27:AT37" si="16">AK27</f>
        <v>3.2333333333333334</v>
      </c>
      <c r="AU27" s="1" t="str">
        <f t="shared" si="15"/>
        <v>Penting</v>
      </c>
      <c r="AV27" s="1"/>
      <c r="AW27" s="1"/>
      <c r="AX27" s="1"/>
      <c r="AY27" s="1"/>
      <c r="AZ27" s="1"/>
    </row>
    <row r="28" spans="1:52" ht="15.75" x14ac:dyDescent="0.25">
      <c r="A28" s="1"/>
      <c r="B28" s="5">
        <v>24</v>
      </c>
      <c r="C28" s="6">
        <v>3</v>
      </c>
      <c r="D28" s="6">
        <v>3</v>
      </c>
      <c r="E28" s="6">
        <v>3</v>
      </c>
      <c r="F28" s="6">
        <v>3</v>
      </c>
      <c r="G28" s="6">
        <v>3</v>
      </c>
      <c r="H28" s="6">
        <v>3</v>
      </c>
      <c r="I28" s="6">
        <v>3</v>
      </c>
      <c r="J28" s="7">
        <f t="shared" si="0"/>
        <v>21</v>
      </c>
      <c r="K28" s="7">
        <f t="shared" si="5"/>
        <v>441</v>
      </c>
      <c r="L28" s="2">
        <v>3</v>
      </c>
      <c r="M28" s="2">
        <v>3</v>
      </c>
      <c r="N28" s="2">
        <v>3</v>
      </c>
      <c r="O28" s="2">
        <v>3</v>
      </c>
      <c r="P28" s="2">
        <v>3</v>
      </c>
      <c r="Q28" s="2">
        <v>3</v>
      </c>
      <c r="R28" s="2">
        <v>3</v>
      </c>
      <c r="S28" s="14">
        <f t="shared" si="1"/>
        <v>21</v>
      </c>
      <c r="T28" s="15">
        <f t="shared" si="3"/>
        <v>441</v>
      </c>
      <c r="U28" s="15"/>
      <c r="V28" s="15">
        <f t="shared" si="4"/>
        <v>63</v>
      </c>
      <c r="W28" s="15"/>
      <c r="X28" s="15"/>
      <c r="Y28" s="15"/>
      <c r="Z28" s="15"/>
      <c r="AA28" s="15"/>
      <c r="AB28" s="15"/>
      <c r="AC28" s="22" t="s">
        <v>60</v>
      </c>
      <c r="AD28" s="15"/>
      <c r="AE28" s="15"/>
      <c r="AF28" s="15"/>
      <c r="AG28" s="26">
        <f t="shared" si="12"/>
        <v>1.1090573012939002</v>
      </c>
      <c r="AH28" s="1"/>
      <c r="AI28" s="1"/>
      <c r="AJ28" s="1" t="s">
        <v>18</v>
      </c>
      <c r="AK28" s="8">
        <v>3.6066666666666665</v>
      </c>
      <c r="AL28" s="8"/>
      <c r="AM28" s="8">
        <f t="shared" si="13"/>
        <v>7.9746462264150946</v>
      </c>
      <c r="AN28" s="9">
        <f t="shared" si="14"/>
        <v>28.177083333333332</v>
      </c>
      <c r="AO28" s="9"/>
      <c r="AP28" s="1"/>
      <c r="AQ28" s="1"/>
      <c r="AR28" s="1"/>
      <c r="AS28" s="36">
        <v>2</v>
      </c>
      <c r="AT28" s="21">
        <f t="shared" si="16"/>
        <v>3.6066666666666665</v>
      </c>
      <c r="AU28" s="1" t="str">
        <f t="shared" si="15"/>
        <v>Penting</v>
      </c>
      <c r="AV28" s="1"/>
      <c r="AW28" s="1"/>
      <c r="AX28" s="1"/>
      <c r="AY28" s="1"/>
      <c r="AZ28" s="1"/>
    </row>
    <row r="29" spans="1:52" ht="15.75" x14ac:dyDescent="0.25">
      <c r="A29" s="1"/>
      <c r="B29" s="5">
        <v>25</v>
      </c>
      <c r="C29" s="6">
        <v>4</v>
      </c>
      <c r="D29" s="6">
        <v>4</v>
      </c>
      <c r="E29" s="6">
        <v>4</v>
      </c>
      <c r="F29" s="6">
        <v>4</v>
      </c>
      <c r="G29" s="6">
        <v>3</v>
      </c>
      <c r="H29" s="6">
        <v>3</v>
      </c>
      <c r="I29" s="6">
        <v>4</v>
      </c>
      <c r="J29" s="7">
        <f t="shared" si="0"/>
        <v>26</v>
      </c>
      <c r="K29" s="7">
        <f t="shared" si="5"/>
        <v>676</v>
      </c>
      <c r="L29" s="2">
        <v>3</v>
      </c>
      <c r="M29" s="2">
        <v>3</v>
      </c>
      <c r="N29" s="2">
        <v>3</v>
      </c>
      <c r="O29" s="2">
        <v>3</v>
      </c>
      <c r="P29" s="2">
        <v>3</v>
      </c>
      <c r="Q29" s="2">
        <v>3</v>
      </c>
      <c r="R29" s="2">
        <v>3</v>
      </c>
      <c r="S29" s="14">
        <f t="shared" si="1"/>
        <v>21</v>
      </c>
      <c r="T29" s="15">
        <f t="shared" si="3"/>
        <v>441</v>
      </c>
      <c r="U29" s="15"/>
      <c r="V29" s="15">
        <f t="shared" si="4"/>
        <v>63</v>
      </c>
      <c r="W29" s="15"/>
      <c r="X29" s="15"/>
      <c r="Y29" s="15"/>
      <c r="Z29" s="15"/>
      <c r="AA29" s="15"/>
      <c r="AB29" s="15"/>
      <c r="AC29" s="26">
        <f>AK9*((AH9/AK25)*AF5)</f>
        <v>2.8251748490677571</v>
      </c>
      <c r="AD29" s="15"/>
      <c r="AE29" s="15"/>
      <c r="AF29" s="15"/>
      <c r="AG29" s="26">
        <f t="shared" si="12"/>
        <v>1.1090573012939002</v>
      </c>
      <c r="AH29" s="1"/>
      <c r="AI29" s="1"/>
      <c r="AJ29" s="1" t="s">
        <v>19</v>
      </c>
      <c r="AK29" s="8">
        <v>3.6066666666666665</v>
      </c>
      <c r="AL29" s="8"/>
      <c r="AM29" s="8">
        <f t="shared" si="13"/>
        <v>7.9746462264150946</v>
      </c>
      <c r="AN29" s="9">
        <f t="shared" si="14"/>
        <v>26.528989779874216</v>
      </c>
      <c r="AO29" s="9"/>
      <c r="AP29" s="1"/>
      <c r="AQ29" s="1"/>
      <c r="AR29" s="1"/>
      <c r="AS29" s="36">
        <v>3</v>
      </c>
      <c r="AT29" s="21">
        <f t="shared" si="16"/>
        <v>3.6066666666666665</v>
      </c>
      <c r="AU29" s="1" t="str">
        <f t="shared" si="15"/>
        <v>Penting</v>
      </c>
      <c r="AV29" s="1"/>
      <c r="AW29" s="1"/>
      <c r="AX29" s="1"/>
      <c r="AY29" s="1"/>
      <c r="AZ29" s="1"/>
    </row>
    <row r="30" spans="1:52" ht="15.75" x14ac:dyDescent="0.25">
      <c r="A30" s="1"/>
      <c r="B30" s="5">
        <v>26</v>
      </c>
      <c r="C30" s="6">
        <v>3</v>
      </c>
      <c r="D30" s="6">
        <v>3</v>
      </c>
      <c r="E30" s="6">
        <v>3</v>
      </c>
      <c r="F30" s="6">
        <v>3</v>
      </c>
      <c r="G30" s="6">
        <v>3</v>
      </c>
      <c r="H30" s="6">
        <v>3</v>
      </c>
      <c r="I30" s="6">
        <v>3</v>
      </c>
      <c r="J30" s="7">
        <f t="shared" si="0"/>
        <v>21</v>
      </c>
      <c r="K30" s="7">
        <f t="shared" si="5"/>
        <v>441</v>
      </c>
      <c r="L30" s="2">
        <v>3</v>
      </c>
      <c r="M30" s="2">
        <v>3</v>
      </c>
      <c r="N30" s="2">
        <v>3</v>
      </c>
      <c r="O30" s="2">
        <v>3</v>
      </c>
      <c r="P30" s="2">
        <v>3</v>
      </c>
      <c r="Q30" s="2">
        <v>3</v>
      </c>
      <c r="R30" s="2">
        <v>3</v>
      </c>
      <c r="S30" s="14">
        <f t="shared" si="1"/>
        <v>21</v>
      </c>
      <c r="T30" s="15">
        <f t="shared" si="3"/>
        <v>441</v>
      </c>
      <c r="U30" s="15"/>
      <c r="V30" s="15">
        <f t="shared" si="4"/>
        <v>63</v>
      </c>
      <c r="W30" s="15"/>
      <c r="X30" s="15"/>
      <c r="Y30" s="15"/>
      <c r="Z30" s="15"/>
      <c r="AA30" s="15"/>
      <c r="AB30" s="15"/>
      <c r="AC30" s="26">
        <f t="shared" ref="AC30:AC41" si="17">AK10*((AH10/AK26)*AF6)</f>
        <v>4.4083268519547305</v>
      </c>
      <c r="AD30" s="15"/>
      <c r="AE30" s="15"/>
      <c r="AF30" s="15"/>
      <c r="AG30" s="26">
        <f t="shared" si="12"/>
        <v>1.2371134020618557</v>
      </c>
      <c r="AH30" s="1"/>
      <c r="AI30" s="1"/>
      <c r="AJ30" s="1" t="s">
        <v>20</v>
      </c>
      <c r="AK30" s="8">
        <v>3.2333333333333334</v>
      </c>
      <c r="AL30" s="8"/>
      <c r="AM30" s="8">
        <f t="shared" si="13"/>
        <v>7.149174528301887</v>
      </c>
      <c r="AN30" s="9">
        <f t="shared" si="14"/>
        <v>23.639937106918239</v>
      </c>
      <c r="AO30" s="9"/>
      <c r="AP30" s="1"/>
      <c r="AQ30" s="1"/>
      <c r="AR30" s="1"/>
      <c r="AS30" s="36">
        <v>12</v>
      </c>
      <c r="AT30" s="21">
        <f t="shared" si="16"/>
        <v>3.2333333333333334</v>
      </c>
      <c r="AU30" s="1" t="str">
        <f t="shared" si="15"/>
        <v>Penting</v>
      </c>
      <c r="AV30" s="1"/>
      <c r="AW30" s="1"/>
      <c r="AX30" s="1"/>
      <c r="AY30" s="1"/>
      <c r="AZ30" s="1"/>
    </row>
    <row r="31" spans="1:52" ht="15.75" x14ac:dyDescent="0.25">
      <c r="A31" s="1"/>
      <c r="B31" s="5">
        <v>27</v>
      </c>
      <c r="C31" s="6">
        <v>3</v>
      </c>
      <c r="D31" s="6">
        <v>3</v>
      </c>
      <c r="E31" s="6">
        <v>3</v>
      </c>
      <c r="F31" s="6">
        <v>3</v>
      </c>
      <c r="G31" s="6">
        <v>3</v>
      </c>
      <c r="H31" s="6">
        <v>3</v>
      </c>
      <c r="I31" s="6">
        <v>3</v>
      </c>
      <c r="J31" s="7">
        <f t="shared" si="0"/>
        <v>21</v>
      </c>
      <c r="K31" s="7">
        <f t="shared" si="5"/>
        <v>441</v>
      </c>
      <c r="L31" s="2">
        <v>4</v>
      </c>
      <c r="M31" s="2">
        <v>3</v>
      </c>
      <c r="N31" s="2">
        <v>3</v>
      </c>
      <c r="O31" s="2">
        <v>4</v>
      </c>
      <c r="P31" s="2">
        <v>4</v>
      </c>
      <c r="Q31" s="2">
        <v>3</v>
      </c>
      <c r="R31" s="2">
        <v>4</v>
      </c>
      <c r="S31" s="14">
        <f t="shared" si="1"/>
        <v>25</v>
      </c>
      <c r="T31" s="15">
        <f t="shared" si="3"/>
        <v>625</v>
      </c>
      <c r="U31" s="15"/>
      <c r="V31" s="15">
        <f t="shared" si="4"/>
        <v>100</v>
      </c>
      <c r="W31" s="15"/>
      <c r="X31" s="15"/>
      <c r="Y31" s="15"/>
      <c r="Z31" s="15"/>
      <c r="AA31" s="15"/>
      <c r="AB31" s="15"/>
      <c r="AC31" s="26">
        <f t="shared" si="17"/>
        <v>4.1330470825805081</v>
      </c>
      <c r="AD31" s="15"/>
      <c r="AE31" s="15"/>
      <c r="AF31" s="15"/>
      <c r="AG31" s="26">
        <f t="shared" si="12"/>
        <v>1.1090573012939002</v>
      </c>
      <c r="AH31" s="1"/>
      <c r="AI31" s="1"/>
      <c r="AJ31" s="1" t="s">
        <v>21</v>
      </c>
      <c r="AK31" s="8">
        <v>3.6066666666666665</v>
      </c>
      <c r="AL31" s="8"/>
      <c r="AM31" s="8">
        <f t="shared" si="13"/>
        <v>7.9746462264150946</v>
      </c>
      <c r="AN31" s="9">
        <f t="shared" si="14"/>
        <v>28.017590408805006</v>
      </c>
      <c r="AO31" s="9"/>
      <c r="AP31" s="1"/>
      <c r="AQ31" s="1"/>
      <c r="AR31" s="1"/>
      <c r="AS31" s="36">
        <v>4</v>
      </c>
      <c r="AT31" s="21">
        <f t="shared" si="16"/>
        <v>3.6066666666666665</v>
      </c>
      <c r="AU31" s="1" t="str">
        <f t="shared" si="15"/>
        <v>Penting</v>
      </c>
      <c r="AV31" s="1"/>
      <c r="AW31" s="1"/>
      <c r="AX31" s="1"/>
      <c r="AY31" s="1"/>
      <c r="AZ31" s="1"/>
    </row>
    <row r="32" spans="1:52" ht="15.75" x14ac:dyDescent="0.25">
      <c r="A32" s="1"/>
      <c r="B32" s="5">
        <v>28</v>
      </c>
      <c r="C32" s="6">
        <v>4</v>
      </c>
      <c r="D32" s="6">
        <v>4</v>
      </c>
      <c r="E32" s="6">
        <v>3</v>
      </c>
      <c r="F32" s="6">
        <v>4</v>
      </c>
      <c r="G32" s="6">
        <v>4</v>
      </c>
      <c r="H32" s="6">
        <v>4</v>
      </c>
      <c r="I32" s="6">
        <v>4</v>
      </c>
      <c r="J32" s="7">
        <f t="shared" si="0"/>
        <v>27</v>
      </c>
      <c r="K32" s="7">
        <f t="shared" si="5"/>
        <v>729</v>
      </c>
      <c r="L32" s="2">
        <v>4</v>
      </c>
      <c r="M32" s="2">
        <v>4</v>
      </c>
      <c r="N32" s="2">
        <v>3</v>
      </c>
      <c r="O32" s="2">
        <v>4</v>
      </c>
      <c r="P32" s="2">
        <v>4</v>
      </c>
      <c r="Q32" s="2">
        <v>3</v>
      </c>
      <c r="R32" s="2">
        <v>4</v>
      </c>
      <c r="S32" s="14">
        <f t="shared" si="1"/>
        <v>26</v>
      </c>
      <c r="T32" s="15">
        <f t="shared" si="3"/>
        <v>676</v>
      </c>
      <c r="U32" s="15"/>
      <c r="V32" s="15">
        <f t="shared" si="4"/>
        <v>104</v>
      </c>
      <c r="W32" s="15"/>
      <c r="X32" s="15"/>
      <c r="Y32" s="15"/>
      <c r="Z32" s="15"/>
      <c r="AA32" s="15"/>
      <c r="AB32" s="15"/>
      <c r="AC32" s="26">
        <f t="shared" si="17"/>
        <v>3.8389919400302728</v>
      </c>
      <c r="AD32" s="15"/>
      <c r="AE32" s="15"/>
      <c r="AF32" s="15"/>
      <c r="AG32" s="26">
        <f t="shared" si="12"/>
        <v>1.1090573012939002</v>
      </c>
      <c r="AH32" s="1"/>
      <c r="AI32" s="1"/>
      <c r="AJ32" s="1" t="s">
        <v>22</v>
      </c>
      <c r="AK32" s="8">
        <v>3.6066666666666665</v>
      </c>
      <c r="AL32" s="8"/>
      <c r="AM32" s="8">
        <f t="shared" si="13"/>
        <v>7.9746462264150946</v>
      </c>
      <c r="AN32" s="9">
        <f t="shared" si="14"/>
        <v>24.56191037735849</v>
      </c>
      <c r="AO32" s="9"/>
      <c r="AP32" s="1"/>
      <c r="AQ32" s="1"/>
      <c r="AR32" s="1"/>
      <c r="AS32" s="36">
        <v>5</v>
      </c>
      <c r="AT32" s="21">
        <f t="shared" si="16"/>
        <v>3.6066666666666665</v>
      </c>
      <c r="AU32" s="1" t="str">
        <f t="shared" si="15"/>
        <v>Penting</v>
      </c>
      <c r="AV32" s="1"/>
      <c r="AW32" s="1"/>
      <c r="AX32" s="1"/>
      <c r="AY32" s="1"/>
      <c r="AZ32" s="1"/>
    </row>
    <row r="33" spans="1:52" ht="15.75" x14ac:dyDescent="0.25">
      <c r="A33" s="1"/>
      <c r="B33" s="5">
        <v>29</v>
      </c>
      <c r="C33" s="6">
        <v>3</v>
      </c>
      <c r="D33" s="6">
        <v>3</v>
      </c>
      <c r="E33" s="6">
        <v>3</v>
      </c>
      <c r="F33" s="6">
        <v>3</v>
      </c>
      <c r="G33" s="6">
        <v>3</v>
      </c>
      <c r="H33" s="6">
        <v>3</v>
      </c>
      <c r="I33" s="6">
        <v>3</v>
      </c>
      <c r="J33" s="7">
        <f t="shared" si="0"/>
        <v>21</v>
      </c>
      <c r="K33" s="7">
        <f t="shared" si="5"/>
        <v>441</v>
      </c>
      <c r="L33" s="2">
        <v>4</v>
      </c>
      <c r="M33" s="2">
        <v>3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14">
        <f t="shared" si="1"/>
        <v>27</v>
      </c>
      <c r="T33" s="15">
        <f t="shared" si="3"/>
        <v>729</v>
      </c>
      <c r="U33" s="15"/>
      <c r="V33" s="15">
        <f t="shared" si="4"/>
        <v>108</v>
      </c>
      <c r="W33" s="15"/>
      <c r="X33" s="15"/>
      <c r="Y33" s="15"/>
      <c r="Z33" s="15"/>
      <c r="AA33" s="15"/>
      <c r="AB33" s="15"/>
      <c r="AC33" s="26">
        <f t="shared" si="17"/>
        <v>3.4030360699874609</v>
      </c>
      <c r="AD33" s="15"/>
      <c r="AE33" s="15"/>
      <c r="AF33" s="15"/>
      <c r="AG33" s="26">
        <f t="shared" si="12"/>
        <v>1.1090573012939002</v>
      </c>
      <c r="AH33" s="1"/>
      <c r="AI33" s="1"/>
      <c r="AJ33" s="1" t="s">
        <v>23</v>
      </c>
      <c r="AK33" s="8">
        <v>3.6066666666666665</v>
      </c>
      <c r="AL33" s="8"/>
      <c r="AM33" s="8">
        <f t="shared" si="13"/>
        <v>7.9746462264150946</v>
      </c>
      <c r="AN33" s="9">
        <f t="shared" si="14"/>
        <v>24.668238993710691</v>
      </c>
      <c r="AO33" s="9"/>
      <c r="AP33" s="1"/>
      <c r="AQ33" s="1"/>
      <c r="AR33" s="1"/>
      <c r="AS33" s="36">
        <v>6</v>
      </c>
      <c r="AT33" s="21">
        <f t="shared" si="16"/>
        <v>3.6066666666666665</v>
      </c>
      <c r="AU33" s="1" t="str">
        <f t="shared" si="15"/>
        <v>Penting</v>
      </c>
      <c r="AV33" s="1"/>
      <c r="AW33" s="1"/>
      <c r="AX33" s="1"/>
      <c r="AY33" s="1"/>
      <c r="AZ33" s="1"/>
    </row>
    <row r="34" spans="1:52" ht="15.75" x14ac:dyDescent="0.25">
      <c r="A34" s="1"/>
      <c r="B34" s="5">
        <v>30</v>
      </c>
      <c r="C34" s="6">
        <v>4</v>
      </c>
      <c r="D34" s="6">
        <v>4</v>
      </c>
      <c r="E34" s="6">
        <v>4</v>
      </c>
      <c r="F34" s="6">
        <v>4</v>
      </c>
      <c r="G34" s="6">
        <v>3</v>
      </c>
      <c r="H34" s="6">
        <v>3</v>
      </c>
      <c r="I34" s="6">
        <v>4</v>
      </c>
      <c r="J34" s="7">
        <f t="shared" si="0"/>
        <v>26</v>
      </c>
      <c r="K34" s="7">
        <f t="shared" si="5"/>
        <v>676</v>
      </c>
      <c r="L34" s="2">
        <v>3</v>
      </c>
      <c r="M34" s="2">
        <v>3</v>
      </c>
      <c r="N34" s="2">
        <v>3</v>
      </c>
      <c r="O34" s="2">
        <v>3</v>
      </c>
      <c r="P34" s="2">
        <v>3</v>
      </c>
      <c r="Q34" s="2">
        <v>3</v>
      </c>
      <c r="R34" s="2">
        <v>3</v>
      </c>
      <c r="S34" s="14">
        <f t="shared" si="1"/>
        <v>21</v>
      </c>
      <c r="T34" s="15">
        <f t="shared" si="3"/>
        <v>441</v>
      </c>
      <c r="U34" s="15"/>
      <c r="V34" s="15">
        <f t="shared" si="4"/>
        <v>63</v>
      </c>
      <c r="W34" s="15"/>
      <c r="X34" s="15"/>
      <c r="Y34" s="15"/>
      <c r="Z34" s="15"/>
      <c r="AA34" s="15"/>
      <c r="AB34" s="15"/>
      <c r="AC34" s="26">
        <f t="shared" si="17"/>
        <v>4.183500903390371</v>
      </c>
      <c r="AD34" s="15"/>
      <c r="AE34" s="15"/>
      <c r="AF34" s="15"/>
      <c r="AG34" s="26">
        <f t="shared" si="12"/>
        <v>1.1673151750972763</v>
      </c>
      <c r="AH34" s="1"/>
      <c r="AI34" s="1"/>
      <c r="AJ34" s="1" t="s">
        <v>24</v>
      </c>
      <c r="AK34" s="8">
        <v>3.4266666666666667</v>
      </c>
      <c r="AL34" s="8"/>
      <c r="AM34" s="8">
        <f t="shared" si="13"/>
        <v>7.5766509433962268</v>
      </c>
      <c r="AN34" s="9">
        <f t="shared" si="14"/>
        <v>26.568789308176104</v>
      </c>
      <c r="AO34" s="9"/>
      <c r="AP34" s="1"/>
      <c r="AQ34" s="1"/>
      <c r="AR34" s="1"/>
      <c r="AS34" s="36">
        <v>9</v>
      </c>
      <c r="AT34" s="21">
        <f t="shared" si="16"/>
        <v>3.4266666666666667</v>
      </c>
      <c r="AU34" s="1" t="str">
        <f t="shared" si="15"/>
        <v>Penting</v>
      </c>
      <c r="AV34" s="1"/>
      <c r="AW34" s="1"/>
      <c r="AX34" s="1"/>
      <c r="AY34" s="1"/>
      <c r="AZ34" s="1"/>
    </row>
    <row r="35" spans="1:52" ht="15.75" x14ac:dyDescent="0.25">
      <c r="A35" s="1"/>
      <c r="B35" s="5">
        <v>31</v>
      </c>
      <c r="C35" s="6">
        <v>3</v>
      </c>
      <c r="D35" s="6">
        <v>4</v>
      </c>
      <c r="E35" s="6">
        <v>3</v>
      </c>
      <c r="F35" s="6">
        <v>3</v>
      </c>
      <c r="G35" s="6">
        <v>3</v>
      </c>
      <c r="H35" s="6">
        <v>3</v>
      </c>
      <c r="I35" s="6">
        <v>3</v>
      </c>
      <c r="J35" s="7">
        <f t="shared" si="0"/>
        <v>22</v>
      </c>
      <c r="K35" s="7">
        <f t="shared" si="5"/>
        <v>484</v>
      </c>
      <c r="L35" s="2">
        <v>4</v>
      </c>
      <c r="M35" s="2">
        <v>4</v>
      </c>
      <c r="N35" s="2">
        <v>3</v>
      </c>
      <c r="O35" s="2">
        <v>4</v>
      </c>
      <c r="P35" s="2">
        <v>4</v>
      </c>
      <c r="Q35" s="2">
        <v>3</v>
      </c>
      <c r="R35" s="2">
        <v>4</v>
      </c>
      <c r="S35" s="14">
        <f t="shared" si="1"/>
        <v>26</v>
      </c>
      <c r="T35" s="15">
        <f t="shared" si="3"/>
        <v>676</v>
      </c>
      <c r="U35" s="15"/>
      <c r="V35" s="15">
        <f t="shared" si="4"/>
        <v>104</v>
      </c>
      <c r="W35" s="15"/>
      <c r="X35" s="15"/>
      <c r="Y35" s="15"/>
      <c r="Z35" s="15"/>
      <c r="AA35" s="15"/>
      <c r="AB35" s="15"/>
      <c r="AC35" s="26">
        <f t="shared" si="17"/>
        <v>3.7956546547264702</v>
      </c>
      <c r="AD35" s="15"/>
      <c r="AE35" s="15"/>
      <c r="AF35" s="15"/>
      <c r="AG35" s="26">
        <f t="shared" si="12"/>
        <v>1.1090573012939002</v>
      </c>
      <c r="AH35" s="1"/>
      <c r="AI35" s="1"/>
      <c r="AJ35" s="1" t="s">
        <v>25</v>
      </c>
      <c r="AK35" s="8">
        <v>3.6066666666666665</v>
      </c>
      <c r="AL35" s="8"/>
      <c r="AM35" s="8">
        <f t="shared" si="13"/>
        <v>7.9746462264150946</v>
      </c>
      <c r="AN35" s="9">
        <f t="shared" si="14"/>
        <v>28.177083333333332</v>
      </c>
      <c r="AO35" s="9"/>
      <c r="AP35" s="1"/>
      <c r="AQ35" s="1"/>
      <c r="AR35" s="1"/>
      <c r="AS35" s="36">
        <v>7</v>
      </c>
      <c r="AT35" s="21">
        <f t="shared" si="16"/>
        <v>3.6066666666666665</v>
      </c>
      <c r="AU35" s="1" t="str">
        <f t="shared" si="15"/>
        <v>Penting</v>
      </c>
      <c r="AV35" s="1"/>
      <c r="AW35" s="1"/>
      <c r="AX35" s="1"/>
      <c r="AY35" s="1"/>
      <c r="AZ35" s="1"/>
    </row>
    <row r="36" spans="1:52" ht="15.75" x14ac:dyDescent="0.25">
      <c r="A36" s="1"/>
      <c r="B36" s="5">
        <v>32</v>
      </c>
      <c r="C36" s="6">
        <v>3</v>
      </c>
      <c r="D36" s="6">
        <v>3</v>
      </c>
      <c r="E36" s="6">
        <v>3</v>
      </c>
      <c r="F36" s="6">
        <v>3</v>
      </c>
      <c r="G36" s="6">
        <v>3</v>
      </c>
      <c r="H36" s="6">
        <v>3</v>
      </c>
      <c r="I36" s="6">
        <v>3</v>
      </c>
      <c r="J36" s="7">
        <f t="shared" si="0"/>
        <v>21</v>
      </c>
      <c r="K36" s="7">
        <f t="shared" si="5"/>
        <v>441</v>
      </c>
      <c r="L36" s="2">
        <v>3</v>
      </c>
      <c r="M36" s="2">
        <v>3</v>
      </c>
      <c r="N36" s="2">
        <v>3</v>
      </c>
      <c r="O36" s="2">
        <v>3</v>
      </c>
      <c r="P36" s="2">
        <v>3</v>
      </c>
      <c r="Q36" s="2">
        <v>3</v>
      </c>
      <c r="R36" s="2">
        <v>3</v>
      </c>
      <c r="S36" s="14">
        <f t="shared" si="1"/>
        <v>21</v>
      </c>
      <c r="T36" s="15">
        <f t="shared" si="3"/>
        <v>441</v>
      </c>
      <c r="U36" s="15"/>
      <c r="V36" s="15">
        <f t="shared" si="4"/>
        <v>63</v>
      </c>
      <c r="W36" s="15"/>
      <c r="X36" s="15"/>
      <c r="Y36" s="15"/>
      <c r="Z36" s="15"/>
      <c r="AA36" s="15"/>
      <c r="AB36" s="15"/>
      <c r="AC36" s="26">
        <f t="shared" si="17"/>
        <v>2.9170872041574278</v>
      </c>
      <c r="AD36" s="15"/>
      <c r="AE36" s="15"/>
      <c r="AF36" s="15"/>
      <c r="AG36" s="26">
        <f t="shared" si="12"/>
        <v>1.2170385395537526</v>
      </c>
      <c r="AH36" s="1"/>
      <c r="AI36" s="1"/>
      <c r="AJ36" s="1" t="s">
        <v>26</v>
      </c>
      <c r="AK36" s="8">
        <v>3.2866666666666666</v>
      </c>
      <c r="AL36" s="8"/>
      <c r="AM36" s="8">
        <f t="shared" si="13"/>
        <v>7.2670990566037732</v>
      </c>
      <c r="AN36" s="9">
        <f t="shared" si="14"/>
        <v>26.064661949685533</v>
      </c>
      <c r="AO36" s="9"/>
      <c r="AP36" s="1"/>
      <c r="AQ36" s="1"/>
      <c r="AR36" s="1"/>
      <c r="AS36" s="36">
        <v>13</v>
      </c>
      <c r="AT36" s="21">
        <f t="shared" si="16"/>
        <v>3.2866666666666666</v>
      </c>
      <c r="AU36" s="1" t="str">
        <f t="shared" si="15"/>
        <v>Penting</v>
      </c>
      <c r="AV36" s="1"/>
      <c r="AW36" s="1"/>
      <c r="AX36" s="1"/>
      <c r="AY36" s="1"/>
      <c r="AZ36" s="1"/>
    </row>
    <row r="37" spans="1:52" ht="15.75" x14ac:dyDescent="0.25">
      <c r="A37" s="1"/>
      <c r="B37" s="5">
        <v>33</v>
      </c>
      <c r="C37" s="6">
        <v>4</v>
      </c>
      <c r="D37" s="6">
        <v>4</v>
      </c>
      <c r="E37" s="6">
        <v>3</v>
      </c>
      <c r="F37" s="6">
        <v>4</v>
      </c>
      <c r="G37" s="6">
        <v>4</v>
      </c>
      <c r="H37" s="6">
        <v>4</v>
      </c>
      <c r="I37" s="6">
        <v>4</v>
      </c>
      <c r="J37" s="7">
        <f t="shared" ref="J37:J68" si="18">SUM(C37:I37)</f>
        <v>27</v>
      </c>
      <c r="K37" s="7">
        <f t="shared" si="5"/>
        <v>729</v>
      </c>
      <c r="L37" s="2">
        <v>4</v>
      </c>
      <c r="M37" s="2">
        <v>4</v>
      </c>
      <c r="N37" s="2">
        <v>4</v>
      </c>
      <c r="O37" s="2">
        <v>4</v>
      </c>
      <c r="P37" s="2">
        <v>4</v>
      </c>
      <c r="Q37" s="2">
        <v>4</v>
      </c>
      <c r="R37" s="2">
        <v>4</v>
      </c>
      <c r="S37" s="14">
        <f t="shared" ref="S37:S68" si="19">SUM(L37:R37)</f>
        <v>28</v>
      </c>
      <c r="T37" s="15">
        <f t="shared" si="3"/>
        <v>784</v>
      </c>
      <c r="U37" s="15"/>
      <c r="V37" s="15">
        <f t="shared" si="4"/>
        <v>112</v>
      </c>
      <c r="W37" s="15"/>
      <c r="X37" s="15"/>
      <c r="Y37" s="15"/>
      <c r="Z37" s="15"/>
      <c r="AA37" s="15"/>
      <c r="AB37" s="15"/>
      <c r="AC37" s="26">
        <f t="shared" si="17"/>
        <v>2.9423980374537466</v>
      </c>
      <c r="AD37" s="15"/>
      <c r="AE37" s="15"/>
      <c r="AF37" s="15"/>
      <c r="AG37" s="26">
        <f t="shared" si="12"/>
        <v>1.1583011583011584</v>
      </c>
      <c r="AH37" s="1"/>
      <c r="AI37" s="1"/>
      <c r="AJ37" s="1" t="s">
        <v>27</v>
      </c>
      <c r="AK37" s="8">
        <v>3.4533333333333331</v>
      </c>
      <c r="AL37" s="8"/>
      <c r="AM37" s="8">
        <f t="shared" si="13"/>
        <v>7.635613207547169</v>
      </c>
      <c r="AN37" s="9">
        <f t="shared" si="14"/>
        <v>27.488207547169807</v>
      </c>
      <c r="AO37" s="9"/>
      <c r="AP37" s="1"/>
      <c r="AQ37" s="1"/>
      <c r="AR37" s="1"/>
      <c r="AS37" s="36">
        <v>8</v>
      </c>
      <c r="AT37" s="21">
        <f t="shared" si="16"/>
        <v>3.4533333333333331</v>
      </c>
      <c r="AU37" s="1" t="str">
        <f t="shared" si="15"/>
        <v>Penting</v>
      </c>
      <c r="AV37" s="1"/>
      <c r="AW37" s="1"/>
      <c r="AX37" s="1"/>
      <c r="AY37" s="1"/>
      <c r="AZ37" s="1"/>
    </row>
    <row r="38" spans="1:52" ht="15.75" x14ac:dyDescent="0.25">
      <c r="A38" s="1"/>
      <c r="B38" s="5">
        <v>34</v>
      </c>
      <c r="C38" s="6">
        <v>4</v>
      </c>
      <c r="D38" s="6">
        <v>4</v>
      </c>
      <c r="E38" s="6">
        <v>3</v>
      </c>
      <c r="F38" s="6">
        <v>4</v>
      </c>
      <c r="G38" s="6">
        <v>4</v>
      </c>
      <c r="H38" s="6">
        <v>4</v>
      </c>
      <c r="I38" s="6">
        <v>4</v>
      </c>
      <c r="J38" s="7">
        <f t="shared" si="18"/>
        <v>27</v>
      </c>
      <c r="K38" s="7">
        <f t="shared" si="5"/>
        <v>729</v>
      </c>
      <c r="L38" s="2">
        <v>4</v>
      </c>
      <c r="M38" s="2">
        <v>3</v>
      </c>
      <c r="N38" s="2">
        <v>3</v>
      </c>
      <c r="O38" s="2">
        <v>4</v>
      </c>
      <c r="P38" s="2">
        <v>4</v>
      </c>
      <c r="Q38" s="2">
        <v>3</v>
      </c>
      <c r="R38" s="2">
        <v>4</v>
      </c>
      <c r="S38" s="14">
        <f t="shared" si="19"/>
        <v>25</v>
      </c>
      <c r="T38" s="15">
        <f t="shared" si="3"/>
        <v>625</v>
      </c>
      <c r="U38" s="15"/>
      <c r="V38" s="15">
        <f t="shared" si="4"/>
        <v>100</v>
      </c>
      <c r="W38" s="15"/>
      <c r="X38" s="15"/>
      <c r="Y38" s="15"/>
      <c r="Z38" s="15"/>
      <c r="AA38" s="15"/>
      <c r="AB38" s="15"/>
      <c r="AC38" s="26">
        <f t="shared" si="17"/>
        <v>4.1889506275643846</v>
      </c>
      <c r="AD38" s="15"/>
      <c r="AE38" s="15"/>
      <c r="AF38" s="15"/>
      <c r="AG38" s="15"/>
      <c r="AH38" s="1"/>
      <c r="AI38" s="1"/>
      <c r="AJ38" s="1"/>
      <c r="AK38" s="8">
        <f>SUM(AK25:AK37)</f>
        <v>45.226666666666667</v>
      </c>
      <c r="AL38" s="8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</row>
    <row r="39" spans="1:52" ht="15.75" x14ac:dyDescent="0.25">
      <c r="A39" s="1"/>
      <c r="B39" s="5">
        <v>35</v>
      </c>
      <c r="C39" s="6">
        <v>3</v>
      </c>
      <c r="D39" s="6">
        <v>3</v>
      </c>
      <c r="E39" s="6">
        <v>3</v>
      </c>
      <c r="F39" s="6">
        <v>3</v>
      </c>
      <c r="G39" s="6">
        <v>3</v>
      </c>
      <c r="H39" s="6">
        <v>3</v>
      </c>
      <c r="I39" s="6">
        <v>3</v>
      </c>
      <c r="J39" s="7">
        <f t="shared" si="18"/>
        <v>21</v>
      </c>
      <c r="K39" s="7">
        <f t="shared" si="5"/>
        <v>441</v>
      </c>
      <c r="L39" s="2">
        <v>3</v>
      </c>
      <c r="M39" s="2">
        <v>3</v>
      </c>
      <c r="N39" s="2">
        <v>3</v>
      </c>
      <c r="O39" s="2">
        <v>3</v>
      </c>
      <c r="P39" s="2">
        <v>3</v>
      </c>
      <c r="Q39" s="2">
        <v>3</v>
      </c>
      <c r="R39" s="2">
        <v>3</v>
      </c>
      <c r="S39" s="14">
        <f t="shared" si="19"/>
        <v>21</v>
      </c>
      <c r="T39" s="15">
        <f t="shared" si="3"/>
        <v>441</v>
      </c>
      <c r="U39" s="15"/>
      <c r="V39" s="15">
        <f t="shared" si="4"/>
        <v>63</v>
      </c>
      <c r="W39" s="15"/>
      <c r="X39" s="15"/>
      <c r="Y39" s="15"/>
      <c r="Z39" s="15"/>
      <c r="AA39" s="15"/>
      <c r="AB39" s="15"/>
      <c r="AC39" s="26">
        <f t="shared" si="17"/>
        <v>3.8389919400302728</v>
      </c>
      <c r="AD39" s="15"/>
      <c r="AE39" s="15"/>
      <c r="AF39" s="15"/>
      <c r="AG39" s="15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</row>
    <row r="40" spans="1:52" ht="15.75" x14ac:dyDescent="0.25">
      <c r="A40" s="1"/>
      <c r="B40" s="5">
        <v>36</v>
      </c>
      <c r="C40" s="6">
        <v>4</v>
      </c>
      <c r="D40" s="6">
        <v>4</v>
      </c>
      <c r="E40" s="6">
        <v>4</v>
      </c>
      <c r="F40" s="6">
        <v>4</v>
      </c>
      <c r="G40" s="6">
        <v>3</v>
      </c>
      <c r="H40" s="6">
        <v>3</v>
      </c>
      <c r="I40" s="6">
        <v>4</v>
      </c>
      <c r="J40" s="7">
        <f t="shared" si="18"/>
        <v>26</v>
      </c>
      <c r="K40" s="7">
        <f t="shared" si="5"/>
        <v>676</v>
      </c>
      <c r="L40" s="2">
        <v>4</v>
      </c>
      <c r="M40" s="2">
        <v>4</v>
      </c>
      <c r="N40" s="2">
        <v>3</v>
      </c>
      <c r="O40" s="2">
        <v>4</v>
      </c>
      <c r="P40" s="2">
        <v>4</v>
      </c>
      <c r="Q40" s="2">
        <v>3</v>
      </c>
      <c r="R40" s="2">
        <v>4</v>
      </c>
      <c r="S40" s="14">
        <f t="shared" si="19"/>
        <v>26</v>
      </c>
      <c r="T40" s="15">
        <f t="shared" si="3"/>
        <v>676</v>
      </c>
      <c r="U40" s="15"/>
      <c r="V40" s="15">
        <f t="shared" si="4"/>
        <v>104</v>
      </c>
      <c r="W40" s="15"/>
      <c r="X40" s="15"/>
      <c r="Y40" s="15"/>
      <c r="Z40" s="15"/>
      <c r="AA40" s="15"/>
      <c r="AB40" s="15"/>
      <c r="AC40" s="26">
        <f t="shared" si="17"/>
        <v>4.7635497368843325</v>
      </c>
      <c r="AD40" s="15"/>
      <c r="AE40" s="15"/>
      <c r="AF40" s="15"/>
      <c r="AG40" s="15"/>
      <c r="AH40" s="1"/>
      <c r="AI40" s="1"/>
      <c r="AJ40" s="17"/>
      <c r="AK40" s="17"/>
      <c r="AL40" s="17"/>
      <c r="AM40" s="17"/>
      <c r="AN40" s="17"/>
      <c r="AO40" s="17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</row>
    <row r="41" spans="1:52" ht="15.75" x14ac:dyDescent="0.25">
      <c r="A41" s="1"/>
      <c r="B41" s="5">
        <v>37</v>
      </c>
      <c r="C41" s="6">
        <v>3</v>
      </c>
      <c r="D41" s="6">
        <v>3</v>
      </c>
      <c r="E41" s="6">
        <v>3</v>
      </c>
      <c r="F41" s="6">
        <v>3</v>
      </c>
      <c r="G41" s="6">
        <v>3</v>
      </c>
      <c r="H41" s="6">
        <v>3</v>
      </c>
      <c r="I41" s="6">
        <v>3</v>
      </c>
      <c r="J41" s="7">
        <f t="shared" si="18"/>
        <v>21</v>
      </c>
      <c r="K41" s="7">
        <f t="shared" si="5"/>
        <v>441</v>
      </c>
      <c r="L41" s="2">
        <v>4</v>
      </c>
      <c r="M41" s="2">
        <v>3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14">
        <f t="shared" si="19"/>
        <v>27</v>
      </c>
      <c r="T41" s="15">
        <f t="shared" si="3"/>
        <v>729</v>
      </c>
      <c r="U41" s="15"/>
      <c r="V41" s="15">
        <f t="shared" si="4"/>
        <v>108</v>
      </c>
      <c r="W41" s="15"/>
      <c r="X41" s="15"/>
      <c r="Y41" s="15"/>
      <c r="Z41" s="15"/>
      <c r="AA41" s="15"/>
      <c r="AB41" s="15"/>
      <c r="AC41" s="26">
        <f t="shared" si="17"/>
        <v>4.3469834975626496</v>
      </c>
      <c r="AD41" s="15"/>
      <c r="AE41" s="15"/>
      <c r="AF41" s="15"/>
      <c r="AG41" s="15"/>
      <c r="AH41" s="1"/>
      <c r="AI41" s="1"/>
      <c r="AJ41" s="17"/>
      <c r="AK41" s="18"/>
      <c r="AL41" s="18"/>
      <c r="AM41" s="18"/>
      <c r="AN41" s="17"/>
      <c r="AO41" s="17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</row>
    <row r="42" spans="1:52" ht="15.75" x14ac:dyDescent="0.25">
      <c r="A42" s="1"/>
      <c r="B42" s="5">
        <v>38</v>
      </c>
      <c r="C42" s="6">
        <v>3</v>
      </c>
      <c r="D42" s="6">
        <v>3</v>
      </c>
      <c r="E42" s="6">
        <v>3</v>
      </c>
      <c r="F42" s="6">
        <v>3</v>
      </c>
      <c r="G42" s="6">
        <v>3</v>
      </c>
      <c r="H42" s="6">
        <v>3</v>
      </c>
      <c r="I42" s="6">
        <v>3</v>
      </c>
      <c r="J42" s="7">
        <f t="shared" si="18"/>
        <v>21</v>
      </c>
      <c r="K42" s="7">
        <f t="shared" si="5"/>
        <v>441</v>
      </c>
      <c r="L42" s="2">
        <v>3</v>
      </c>
      <c r="M42" s="2">
        <v>3</v>
      </c>
      <c r="N42" s="2">
        <v>3</v>
      </c>
      <c r="O42" s="2">
        <v>3</v>
      </c>
      <c r="P42" s="2">
        <v>3</v>
      </c>
      <c r="Q42" s="2">
        <v>3</v>
      </c>
      <c r="R42" s="2">
        <v>3</v>
      </c>
      <c r="S42" s="14">
        <f t="shared" si="19"/>
        <v>21</v>
      </c>
      <c r="T42" s="15">
        <f t="shared" si="3"/>
        <v>441</v>
      </c>
      <c r="U42" s="15"/>
      <c r="V42" s="15">
        <f t="shared" si="4"/>
        <v>63</v>
      </c>
      <c r="W42" s="15"/>
      <c r="X42" s="15"/>
      <c r="Y42" s="15"/>
      <c r="Z42" s="15"/>
      <c r="AA42" s="15"/>
      <c r="AB42" s="22" t="s">
        <v>38</v>
      </c>
      <c r="AC42" s="26">
        <f>SUM(AC29:AC41)</f>
        <v>49.585693395390393</v>
      </c>
      <c r="AD42" s="15"/>
      <c r="AE42" s="15"/>
      <c r="AF42" s="15"/>
      <c r="AG42" s="15"/>
      <c r="AH42" s="1"/>
      <c r="AI42" s="1"/>
      <c r="AJ42" s="17"/>
      <c r="AK42" s="18"/>
      <c r="AL42" s="18"/>
      <c r="AM42" s="18"/>
      <c r="AN42" s="17"/>
      <c r="AO42" s="17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</row>
    <row r="43" spans="1:52" ht="15.75" x14ac:dyDescent="0.25">
      <c r="A43" s="1"/>
      <c r="B43" s="5">
        <v>39</v>
      </c>
      <c r="C43" s="6">
        <v>4</v>
      </c>
      <c r="D43" s="6">
        <v>4</v>
      </c>
      <c r="E43" s="6">
        <v>3</v>
      </c>
      <c r="F43" s="6">
        <v>4</v>
      </c>
      <c r="G43" s="6">
        <v>4</v>
      </c>
      <c r="H43" s="6">
        <v>4</v>
      </c>
      <c r="I43" s="6">
        <v>4</v>
      </c>
      <c r="J43" s="7">
        <f t="shared" si="18"/>
        <v>27</v>
      </c>
      <c r="K43" s="7">
        <f t="shared" si="5"/>
        <v>729</v>
      </c>
      <c r="L43" s="2">
        <v>4</v>
      </c>
      <c r="M43" s="2">
        <v>4</v>
      </c>
      <c r="N43" s="2">
        <v>3</v>
      </c>
      <c r="O43" s="2">
        <v>4</v>
      </c>
      <c r="P43" s="2">
        <v>4</v>
      </c>
      <c r="Q43" s="2">
        <v>3</v>
      </c>
      <c r="R43" s="2">
        <v>4</v>
      </c>
      <c r="S43" s="14">
        <f t="shared" si="19"/>
        <v>26</v>
      </c>
      <c r="T43" s="15">
        <f t="shared" si="3"/>
        <v>676</v>
      </c>
      <c r="U43" s="15"/>
      <c r="V43" s="15">
        <f t="shared" si="4"/>
        <v>104</v>
      </c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"/>
      <c r="AI43" s="1"/>
      <c r="AJ43" s="17"/>
      <c r="AK43" s="18"/>
      <c r="AL43" s="18"/>
      <c r="AM43" s="18"/>
      <c r="AN43" s="17"/>
      <c r="AO43" s="17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</row>
    <row r="44" spans="1:52" s="44" customFormat="1" ht="15.75" x14ac:dyDescent="0.25">
      <c r="A44" s="13"/>
      <c r="B44" s="40">
        <v>40</v>
      </c>
      <c r="C44" s="41">
        <v>3</v>
      </c>
      <c r="D44" s="41">
        <v>3</v>
      </c>
      <c r="E44" s="41">
        <v>3</v>
      </c>
      <c r="F44" s="41">
        <v>3</v>
      </c>
      <c r="G44" s="41">
        <v>3</v>
      </c>
      <c r="H44" s="41">
        <v>3</v>
      </c>
      <c r="I44" s="41">
        <v>3</v>
      </c>
      <c r="J44" s="20">
        <f t="shared" si="18"/>
        <v>21</v>
      </c>
      <c r="K44" s="20">
        <f t="shared" si="5"/>
        <v>441</v>
      </c>
      <c r="L44" s="20">
        <v>3</v>
      </c>
      <c r="M44" s="20">
        <v>3</v>
      </c>
      <c r="N44" s="20">
        <v>3</v>
      </c>
      <c r="O44" s="20">
        <v>3</v>
      </c>
      <c r="P44" s="20">
        <v>3</v>
      </c>
      <c r="Q44" s="20">
        <v>3</v>
      </c>
      <c r="R44" s="20">
        <v>3</v>
      </c>
      <c r="S44" s="42">
        <f t="shared" si="19"/>
        <v>21</v>
      </c>
      <c r="T44" s="22">
        <f t="shared" si="3"/>
        <v>441</v>
      </c>
      <c r="U44" s="22"/>
      <c r="V44" s="15">
        <f t="shared" si="4"/>
        <v>63</v>
      </c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13"/>
      <c r="AI44" s="13"/>
      <c r="AJ44" s="33"/>
      <c r="AK44" s="43"/>
      <c r="AL44" s="43"/>
      <c r="AM44" s="43"/>
      <c r="AN44" s="33"/>
      <c r="AO44" s="3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5.75" x14ac:dyDescent="0.25">
      <c r="A45" s="1"/>
      <c r="B45" s="5">
        <v>41</v>
      </c>
      <c r="C45" s="6">
        <v>4</v>
      </c>
      <c r="D45" s="6">
        <v>4</v>
      </c>
      <c r="E45" s="6">
        <v>4</v>
      </c>
      <c r="F45" s="6">
        <v>4</v>
      </c>
      <c r="G45" s="6">
        <v>3</v>
      </c>
      <c r="H45" s="6">
        <v>3</v>
      </c>
      <c r="I45" s="6">
        <v>4</v>
      </c>
      <c r="J45" s="7">
        <f t="shared" si="18"/>
        <v>26</v>
      </c>
      <c r="K45" s="7">
        <f t="shared" si="5"/>
        <v>676</v>
      </c>
      <c r="L45" s="2">
        <v>4</v>
      </c>
      <c r="M45" s="2">
        <v>4</v>
      </c>
      <c r="N45" s="2">
        <v>4</v>
      </c>
      <c r="O45" s="2">
        <v>4</v>
      </c>
      <c r="P45" s="2">
        <v>4</v>
      </c>
      <c r="Q45" s="2">
        <v>4</v>
      </c>
      <c r="R45" s="2">
        <v>4</v>
      </c>
      <c r="S45" s="14">
        <f t="shared" si="19"/>
        <v>28</v>
      </c>
      <c r="T45" s="15">
        <f t="shared" si="3"/>
        <v>784</v>
      </c>
      <c r="U45" s="15"/>
      <c r="V45" s="15">
        <f t="shared" si="4"/>
        <v>112</v>
      </c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"/>
      <c r="AI45" s="1"/>
      <c r="AJ45" s="17"/>
      <c r="AK45" s="18"/>
      <c r="AL45" s="18"/>
      <c r="AM45" s="18"/>
      <c r="AN45" s="17"/>
      <c r="AO45" s="17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</row>
    <row r="46" spans="1:52" ht="15.75" x14ac:dyDescent="0.25">
      <c r="A46" s="1"/>
      <c r="B46" s="5">
        <v>42</v>
      </c>
      <c r="C46" s="6">
        <v>3</v>
      </c>
      <c r="D46" s="6">
        <v>3</v>
      </c>
      <c r="E46" s="6">
        <v>3</v>
      </c>
      <c r="F46" s="6">
        <v>3</v>
      </c>
      <c r="G46" s="6">
        <v>3</v>
      </c>
      <c r="H46" s="6">
        <v>3</v>
      </c>
      <c r="I46" s="6">
        <v>3</v>
      </c>
      <c r="J46" s="7">
        <f t="shared" si="18"/>
        <v>21</v>
      </c>
      <c r="K46" s="7">
        <f t="shared" si="5"/>
        <v>441</v>
      </c>
      <c r="L46" s="2">
        <v>4</v>
      </c>
      <c r="M46" s="2">
        <v>3</v>
      </c>
      <c r="N46" s="2">
        <v>3</v>
      </c>
      <c r="O46" s="2">
        <v>4</v>
      </c>
      <c r="P46" s="2">
        <v>4</v>
      </c>
      <c r="Q46" s="2">
        <v>3</v>
      </c>
      <c r="R46" s="2">
        <v>4</v>
      </c>
      <c r="S46" s="14">
        <f t="shared" si="19"/>
        <v>25</v>
      </c>
      <c r="T46" s="15">
        <f t="shared" si="3"/>
        <v>625</v>
      </c>
      <c r="U46" s="15"/>
      <c r="V46" s="15">
        <f t="shared" si="4"/>
        <v>100</v>
      </c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"/>
      <c r="AI46" s="1"/>
      <c r="AJ46" s="17"/>
      <c r="AK46" s="18"/>
      <c r="AL46" s="18"/>
      <c r="AM46" s="18"/>
      <c r="AN46" s="17"/>
      <c r="AO46" s="17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</row>
    <row r="47" spans="1:52" ht="15.75" x14ac:dyDescent="0.25">
      <c r="A47" s="1"/>
      <c r="B47" s="5">
        <v>43</v>
      </c>
      <c r="C47" s="6">
        <v>4</v>
      </c>
      <c r="D47" s="6">
        <v>4</v>
      </c>
      <c r="E47" s="6">
        <v>3</v>
      </c>
      <c r="F47" s="6">
        <v>4</v>
      </c>
      <c r="G47" s="6">
        <v>4</v>
      </c>
      <c r="H47" s="6">
        <v>4</v>
      </c>
      <c r="I47" s="6">
        <v>4</v>
      </c>
      <c r="J47" s="7">
        <f t="shared" si="18"/>
        <v>27</v>
      </c>
      <c r="K47" s="7">
        <f t="shared" si="5"/>
        <v>729</v>
      </c>
      <c r="L47" s="2">
        <v>4</v>
      </c>
      <c r="M47" s="2">
        <v>3</v>
      </c>
      <c r="N47" s="2">
        <v>3</v>
      </c>
      <c r="O47" s="2">
        <v>4</v>
      </c>
      <c r="P47" s="2">
        <v>4</v>
      </c>
      <c r="Q47" s="2">
        <v>3</v>
      </c>
      <c r="R47" s="2">
        <v>4</v>
      </c>
      <c r="S47" s="14">
        <f t="shared" si="19"/>
        <v>25</v>
      </c>
      <c r="T47" s="15">
        <f t="shared" si="3"/>
        <v>625</v>
      </c>
      <c r="U47" s="15"/>
      <c r="V47" s="15">
        <f t="shared" si="4"/>
        <v>100</v>
      </c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"/>
      <c r="AI47" s="1"/>
      <c r="AJ47" s="17"/>
      <c r="AK47" s="18"/>
      <c r="AL47" s="18"/>
      <c r="AM47" s="18"/>
      <c r="AN47" s="17"/>
      <c r="AO47" s="17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</row>
    <row r="48" spans="1:52" ht="15.75" x14ac:dyDescent="0.25">
      <c r="A48" s="1"/>
      <c r="B48" s="5">
        <v>44</v>
      </c>
      <c r="C48" s="6">
        <v>3</v>
      </c>
      <c r="D48" s="6">
        <v>4</v>
      </c>
      <c r="E48" s="6">
        <v>4</v>
      </c>
      <c r="F48" s="6">
        <v>4</v>
      </c>
      <c r="G48" s="6">
        <v>3</v>
      </c>
      <c r="H48" s="6">
        <v>3</v>
      </c>
      <c r="I48" s="6">
        <v>4</v>
      </c>
      <c r="J48" s="7">
        <f t="shared" si="18"/>
        <v>25</v>
      </c>
      <c r="K48" s="7">
        <f t="shared" si="5"/>
        <v>625</v>
      </c>
      <c r="L48" s="2">
        <v>4</v>
      </c>
      <c r="M48" s="2">
        <v>4</v>
      </c>
      <c r="N48" s="2">
        <v>3</v>
      </c>
      <c r="O48" s="2">
        <v>4</v>
      </c>
      <c r="P48" s="2">
        <v>4</v>
      </c>
      <c r="Q48" s="2">
        <v>3</v>
      </c>
      <c r="R48" s="2">
        <v>4</v>
      </c>
      <c r="S48" s="14">
        <f t="shared" si="19"/>
        <v>26</v>
      </c>
      <c r="T48" s="15">
        <f t="shared" si="3"/>
        <v>676</v>
      </c>
      <c r="U48" s="15"/>
      <c r="V48" s="15">
        <f t="shared" si="4"/>
        <v>104</v>
      </c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"/>
      <c r="AI48" s="1"/>
      <c r="AJ48" s="17"/>
      <c r="AK48" s="18"/>
      <c r="AL48" s="18"/>
      <c r="AM48" s="18"/>
      <c r="AN48" s="17"/>
      <c r="AO48" s="17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</row>
    <row r="49" spans="1:52" ht="15.75" x14ac:dyDescent="0.25">
      <c r="A49" s="1"/>
      <c r="B49" s="5">
        <v>45</v>
      </c>
      <c r="C49" s="6">
        <v>4</v>
      </c>
      <c r="D49" s="6">
        <v>4</v>
      </c>
      <c r="E49" s="6">
        <v>3</v>
      </c>
      <c r="F49" s="6">
        <v>4</v>
      </c>
      <c r="G49" s="6">
        <v>4</v>
      </c>
      <c r="H49" s="6">
        <v>4</v>
      </c>
      <c r="I49" s="6">
        <v>4</v>
      </c>
      <c r="J49" s="7">
        <f t="shared" si="18"/>
        <v>27</v>
      </c>
      <c r="K49" s="7">
        <f t="shared" si="5"/>
        <v>729</v>
      </c>
      <c r="L49" s="2">
        <v>4</v>
      </c>
      <c r="M49" s="2">
        <v>3</v>
      </c>
      <c r="N49" s="2">
        <v>4</v>
      </c>
      <c r="O49" s="2">
        <v>4</v>
      </c>
      <c r="P49" s="2">
        <v>4</v>
      </c>
      <c r="Q49" s="2">
        <v>4</v>
      </c>
      <c r="R49" s="2">
        <v>4</v>
      </c>
      <c r="S49" s="14">
        <f t="shared" si="19"/>
        <v>27</v>
      </c>
      <c r="T49" s="15">
        <f t="shared" si="3"/>
        <v>729</v>
      </c>
      <c r="U49" s="15"/>
      <c r="V49" s="15">
        <f t="shared" si="4"/>
        <v>108</v>
      </c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"/>
      <c r="AI49" s="1"/>
      <c r="AJ49" s="17"/>
      <c r="AK49" s="18"/>
      <c r="AL49" s="18"/>
      <c r="AM49" s="18"/>
      <c r="AN49" s="17"/>
      <c r="AO49" s="17"/>
      <c r="AP49" s="1"/>
      <c r="AQ49" s="1"/>
      <c r="AR49" s="1"/>
      <c r="AS49" s="1"/>
      <c r="AU49" s="1"/>
      <c r="AV49" s="1"/>
      <c r="AW49" s="1"/>
      <c r="AX49" s="1"/>
      <c r="AY49" s="1"/>
      <c r="AZ49" s="1"/>
    </row>
    <row r="50" spans="1:52" ht="15.75" x14ac:dyDescent="0.25">
      <c r="A50" s="1"/>
      <c r="B50" s="5">
        <v>46</v>
      </c>
      <c r="C50" s="6">
        <v>3</v>
      </c>
      <c r="D50" s="6">
        <v>3</v>
      </c>
      <c r="E50" s="6">
        <v>3</v>
      </c>
      <c r="F50" s="6">
        <v>3</v>
      </c>
      <c r="G50" s="6">
        <v>3</v>
      </c>
      <c r="H50" s="6">
        <v>3</v>
      </c>
      <c r="I50" s="6">
        <v>3</v>
      </c>
      <c r="J50" s="7">
        <f t="shared" si="18"/>
        <v>21</v>
      </c>
      <c r="K50" s="7">
        <f t="shared" si="5"/>
        <v>441</v>
      </c>
      <c r="L50" s="2">
        <v>3</v>
      </c>
      <c r="M50" s="2">
        <v>3</v>
      </c>
      <c r="N50" s="2">
        <v>3</v>
      </c>
      <c r="O50" s="2">
        <v>3</v>
      </c>
      <c r="P50" s="2">
        <v>3</v>
      </c>
      <c r="Q50" s="2">
        <v>3</v>
      </c>
      <c r="R50" s="2">
        <v>3</v>
      </c>
      <c r="S50" s="14">
        <f t="shared" si="19"/>
        <v>21</v>
      </c>
      <c r="T50" s="15">
        <f t="shared" si="3"/>
        <v>441</v>
      </c>
      <c r="U50" s="15"/>
      <c r="V50" s="15">
        <f t="shared" si="4"/>
        <v>63</v>
      </c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"/>
      <c r="AI50" s="1"/>
      <c r="AJ50" s="17"/>
      <c r="AK50" s="18"/>
      <c r="AL50" s="18"/>
      <c r="AM50" s="18"/>
      <c r="AN50" s="17"/>
      <c r="AO50" s="17"/>
      <c r="AP50" s="1"/>
      <c r="AQ50" s="1"/>
      <c r="AR50" s="1"/>
      <c r="AS50" s="1"/>
      <c r="AU50" s="1"/>
      <c r="AV50" s="1"/>
      <c r="AW50" s="1"/>
      <c r="AX50" s="1"/>
      <c r="AY50" s="1"/>
      <c r="AZ50" s="1"/>
    </row>
    <row r="51" spans="1:52" ht="15.75" x14ac:dyDescent="0.25">
      <c r="A51" s="1"/>
      <c r="B51" s="5">
        <v>47</v>
      </c>
      <c r="C51" s="6">
        <v>4</v>
      </c>
      <c r="D51" s="6">
        <v>4</v>
      </c>
      <c r="E51" s="6">
        <v>4</v>
      </c>
      <c r="F51" s="6">
        <v>4</v>
      </c>
      <c r="G51" s="6">
        <v>3</v>
      </c>
      <c r="H51" s="6">
        <v>3</v>
      </c>
      <c r="I51" s="6">
        <v>4</v>
      </c>
      <c r="J51" s="7">
        <f t="shared" si="18"/>
        <v>26</v>
      </c>
      <c r="K51" s="7">
        <f t="shared" si="5"/>
        <v>676</v>
      </c>
      <c r="L51" s="2">
        <v>4</v>
      </c>
      <c r="M51" s="2">
        <v>4</v>
      </c>
      <c r="N51" s="2">
        <v>3</v>
      </c>
      <c r="O51" s="2">
        <v>4</v>
      </c>
      <c r="P51" s="2">
        <v>4</v>
      </c>
      <c r="Q51" s="2">
        <v>3</v>
      </c>
      <c r="R51" s="2">
        <v>4</v>
      </c>
      <c r="S51" s="14">
        <f t="shared" si="19"/>
        <v>26</v>
      </c>
      <c r="T51" s="15">
        <f t="shared" si="3"/>
        <v>676</v>
      </c>
      <c r="U51" s="15"/>
      <c r="V51" s="15">
        <f t="shared" si="4"/>
        <v>104</v>
      </c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"/>
      <c r="AI51" s="1"/>
      <c r="AJ51" s="17"/>
      <c r="AK51" s="18"/>
      <c r="AL51" s="18"/>
      <c r="AM51" s="18"/>
      <c r="AN51" s="17"/>
      <c r="AO51" s="17"/>
      <c r="AP51" s="1"/>
      <c r="AQ51" s="1"/>
      <c r="AR51" s="1"/>
      <c r="AS51" s="1"/>
      <c r="AU51" s="1"/>
      <c r="AV51" s="1"/>
      <c r="AW51" s="1"/>
      <c r="AX51" s="1"/>
      <c r="AY51" s="1"/>
      <c r="AZ51" s="1"/>
    </row>
    <row r="52" spans="1:52" ht="15.75" x14ac:dyDescent="0.25">
      <c r="A52" s="1"/>
      <c r="B52" s="5">
        <v>48</v>
      </c>
      <c r="C52" s="6">
        <v>3</v>
      </c>
      <c r="D52" s="6">
        <v>3</v>
      </c>
      <c r="E52" s="6">
        <v>3</v>
      </c>
      <c r="F52" s="6">
        <v>3</v>
      </c>
      <c r="G52" s="6">
        <v>3</v>
      </c>
      <c r="H52" s="6">
        <v>3</v>
      </c>
      <c r="I52" s="6">
        <v>3</v>
      </c>
      <c r="J52" s="7">
        <f t="shared" si="18"/>
        <v>21</v>
      </c>
      <c r="K52" s="7">
        <f t="shared" si="5"/>
        <v>441</v>
      </c>
      <c r="L52" s="2">
        <v>3</v>
      </c>
      <c r="M52" s="2">
        <v>3</v>
      </c>
      <c r="N52" s="2">
        <v>3</v>
      </c>
      <c r="O52" s="2">
        <v>3</v>
      </c>
      <c r="P52" s="2">
        <v>3</v>
      </c>
      <c r="Q52" s="2">
        <v>3</v>
      </c>
      <c r="R52" s="2">
        <v>3</v>
      </c>
      <c r="S52" s="14">
        <f t="shared" si="19"/>
        <v>21</v>
      </c>
      <c r="T52" s="15">
        <f t="shared" si="3"/>
        <v>441</v>
      </c>
      <c r="U52" s="15"/>
      <c r="V52" s="15">
        <f t="shared" si="4"/>
        <v>63</v>
      </c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"/>
      <c r="AI52" s="1"/>
      <c r="AJ52" s="17"/>
      <c r="AK52" s="18"/>
      <c r="AL52" s="18"/>
      <c r="AM52" s="18"/>
      <c r="AN52" s="17"/>
      <c r="AO52" s="17"/>
      <c r="AP52" s="1"/>
      <c r="AQ52" s="1"/>
      <c r="AR52" s="1"/>
      <c r="AS52" s="1"/>
      <c r="AU52" s="1"/>
      <c r="AV52" s="1"/>
      <c r="AW52" s="1"/>
      <c r="AX52" s="1"/>
      <c r="AY52" s="1"/>
      <c r="AZ52" s="1"/>
    </row>
    <row r="53" spans="1:52" ht="15.75" x14ac:dyDescent="0.25">
      <c r="A53" s="1"/>
      <c r="B53" s="5">
        <v>49</v>
      </c>
      <c r="C53" s="6">
        <v>3</v>
      </c>
      <c r="D53" s="6">
        <v>3</v>
      </c>
      <c r="E53" s="6">
        <v>3</v>
      </c>
      <c r="F53" s="6">
        <v>3</v>
      </c>
      <c r="G53" s="6">
        <v>3</v>
      </c>
      <c r="H53" s="6">
        <v>3</v>
      </c>
      <c r="I53" s="6">
        <v>3</v>
      </c>
      <c r="J53" s="7">
        <f t="shared" si="18"/>
        <v>21</v>
      </c>
      <c r="K53" s="7">
        <f t="shared" si="5"/>
        <v>441</v>
      </c>
      <c r="L53" s="2">
        <v>4</v>
      </c>
      <c r="M53" s="2">
        <v>4</v>
      </c>
      <c r="N53" s="2">
        <v>3</v>
      </c>
      <c r="O53" s="2">
        <v>4</v>
      </c>
      <c r="P53" s="2">
        <v>4</v>
      </c>
      <c r="Q53" s="2">
        <v>3</v>
      </c>
      <c r="R53" s="2">
        <v>4</v>
      </c>
      <c r="S53" s="14">
        <f t="shared" si="19"/>
        <v>26</v>
      </c>
      <c r="T53" s="15">
        <f t="shared" si="3"/>
        <v>676</v>
      </c>
      <c r="U53" s="15"/>
      <c r="V53" s="15">
        <f t="shared" si="4"/>
        <v>104</v>
      </c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"/>
      <c r="AI53" s="1"/>
      <c r="AJ53" s="17"/>
      <c r="AK53" s="18"/>
      <c r="AL53" s="18"/>
      <c r="AM53" s="18"/>
      <c r="AN53" s="17"/>
      <c r="AO53" s="17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</row>
    <row r="54" spans="1:52" ht="15.75" x14ac:dyDescent="0.25">
      <c r="A54" s="1"/>
      <c r="B54" s="5">
        <v>50</v>
      </c>
      <c r="C54" s="6">
        <v>4</v>
      </c>
      <c r="D54" s="6">
        <v>4</v>
      </c>
      <c r="E54" s="6">
        <v>3</v>
      </c>
      <c r="F54" s="6">
        <v>4</v>
      </c>
      <c r="G54" s="6">
        <v>4</v>
      </c>
      <c r="H54" s="6">
        <v>4</v>
      </c>
      <c r="I54" s="6">
        <v>4</v>
      </c>
      <c r="J54" s="7">
        <f t="shared" si="18"/>
        <v>27</v>
      </c>
      <c r="K54" s="7">
        <f t="shared" si="5"/>
        <v>729</v>
      </c>
      <c r="L54" s="2">
        <v>4</v>
      </c>
      <c r="M54" s="2">
        <v>3</v>
      </c>
      <c r="N54" s="2">
        <v>4</v>
      </c>
      <c r="O54" s="2">
        <v>4</v>
      </c>
      <c r="P54" s="2">
        <v>4</v>
      </c>
      <c r="Q54" s="2">
        <v>4</v>
      </c>
      <c r="R54" s="2">
        <v>4</v>
      </c>
      <c r="S54" s="14">
        <f t="shared" si="19"/>
        <v>27</v>
      </c>
      <c r="T54" s="15">
        <f t="shared" si="3"/>
        <v>729</v>
      </c>
      <c r="U54" s="15"/>
      <c r="V54" s="15">
        <f t="shared" si="4"/>
        <v>108</v>
      </c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"/>
      <c r="AI54" s="1"/>
      <c r="AJ54" s="17"/>
      <c r="AK54" s="18"/>
      <c r="AL54" s="18"/>
      <c r="AM54" s="17"/>
      <c r="AN54" s="17"/>
      <c r="AO54" s="17"/>
      <c r="AP54" s="1"/>
      <c r="AQ54" s="1"/>
      <c r="AR54" s="1"/>
      <c r="AS54" s="1"/>
      <c r="AU54" s="1"/>
      <c r="AV54" s="1"/>
      <c r="AW54" s="1"/>
      <c r="AX54" s="1"/>
      <c r="AY54" s="1"/>
      <c r="AZ54" s="1"/>
    </row>
    <row r="55" spans="1:52" ht="15.75" x14ac:dyDescent="0.25">
      <c r="A55" s="1"/>
      <c r="B55" s="5">
        <v>51</v>
      </c>
      <c r="C55" s="6">
        <v>3</v>
      </c>
      <c r="D55" s="6">
        <v>3</v>
      </c>
      <c r="E55" s="6">
        <v>3</v>
      </c>
      <c r="F55" s="6">
        <v>3</v>
      </c>
      <c r="G55" s="6">
        <v>3</v>
      </c>
      <c r="H55" s="6">
        <v>3</v>
      </c>
      <c r="I55" s="6">
        <v>3</v>
      </c>
      <c r="J55" s="7">
        <f t="shared" si="18"/>
        <v>21</v>
      </c>
      <c r="K55" s="7">
        <f t="shared" si="5"/>
        <v>441</v>
      </c>
      <c r="L55" s="2">
        <v>3</v>
      </c>
      <c r="M55" s="2">
        <v>3</v>
      </c>
      <c r="N55" s="2">
        <v>3</v>
      </c>
      <c r="O55" s="2">
        <v>3</v>
      </c>
      <c r="P55" s="2">
        <v>3</v>
      </c>
      <c r="Q55" s="2">
        <v>3</v>
      </c>
      <c r="R55" s="2">
        <v>3</v>
      </c>
      <c r="S55" s="14">
        <f t="shared" si="19"/>
        <v>21</v>
      </c>
      <c r="T55" s="15">
        <f t="shared" si="3"/>
        <v>441</v>
      </c>
      <c r="U55" s="15"/>
      <c r="V55" s="15">
        <f t="shared" si="4"/>
        <v>63</v>
      </c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U55" s="1"/>
      <c r="AV55" s="1"/>
      <c r="AW55" s="1"/>
      <c r="AX55" s="1"/>
      <c r="AY55" s="1"/>
      <c r="AZ55" s="1"/>
    </row>
    <row r="56" spans="1:52" ht="15.75" x14ac:dyDescent="0.25">
      <c r="A56" s="1"/>
      <c r="B56" s="5">
        <v>52</v>
      </c>
      <c r="C56" s="6">
        <v>4</v>
      </c>
      <c r="D56" s="6">
        <v>4</v>
      </c>
      <c r="E56" s="6">
        <v>4</v>
      </c>
      <c r="F56" s="6">
        <v>4</v>
      </c>
      <c r="G56" s="6">
        <v>3</v>
      </c>
      <c r="H56" s="6">
        <v>3</v>
      </c>
      <c r="I56" s="6">
        <v>4</v>
      </c>
      <c r="J56" s="7">
        <f t="shared" si="18"/>
        <v>26</v>
      </c>
      <c r="K56" s="7">
        <f t="shared" si="5"/>
        <v>676</v>
      </c>
      <c r="L56" s="2">
        <v>4</v>
      </c>
      <c r="M56" s="2">
        <v>4</v>
      </c>
      <c r="N56" s="2">
        <v>3</v>
      </c>
      <c r="O56" s="2">
        <v>4</v>
      </c>
      <c r="P56" s="2">
        <v>4</v>
      </c>
      <c r="Q56" s="2">
        <v>3</v>
      </c>
      <c r="R56" s="2">
        <v>4</v>
      </c>
      <c r="S56" s="14">
        <f t="shared" si="19"/>
        <v>26</v>
      </c>
      <c r="T56" s="15">
        <f t="shared" si="3"/>
        <v>676</v>
      </c>
      <c r="U56" s="15"/>
      <c r="V56" s="15">
        <f t="shared" si="4"/>
        <v>104</v>
      </c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U56" s="1"/>
      <c r="AV56" s="1"/>
      <c r="AW56" s="1"/>
      <c r="AX56" s="1"/>
      <c r="AY56" s="1"/>
      <c r="AZ56" s="1"/>
    </row>
    <row r="57" spans="1:52" ht="15.75" x14ac:dyDescent="0.25">
      <c r="A57" s="1"/>
      <c r="B57" s="5">
        <v>53</v>
      </c>
      <c r="C57" s="6">
        <v>4</v>
      </c>
      <c r="D57" s="6">
        <v>4</v>
      </c>
      <c r="E57" s="6">
        <v>4</v>
      </c>
      <c r="F57" s="6">
        <v>4</v>
      </c>
      <c r="G57" s="6">
        <v>4</v>
      </c>
      <c r="H57" s="6">
        <v>4</v>
      </c>
      <c r="I57" s="6">
        <v>4</v>
      </c>
      <c r="J57" s="7">
        <f t="shared" si="18"/>
        <v>28</v>
      </c>
      <c r="K57" s="7">
        <f t="shared" si="5"/>
        <v>784</v>
      </c>
      <c r="L57" s="2">
        <v>3</v>
      </c>
      <c r="M57" s="2">
        <v>3</v>
      </c>
      <c r="N57" s="2">
        <v>3</v>
      </c>
      <c r="O57" s="2">
        <v>3</v>
      </c>
      <c r="P57" s="2">
        <v>3</v>
      </c>
      <c r="Q57" s="2">
        <v>3</v>
      </c>
      <c r="R57" s="2">
        <v>3</v>
      </c>
      <c r="S57" s="14">
        <f t="shared" si="19"/>
        <v>21</v>
      </c>
      <c r="T57" s="15">
        <f t="shared" si="3"/>
        <v>441</v>
      </c>
      <c r="U57" s="15"/>
      <c r="V57" s="15">
        <f t="shared" si="4"/>
        <v>63</v>
      </c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U57" s="1"/>
      <c r="AV57" s="1"/>
      <c r="AW57" s="1"/>
      <c r="AX57" s="1"/>
      <c r="AY57" s="1"/>
      <c r="AZ57" s="1"/>
    </row>
    <row r="58" spans="1:52" ht="15.75" x14ac:dyDescent="0.25">
      <c r="A58" s="1"/>
      <c r="B58" s="5">
        <v>54</v>
      </c>
      <c r="C58" s="6">
        <v>4</v>
      </c>
      <c r="D58" s="6">
        <v>4</v>
      </c>
      <c r="E58" s="6">
        <v>3</v>
      </c>
      <c r="F58" s="6">
        <v>3</v>
      </c>
      <c r="G58" s="6">
        <v>4</v>
      </c>
      <c r="H58" s="6">
        <v>4</v>
      </c>
      <c r="I58" s="6">
        <v>4</v>
      </c>
      <c r="J58" s="7">
        <f t="shared" si="18"/>
        <v>26</v>
      </c>
      <c r="K58" s="7">
        <f t="shared" si="5"/>
        <v>676</v>
      </c>
      <c r="L58" s="2">
        <v>4</v>
      </c>
      <c r="M58" s="2">
        <v>4</v>
      </c>
      <c r="N58" s="2">
        <v>4</v>
      </c>
      <c r="O58" s="2">
        <v>4</v>
      </c>
      <c r="P58" s="2">
        <v>4</v>
      </c>
      <c r="Q58" s="2">
        <v>4</v>
      </c>
      <c r="R58" s="2">
        <v>4</v>
      </c>
      <c r="S58" s="14">
        <f t="shared" si="19"/>
        <v>28</v>
      </c>
      <c r="T58" s="15">
        <f t="shared" si="3"/>
        <v>784</v>
      </c>
      <c r="U58" s="15"/>
      <c r="V58" s="15">
        <f t="shared" si="4"/>
        <v>112</v>
      </c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U58" s="1"/>
      <c r="AV58" s="1"/>
      <c r="AW58" s="1"/>
      <c r="AX58" s="1"/>
      <c r="AY58" s="1"/>
      <c r="AZ58" s="1"/>
    </row>
    <row r="59" spans="1:52" ht="15.75" x14ac:dyDescent="0.25">
      <c r="A59" s="1"/>
      <c r="B59" s="5">
        <v>55</v>
      </c>
      <c r="C59" s="6">
        <v>4</v>
      </c>
      <c r="D59" s="6">
        <v>3</v>
      </c>
      <c r="E59" s="6">
        <v>4</v>
      </c>
      <c r="F59" s="6">
        <v>4</v>
      </c>
      <c r="G59" s="6">
        <v>4</v>
      </c>
      <c r="H59" s="6">
        <v>4</v>
      </c>
      <c r="I59" s="6">
        <v>3</v>
      </c>
      <c r="J59" s="7">
        <f t="shared" si="18"/>
        <v>26</v>
      </c>
      <c r="K59" s="7">
        <f t="shared" si="5"/>
        <v>676</v>
      </c>
      <c r="L59" s="2">
        <v>4</v>
      </c>
      <c r="M59" s="2">
        <v>3</v>
      </c>
      <c r="N59" s="2">
        <v>3</v>
      </c>
      <c r="O59" s="2">
        <v>4</v>
      </c>
      <c r="P59" s="2">
        <v>4</v>
      </c>
      <c r="Q59" s="2">
        <v>3</v>
      </c>
      <c r="R59" s="2">
        <v>4</v>
      </c>
      <c r="S59" s="14">
        <f t="shared" si="19"/>
        <v>25</v>
      </c>
      <c r="T59" s="15">
        <f t="shared" si="3"/>
        <v>625</v>
      </c>
      <c r="U59" s="15"/>
      <c r="V59" s="15">
        <f t="shared" si="4"/>
        <v>100</v>
      </c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U59" s="1"/>
      <c r="AV59" s="1"/>
      <c r="AW59" s="1"/>
      <c r="AX59" s="1"/>
      <c r="AY59" s="1"/>
      <c r="AZ59" s="1"/>
    </row>
    <row r="60" spans="1:52" ht="15.75" x14ac:dyDescent="0.25">
      <c r="A60" s="1"/>
      <c r="B60" s="5">
        <v>56</v>
      </c>
      <c r="C60" s="6">
        <v>4</v>
      </c>
      <c r="D60" s="6">
        <v>4</v>
      </c>
      <c r="E60" s="6">
        <v>3</v>
      </c>
      <c r="F60" s="6">
        <v>4</v>
      </c>
      <c r="G60" s="6">
        <v>4</v>
      </c>
      <c r="H60" s="6">
        <v>4</v>
      </c>
      <c r="I60" s="6">
        <v>4</v>
      </c>
      <c r="J60" s="7">
        <f t="shared" si="18"/>
        <v>27</v>
      </c>
      <c r="K60" s="7">
        <f t="shared" si="5"/>
        <v>729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4</v>
      </c>
      <c r="R60" s="2">
        <v>4</v>
      </c>
      <c r="S60" s="14">
        <f t="shared" si="19"/>
        <v>28</v>
      </c>
      <c r="T60" s="15">
        <f t="shared" si="3"/>
        <v>784</v>
      </c>
      <c r="U60" s="15"/>
      <c r="V60" s="15">
        <f t="shared" si="4"/>
        <v>112</v>
      </c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8"/>
      <c r="AU60" s="1"/>
      <c r="AV60" s="1"/>
      <c r="AW60" s="1"/>
      <c r="AX60" s="1"/>
      <c r="AY60" s="1"/>
      <c r="AZ60" s="1"/>
    </row>
    <row r="61" spans="1:52" ht="15.75" x14ac:dyDescent="0.25">
      <c r="A61" s="1"/>
      <c r="B61" s="5">
        <v>57</v>
      </c>
      <c r="C61" s="6">
        <v>3</v>
      </c>
      <c r="D61" s="6">
        <v>3</v>
      </c>
      <c r="E61" s="6">
        <v>3</v>
      </c>
      <c r="F61" s="6">
        <v>3</v>
      </c>
      <c r="G61" s="6">
        <v>3</v>
      </c>
      <c r="H61" s="6">
        <v>3</v>
      </c>
      <c r="I61" s="6">
        <v>3</v>
      </c>
      <c r="J61" s="7">
        <f t="shared" si="18"/>
        <v>21</v>
      </c>
      <c r="K61" s="7">
        <f t="shared" si="5"/>
        <v>441</v>
      </c>
      <c r="L61" s="2">
        <v>4</v>
      </c>
      <c r="M61" s="2">
        <v>4</v>
      </c>
      <c r="N61" s="2">
        <v>3</v>
      </c>
      <c r="O61" s="2">
        <v>4</v>
      </c>
      <c r="P61" s="2">
        <v>4</v>
      </c>
      <c r="Q61" s="2">
        <v>3</v>
      </c>
      <c r="R61" s="2">
        <v>4</v>
      </c>
      <c r="S61" s="14">
        <f t="shared" si="19"/>
        <v>26</v>
      </c>
      <c r="T61" s="15">
        <f t="shared" si="3"/>
        <v>676</v>
      </c>
      <c r="U61" s="15"/>
      <c r="V61" s="15">
        <f t="shared" si="4"/>
        <v>104</v>
      </c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</row>
    <row r="62" spans="1:52" ht="15.75" x14ac:dyDescent="0.25">
      <c r="A62" s="1"/>
      <c r="B62" s="5">
        <v>58</v>
      </c>
      <c r="C62" s="6">
        <v>4</v>
      </c>
      <c r="D62" s="6">
        <v>4</v>
      </c>
      <c r="E62" s="6">
        <v>4</v>
      </c>
      <c r="F62" s="6">
        <v>4</v>
      </c>
      <c r="G62" s="6">
        <v>3</v>
      </c>
      <c r="H62" s="6">
        <v>3</v>
      </c>
      <c r="I62" s="6">
        <v>4</v>
      </c>
      <c r="J62" s="7">
        <f t="shared" si="18"/>
        <v>26</v>
      </c>
      <c r="K62" s="7">
        <f t="shared" si="5"/>
        <v>676</v>
      </c>
      <c r="L62" s="2">
        <v>4</v>
      </c>
      <c r="M62" s="2">
        <v>4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14">
        <f t="shared" si="19"/>
        <v>28</v>
      </c>
      <c r="T62" s="15">
        <f t="shared" si="3"/>
        <v>784</v>
      </c>
      <c r="U62" s="15"/>
      <c r="V62" s="15">
        <f t="shared" si="4"/>
        <v>112</v>
      </c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</row>
    <row r="63" spans="1:52" ht="15.75" x14ac:dyDescent="0.25">
      <c r="A63" s="1"/>
      <c r="B63" s="5">
        <v>59</v>
      </c>
      <c r="C63" s="6">
        <v>3</v>
      </c>
      <c r="D63" s="6">
        <v>3</v>
      </c>
      <c r="E63" s="6">
        <v>3</v>
      </c>
      <c r="F63" s="6">
        <v>3</v>
      </c>
      <c r="G63" s="6">
        <v>3</v>
      </c>
      <c r="H63" s="6">
        <v>3</v>
      </c>
      <c r="I63" s="6">
        <v>3</v>
      </c>
      <c r="J63" s="7">
        <f t="shared" si="18"/>
        <v>21</v>
      </c>
      <c r="K63" s="7">
        <f t="shared" si="5"/>
        <v>441</v>
      </c>
      <c r="L63" s="2">
        <v>4</v>
      </c>
      <c r="M63" s="2">
        <v>4</v>
      </c>
      <c r="N63" s="2">
        <v>3</v>
      </c>
      <c r="O63" s="2">
        <v>4</v>
      </c>
      <c r="P63" s="2">
        <v>4</v>
      </c>
      <c r="Q63" s="2">
        <v>3</v>
      </c>
      <c r="R63" s="2">
        <v>4</v>
      </c>
      <c r="S63" s="14">
        <f t="shared" si="19"/>
        <v>26</v>
      </c>
      <c r="T63" s="15">
        <f t="shared" si="3"/>
        <v>676</v>
      </c>
      <c r="U63" s="15"/>
      <c r="V63" s="15">
        <f t="shared" si="4"/>
        <v>104</v>
      </c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</row>
    <row r="64" spans="1:52" s="44" customFormat="1" ht="15.75" x14ac:dyDescent="0.25">
      <c r="A64" s="13"/>
      <c r="B64" s="40">
        <v>60</v>
      </c>
      <c r="C64" s="41">
        <v>3</v>
      </c>
      <c r="D64" s="41">
        <v>3</v>
      </c>
      <c r="E64" s="41">
        <v>3</v>
      </c>
      <c r="F64" s="41">
        <v>3</v>
      </c>
      <c r="G64" s="41">
        <v>3</v>
      </c>
      <c r="H64" s="41">
        <v>3</v>
      </c>
      <c r="I64" s="41">
        <v>3</v>
      </c>
      <c r="J64" s="20">
        <f t="shared" si="18"/>
        <v>21</v>
      </c>
      <c r="K64" s="20">
        <f t="shared" si="5"/>
        <v>441</v>
      </c>
      <c r="L64" s="20">
        <v>4</v>
      </c>
      <c r="M64" s="20">
        <v>3</v>
      </c>
      <c r="N64" s="20">
        <v>4</v>
      </c>
      <c r="O64" s="20">
        <v>4</v>
      </c>
      <c r="P64" s="20">
        <v>4</v>
      </c>
      <c r="Q64" s="20">
        <v>4</v>
      </c>
      <c r="R64" s="20">
        <v>4</v>
      </c>
      <c r="S64" s="42">
        <f t="shared" si="19"/>
        <v>27</v>
      </c>
      <c r="T64" s="22">
        <f t="shared" si="3"/>
        <v>729</v>
      </c>
      <c r="U64" s="22"/>
      <c r="V64" s="15">
        <f t="shared" si="4"/>
        <v>108</v>
      </c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 ht="15.75" x14ac:dyDescent="0.25">
      <c r="A65" s="1"/>
      <c r="B65" s="5">
        <v>61</v>
      </c>
      <c r="C65" s="6">
        <v>4</v>
      </c>
      <c r="D65" s="6">
        <v>4</v>
      </c>
      <c r="E65" s="6">
        <v>3</v>
      </c>
      <c r="F65" s="6">
        <v>4</v>
      </c>
      <c r="G65" s="6">
        <v>4</v>
      </c>
      <c r="H65" s="6">
        <v>4</v>
      </c>
      <c r="I65" s="6">
        <v>4</v>
      </c>
      <c r="J65" s="7">
        <f t="shared" si="18"/>
        <v>27</v>
      </c>
      <c r="K65" s="7">
        <f t="shared" si="5"/>
        <v>729</v>
      </c>
      <c r="L65" s="2">
        <v>3</v>
      </c>
      <c r="M65" s="2">
        <v>3</v>
      </c>
      <c r="N65" s="2">
        <v>3</v>
      </c>
      <c r="O65" s="2">
        <v>3</v>
      </c>
      <c r="P65" s="2">
        <v>3</v>
      </c>
      <c r="Q65" s="2">
        <v>3</v>
      </c>
      <c r="R65" s="2">
        <v>3</v>
      </c>
      <c r="S65" s="14">
        <f t="shared" si="19"/>
        <v>21</v>
      </c>
      <c r="T65" s="15">
        <f t="shared" si="3"/>
        <v>441</v>
      </c>
      <c r="U65" s="15"/>
      <c r="V65" s="15">
        <f t="shared" si="4"/>
        <v>63</v>
      </c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</row>
    <row r="66" spans="1:52" ht="15.75" x14ac:dyDescent="0.25">
      <c r="A66" s="1"/>
      <c r="B66" s="5">
        <v>62</v>
      </c>
      <c r="C66" s="6">
        <v>3</v>
      </c>
      <c r="D66" s="6">
        <v>3</v>
      </c>
      <c r="E66" s="6">
        <v>3</v>
      </c>
      <c r="F66" s="6">
        <v>3</v>
      </c>
      <c r="G66" s="6">
        <v>3</v>
      </c>
      <c r="H66" s="6">
        <v>3</v>
      </c>
      <c r="I66" s="6">
        <v>3</v>
      </c>
      <c r="J66" s="7">
        <f t="shared" si="18"/>
        <v>21</v>
      </c>
      <c r="K66" s="7">
        <f t="shared" si="5"/>
        <v>441</v>
      </c>
      <c r="L66" s="2">
        <v>4</v>
      </c>
      <c r="M66" s="2">
        <v>4</v>
      </c>
      <c r="N66" s="2">
        <v>3</v>
      </c>
      <c r="O66" s="2">
        <v>4</v>
      </c>
      <c r="P66" s="2">
        <v>4</v>
      </c>
      <c r="Q66" s="2">
        <v>3</v>
      </c>
      <c r="R66" s="2">
        <v>4</v>
      </c>
      <c r="S66" s="14">
        <f t="shared" si="19"/>
        <v>26</v>
      </c>
      <c r="T66" s="15">
        <f t="shared" si="3"/>
        <v>676</v>
      </c>
      <c r="U66" s="15"/>
      <c r="V66" s="15">
        <f t="shared" si="4"/>
        <v>104</v>
      </c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</row>
    <row r="67" spans="1:52" ht="15.75" x14ac:dyDescent="0.25">
      <c r="A67" s="1"/>
      <c r="B67" s="5">
        <v>63</v>
      </c>
      <c r="C67" s="6">
        <v>4</v>
      </c>
      <c r="D67" s="6">
        <v>4</v>
      </c>
      <c r="E67" s="6">
        <v>4</v>
      </c>
      <c r="F67" s="6">
        <v>4</v>
      </c>
      <c r="G67" s="6">
        <v>3</v>
      </c>
      <c r="H67" s="6">
        <v>3</v>
      </c>
      <c r="I67" s="6">
        <v>4</v>
      </c>
      <c r="J67" s="7">
        <f t="shared" si="18"/>
        <v>26</v>
      </c>
      <c r="K67" s="7">
        <f t="shared" si="5"/>
        <v>676</v>
      </c>
      <c r="L67" s="2">
        <v>3</v>
      </c>
      <c r="M67" s="2">
        <v>3</v>
      </c>
      <c r="N67" s="2">
        <v>3</v>
      </c>
      <c r="O67" s="2">
        <v>3</v>
      </c>
      <c r="P67" s="2">
        <v>3</v>
      </c>
      <c r="Q67" s="2">
        <v>3</v>
      </c>
      <c r="R67" s="2">
        <v>3</v>
      </c>
      <c r="S67" s="14">
        <f t="shared" si="19"/>
        <v>21</v>
      </c>
      <c r="T67" s="15">
        <f t="shared" si="3"/>
        <v>441</v>
      </c>
      <c r="U67" s="15"/>
      <c r="V67" s="15">
        <f t="shared" si="4"/>
        <v>63</v>
      </c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</row>
    <row r="68" spans="1:52" ht="15.75" x14ac:dyDescent="0.25">
      <c r="A68" s="1"/>
      <c r="B68" s="5">
        <v>64</v>
      </c>
      <c r="C68" s="6">
        <v>4</v>
      </c>
      <c r="D68" s="6">
        <v>4</v>
      </c>
      <c r="E68" s="6">
        <v>4</v>
      </c>
      <c r="F68" s="6">
        <v>3</v>
      </c>
      <c r="G68" s="6">
        <v>3</v>
      </c>
      <c r="H68" s="6">
        <v>3</v>
      </c>
      <c r="I68" s="6">
        <v>4</v>
      </c>
      <c r="J68" s="7">
        <f t="shared" si="18"/>
        <v>25</v>
      </c>
      <c r="K68" s="7">
        <f t="shared" si="5"/>
        <v>625</v>
      </c>
      <c r="L68" s="2">
        <v>3</v>
      </c>
      <c r="M68" s="2">
        <v>3</v>
      </c>
      <c r="N68" s="2">
        <v>3</v>
      </c>
      <c r="O68" s="2">
        <v>3</v>
      </c>
      <c r="P68" s="2">
        <v>3</v>
      </c>
      <c r="Q68" s="2">
        <v>3</v>
      </c>
      <c r="R68" s="2">
        <v>3</v>
      </c>
      <c r="S68" s="14">
        <f t="shared" si="19"/>
        <v>21</v>
      </c>
      <c r="T68" s="15">
        <f t="shared" si="3"/>
        <v>441</v>
      </c>
      <c r="U68" s="15"/>
      <c r="V68" s="15">
        <f t="shared" si="4"/>
        <v>63</v>
      </c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</row>
    <row r="69" spans="1:52" ht="15.75" x14ac:dyDescent="0.25">
      <c r="A69" s="1"/>
      <c r="B69" s="5">
        <v>65</v>
      </c>
      <c r="C69" s="6">
        <v>4</v>
      </c>
      <c r="D69" s="6">
        <v>4</v>
      </c>
      <c r="E69" s="6">
        <v>3</v>
      </c>
      <c r="F69" s="6">
        <v>4</v>
      </c>
      <c r="G69" s="6">
        <v>4</v>
      </c>
      <c r="H69" s="6">
        <v>4</v>
      </c>
      <c r="I69" s="6">
        <v>4</v>
      </c>
      <c r="J69" s="7">
        <f t="shared" ref="J69:J100" si="20">SUM(C69:I69)</f>
        <v>27</v>
      </c>
      <c r="K69" s="7">
        <f t="shared" si="5"/>
        <v>729</v>
      </c>
      <c r="L69" s="2">
        <v>4</v>
      </c>
      <c r="M69" s="2">
        <v>3</v>
      </c>
      <c r="N69" s="2">
        <v>3</v>
      </c>
      <c r="O69" s="2">
        <v>4</v>
      </c>
      <c r="P69" s="2">
        <v>4</v>
      </c>
      <c r="Q69" s="2">
        <v>3</v>
      </c>
      <c r="R69" s="2">
        <v>4</v>
      </c>
      <c r="S69" s="14">
        <f t="shared" ref="S69:S100" si="21">SUM(L69:R69)</f>
        <v>25</v>
      </c>
      <c r="T69" s="15">
        <f t="shared" si="3"/>
        <v>625</v>
      </c>
      <c r="U69" s="15"/>
      <c r="V69" s="15">
        <f t="shared" si="4"/>
        <v>100</v>
      </c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</row>
    <row r="70" spans="1:52" ht="15.75" x14ac:dyDescent="0.25">
      <c r="A70" s="1"/>
      <c r="B70" s="5">
        <v>66</v>
      </c>
      <c r="C70" s="6">
        <v>3</v>
      </c>
      <c r="D70" s="6">
        <v>3</v>
      </c>
      <c r="E70" s="6">
        <v>3</v>
      </c>
      <c r="F70" s="6">
        <v>3</v>
      </c>
      <c r="G70" s="6">
        <v>3</v>
      </c>
      <c r="H70" s="6">
        <v>3</v>
      </c>
      <c r="I70" s="6">
        <v>3</v>
      </c>
      <c r="J70" s="7">
        <f t="shared" si="20"/>
        <v>21</v>
      </c>
      <c r="K70" s="7">
        <f t="shared" si="5"/>
        <v>441</v>
      </c>
      <c r="L70" s="2">
        <v>4</v>
      </c>
      <c r="M70" s="2">
        <v>4</v>
      </c>
      <c r="N70" s="2">
        <v>3</v>
      </c>
      <c r="O70" s="2">
        <v>4</v>
      </c>
      <c r="P70" s="2">
        <v>4</v>
      </c>
      <c r="Q70" s="2">
        <v>3</v>
      </c>
      <c r="R70" s="2">
        <v>4</v>
      </c>
      <c r="S70" s="14">
        <f t="shared" si="21"/>
        <v>26</v>
      </c>
      <c r="T70" s="15">
        <f t="shared" ref="T70:T104" si="22">S70^2</f>
        <v>676</v>
      </c>
      <c r="U70" s="15"/>
      <c r="V70" s="15">
        <f t="shared" ref="V70:V104" si="23">R70*S70</f>
        <v>104</v>
      </c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</row>
    <row r="71" spans="1:52" ht="15.75" x14ac:dyDescent="0.25">
      <c r="A71" s="1"/>
      <c r="B71" s="5">
        <v>67</v>
      </c>
      <c r="C71" s="6">
        <v>4</v>
      </c>
      <c r="D71" s="6">
        <v>4</v>
      </c>
      <c r="E71" s="6">
        <v>4</v>
      </c>
      <c r="F71" s="6">
        <v>4</v>
      </c>
      <c r="G71" s="6">
        <v>3</v>
      </c>
      <c r="H71" s="6">
        <v>3</v>
      </c>
      <c r="I71" s="6">
        <v>4</v>
      </c>
      <c r="J71" s="7">
        <f t="shared" si="20"/>
        <v>26</v>
      </c>
      <c r="K71" s="7">
        <f t="shared" si="5"/>
        <v>676</v>
      </c>
      <c r="L71" s="2">
        <v>4</v>
      </c>
      <c r="M71" s="2">
        <v>3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14">
        <f t="shared" si="21"/>
        <v>27</v>
      </c>
      <c r="T71" s="15">
        <f t="shared" si="22"/>
        <v>729</v>
      </c>
      <c r="U71" s="15"/>
      <c r="V71" s="15">
        <f t="shared" si="23"/>
        <v>108</v>
      </c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</row>
    <row r="72" spans="1:52" ht="15.75" x14ac:dyDescent="0.25">
      <c r="A72" s="1"/>
      <c r="B72" s="5">
        <v>68</v>
      </c>
      <c r="C72" s="6">
        <v>3</v>
      </c>
      <c r="D72" s="6">
        <v>3</v>
      </c>
      <c r="E72" s="6">
        <v>3</v>
      </c>
      <c r="F72" s="6">
        <v>3</v>
      </c>
      <c r="G72" s="6">
        <v>3</v>
      </c>
      <c r="H72" s="6">
        <v>3</v>
      </c>
      <c r="I72" s="6">
        <v>3</v>
      </c>
      <c r="J72" s="7">
        <f t="shared" si="20"/>
        <v>21</v>
      </c>
      <c r="K72" s="7">
        <f t="shared" ref="K72:K104" si="24">J72^2</f>
        <v>441</v>
      </c>
      <c r="L72" s="2">
        <v>3</v>
      </c>
      <c r="M72" s="2">
        <v>3</v>
      </c>
      <c r="N72" s="2">
        <v>3</v>
      </c>
      <c r="O72" s="2">
        <v>3</v>
      </c>
      <c r="P72" s="2">
        <v>3</v>
      </c>
      <c r="Q72" s="2">
        <v>3</v>
      </c>
      <c r="R72" s="2">
        <v>3</v>
      </c>
      <c r="S72" s="14">
        <f t="shared" si="21"/>
        <v>21</v>
      </c>
      <c r="T72" s="15">
        <f t="shared" si="22"/>
        <v>441</v>
      </c>
      <c r="U72" s="15"/>
      <c r="V72" s="15">
        <f t="shared" si="23"/>
        <v>63</v>
      </c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</row>
    <row r="73" spans="1:52" ht="15.75" x14ac:dyDescent="0.25">
      <c r="A73" s="1"/>
      <c r="B73" s="5">
        <v>69</v>
      </c>
      <c r="C73" s="6">
        <v>3</v>
      </c>
      <c r="D73" s="6">
        <v>3</v>
      </c>
      <c r="E73" s="6">
        <v>3</v>
      </c>
      <c r="F73" s="6">
        <v>3</v>
      </c>
      <c r="G73" s="6">
        <v>3</v>
      </c>
      <c r="H73" s="6">
        <v>3</v>
      </c>
      <c r="I73" s="6">
        <v>3</v>
      </c>
      <c r="J73" s="7">
        <f t="shared" si="20"/>
        <v>21</v>
      </c>
      <c r="K73" s="7">
        <f t="shared" si="24"/>
        <v>441</v>
      </c>
      <c r="L73" s="2">
        <v>4</v>
      </c>
      <c r="M73" s="2">
        <v>4</v>
      </c>
      <c r="N73" s="2">
        <v>3</v>
      </c>
      <c r="O73" s="2">
        <v>4</v>
      </c>
      <c r="P73" s="2">
        <v>4</v>
      </c>
      <c r="Q73" s="2">
        <v>3</v>
      </c>
      <c r="R73" s="2">
        <v>4</v>
      </c>
      <c r="S73" s="14">
        <f t="shared" si="21"/>
        <v>26</v>
      </c>
      <c r="T73" s="15">
        <f t="shared" si="22"/>
        <v>676</v>
      </c>
      <c r="U73" s="15"/>
      <c r="V73" s="15">
        <f t="shared" si="23"/>
        <v>104</v>
      </c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</row>
    <row r="74" spans="1:52" ht="15.75" x14ac:dyDescent="0.25">
      <c r="A74" s="1"/>
      <c r="B74" s="5">
        <v>70</v>
      </c>
      <c r="C74" s="6">
        <v>4</v>
      </c>
      <c r="D74" s="6">
        <v>4</v>
      </c>
      <c r="E74" s="6">
        <v>3</v>
      </c>
      <c r="F74" s="6">
        <v>4</v>
      </c>
      <c r="G74" s="6">
        <v>4</v>
      </c>
      <c r="H74" s="6">
        <v>4</v>
      </c>
      <c r="I74" s="6">
        <v>4</v>
      </c>
      <c r="J74" s="7">
        <f t="shared" si="20"/>
        <v>27</v>
      </c>
      <c r="K74" s="7">
        <f t="shared" si="24"/>
        <v>729</v>
      </c>
      <c r="L74" s="2">
        <v>3</v>
      </c>
      <c r="M74" s="2">
        <v>3</v>
      </c>
      <c r="N74" s="2">
        <v>3</v>
      </c>
      <c r="O74" s="2">
        <v>3</v>
      </c>
      <c r="P74" s="2">
        <v>3</v>
      </c>
      <c r="Q74" s="2">
        <v>3</v>
      </c>
      <c r="R74" s="2">
        <v>3</v>
      </c>
      <c r="S74" s="14">
        <f t="shared" si="21"/>
        <v>21</v>
      </c>
      <c r="T74" s="15">
        <f t="shared" si="22"/>
        <v>441</v>
      </c>
      <c r="U74" s="15"/>
      <c r="V74" s="15">
        <f t="shared" si="23"/>
        <v>63</v>
      </c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</row>
    <row r="75" spans="1:52" ht="15.75" x14ac:dyDescent="0.25">
      <c r="A75" s="1"/>
      <c r="B75" s="5">
        <v>71</v>
      </c>
      <c r="C75" s="6">
        <v>3</v>
      </c>
      <c r="D75" s="6">
        <v>3</v>
      </c>
      <c r="E75" s="6">
        <v>3</v>
      </c>
      <c r="F75" s="6">
        <v>3</v>
      </c>
      <c r="G75" s="6">
        <v>3</v>
      </c>
      <c r="H75" s="6">
        <v>3</v>
      </c>
      <c r="I75" s="6">
        <v>3</v>
      </c>
      <c r="J75" s="7">
        <f t="shared" si="20"/>
        <v>21</v>
      </c>
      <c r="K75" s="7">
        <f t="shared" si="24"/>
        <v>441</v>
      </c>
      <c r="L75" s="2">
        <v>4</v>
      </c>
      <c r="M75" s="2">
        <v>4</v>
      </c>
      <c r="N75" s="2">
        <v>4</v>
      </c>
      <c r="O75" s="2">
        <v>4</v>
      </c>
      <c r="P75" s="2">
        <v>4</v>
      </c>
      <c r="Q75" s="2">
        <v>4</v>
      </c>
      <c r="R75" s="2">
        <v>4</v>
      </c>
      <c r="S75" s="14">
        <f t="shared" si="21"/>
        <v>28</v>
      </c>
      <c r="T75" s="15">
        <f t="shared" si="22"/>
        <v>784</v>
      </c>
      <c r="U75" s="15"/>
      <c r="V75" s="15">
        <f t="shared" si="23"/>
        <v>112</v>
      </c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</row>
    <row r="76" spans="1:52" ht="15.75" x14ac:dyDescent="0.25">
      <c r="A76" s="1"/>
      <c r="B76" s="5">
        <v>72</v>
      </c>
      <c r="C76" s="6">
        <v>4</v>
      </c>
      <c r="D76" s="6">
        <v>4</v>
      </c>
      <c r="E76" s="6">
        <v>4</v>
      </c>
      <c r="F76" s="6">
        <v>4</v>
      </c>
      <c r="G76" s="6">
        <v>3</v>
      </c>
      <c r="H76" s="6">
        <v>3</v>
      </c>
      <c r="I76" s="6">
        <v>4</v>
      </c>
      <c r="J76" s="7">
        <f t="shared" si="20"/>
        <v>26</v>
      </c>
      <c r="K76" s="7">
        <f t="shared" si="24"/>
        <v>676</v>
      </c>
      <c r="L76" s="2">
        <v>4</v>
      </c>
      <c r="M76" s="2">
        <v>3</v>
      </c>
      <c r="N76" s="2">
        <v>3</v>
      </c>
      <c r="O76" s="2">
        <v>4</v>
      </c>
      <c r="P76" s="2">
        <v>4</v>
      </c>
      <c r="Q76" s="2">
        <v>3</v>
      </c>
      <c r="R76" s="2">
        <v>4</v>
      </c>
      <c r="S76" s="14">
        <f t="shared" si="21"/>
        <v>25</v>
      </c>
      <c r="T76" s="15">
        <f t="shared" si="22"/>
        <v>625</v>
      </c>
      <c r="U76" s="15"/>
      <c r="V76" s="15">
        <f t="shared" si="23"/>
        <v>100</v>
      </c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</row>
    <row r="77" spans="1:52" ht="15.75" x14ac:dyDescent="0.25">
      <c r="A77" s="1"/>
      <c r="B77" s="5">
        <v>73</v>
      </c>
      <c r="C77" s="2">
        <v>4</v>
      </c>
      <c r="D77" s="2">
        <v>3</v>
      </c>
      <c r="E77" s="3">
        <v>4</v>
      </c>
      <c r="F77" s="3">
        <v>4</v>
      </c>
      <c r="G77" s="2">
        <v>4</v>
      </c>
      <c r="H77" s="2">
        <v>3</v>
      </c>
      <c r="I77" s="2">
        <v>4</v>
      </c>
      <c r="J77" s="7">
        <f t="shared" si="20"/>
        <v>26</v>
      </c>
      <c r="K77" s="7">
        <f t="shared" si="24"/>
        <v>676</v>
      </c>
      <c r="L77" s="2">
        <v>3</v>
      </c>
      <c r="M77" s="2">
        <v>3</v>
      </c>
      <c r="N77" s="2">
        <v>3</v>
      </c>
      <c r="O77" s="2">
        <v>3</v>
      </c>
      <c r="P77" s="2">
        <v>3</v>
      </c>
      <c r="Q77" s="2">
        <v>3</v>
      </c>
      <c r="R77" s="2">
        <v>3</v>
      </c>
      <c r="S77" s="14">
        <f t="shared" si="21"/>
        <v>21</v>
      </c>
      <c r="T77" s="15">
        <f t="shared" si="22"/>
        <v>441</v>
      </c>
      <c r="U77" s="15"/>
      <c r="V77" s="15">
        <f t="shared" si="23"/>
        <v>63</v>
      </c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</row>
    <row r="78" spans="1:52" ht="15.75" x14ac:dyDescent="0.25">
      <c r="A78" s="1"/>
      <c r="B78" s="5">
        <v>74</v>
      </c>
      <c r="C78" s="2">
        <v>3</v>
      </c>
      <c r="D78" s="2">
        <v>4</v>
      </c>
      <c r="E78" s="3">
        <v>4</v>
      </c>
      <c r="F78" s="3">
        <v>4</v>
      </c>
      <c r="G78" s="2">
        <v>4</v>
      </c>
      <c r="H78" s="2">
        <v>4</v>
      </c>
      <c r="I78" s="2">
        <v>4</v>
      </c>
      <c r="J78" s="7">
        <f t="shared" si="20"/>
        <v>27</v>
      </c>
      <c r="K78" s="7">
        <f t="shared" si="24"/>
        <v>729</v>
      </c>
      <c r="L78" s="2">
        <v>4</v>
      </c>
      <c r="M78" s="2">
        <v>4</v>
      </c>
      <c r="N78" s="2">
        <v>3</v>
      </c>
      <c r="O78" s="2">
        <v>4</v>
      </c>
      <c r="P78" s="2">
        <v>4</v>
      </c>
      <c r="Q78" s="2">
        <v>3</v>
      </c>
      <c r="R78" s="2">
        <v>4</v>
      </c>
      <c r="S78" s="14">
        <f t="shared" si="21"/>
        <v>26</v>
      </c>
      <c r="T78" s="15">
        <f t="shared" si="22"/>
        <v>676</v>
      </c>
      <c r="U78" s="15"/>
      <c r="V78" s="15">
        <f t="shared" si="23"/>
        <v>104</v>
      </c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</row>
    <row r="79" spans="1:52" ht="15.75" x14ac:dyDescent="0.25">
      <c r="A79" s="1"/>
      <c r="B79" s="5">
        <v>75</v>
      </c>
      <c r="C79" s="6">
        <v>4</v>
      </c>
      <c r="D79" s="6">
        <v>4</v>
      </c>
      <c r="E79" s="6">
        <v>3</v>
      </c>
      <c r="F79" s="6">
        <v>4</v>
      </c>
      <c r="G79" s="6">
        <v>4</v>
      </c>
      <c r="H79" s="6">
        <v>4</v>
      </c>
      <c r="I79" s="6">
        <v>4</v>
      </c>
      <c r="J79" s="7">
        <f t="shared" si="20"/>
        <v>27</v>
      </c>
      <c r="K79" s="7">
        <f t="shared" si="24"/>
        <v>729</v>
      </c>
      <c r="L79" s="2">
        <v>4</v>
      </c>
      <c r="M79" s="2">
        <v>3</v>
      </c>
      <c r="N79" s="2">
        <v>4</v>
      </c>
      <c r="O79" s="2">
        <v>4</v>
      </c>
      <c r="P79" s="2">
        <v>4</v>
      </c>
      <c r="Q79" s="2">
        <v>4</v>
      </c>
      <c r="R79" s="2">
        <v>4</v>
      </c>
      <c r="S79" s="14">
        <f t="shared" si="21"/>
        <v>27</v>
      </c>
      <c r="T79" s="15">
        <f t="shared" si="22"/>
        <v>729</v>
      </c>
      <c r="U79" s="15"/>
      <c r="V79" s="15">
        <f t="shared" si="23"/>
        <v>108</v>
      </c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</row>
    <row r="80" spans="1:52" ht="15.75" x14ac:dyDescent="0.25">
      <c r="A80" s="1"/>
      <c r="B80" s="5">
        <v>76</v>
      </c>
      <c r="C80" s="6">
        <v>3</v>
      </c>
      <c r="D80" s="6">
        <v>3</v>
      </c>
      <c r="E80" s="6">
        <v>3</v>
      </c>
      <c r="F80" s="6">
        <v>3</v>
      </c>
      <c r="G80" s="6">
        <v>3</v>
      </c>
      <c r="H80" s="6">
        <v>3</v>
      </c>
      <c r="I80" s="6">
        <v>3</v>
      </c>
      <c r="J80" s="7">
        <f t="shared" si="20"/>
        <v>21</v>
      </c>
      <c r="K80" s="7">
        <f t="shared" si="24"/>
        <v>441</v>
      </c>
      <c r="L80" s="2">
        <v>3</v>
      </c>
      <c r="M80" s="2">
        <v>3</v>
      </c>
      <c r="N80" s="2">
        <v>3</v>
      </c>
      <c r="O80" s="2">
        <v>3</v>
      </c>
      <c r="P80" s="2">
        <v>3</v>
      </c>
      <c r="Q80" s="2">
        <v>3</v>
      </c>
      <c r="R80" s="2">
        <v>3</v>
      </c>
      <c r="S80" s="14">
        <f t="shared" si="21"/>
        <v>21</v>
      </c>
      <c r="T80" s="15">
        <f t="shared" si="22"/>
        <v>441</v>
      </c>
      <c r="U80" s="15"/>
      <c r="V80" s="15">
        <f t="shared" si="23"/>
        <v>63</v>
      </c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</row>
    <row r="81" spans="1:52" ht="15.75" x14ac:dyDescent="0.25">
      <c r="A81" s="1"/>
      <c r="B81" s="5">
        <v>77</v>
      </c>
      <c r="C81" s="6">
        <v>4</v>
      </c>
      <c r="D81" s="6">
        <v>4</v>
      </c>
      <c r="E81" s="6">
        <v>4</v>
      </c>
      <c r="F81" s="6">
        <v>4</v>
      </c>
      <c r="G81" s="6">
        <v>3</v>
      </c>
      <c r="H81" s="6">
        <v>3</v>
      </c>
      <c r="I81" s="6">
        <v>4</v>
      </c>
      <c r="J81" s="7">
        <f t="shared" si="20"/>
        <v>26</v>
      </c>
      <c r="K81" s="7">
        <f t="shared" si="24"/>
        <v>676</v>
      </c>
      <c r="L81" s="2">
        <v>4</v>
      </c>
      <c r="M81" s="2">
        <v>4</v>
      </c>
      <c r="N81" s="2">
        <v>3</v>
      </c>
      <c r="O81" s="2">
        <v>4</v>
      </c>
      <c r="P81" s="2">
        <v>4</v>
      </c>
      <c r="Q81" s="2">
        <v>3</v>
      </c>
      <c r="R81" s="2">
        <v>4</v>
      </c>
      <c r="S81" s="14">
        <f t="shared" si="21"/>
        <v>26</v>
      </c>
      <c r="T81" s="15">
        <f t="shared" si="22"/>
        <v>676</v>
      </c>
      <c r="U81" s="15"/>
      <c r="V81" s="15">
        <f t="shared" si="23"/>
        <v>104</v>
      </c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</row>
    <row r="82" spans="1:52" ht="15.75" x14ac:dyDescent="0.25">
      <c r="A82" s="1"/>
      <c r="B82" s="5">
        <v>78</v>
      </c>
      <c r="C82" s="6">
        <v>3</v>
      </c>
      <c r="D82" s="6">
        <v>3</v>
      </c>
      <c r="E82" s="6">
        <v>3</v>
      </c>
      <c r="F82" s="6">
        <v>3</v>
      </c>
      <c r="G82" s="6">
        <v>3</v>
      </c>
      <c r="H82" s="6">
        <v>3</v>
      </c>
      <c r="I82" s="6">
        <v>3</v>
      </c>
      <c r="J82" s="7">
        <f t="shared" si="20"/>
        <v>21</v>
      </c>
      <c r="K82" s="7">
        <f t="shared" si="24"/>
        <v>441</v>
      </c>
      <c r="L82" s="2">
        <v>3</v>
      </c>
      <c r="M82" s="2">
        <v>3</v>
      </c>
      <c r="N82" s="2">
        <v>4</v>
      </c>
      <c r="O82" s="2">
        <v>3</v>
      </c>
      <c r="P82" s="2">
        <v>3</v>
      </c>
      <c r="Q82" s="2">
        <v>4</v>
      </c>
      <c r="R82" s="2">
        <v>3</v>
      </c>
      <c r="S82" s="14">
        <f t="shared" si="21"/>
        <v>23</v>
      </c>
      <c r="T82" s="15">
        <f t="shared" si="22"/>
        <v>529</v>
      </c>
      <c r="U82" s="15"/>
      <c r="V82" s="15">
        <f t="shared" si="23"/>
        <v>69</v>
      </c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</row>
    <row r="83" spans="1:52" ht="15.75" x14ac:dyDescent="0.25">
      <c r="A83" s="1"/>
      <c r="B83" s="5">
        <v>79</v>
      </c>
      <c r="C83" s="6">
        <v>3</v>
      </c>
      <c r="D83" s="6">
        <v>3</v>
      </c>
      <c r="E83" s="6">
        <v>3</v>
      </c>
      <c r="F83" s="6">
        <v>3</v>
      </c>
      <c r="G83" s="6">
        <v>3</v>
      </c>
      <c r="H83" s="6">
        <v>3</v>
      </c>
      <c r="I83" s="6">
        <v>3</v>
      </c>
      <c r="J83" s="7">
        <f t="shared" si="20"/>
        <v>21</v>
      </c>
      <c r="K83" s="7">
        <f t="shared" si="24"/>
        <v>441</v>
      </c>
      <c r="L83" s="2">
        <v>4</v>
      </c>
      <c r="M83" s="2">
        <v>4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14">
        <f t="shared" si="21"/>
        <v>28</v>
      </c>
      <c r="T83" s="15">
        <f t="shared" si="22"/>
        <v>784</v>
      </c>
      <c r="U83" s="15"/>
      <c r="V83" s="15">
        <f t="shared" si="23"/>
        <v>112</v>
      </c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</row>
    <row r="84" spans="1:52" s="44" customFormat="1" ht="15.75" x14ac:dyDescent="0.25">
      <c r="A84" s="13"/>
      <c r="B84" s="40">
        <v>80</v>
      </c>
      <c r="C84" s="41">
        <v>4</v>
      </c>
      <c r="D84" s="41">
        <v>4</v>
      </c>
      <c r="E84" s="41">
        <v>3</v>
      </c>
      <c r="F84" s="41">
        <v>4</v>
      </c>
      <c r="G84" s="41">
        <v>4</v>
      </c>
      <c r="H84" s="41">
        <v>4</v>
      </c>
      <c r="I84" s="41">
        <v>4</v>
      </c>
      <c r="J84" s="20">
        <f t="shared" si="20"/>
        <v>27</v>
      </c>
      <c r="K84" s="20">
        <f t="shared" si="24"/>
        <v>729</v>
      </c>
      <c r="L84" s="20">
        <v>3</v>
      </c>
      <c r="M84" s="20">
        <v>3</v>
      </c>
      <c r="N84" s="20">
        <v>3</v>
      </c>
      <c r="O84" s="20">
        <v>3</v>
      </c>
      <c r="P84" s="20">
        <v>3</v>
      </c>
      <c r="Q84" s="20">
        <v>3</v>
      </c>
      <c r="R84" s="20">
        <v>3</v>
      </c>
      <c r="S84" s="42">
        <f t="shared" si="21"/>
        <v>21</v>
      </c>
      <c r="T84" s="22">
        <f t="shared" si="22"/>
        <v>441</v>
      </c>
      <c r="U84" s="22"/>
      <c r="V84" s="15">
        <f t="shared" si="23"/>
        <v>63</v>
      </c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ht="15.75" x14ac:dyDescent="0.25">
      <c r="A85" s="1"/>
      <c r="B85" s="5">
        <v>81</v>
      </c>
      <c r="C85" s="6">
        <v>3</v>
      </c>
      <c r="D85" s="6">
        <v>3</v>
      </c>
      <c r="E85" s="6">
        <v>3</v>
      </c>
      <c r="F85" s="6">
        <v>3</v>
      </c>
      <c r="G85" s="6">
        <v>3</v>
      </c>
      <c r="H85" s="6">
        <v>3</v>
      </c>
      <c r="I85" s="6">
        <v>3</v>
      </c>
      <c r="J85" s="7">
        <f t="shared" si="20"/>
        <v>21</v>
      </c>
      <c r="K85" s="7">
        <f t="shared" si="24"/>
        <v>441</v>
      </c>
      <c r="L85" s="2">
        <v>3</v>
      </c>
      <c r="M85" s="2">
        <v>3</v>
      </c>
      <c r="N85" s="2">
        <v>3</v>
      </c>
      <c r="O85" s="2">
        <v>3</v>
      </c>
      <c r="P85" s="2">
        <v>3</v>
      </c>
      <c r="Q85" s="2">
        <v>3</v>
      </c>
      <c r="R85" s="2">
        <v>3</v>
      </c>
      <c r="S85" s="14">
        <f t="shared" si="21"/>
        <v>21</v>
      </c>
      <c r="T85" s="15">
        <f t="shared" si="22"/>
        <v>441</v>
      </c>
      <c r="U85" s="15"/>
      <c r="V85" s="15">
        <f t="shared" si="23"/>
        <v>63</v>
      </c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</row>
    <row r="86" spans="1:52" ht="15.75" x14ac:dyDescent="0.25">
      <c r="A86" s="1"/>
      <c r="B86" s="5">
        <v>82</v>
      </c>
      <c r="C86" s="6">
        <v>4</v>
      </c>
      <c r="D86" s="6">
        <v>4</v>
      </c>
      <c r="E86" s="6">
        <v>4</v>
      </c>
      <c r="F86" s="6">
        <v>4</v>
      </c>
      <c r="G86" s="6">
        <v>3</v>
      </c>
      <c r="H86" s="6">
        <v>3</v>
      </c>
      <c r="I86" s="6">
        <v>4</v>
      </c>
      <c r="J86" s="7">
        <f t="shared" si="20"/>
        <v>26</v>
      </c>
      <c r="K86" s="7">
        <f t="shared" si="24"/>
        <v>676</v>
      </c>
      <c r="L86" s="2">
        <v>4</v>
      </c>
      <c r="M86" s="2">
        <v>3</v>
      </c>
      <c r="N86" s="2">
        <v>3</v>
      </c>
      <c r="O86" s="2">
        <v>4</v>
      </c>
      <c r="P86" s="2">
        <v>4</v>
      </c>
      <c r="Q86" s="2">
        <v>3</v>
      </c>
      <c r="R86" s="2">
        <v>4</v>
      </c>
      <c r="S86" s="14">
        <f t="shared" si="21"/>
        <v>25</v>
      </c>
      <c r="T86" s="15">
        <f t="shared" si="22"/>
        <v>625</v>
      </c>
      <c r="U86" s="15"/>
      <c r="V86" s="15">
        <f t="shared" si="23"/>
        <v>100</v>
      </c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</row>
    <row r="87" spans="1:52" ht="15.75" x14ac:dyDescent="0.25">
      <c r="A87" s="1"/>
      <c r="B87" s="5">
        <v>83</v>
      </c>
      <c r="C87" s="6">
        <v>3</v>
      </c>
      <c r="D87" s="6">
        <v>3</v>
      </c>
      <c r="E87" s="6">
        <v>3</v>
      </c>
      <c r="F87" s="6">
        <v>4</v>
      </c>
      <c r="G87" s="6">
        <v>4</v>
      </c>
      <c r="H87" s="6">
        <v>3</v>
      </c>
      <c r="I87" s="6">
        <v>3</v>
      </c>
      <c r="J87" s="7">
        <f t="shared" si="20"/>
        <v>23</v>
      </c>
      <c r="K87" s="7">
        <f t="shared" si="24"/>
        <v>529</v>
      </c>
      <c r="L87" s="2">
        <v>4</v>
      </c>
      <c r="M87" s="2">
        <v>4</v>
      </c>
      <c r="N87" s="2">
        <v>3</v>
      </c>
      <c r="O87" s="2">
        <v>4</v>
      </c>
      <c r="P87" s="2">
        <v>4</v>
      </c>
      <c r="Q87" s="2">
        <v>3</v>
      </c>
      <c r="R87" s="2">
        <v>4</v>
      </c>
      <c r="S87" s="14">
        <f t="shared" si="21"/>
        <v>26</v>
      </c>
      <c r="T87" s="15">
        <f t="shared" si="22"/>
        <v>676</v>
      </c>
      <c r="U87" s="15"/>
      <c r="V87" s="15">
        <f t="shared" si="23"/>
        <v>104</v>
      </c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</row>
    <row r="88" spans="1:52" ht="15.75" x14ac:dyDescent="0.25">
      <c r="A88" s="1"/>
      <c r="B88" s="5">
        <v>84</v>
      </c>
      <c r="C88" s="6">
        <v>4</v>
      </c>
      <c r="D88" s="6">
        <v>4</v>
      </c>
      <c r="E88" s="6">
        <v>4</v>
      </c>
      <c r="F88" s="6">
        <v>4</v>
      </c>
      <c r="G88" s="6">
        <v>4</v>
      </c>
      <c r="H88" s="6">
        <v>4</v>
      </c>
      <c r="I88" s="6">
        <v>4</v>
      </c>
      <c r="J88" s="7">
        <f t="shared" si="20"/>
        <v>28</v>
      </c>
      <c r="K88" s="7">
        <f t="shared" si="24"/>
        <v>784</v>
      </c>
      <c r="L88" s="2">
        <v>4</v>
      </c>
      <c r="M88" s="2">
        <v>3</v>
      </c>
      <c r="N88" s="2">
        <v>4</v>
      </c>
      <c r="O88" s="2">
        <v>4</v>
      </c>
      <c r="P88" s="2">
        <v>4</v>
      </c>
      <c r="Q88" s="2">
        <v>4</v>
      </c>
      <c r="R88" s="2">
        <v>4</v>
      </c>
      <c r="S88" s="14">
        <f t="shared" si="21"/>
        <v>27</v>
      </c>
      <c r="T88" s="15">
        <f t="shared" si="22"/>
        <v>729</v>
      </c>
      <c r="U88" s="15"/>
      <c r="V88" s="15">
        <f t="shared" si="23"/>
        <v>108</v>
      </c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</row>
    <row r="89" spans="1:52" ht="15.75" x14ac:dyDescent="0.25">
      <c r="A89" s="1"/>
      <c r="B89" s="5">
        <v>85</v>
      </c>
      <c r="C89" s="6">
        <v>4</v>
      </c>
      <c r="D89" s="6">
        <v>4</v>
      </c>
      <c r="E89" s="6">
        <v>3</v>
      </c>
      <c r="F89" s="6">
        <v>4</v>
      </c>
      <c r="G89" s="6">
        <v>4</v>
      </c>
      <c r="H89" s="6">
        <v>4</v>
      </c>
      <c r="I89" s="6">
        <v>4</v>
      </c>
      <c r="J89" s="7">
        <f t="shared" si="20"/>
        <v>27</v>
      </c>
      <c r="K89" s="7">
        <f t="shared" si="24"/>
        <v>729</v>
      </c>
      <c r="L89" s="2">
        <v>3</v>
      </c>
      <c r="M89" s="2">
        <v>3</v>
      </c>
      <c r="N89" s="2">
        <v>3</v>
      </c>
      <c r="O89" s="2">
        <v>3</v>
      </c>
      <c r="P89" s="2">
        <v>3</v>
      </c>
      <c r="Q89" s="2">
        <v>3</v>
      </c>
      <c r="R89" s="2">
        <v>3</v>
      </c>
      <c r="S89" s="14">
        <f t="shared" si="21"/>
        <v>21</v>
      </c>
      <c r="T89" s="15">
        <f t="shared" si="22"/>
        <v>441</v>
      </c>
      <c r="U89" s="15"/>
      <c r="V89" s="15">
        <f t="shared" si="23"/>
        <v>63</v>
      </c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</row>
    <row r="90" spans="1:52" ht="15.75" x14ac:dyDescent="0.25">
      <c r="A90" s="1"/>
      <c r="B90" s="5">
        <v>86</v>
      </c>
      <c r="C90" s="6">
        <v>3</v>
      </c>
      <c r="D90" s="6">
        <v>3</v>
      </c>
      <c r="E90" s="6">
        <v>3</v>
      </c>
      <c r="F90" s="6">
        <v>3</v>
      </c>
      <c r="G90" s="6">
        <v>3</v>
      </c>
      <c r="H90" s="6">
        <v>3</v>
      </c>
      <c r="I90" s="6">
        <v>3</v>
      </c>
      <c r="J90" s="7">
        <f t="shared" si="20"/>
        <v>21</v>
      </c>
      <c r="K90" s="7">
        <f t="shared" si="24"/>
        <v>441</v>
      </c>
      <c r="L90" s="2">
        <v>4</v>
      </c>
      <c r="M90" s="2">
        <v>4</v>
      </c>
      <c r="N90" s="2">
        <v>3</v>
      </c>
      <c r="O90" s="2">
        <v>4</v>
      </c>
      <c r="P90" s="2">
        <v>4</v>
      </c>
      <c r="Q90" s="2">
        <v>3</v>
      </c>
      <c r="R90" s="2">
        <v>4</v>
      </c>
      <c r="S90" s="14">
        <f t="shared" si="21"/>
        <v>26</v>
      </c>
      <c r="T90" s="15">
        <f t="shared" si="22"/>
        <v>676</v>
      </c>
      <c r="U90" s="15"/>
      <c r="V90" s="15">
        <f t="shared" si="23"/>
        <v>104</v>
      </c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</row>
    <row r="91" spans="1:52" ht="15.75" x14ac:dyDescent="0.25">
      <c r="A91" s="1"/>
      <c r="B91" s="5">
        <v>87</v>
      </c>
      <c r="C91" s="6">
        <v>4</v>
      </c>
      <c r="D91" s="6">
        <v>4</v>
      </c>
      <c r="E91" s="6">
        <v>4</v>
      </c>
      <c r="F91" s="6">
        <v>4</v>
      </c>
      <c r="G91" s="6">
        <v>3</v>
      </c>
      <c r="H91" s="6">
        <v>3</v>
      </c>
      <c r="I91" s="6">
        <v>4</v>
      </c>
      <c r="J91" s="7">
        <f t="shared" si="20"/>
        <v>26</v>
      </c>
      <c r="K91" s="7">
        <f t="shared" si="24"/>
        <v>676</v>
      </c>
      <c r="L91" s="2">
        <v>3</v>
      </c>
      <c r="M91" s="2">
        <v>3</v>
      </c>
      <c r="N91" s="2">
        <v>3</v>
      </c>
      <c r="O91" s="2">
        <v>3</v>
      </c>
      <c r="P91" s="2">
        <v>3</v>
      </c>
      <c r="Q91" s="2">
        <v>3</v>
      </c>
      <c r="R91" s="2">
        <v>3</v>
      </c>
      <c r="S91" s="14">
        <f t="shared" si="21"/>
        <v>21</v>
      </c>
      <c r="T91" s="15">
        <f t="shared" si="22"/>
        <v>441</v>
      </c>
      <c r="U91" s="15"/>
      <c r="V91" s="15">
        <f t="shared" si="23"/>
        <v>63</v>
      </c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</row>
    <row r="92" spans="1:52" ht="15.75" x14ac:dyDescent="0.25">
      <c r="A92" s="1"/>
      <c r="B92" s="5">
        <v>88</v>
      </c>
      <c r="C92" s="6">
        <v>3</v>
      </c>
      <c r="D92" s="6">
        <v>3</v>
      </c>
      <c r="E92" s="6">
        <v>3</v>
      </c>
      <c r="F92" s="6">
        <v>3</v>
      </c>
      <c r="G92" s="6">
        <v>3</v>
      </c>
      <c r="H92" s="6">
        <v>3</v>
      </c>
      <c r="I92" s="6">
        <v>3</v>
      </c>
      <c r="J92" s="7">
        <f t="shared" si="20"/>
        <v>21</v>
      </c>
      <c r="K92" s="7">
        <f t="shared" si="24"/>
        <v>441</v>
      </c>
      <c r="L92" s="2">
        <v>4</v>
      </c>
      <c r="M92" s="2">
        <v>4</v>
      </c>
      <c r="N92" s="2">
        <v>4</v>
      </c>
      <c r="O92" s="2">
        <v>4</v>
      </c>
      <c r="P92" s="2">
        <v>4</v>
      </c>
      <c r="Q92" s="2">
        <v>4</v>
      </c>
      <c r="R92" s="2">
        <v>4</v>
      </c>
      <c r="S92" s="14">
        <f t="shared" si="21"/>
        <v>28</v>
      </c>
      <c r="T92" s="15">
        <f t="shared" si="22"/>
        <v>784</v>
      </c>
      <c r="U92" s="15"/>
      <c r="V92" s="15">
        <f t="shared" si="23"/>
        <v>112</v>
      </c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</row>
    <row r="93" spans="1:52" ht="15.75" x14ac:dyDescent="0.25">
      <c r="A93" s="1"/>
      <c r="B93" s="5">
        <v>89</v>
      </c>
      <c r="C93" s="6">
        <v>3</v>
      </c>
      <c r="D93" s="6">
        <v>3</v>
      </c>
      <c r="E93" s="6">
        <v>3</v>
      </c>
      <c r="F93" s="6">
        <v>3</v>
      </c>
      <c r="G93" s="6">
        <v>3</v>
      </c>
      <c r="H93" s="6">
        <v>3</v>
      </c>
      <c r="I93" s="6">
        <v>3</v>
      </c>
      <c r="J93" s="7">
        <f t="shared" si="20"/>
        <v>21</v>
      </c>
      <c r="K93" s="7">
        <f t="shared" si="24"/>
        <v>441</v>
      </c>
      <c r="L93" s="2">
        <v>4</v>
      </c>
      <c r="M93" s="2">
        <v>3</v>
      </c>
      <c r="N93" s="2">
        <v>3</v>
      </c>
      <c r="O93" s="2">
        <v>4</v>
      </c>
      <c r="P93" s="2">
        <v>4</v>
      </c>
      <c r="Q93" s="2">
        <v>3</v>
      </c>
      <c r="R93" s="2">
        <v>4</v>
      </c>
      <c r="S93" s="14">
        <f t="shared" si="21"/>
        <v>25</v>
      </c>
      <c r="T93" s="15">
        <f t="shared" si="22"/>
        <v>625</v>
      </c>
      <c r="U93" s="15"/>
      <c r="V93" s="15">
        <f t="shared" si="23"/>
        <v>100</v>
      </c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</row>
    <row r="94" spans="1:52" ht="15.75" x14ac:dyDescent="0.25">
      <c r="A94" s="1"/>
      <c r="B94" s="5">
        <v>90</v>
      </c>
      <c r="C94" s="6">
        <v>4</v>
      </c>
      <c r="D94" s="6">
        <v>4</v>
      </c>
      <c r="E94" s="6">
        <v>3</v>
      </c>
      <c r="F94" s="6">
        <v>4</v>
      </c>
      <c r="G94" s="6">
        <v>4</v>
      </c>
      <c r="H94" s="6">
        <v>4</v>
      </c>
      <c r="I94" s="6">
        <v>4</v>
      </c>
      <c r="J94" s="7">
        <f t="shared" si="20"/>
        <v>27</v>
      </c>
      <c r="K94" s="7">
        <f t="shared" si="24"/>
        <v>729</v>
      </c>
      <c r="L94" s="2">
        <v>3</v>
      </c>
      <c r="M94" s="2">
        <v>3</v>
      </c>
      <c r="N94" s="2">
        <v>3</v>
      </c>
      <c r="O94" s="2">
        <v>3</v>
      </c>
      <c r="P94" s="2">
        <v>3</v>
      </c>
      <c r="Q94" s="2">
        <v>3</v>
      </c>
      <c r="R94" s="2">
        <v>3</v>
      </c>
      <c r="S94" s="14">
        <f t="shared" si="21"/>
        <v>21</v>
      </c>
      <c r="T94" s="15">
        <f t="shared" si="22"/>
        <v>441</v>
      </c>
      <c r="U94" s="15"/>
      <c r="V94" s="15">
        <f t="shared" si="23"/>
        <v>63</v>
      </c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</row>
    <row r="95" spans="1:52" ht="15.75" x14ac:dyDescent="0.25">
      <c r="A95" s="1"/>
      <c r="B95" s="5">
        <v>91</v>
      </c>
      <c r="C95" s="6">
        <v>3</v>
      </c>
      <c r="D95" s="6">
        <v>3</v>
      </c>
      <c r="E95" s="6">
        <v>3</v>
      </c>
      <c r="F95" s="6">
        <v>3</v>
      </c>
      <c r="G95" s="6">
        <v>3</v>
      </c>
      <c r="H95" s="6">
        <v>3</v>
      </c>
      <c r="I95" s="6">
        <v>3</v>
      </c>
      <c r="J95" s="7">
        <f t="shared" si="20"/>
        <v>21</v>
      </c>
      <c r="K95" s="7">
        <f t="shared" si="24"/>
        <v>441</v>
      </c>
      <c r="L95" s="2">
        <v>4</v>
      </c>
      <c r="M95" s="2">
        <v>4</v>
      </c>
      <c r="N95" s="2">
        <v>3</v>
      </c>
      <c r="O95" s="2">
        <v>4</v>
      </c>
      <c r="P95" s="2">
        <v>4</v>
      </c>
      <c r="Q95" s="2">
        <v>3</v>
      </c>
      <c r="R95" s="2">
        <v>4</v>
      </c>
      <c r="S95" s="14">
        <f t="shared" si="21"/>
        <v>26</v>
      </c>
      <c r="T95" s="15">
        <f t="shared" si="22"/>
        <v>676</v>
      </c>
      <c r="U95" s="15"/>
      <c r="V95" s="15">
        <f t="shared" si="23"/>
        <v>104</v>
      </c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</row>
    <row r="96" spans="1:52" ht="15.75" x14ac:dyDescent="0.25">
      <c r="A96" s="1"/>
      <c r="B96" s="5">
        <v>92</v>
      </c>
      <c r="C96" s="6">
        <v>4</v>
      </c>
      <c r="D96" s="6">
        <v>4</v>
      </c>
      <c r="E96" s="6">
        <v>4</v>
      </c>
      <c r="F96" s="6">
        <v>4</v>
      </c>
      <c r="G96" s="6">
        <v>3</v>
      </c>
      <c r="H96" s="6">
        <v>3</v>
      </c>
      <c r="I96" s="6">
        <v>4</v>
      </c>
      <c r="J96" s="7">
        <f t="shared" si="20"/>
        <v>26</v>
      </c>
      <c r="K96" s="7">
        <f t="shared" si="24"/>
        <v>676</v>
      </c>
      <c r="L96" s="2">
        <v>4</v>
      </c>
      <c r="M96" s="2">
        <v>3</v>
      </c>
      <c r="N96" s="2">
        <v>4</v>
      </c>
      <c r="O96" s="2">
        <v>4</v>
      </c>
      <c r="P96" s="2">
        <v>4</v>
      </c>
      <c r="Q96" s="2">
        <v>4</v>
      </c>
      <c r="R96" s="2">
        <v>4</v>
      </c>
      <c r="S96" s="14">
        <f t="shared" si="21"/>
        <v>27</v>
      </c>
      <c r="T96" s="15">
        <f t="shared" si="22"/>
        <v>729</v>
      </c>
      <c r="U96" s="15"/>
      <c r="V96" s="15">
        <f t="shared" si="23"/>
        <v>108</v>
      </c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</row>
    <row r="97" spans="1:64" ht="15.75" x14ac:dyDescent="0.25">
      <c r="A97" s="1"/>
      <c r="B97" s="5">
        <v>93</v>
      </c>
      <c r="C97" s="6">
        <v>3</v>
      </c>
      <c r="D97" s="6">
        <v>3</v>
      </c>
      <c r="E97" s="6">
        <v>3</v>
      </c>
      <c r="F97" s="6">
        <v>4</v>
      </c>
      <c r="G97" s="6">
        <v>4</v>
      </c>
      <c r="H97" s="6">
        <v>3</v>
      </c>
      <c r="I97" s="6">
        <v>3</v>
      </c>
      <c r="J97" s="7">
        <f t="shared" si="20"/>
        <v>23</v>
      </c>
      <c r="K97" s="7">
        <f t="shared" si="24"/>
        <v>529</v>
      </c>
      <c r="L97" s="2">
        <v>3</v>
      </c>
      <c r="M97" s="2">
        <v>3</v>
      </c>
      <c r="N97" s="2">
        <v>3</v>
      </c>
      <c r="O97" s="2">
        <v>3</v>
      </c>
      <c r="P97" s="2">
        <v>3</v>
      </c>
      <c r="Q97" s="2">
        <v>3</v>
      </c>
      <c r="R97" s="2">
        <v>3</v>
      </c>
      <c r="S97" s="14">
        <f t="shared" si="21"/>
        <v>21</v>
      </c>
      <c r="T97" s="15">
        <f t="shared" si="22"/>
        <v>441</v>
      </c>
      <c r="U97" s="15"/>
      <c r="V97" s="15">
        <f t="shared" si="23"/>
        <v>63</v>
      </c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</row>
    <row r="98" spans="1:64" ht="15.75" x14ac:dyDescent="0.25">
      <c r="A98" s="1"/>
      <c r="B98" s="5">
        <v>94</v>
      </c>
      <c r="C98" s="6">
        <v>4</v>
      </c>
      <c r="D98" s="6">
        <v>4</v>
      </c>
      <c r="E98" s="6">
        <v>4</v>
      </c>
      <c r="F98" s="6">
        <v>4</v>
      </c>
      <c r="G98" s="6">
        <v>4</v>
      </c>
      <c r="H98" s="6">
        <v>4</v>
      </c>
      <c r="I98" s="6">
        <v>4</v>
      </c>
      <c r="J98" s="7">
        <f t="shared" si="20"/>
        <v>28</v>
      </c>
      <c r="K98" s="7">
        <f t="shared" si="24"/>
        <v>784</v>
      </c>
      <c r="L98" s="2">
        <v>4</v>
      </c>
      <c r="M98" s="2">
        <v>4</v>
      </c>
      <c r="N98" s="2">
        <v>3</v>
      </c>
      <c r="O98" s="2">
        <v>4</v>
      </c>
      <c r="P98" s="2">
        <v>4</v>
      </c>
      <c r="Q98" s="2">
        <v>3</v>
      </c>
      <c r="R98" s="2">
        <v>4</v>
      </c>
      <c r="S98" s="14">
        <f t="shared" si="21"/>
        <v>26</v>
      </c>
      <c r="T98" s="15">
        <f t="shared" si="22"/>
        <v>676</v>
      </c>
      <c r="U98" s="15"/>
      <c r="V98" s="15">
        <f t="shared" si="23"/>
        <v>104</v>
      </c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</row>
    <row r="99" spans="1:64" ht="15.75" x14ac:dyDescent="0.25">
      <c r="A99" s="1"/>
      <c r="B99" s="5">
        <v>95</v>
      </c>
      <c r="C99" s="6">
        <v>3</v>
      </c>
      <c r="D99" s="6">
        <v>4</v>
      </c>
      <c r="E99" s="6">
        <v>3</v>
      </c>
      <c r="F99" s="6">
        <v>4</v>
      </c>
      <c r="G99" s="6">
        <v>3</v>
      </c>
      <c r="H99" s="6">
        <v>3</v>
      </c>
      <c r="I99" s="6">
        <v>3</v>
      </c>
      <c r="J99" s="7">
        <f t="shared" si="20"/>
        <v>23</v>
      </c>
      <c r="K99" s="7">
        <f t="shared" si="24"/>
        <v>529</v>
      </c>
      <c r="L99" s="2">
        <v>4</v>
      </c>
      <c r="M99" s="2">
        <v>3</v>
      </c>
      <c r="N99" s="2">
        <v>4</v>
      </c>
      <c r="O99" s="2">
        <v>4</v>
      </c>
      <c r="P99" s="2">
        <v>4</v>
      </c>
      <c r="Q99" s="2">
        <v>4</v>
      </c>
      <c r="R99" s="2">
        <v>4</v>
      </c>
      <c r="S99" s="14">
        <f t="shared" si="21"/>
        <v>27</v>
      </c>
      <c r="T99" s="15">
        <f t="shared" si="22"/>
        <v>729</v>
      </c>
      <c r="U99" s="15"/>
      <c r="V99" s="15">
        <f t="shared" si="23"/>
        <v>108</v>
      </c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</row>
    <row r="100" spans="1:64" ht="15.75" x14ac:dyDescent="0.25">
      <c r="A100" s="1"/>
      <c r="B100" s="5">
        <v>96</v>
      </c>
      <c r="C100" s="6">
        <v>3</v>
      </c>
      <c r="D100" s="6">
        <v>3</v>
      </c>
      <c r="E100" s="6">
        <v>4</v>
      </c>
      <c r="F100" s="6">
        <v>4</v>
      </c>
      <c r="G100" s="6">
        <v>3</v>
      </c>
      <c r="H100" s="6">
        <v>3</v>
      </c>
      <c r="I100" s="6">
        <v>4</v>
      </c>
      <c r="J100" s="7">
        <f t="shared" si="20"/>
        <v>24</v>
      </c>
      <c r="K100" s="7">
        <f t="shared" si="24"/>
        <v>576</v>
      </c>
      <c r="L100" s="2">
        <v>3</v>
      </c>
      <c r="M100" s="2">
        <v>3</v>
      </c>
      <c r="N100" s="2">
        <v>3</v>
      </c>
      <c r="O100" s="2">
        <v>3</v>
      </c>
      <c r="P100" s="2">
        <v>3</v>
      </c>
      <c r="Q100" s="2">
        <v>3</v>
      </c>
      <c r="R100" s="2">
        <v>3</v>
      </c>
      <c r="S100" s="14">
        <f t="shared" si="21"/>
        <v>21</v>
      </c>
      <c r="T100" s="15">
        <f t="shared" si="22"/>
        <v>441</v>
      </c>
      <c r="U100" s="15"/>
      <c r="V100" s="15">
        <f t="shared" si="23"/>
        <v>63</v>
      </c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</row>
    <row r="101" spans="1:64" ht="15.75" x14ac:dyDescent="0.25">
      <c r="A101" s="1"/>
      <c r="B101" s="5">
        <v>97</v>
      </c>
      <c r="C101" s="6">
        <v>4</v>
      </c>
      <c r="D101" s="6">
        <v>4</v>
      </c>
      <c r="E101" s="6">
        <v>3</v>
      </c>
      <c r="F101" s="6">
        <v>4</v>
      </c>
      <c r="G101" s="6">
        <v>4</v>
      </c>
      <c r="H101" s="6">
        <v>4</v>
      </c>
      <c r="I101" s="6">
        <v>4</v>
      </c>
      <c r="J101" s="7">
        <f t="shared" ref="J101:J104" si="25">SUM(C101:I101)</f>
        <v>27</v>
      </c>
      <c r="K101" s="7">
        <f t="shared" si="24"/>
        <v>729</v>
      </c>
      <c r="L101" s="2">
        <v>3</v>
      </c>
      <c r="M101" s="2">
        <v>3</v>
      </c>
      <c r="N101" s="2">
        <v>3</v>
      </c>
      <c r="O101" s="2">
        <v>3</v>
      </c>
      <c r="P101" s="2">
        <v>3</v>
      </c>
      <c r="Q101" s="2">
        <v>3</v>
      </c>
      <c r="R101" s="2">
        <v>3</v>
      </c>
      <c r="S101" s="14">
        <f t="shared" ref="S101:S104" si="26">SUM(L101:R101)</f>
        <v>21</v>
      </c>
      <c r="T101" s="15">
        <f t="shared" si="22"/>
        <v>441</v>
      </c>
      <c r="U101" s="15"/>
      <c r="V101" s="15">
        <f t="shared" si="23"/>
        <v>63</v>
      </c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</row>
    <row r="102" spans="1:64" ht="15.75" x14ac:dyDescent="0.25">
      <c r="A102" s="1"/>
      <c r="B102" s="5">
        <v>98</v>
      </c>
      <c r="C102" s="6">
        <v>3</v>
      </c>
      <c r="D102" s="6">
        <v>3</v>
      </c>
      <c r="E102" s="6">
        <v>3</v>
      </c>
      <c r="F102" s="6">
        <v>3</v>
      </c>
      <c r="G102" s="6">
        <v>3</v>
      </c>
      <c r="H102" s="6">
        <v>3</v>
      </c>
      <c r="I102" s="6">
        <v>3</v>
      </c>
      <c r="J102" s="7">
        <f t="shared" si="25"/>
        <v>21</v>
      </c>
      <c r="K102" s="7">
        <f t="shared" si="24"/>
        <v>441</v>
      </c>
      <c r="L102" s="2">
        <v>4</v>
      </c>
      <c r="M102" s="2">
        <v>3</v>
      </c>
      <c r="N102" s="2">
        <v>3</v>
      </c>
      <c r="O102" s="2">
        <v>4</v>
      </c>
      <c r="P102" s="2">
        <v>4</v>
      </c>
      <c r="Q102" s="2">
        <v>3</v>
      </c>
      <c r="R102" s="2">
        <v>4</v>
      </c>
      <c r="S102" s="14">
        <f t="shared" si="26"/>
        <v>25</v>
      </c>
      <c r="T102" s="15">
        <f t="shared" si="22"/>
        <v>625</v>
      </c>
      <c r="U102" s="15"/>
      <c r="V102" s="15">
        <f t="shared" si="23"/>
        <v>100</v>
      </c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</row>
    <row r="103" spans="1:64" ht="15.75" x14ac:dyDescent="0.25">
      <c r="A103" s="1"/>
      <c r="B103" s="5">
        <v>99</v>
      </c>
      <c r="C103" s="6">
        <v>4</v>
      </c>
      <c r="D103" s="6">
        <v>4</v>
      </c>
      <c r="E103" s="6">
        <v>4</v>
      </c>
      <c r="F103" s="6">
        <v>4</v>
      </c>
      <c r="G103" s="6">
        <v>3</v>
      </c>
      <c r="H103" s="6">
        <v>3</v>
      </c>
      <c r="I103" s="6">
        <v>4</v>
      </c>
      <c r="J103" s="7">
        <f t="shared" si="25"/>
        <v>26</v>
      </c>
      <c r="K103" s="7">
        <f t="shared" si="24"/>
        <v>676</v>
      </c>
      <c r="L103" s="2">
        <v>4</v>
      </c>
      <c r="M103" s="2">
        <v>4</v>
      </c>
      <c r="N103" s="2">
        <v>3</v>
      </c>
      <c r="O103" s="2">
        <v>4</v>
      </c>
      <c r="P103" s="2">
        <v>4</v>
      </c>
      <c r="Q103" s="2">
        <v>3</v>
      </c>
      <c r="R103" s="2">
        <v>4</v>
      </c>
      <c r="S103" s="14">
        <f t="shared" si="26"/>
        <v>26</v>
      </c>
      <c r="T103" s="15">
        <f t="shared" si="22"/>
        <v>676</v>
      </c>
      <c r="U103" s="15"/>
      <c r="V103" s="15">
        <f t="shared" si="23"/>
        <v>104</v>
      </c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</row>
    <row r="104" spans="1:64" ht="15.75" x14ac:dyDescent="0.25">
      <c r="A104" s="1"/>
      <c r="B104" s="5">
        <v>100</v>
      </c>
      <c r="C104" s="6">
        <v>3</v>
      </c>
      <c r="D104" s="6">
        <v>3</v>
      </c>
      <c r="E104" s="6">
        <v>3</v>
      </c>
      <c r="F104" s="6">
        <v>3</v>
      </c>
      <c r="G104" s="6">
        <v>3</v>
      </c>
      <c r="H104" s="6">
        <v>3</v>
      </c>
      <c r="I104" s="6">
        <v>3</v>
      </c>
      <c r="J104" s="7">
        <f t="shared" si="25"/>
        <v>21</v>
      </c>
      <c r="K104" s="7">
        <f t="shared" si="24"/>
        <v>441</v>
      </c>
      <c r="L104" s="2">
        <v>4</v>
      </c>
      <c r="M104" s="2">
        <v>3</v>
      </c>
      <c r="N104" s="2">
        <v>4</v>
      </c>
      <c r="O104" s="2">
        <v>4</v>
      </c>
      <c r="P104" s="2">
        <v>4</v>
      </c>
      <c r="Q104" s="2">
        <v>4</v>
      </c>
      <c r="R104" s="2">
        <v>4</v>
      </c>
      <c r="S104" s="14">
        <f t="shared" si="26"/>
        <v>27</v>
      </c>
      <c r="T104" s="15">
        <f t="shared" si="22"/>
        <v>729</v>
      </c>
      <c r="U104" s="15"/>
      <c r="V104" s="15">
        <f t="shared" si="23"/>
        <v>108</v>
      </c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</row>
    <row r="105" spans="1:64" ht="15.75" x14ac:dyDescent="0.25">
      <c r="A105" s="10"/>
      <c r="B105" s="20" t="s">
        <v>58</v>
      </c>
      <c r="C105" s="29">
        <f t="shared" ref="C105:I105" si="27">AVERAGE(C5:C104)</f>
        <v>3.47</v>
      </c>
      <c r="D105" s="19">
        <f t="shared" si="27"/>
        <v>3.51</v>
      </c>
      <c r="E105" s="19">
        <f t="shared" si="27"/>
        <v>3.28</v>
      </c>
      <c r="F105" s="19">
        <f t="shared" si="27"/>
        <v>3.51</v>
      </c>
      <c r="G105" s="19">
        <f t="shared" si="27"/>
        <v>3.31</v>
      </c>
      <c r="H105" s="19">
        <f t="shared" si="27"/>
        <v>3.36</v>
      </c>
      <c r="I105" s="19">
        <f t="shared" si="27"/>
        <v>3.5</v>
      </c>
      <c r="J105" s="10"/>
      <c r="K105" s="10"/>
      <c r="L105" s="19">
        <f t="shared" ref="L105:R105" si="28">AVERAGE(L5:L104)</f>
        <v>3.63</v>
      </c>
      <c r="M105" s="19">
        <f t="shared" si="28"/>
        <v>3.36</v>
      </c>
      <c r="N105" s="19">
        <f t="shared" si="28"/>
        <v>3.25</v>
      </c>
      <c r="O105" s="19">
        <f t="shared" si="28"/>
        <v>3.63</v>
      </c>
      <c r="P105" s="19">
        <f t="shared" si="28"/>
        <v>3.63</v>
      </c>
      <c r="Q105" s="19">
        <f t="shared" si="28"/>
        <v>3.25</v>
      </c>
      <c r="R105" s="19">
        <f t="shared" si="28"/>
        <v>3.63</v>
      </c>
      <c r="S105" s="10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5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</row>
    <row r="106" spans="1:64" ht="15.75" x14ac:dyDescent="0.25">
      <c r="A106" s="10"/>
      <c r="B106" s="20" t="s">
        <v>57</v>
      </c>
      <c r="C106" s="30">
        <f t="shared" ref="C106:I106" si="29">SUM(C5:C104)</f>
        <v>347</v>
      </c>
      <c r="D106" s="20">
        <f t="shared" si="29"/>
        <v>351</v>
      </c>
      <c r="E106" s="20">
        <f t="shared" si="29"/>
        <v>328</v>
      </c>
      <c r="F106" s="20">
        <f t="shared" si="29"/>
        <v>351</v>
      </c>
      <c r="G106" s="20">
        <f t="shared" si="29"/>
        <v>331</v>
      </c>
      <c r="H106" s="20">
        <f>SUM(H5:H104)</f>
        <v>336</v>
      </c>
      <c r="I106" s="20">
        <f t="shared" si="29"/>
        <v>350</v>
      </c>
      <c r="J106" s="10">
        <f>AVERAGE(J5:J104)</f>
        <v>23.94</v>
      </c>
      <c r="K106" s="10"/>
      <c r="L106" s="20">
        <f t="shared" ref="L106:R106" si="30">SUM(L5:L104)</f>
        <v>363</v>
      </c>
      <c r="M106" s="20">
        <f t="shared" si="30"/>
        <v>336</v>
      </c>
      <c r="N106" s="20">
        <f t="shared" si="30"/>
        <v>325</v>
      </c>
      <c r="O106" s="20">
        <f t="shared" si="30"/>
        <v>363</v>
      </c>
      <c r="P106" s="20">
        <f t="shared" si="30"/>
        <v>363</v>
      </c>
      <c r="Q106" s="20">
        <f t="shared" si="30"/>
        <v>325</v>
      </c>
      <c r="R106" s="20">
        <f t="shared" si="30"/>
        <v>363</v>
      </c>
      <c r="S106" s="10">
        <f>SUM(S5:S104)</f>
        <v>2438</v>
      </c>
      <c r="T106" s="10">
        <f>SUM(T5:T104)</f>
        <v>60152</v>
      </c>
      <c r="U106" s="10"/>
      <c r="V106" s="10">
        <f>SUM(V5:V104)</f>
        <v>8973</v>
      </c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</row>
    <row r="107" spans="1:64" ht="15.75" x14ac:dyDescent="0.25">
      <c r="A107" s="10"/>
      <c r="B107" s="20" t="s">
        <v>48</v>
      </c>
      <c r="C107" s="24">
        <f t="shared" ref="C107:I107" si="31">CORREL(C5:C104,$J$5:$J$104)</f>
        <v>0.92968544548624354</v>
      </c>
      <c r="D107" s="24">
        <f t="shared" si="31"/>
        <v>0.90023575718245563</v>
      </c>
      <c r="E107" s="24">
        <f t="shared" si="31"/>
        <v>0.51894632578501543</v>
      </c>
      <c r="F107" s="24">
        <f t="shared" si="31"/>
        <v>0.91510831223255373</v>
      </c>
      <c r="G107" s="24">
        <f t="shared" si="31"/>
        <v>0.68208162922896187</v>
      </c>
      <c r="H107" s="24">
        <f t="shared" si="31"/>
        <v>0.61306040204338408</v>
      </c>
      <c r="I107" s="24">
        <f t="shared" si="31"/>
        <v>0.95165313546097863</v>
      </c>
      <c r="J107" s="10"/>
      <c r="K107" s="10"/>
      <c r="L107" s="25">
        <f t="shared" ref="L107:R107" si="32">CORREL(L5:L104,$S$5:$S$104)</f>
        <v>0.95418047511805337</v>
      </c>
      <c r="M107" s="25">
        <f t="shared" si="32"/>
        <v>0.61082414112823169</v>
      </c>
      <c r="N107" s="25">
        <f t="shared" si="32"/>
        <v>0.61814471056217368</v>
      </c>
      <c r="O107" s="25">
        <f t="shared" si="32"/>
        <v>0.95418047511805337</v>
      </c>
      <c r="P107" s="25">
        <f t="shared" si="32"/>
        <v>0.95418047511805337</v>
      </c>
      <c r="Q107" s="25">
        <f t="shared" si="32"/>
        <v>0.61814471056217368</v>
      </c>
      <c r="R107" s="25">
        <f t="shared" si="32"/>
        <v>0.95418047511805337</v>
      </c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</row>
    <row r="108" spans="1:64" ht="15.75" x14ac:dyDescent="0.25">
      <c r="A108" s="10"/>
      <c r="B108" s="20" t="s">
        <v>49</v>
      </c>
      <c r="C108" s="10">
        <v>0.1603</v>
      </c>
      <c r="D108" s="10">
        <v>0.1603</v>
      </c>
      <c r="E108" s="10">
        <v>0.1603</v>
      </c>
      <c r="F108" s="10">
        <v>0.1603</v>
      </c>
      <c r="G108" s="10">
        <v>0.1603</v>
      </c>
      <c r="H108" s="10">
        <v>0.1603</v>
      </c>
      <c r="I108" s="10">
        <v>0.1603</v>
      </c>
      <c r="J108" s="10"/>
      <c r="K108" s="10"/>
      <c r="L108" s="25">
        <f>0.1603</f>
        <v>0.1603</v>
      </c>
      <c r="M108" s="25">
        <f t="shared" ref="M108:R108" si="33">0.1603</f>
        <v>0.1603</v>
      </c>
      <c r="N108" s="25">
        <f t="shared" si="33"/>
        <v>0.1603</v>
      </c>
      <c r="O108" s="25">
        <f t="shared" si="33"/>
        <v>0.1603</v>
      </c>
      <c r="P108" s="25">
        <f t="shared" si="33"/>
        <v>0.1603</v>
      </c>
      <c r="Q108" s="25">
        <f t="shared" si="33"/>
        <v>0.1603</v>
      </c>
      <c r="R108" s="25">
        <f t="shared" si="33"/>
        <v>0.1603</v>
      </c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</row>
    <row r="109" spans="1:64" ht="15.75" x14ac:dyDescent="0.25">
      <c r="A109" s="10"/>
      <c r="B109" s="20" t="s">
        <v>50</v>
      </c>
      <c r="C109" s="10" t="str">
        <f>IF(C107&gt;C108,"v","t")</f>
        <v>v</v>
      </c>
      <c r="D109" s="10" t="str">
        <f t="shared" ref="D109:I109" si="34">IF(D107&gt;D108,"v","t")</f>
        <v>v</v>
      </c>
      <c r="E109" s="10" t="str">
        <f t="shared" si="34"/>
        <v>v</v>
      </c>
      <c r="F109" s="10" t="str">
        <f t="shared" si="34"/>
        <v>v</v>
      </c>
      <c r="G109" s="10" t="str">
        <f t="shared" si="34"/>
        <v>v</v>
      </c>
      <c r="H109" s="10" t="str">
        <f t="shared" si="34"/>
        <v>v</v>
      </c>
      <c r="I109" s="10" t="str">
        <f t="shared" si="34"/>
        <v>v</v>
      </c>
      <c r="J109" s="10"/>
      <c r="K109" s="10"/>
      <c r="L109" s="10" t="str">
        <f>IF(L107&gt;L108,"v","t")</f>
        <v>v</v>
      </c>
      <c r="M109" s="10" t="str">
        <f t="shared" ref="M109:R109" si="35">IF(M107&gt;M108,"v","t")</f>
        <v>v</v>
      </c>
      <c r="N109" s="10" t="str">
        <f t="shared" si="35"/>
        <v>v</v>
      </c>
      <c r="O109" s="10" t="str">
        <f t="shared" si="35"/>
        <v>v</v>
      </c>
      <c r="P109" s="10" t="str">
        <f t="shared" si="35"/>
        <v>v</v>
      </c>
      <c r="Q109" s="10" t="str">
        <f t="shared" si="35"/>
        <v>v</v>
      </c>
      <c r="R109" s="10" t="str">
        <f t="shared" si="35"/>
        <v>v</v>
      </c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</row>
    <row r="110" spans="1:64" ht="15.75" x14ac:dyDescent="0.25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</row>
    <row r="111" spans="1:64" ht="15.75" x14ac:dyDescent="0.25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</row>
    <row r="112" spans="1:64" ht="15.75" x14ac:dyDescent="0.2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</row>
    <row r="113" spans="1:64" ht="15.75" x14ac:dyDescent="0.25">
      <c r="A113" s="10"/>
      <c r="B113" s="10"/>
      <c r="C113" s="10">
        <f>SUM(C5:C104)</f>
        <v>347</v>
      </c>
      <c r="D113" s="10"/>
      <c r="E113" s="10"/>
      <c r="F113" s="10"/>
      <c r="G113" s="10">
        <f>C113*J111</f>
        <v>0</v>
      </c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</row>
    <row r="114" spans="1:64" ht="15.75" x14ac:dyDescent="0.25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</row>
    <row r="115" spans="1:64" ht="15.75" x14ac:dyDescent="0.25">
      <c r="A115" s="10"/>
      <c r="B115" s="10"/>
      <c r="C115" s="10"/>
      <c r="D115" s="10"/>
      <c r="E115" s="10"/>
      <c r="F115" s="10"/>
      <c r="G115" s="10"/>
      <c r="H115" s="10"/>
      <c r="I115" s="10"/>
      <c r="J115" s="10">
        <f>CORREL(C5:C104,$J$5:$J$104)</f>
        <v>0.92968544548624354</v>
      </c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</row>
    <row r="116" spans="1:64" ht="15.75" x14ac:dyDescent="0.2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</row>
    <row r="117" spans="1:64" ht="15.75" x14ac:dyDescent="0.25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</row>
    <row r="118" spans="1:64" ht="15.75" x14ac:dyDescent="0.2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</row>
    <row r="119" spans="1:64" ht="15.75" x14ac:dyDescent="0.25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</row>
    <row r="120" spans="1:64" ht="15.75" x14ac:dyDescent="0.25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</row>
    <row r="121" spans="1:64" ht="15.75" x14ac:dyDescent="0.2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</row>
    <row r="122" spans="1:64" ht="15.75" x14ac:dyDescent="0.25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</row>
    <row r="123" spans="1:64" x14ac:dyDescent="0.25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</row>
    <row r="124" spans="1:64" x14ac:dyDescent="0.25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</row>
    <row r="125" spans="1:64" x14ac:dyDescent="0.25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</row>
    <row r="126" spans="1:64" x14ac:dyDescent="0.25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</row>
    <row r="127" spans="1:64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</row>
    <row r="128" spans="1:64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</row>
    <row r="129" spans="1:45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</row>
    <row r="130" spans="1:45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</row>
    <row r="131" spans="1:45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</row>
    <row r="132" spans="1:45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</row>
    <row r="133" spans="1:45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</row>
    <row r="134" spans="1:45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</row>
    <row r="135" spans="1:45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</row>
    <row r="136" spans="1:45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</row>
    <row r="137" spans="1:45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</row>
    <row r="138" spans="1:45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</row>
    <row r="139" spans="1:45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</row>
    <row r="140" spans="1:45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</row>
    <row r="141" spans="1:45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</row>
    <row r="142" spans="1:45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</row>
    <row r="143" spans="1:45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</row>
    <row r="144" spans="1:45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</row>
    <row r="145" spans="1:45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</row>
    <row r="146" spans="1:45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</row>
    <row r="147" spans="1:45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</row>
    <row r="148" spans="1:45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</row>
    <row r="149" spans="1:45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</row>
    <row r="150" spans="1:45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</row>
    <row r="151" spans="1:45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</row>
    <row r="152" spans="1:45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</row>
    <row r="153" spans="1:45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</row>
    <row r="154" spans="1:45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</row>
    <row r="155" spans="1:45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</row>
    <row r="156" spans="1:45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</row>
    <row r="157" spans="1:45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</row>
    <row r="158" spans="1:45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</row>
    <row r="159" spans="1:45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</row>
    <row r="160" spans="1:45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</row>
    <row r="161" spans="1:45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</row>
    <row r="162" spans="1:45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</row>
    <row r="163" spans="1:45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</row>
    <row r="164" spans="1:45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</row>
    <row r="165" spans="1:45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</row>
    <row r="166" spans="1:45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</row>
    <row r="167" spans="1:45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</row>
    <row r="168" spans="1:45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</row>
    <row r="169" spans="1:45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</row>
    <row r="170" spans="1:45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</row>
    <row r="171" spans="1:45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</row>
    <row r="172" spans="1:45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</row>
    <row r="173" spans="1:45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</row>
    <row r="174" spans="1:45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</row>
    <row r="175" spans="1:45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</row>
    <row r="176" spans="1:45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</row>
    <row r="177" spans="1:45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</row>
    <row r="178" spans="1:45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</row>
    <row r="179" spans="1:45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</row>
    <row r="180" spans="1:45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</row>
    <row r="181" spans="1:45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</row>
    <row r="182" spans="1:45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</row>
    <row r="183" spans="1:45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</row>
    <row r="184" spans="1:45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</row>
    <row r="185" spans="1:45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</row>
    <row r="186" spans="1:45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</row>
    <row r="187" spans="1:45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</row>
    <row r="188" spans="1:45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</row>
    <row r="189" spans="1:45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</row>
    <row r="190" spans="1:45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</row>
    <row r="191" spans="1:45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</row>
    <row r="192" spans="1:45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</row>
    <row r="193" spans="1:45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</row>
    <row r="194" spans="1:45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</row>
    <row r="195" spans="1:45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</row>
    <row r="196" spans="1:45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</row>
    <row r="197" spans="1:45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</row>
    <row r="198" spans="1:45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</row>
    <row r="199" spans="1:45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</row>
    <row r="200" spans="1:45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</row>
    <row r="201" spans="1:45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</row>
    <row r="202" spans="1:45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</row>
    <row r="203" spans="1:45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</row>
    <row r="204" spans="1:45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</row>
    <row r="205" spans="1:45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</row>
    <row r="206" spans="1:45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</row>
    <row r="207" spans="1:45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</row>
    <row r="208" spans="1:45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</row>
    <row r="209" spans="1:45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</row>
    <row r="210" spans="1:45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</row>
    <row r="211" spans="1:45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</row>
    <row r="212" spans="1:45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</row>
    <row r="213" spans="1:45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</row>
    <row r="214" spans="1:45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</row>
    <row r="215" spans="1:45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</row>
    <row r="216" spans="1:45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</row>
    <row r="217" spans="1:45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</row>
    <row r="218" spans="1:45" x14ac:dyDescent="0.25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</row>
    <row r="219" spans="1:45" x14ac:dyDescent="0.25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</row>
    <row r="220" spans="1:45" x14ac:dyDescent="0.25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</row>
    <row r="221" spans="1:45" x14ac:dyDescent="0.25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</row>
    <row r="222" spans="1:45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</row>
    <row r="223" spans="1:45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</row>
    <row r="224" spans="1:45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</row>
    <row r="225" spans="1:45" x14ac:dyDescent="0.25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</row>
    <row r="226" spans="1:45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</row>
    <row r="227" spans="1:45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</row>
    <row r="228" spans="1:45" x14ac:dyDescent="0.25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</row>
    <row r="229" spans="1:45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</row>
    <row r="230" spans="1:45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</row>
    <row r="231" spans="1:45" x14ac:dyDescent="0.25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</row>
    <row r="232" spans="1:45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</row>
    <row r="233" spans="1:45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</row>
    <row r="234" spans="1:45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</row>
    <row r="235" spans="1:45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</row>
    <row r="236" spans="1:45" x14ac:dyDescent="0.25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</row>
    <row r="237" spans="1:45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</row>
    <row r="238" spans="1:45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</row>
    <row r="239" spans="1:45" x14ac:dyDescent="0.25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</row>
    <row r="240" spans="1:45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</row>
    <row r="241" spans="1:45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</row>
    <row r="242" spans="1:45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</row>
    <row r="243" spans="1:45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</row>
    <row r="244" spans="1:45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</row>
    <row r="245" spans="1:45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</row>
    <row r="246" spans="1:45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</row>
    <row r="247" spans="1:45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</row>
    <row r="248" spans="1:45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</row>
    <row r="249" spans="1:45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</row>
    <row r="250" spans="1:45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</row>
    <row r="251" spans="1:45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</row>
    <row r="252" spans="1:45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</row>
    <row r="253" spans="1:45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</row>
    <row r="254" spans="1:45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</row>
    <row r="255" spans="1:45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</row>
    <row r="256" spans="1:45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</row>
    <row r="257" spans="1:45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</row>
    <row r="258" spans="1:45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</row>
    <row r="259" spans="1:45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</row>
    <row r="260" spans="1:45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</row>
    <row r="261" spans="1:45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</row>
    <row r="262" spans="1:45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</row>
    <row r="263" spans="1:45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</row>
    <row r="264" spans="1:45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</row>
    <row r="265" spans="1:45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</row>
    <row r="266" spans="1:45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</row>
    <row r="267" spans="1:45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</row>
    <row r="268" spans="1:45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</row>
    <row r="269" spans="1:45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</row>
    <row r="270" spans="1:45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</row>
    <row r="271" spans="1:45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</row>
    <row r="272" spans="1:45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</row>
    <row r="273" spans="1:45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</row>
    <row r="274" spans="1:45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</row>
    <row r="275" spans="1:45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</row>
    <row r="276" spans="1:45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</row>
  </sheetData>
  <mergeCells count="31">
    <mergeCell ref="J3:J4"/>
    <mergeCell ref="L3:L4"/>
    <mergeCell ref="M3:M4"/>
    <mergeCell ref="B3:B4"/>
    <mergeCell ref="C3:C4"/>
    <mergeCell ref="D3:D4"/>
    <mergeCell ref="E3:E4"/>
    <mergeCell ref="F3:F4"/>
    <mergeCell ref="G3:G4"/>
    <mergeCell ref="H3:H4"/>
    <mergeCell ref="I3:I4"/>
    <mergeCell ref="S3:S4"/>
    <mergeCell ref="N3:N4"/>
    <mergeCell ref="O3:O4"/>
    <mergeCell ref="P3:P4"/>
    <mergeCell ref="Q3:Q4"/>
    <mergeCell ref="R3:R4"/>
    <mergeCell ref="T3:T4"/>
    <mergeCell ref="U3:U4"/>
    <mergeCell ref="V3:V4"/>
    <mergeCell ref="W3:W4"/>
    <mergeCell ref="X3:X4"/>
    <mergeCell ref="AE3:AE4"/>
    <mergeCell ref="AF3:AF4"/>
    <mergeCell ref="AG3:AG4"/>
    <mergeCell ref="Y3:Y4"/>
    <mergeCell ref="Z3:Z4"/>
    <mergeCell ref="AA3:AA4"/>
    <mergeCell ref="AB3:AB4"/>
    <mergeCell ref="AC3:AC4"/>
    <mergeCell ref="AD3:AD4"/>
  </mergeCells>
  <phoneticPr fontId="3" type="noConversion"/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12"/>
  <sheetViews>
    <sheetView tabSelected="1" topLeftCell="A95" workbookViewId="0">
      <selection activeCell="A111" sqref="A111"/>
    </sheetView>
  </sheetViews>
  <sheetFormatPr defaultRowHeight="15" x14ac:dyDescent="0.25"/>
  <cols>
    <col min="13" max="13" width="11" bestFit="1" customWidth="1"/>
    <col min="15" max="15" width="11" bestFit="1" customWidth="1"/>
    <col min="17" max="17" width="12.140625" customWidth="1"/>
    <col min="19" max="19" width="18" customWidth="1"/>
  </cols>
  <sheetData>
    <row r="2" spans="1:19" ht="15.75" thickBot="1" x14ac:dyDescent="0.3"/>
    <row r="3" spans="1:19" ht="21" customHeight="1" thickBot="1" x14ac:dyDescent="0.3">
      <c r="A3" s="78" t="s">
        <v>65</v>
      </c>
      <c r="B3" s="78" t="s">
        <v>66</v>
      </c>
      <c r="C3" s="50"/>
      <c r="D3" s="78" t="s">
        <v>67</v>
      </c>
      <c r="E3" s="50"/>
      <c r="F3" s="78" t="s">
        <v>68</v>
      </c>
      <c r="G3" s="50"/>
      <c r="H3" s="78" t="s">
        <v>69</v>
      </c>
      <c r="I3" s="50"/>
      <c r="J3" s="78" t="s">
        <v>70</v>
      </c>
      <c r="K3" s="50"/>
      <c r="L3" s="78" t="s">
        <v>71</v>
      </c>
      <c r="M3" s="50"/>
      <c r="N3" s="78" t="s">
        <v>72</v>
      </c>
      <c r="O3" s="50"/>
      <c r="P3" s="78" t="s">
        <v>73</v>
      </c>
      <c r="Q3" s="78" t="s">
        <v>74</v>
      </c>
      <c r="S3" s="63">
        <f>AVERAGE(C5:C104)</f>
        <v>12.29</v>
      </c>
    </row>
    <row r="4" spans="1:19" ht="15.75" thickBot="1" x14ac:dyDescent="0.3">
      <c r="A4" s="80"/>
      <c r="B4" s="80"/>
      <c r="C4" s="53"/>
      <c r="D4" s="80"/>
      <c r="E4" s="51"/>
      <c r="F4" s="79"/>
      <c r="G4" s="51"/>
      <c r="H4" s="79"/>
      <c r="I4" s="51"/>
      <c r="J4" s="79"/>
      <c r="K4" s="51"/>
      <c r="L4" s="79"/>
      <c r="M4" s="51"/>
      <c r="N4" s="79"/>
      <c r="O4" s="51"/>
      <c r="P4" s="80"/>
      <c r="Q4" s="80"/>
    </row>
    <row r="5" spans="1:19" ht="15.75" thickBot="1" x14ac:dyDescent="0.3">
      <c r="A5" s="52">
        <v>1</v>
      </c>
      <c r="B5" s="53">
        <v>3</v>
      </c>
      <c r="C5" s="53">
        <v>9</v>
      </c>
      <c r="D5" s="53">
        <v>3</v>
      </c>
      <c r="E5" s="53">
        <v>9</v>
      </c>
      <c r="F5" s="53">
        <v>3</v>
      </c>
      <c r="G5" s="53">
        <v>9</v>
      </c>
      <c r="H5" s="53">
        <v>3</v>
      </c>
      <c r="I5" s="53">
        <v>9</v>
      </c>
      <c r="J5" s="53">
        <v>3</v>
      </c>
      <c r="K5" s="53">
        <v>9</v>
      </c>
      <c r="L5" s="53">
        <v>4</v>
      </c>
      <c r="M5" s="53">
        <v>16</v>
      </c>
      <c r="N5" s="53">
        <v>3</v>
      </c>
      <c r="O5" s="53">
        <v>9</v>
      </c>
      <c r="P5" s="54">
        <f>SUM(B5+D5+F5+H5+J5+L5+N5)</f>
        <v>22</v>
      </c>
      <c r="Q5" s="54">
        <f>SUM(P5^2)</f>
        <v>484</v>
      </c>
    </row>
    <row r="6" spans="1:19" ht="15.75" thickBot="1" x14ac:dyDescent="0.3">
      <c r="A6" s="52">
        <v>2</v>
      </c>
      <c r="B6" s="53">
        <v>4</v>
      </c>
      <c r="C6" s="53">
        <v>16</v>
      </c>
      <c r="D6" s="53">
        <v>4</v>
      </c>
      <c r="E6" s="53">
        <v>16</v>
      </c>
      <c r="F6" s="53">
        <v>3</v>
      </c>
      <c r="G6" s="53">
        <v>9</v>
      </c>
      <c r="H6" s="53">
        <v>4</v>
      </c>
      <c r="I6" s="53">
        <v>16</v>
      </c>
      <c r="J6" s="53">
        <v>4</v>
      </c>
      <c r="K6" s="53">
        <v>16</v>
      </c>
      <c r="L6" s="53">
        <v>4</v>
      </c>
      <c r="M6" s="53">
        <v>16</v>
      </c>
      <c r="N6" s="53">
        <v>4</v>
      </c>
      <c r="O6" s="53">
        <v>16</v>
      </c>
      <c r="P6" s="54">
        <f t="shared" ref="P6:P69" si="0">SUM(B6+D6+F6+H6+J6+L6+N6)</f>
        <v>27</v>
      </c>
      <c r="Q6" s="54">
        <f t="shared" ref="Q6:Q69" si="1">SUM(P6^2)</f>
        <v>729</v>
      </c>
    </row>
    <row r="7" spans="1:19" ht="15.75" thickBot="1" x14ac:dyDescent="0.3">
      <c r="A7" s="52">
        <v>3</v>
      </c>
      <c r="B7" s="53">
        <v>3</v>
      </c>
      <c r="C7" s="53">
        <v>9</v>
      </c>
      <c r="D7" s="53">
        <v>3</v>
      </c>
      <c r="E7" s="53">
        <v>9</v>
      </c>
      <c r="F7" s="53">
        <v>3</v>
      </c>
      <c r="G7" s="53">
        <v>9</v>
      </c>
      <c r="H7" s="53">
        <v>3</v>
      </c>
      <c r="I7" s="53">
        <v>9</v>
      </c>
      <c r="J7" s="53">
        <v>3</v>
      </c>
      <c r="K7" s="53">
        <v>9</v>
      </c>
      <c r="L7" s="53">
        <v>4</v>
      </c>
      <c r="M7" s="53">
        <v>16</v>
      </c>
      <c r="N7" s="53">
        <v>3</v>
      </c>
      <c r="O7" s="53">
        <v>9</v>
      </c>
      <c r="P7" s="54">
        <f t="shared" si="0"/>
        <v>22</v>
      </c>
      <c r="Q7" s="54">
        <f t="shared" si="1"/>
        <v>484</v>
      </c>
    </row>
    <row r="8" spans="1:19" ht="15.75" thickBot="1" x14ac:dyDescent="0.3">
      <c r="A8" s="52">
        <v>4</v>
      </c>
      <c r="B8" s="53">
        <v>4</v>
      </c>
      <c r="C8" s="53">
        <v>16</v>
      </c>
      <c r="D8" s="53">
        <v>4</v>
      </c>
      <c r="E8" s="53">
        <v>16</v>
      </c>
      <c r="F8" s="53">
        <v>4</v>
      </c>
      <c r="G8" s="53">
        <v>16</v>
      </c>
      <c r="H8" s="53">
        <v>4</v>
      </c>
      <c r="I8" s="53">
        <v>16</v>
      </c>
      <c r="J8" s="53">
        <v>3</v>
      </c>
      <c r="K8" s="53">
        <v>9</v>
      </c>
      <c r="L8" s="53">
        <v>4</v>
      </c>
      <c r="M8" s="53">
        <v>16</v>
      </c>
      <c r="N8" s="53">
        <v>4</v>
      </c>
      <c r="O8" s="53">
        <v>16</v>
      </c>
      <c r="P8" s="54">
        <f t="shared" si="0"/>
        <v>27</v>
      </c>
      <c r="Q8" s="54">
        <f t="shared" si="1"/>
        <v>729</v>
      </c>
    </row>
    <row r="9" spans="1:19" ht="15.75" thickBot="1" x14ac:dyDescent="0.3">
      <c r="A9" s="52">
        <v>5</v>
      </c>
      <c r="B9" s="53">
        <v>3</v>
      </c>
      <c r="C9" s="53">
        <v>9</v>
      </c>
      <c r="D9" s="53">
        <v>3</v>
      </c>
      <c r="E9" s="53">
        <v>9</v>
      </c>
      <c r="F9" s="53">
        <v>3</v>
      </c>
      <c r="G9" s="53">
        <v>9</v>
      </c>
      <c r="H9" s="53">
        <v>3</v>
      </c>
      <c r="I9" s="53">
        <v>9</v>
      </c>
      <c r="J9" s="53">
        <v>3</v>
      </c>
      <c r="K9" s="53">
        <v>9</v>
      </c>
      <c r="L9" s="53">
        <v>4</v>
      </c>
      <c r="M9" s="53">
        <v>16</v>
      </c>
      <c r="N9" s="53">
        <v>3</v>
      </c>
      <c r="O9" s="53">
        <v>9</v>
      </c>
      <c r="P9" s="54">
        <f t="shared" si="0"/>
        <v>22</v>
      </c>
      <c r="Q9" s="54">
        <f t="shared" si="1"/>
        <v>484</v>
      </c>
    </row>
    <row r="10" spans="1:19" ht="15.75" thickBot="1" x14ac:dyDescent="0.3">
      <c r="A10" s="52">
        <v>6</v>
      </c>
      <c r="B10" s="53">
        <v>3</v>
      </c>
      <c r="C10" s="53">
        <v>9</v>
      </c>
      <c r="D10" s="53">
        <v>3</v>
      </c>
      <c r="E10" s="53">
        <v>9</v>
      </c>
      <c r="F10" s="53">
        <v>3</v>
      </c>
      <c r="G10" s="53">
        <v>9</v>
      </c>
      <c r="H10" s="53">
        <v>3</v>
      </c>
      <c r="I10" s="53">
        <v>9</v>
      </c>
      <c r="J10" s="53">
        <v>3</v>
      </c>
      <c r="K10" s="53">
        <v>9</v>
      </c>
      <c r="L10" s="53">
        <v>4</v>
      </c>
      <c r="M10" s="53">
        <v>16</v>
      </c>
      <c r="N10" s="53">
        <v>3</v>
      </c>
      <c r="O10" s="53">
        <v>9</v>
      </c>
      <c r="P10" s="54">
        <f t="shared" si="0"/>
        <v>22</v>
      </c>
      <c r="Q10" s="54">
        <f t="shared" si="1"/>
        <v>484</v>
      </c>
    </row>
    <row r="11" spans="1:19" ht="15.75" thickBot="1" x14ac:dyDescent="0.3">
      <c r="A11" s="52">
        <v>7</v>
      </c>
      <c r="B11" s="53">
        <v>4</v>
      </c>
      <c r="C11" s="53">
        <v>16</v>
      </c>
      <c r="D11" s="53">
        <v>4</v>
      </c>
      <c r="E11" s="53">
        <v>16</v>
      </c>
      <c r="F11" s="53">
        <v>3</v>
      </c>
      <c r="G11" s="53">
        <v>9</v>
      </c>
      <c r="H11" s="53">
        <v>4</v>
      </c>
      <c r="I11" s="53">
        <v>16</v>
      </c>
      <c r="J11" s="53">
        <v>4</v>
      </c>
      <c r="K11" s="53">
        <v>16</v>
      </c>
      <c r="L11" s="53">
        <v>4</v>
      </c>
      <c r="M11" s="53">
        <v>16</v>
      </c>
      <c r="N11" s="53">
        <v>4</v>
      </c>
      <c r="O11" s="53">
        <v>16</v>
      </c>
      <c r="P11" s="54">
        <f t="shared" si="0"/>
        <v>27</v>
      </c>
      <c r="Q11" s="54">
        <f t="shared" si="1"/>
        <v>729</v>
      </c>
    </row>
    <row r="12" spans="1:19" ht="15.75" thickBot="1" x14ac:dyDescent="0.3">
      <c r="A12" s="52">
        <v>8</v>
      </c>
      <c r="B12" s="53">
        <v>3</v>
      </c>
      <c r="C12" s="53">
        <v>9</v>
      </c>
      <c r="D12" s="53">
        <v>3</v>
      </c>
      <c r="E12" s="53">
        <v>9</v>
      </c>
      <c r="F12" s="53">
        <v>3</v>
      </c>
      <c r="G12" s="53">
        <v>9</v>
      </c>
      <c r="H12" s="53">
        <v>3</v>
      </c>
      <c r="I12" s="53">
        <v>9</v>
      </c>
      <c r="J12" s="53">
        <v>3</v>
      </c>
      <c r="K12" s="53">
        <v>9</v>
      </c>
      <c r="L12" s="53">
        <v>4</v>
      </c>
      <c r="M12" s="53">
        <v>16</v>
      </c>
      <c r="N12" s="53">
        <v>3</v>
      </c>
      <c r="O12" s="53">
        <v>9</v>
      </c>
      <c r="P12" s="54">
        <f t="shared" si="0"/>
        <v>22</v>
      </c>
      <c r="Q12" s="54">
        <f t="shared" si="1"/>
        <v>484</v>
      </c>
      <c r="S12">
        <v>1229</v>
      </c>
    </row>
    <row r="13" spans="1:19" ht="15.75" thickBot="1" x14ac:dyDescent="0.3">
      <c r="A13" s="52">
        <v>9</v>
      </c>
      <c r="B13" s="53">
        <v>4</v>
      </c>
      <c r="C13" s="53">
        <v>16</v>
      </c>
      <c r="D13" s="53">
        <v>4</v>
      </c>
      <c r="E13" s="53">
        <v>16</v>
      </c>
      <c r="F13" s="53">
        <v>4</v>
      </c>
      <c r="G13" s="53">
        <v>16</v>
      </c>
      <c r="H13" s="53">
        <v>4</v>
      </c>
      <c r="I13" s="53">
        <v>16</v>
      </c>
      <c r="J13" s="53">
        <v>3</v>
      </c>
      <c r="K13" s="53">
        <v>9</v>
      </c>
      <c r="L13" s="53">
        <v>4</v>
      </c>
      <c r="M13" s="53">
        <v>16</v>
      </c>
      <c r="N13" s="53">
        <v>4</v>
      </c>
      <c r="O13" s="53">
        <v>16</v>
      </c>
      <c r="P13" s="54">
        <f t="shared" si="0"/>
        <v>27</v>
      </c>
      <c r="Q13" s="54">
        <f t="shared" si="1"/>
        <v>729</v>
      </c>
    </row>
    <row r="14" spans="1:19" ht="15.75" thickBot="1" x14ac:dyDescent="0.3">
      <c r="A14" s="52">
        <v>10</v>
      </c>
      <c r="B14" s="53">
        <v>3</v>
      </c>
      <c r="C14" s="53">
        <v>9</v>
      </c>
      <c r="D14" s="53">
        <v>3</v>
      </c>
      <c r="E14" s="53">
        <v>9</v>
      </c>
      <c r="F14" s="53">
        <v>3</v>
      </c>
      <c r="G14" s="53">
        <v>9</v>
      </c>
      <c r="H14" s="53">
        <v>3</v>
      </c>
      <c r="I14" s="53">
        <v>9</v>
      </c>
      <c r="J14" s="53">
        <v>3</v>
      </c>
      <c r="K14" s="53">
        <v>9</v>
      </c>
      <c r="L14" s="53">
        <v>4</v>
      </c>
      <c r="M14" s="53">
        <v>16</v>
      </c>
      <c r="N14" s="53">
        <v>3</v>
      </c>
      <c r="O14" s="53">
        <v>9</v>
      </c>
      <c r="P14" s="54">
        <f t="shared" si="0"/>
        <v>22</v>
      </c>
      <c r="Q14" s="54">
        <f t="shared" si="1"/>
        <v>484</v>
      </c>
    </row>
    <row r="15" spans="1:19" ht="15.75" thickBot="1" x14ac:dyDescent="0.3">
      <c r="A15" s="52">
        <v>11</v>
      </c>
      <c r="B15" s="53">
        <v>3</v>
      </c>
      <c r="C15" s="53">
        <v>9</v>
      </c>
      <c r="D15" s="53">
        <v>4</v>
      </c>
      <c r="E15" s="53">
        <v>16</v>
      </c>
      <c r="F15" s="53">
        <v>3</v>
      </c>
      <c r="G15" s="53">
        <v>9</v>
      </c>
      <c r="H15" s="53">
        <v>3</v>
      </c>
      <c r="I15" s="53">
        <v>9</v>
      </c>
      <c r="J15" s="53">
        <v>3</v>
      </c>
      <c r="K15" s="53">
        <v>9</v>
      </c>
      <c r="L15" s="53">
        <v>3</v>
      </c>
      <c r="M15" s="53">
        <v>9</v>
      </c>
      <c r="N15" s="53">
        <v>3</v>
      </c>
      <c r="O15" s="53">
        <v>9</v>
      </c>
      <c r="P15" s="54">
        <f t="shared" si="0"/>
        <v>22</v>
      </c>
      <c r="Q15" s="54">
        <f t="shared" si="1"/>
        <v>484</v>
      </c>
    </row>
    <row r="16" spans="1:19" ht="15.75" thickBot="1" x14ac:dyDescent="0.3">
      <c r="A16" s="52">
        <v>12</v>
      </c>
      <c r="B16" s="53">
        <v>3</v>
      </c>
      <c r="C16" s="53">
        <v>9</v>
      </c>
      <c r="D16" s="53">
        <v>3</v>
      </c>
      <c r="E16" s="53">
        <v>9</v>
      </c>
      <c r="F16" s="53">
        <v>3</v>
      </c>
      <c r="G16" s="53">
        <v>9</v>
      </c>
      <c r="H16" s="53">
        <v>3</v>
      </c>
      <c r="I16" s="53">
        <v>9</v>
      </c>
      <c r="J16" s="53">
        <v>3</v>
      </c>
      <c r="K16" s="53">
        <v>9</v>
      </c>
      <c r="L16" s="53">
        <v>3</v>
      </c>
      <c r="M16" s="53">
        <v>9</v>
      </c>
      <c r="N16" s="53">
        <v>3</v>
      </c>
      <c r="O16" s="53">
        <v>9</v>
      </c>
      <c r="P16" s="54">
        <f t="shared" si="0"/>
        <v>21</v>
      </c>
      <c r="Q16" s="54">
        <f t="shared" si="1"/>
        <v>441</v>
      </c>
    </row>
    <row r="17" spans="1:17" ht="15.75" thickBot="1" x14ac:dyDescent="0.3">
      <c r="A17" s="52">
        <v>13</v>
      </c>
      <c r="B17" s="53">
        <v>4</v>
      </c>
      <c r="C17" s="53">
        <v>16</v>
      </c>
      <c r="D17" s="53">
        <v>4</v>
      </c>
      <c r="E17" s="53">
        <v>16</v>
      </c>
      <c r="F17" s="53">
        <v>3</v>
      </c>
      <c r="G17" s="53">
        <v>9</v>
      </c>
      <c r="H17" s="53">
        <v>4</v>
      </c>
      <c r="I17" s="53">
        <v>16</v>
      </c>
      <c r="J17" s="53">
        <v>4</v>
      </c>
      <c r="K17" s="53">
        <v>16</v>
      </c>
      <c r="L17" s="53">
        <v>4</v>
      </c>
      <c r="M17" s="53">
        <v>16</v>
      </c>
      <c r="N17" s="53">
        <v>4</v>
      </c>
      <c r="O17" s="53">
        <v>16</v>
      </c>
      <c r="P17" s="54">
        <f t="shared" si="0"/>
        <v>27</v>
      </c>
      <c r="Q17" s="54">
        <f t="shared" si="1"/>
        <v>729</v>
      </c>
    </row>
    <row r="18" spans="1:17" ht="15.75" thickBot="1" x14ac:dyDescent="0.3">
      <c r="A18" s="52">
        <v>14</v>
      </c>
      <c r="B18" s="53">
        <v>3</v>
      </c>
      <c r="C18" s="53">
        <v>9</v>
      </c>
      <c r="D18" s="53">
        <v>3</v>
      </c>
      <c r="E18" s="53">
        <v>9</v>
      </c>
      <c r="F18" s="53">
        <v>3</v>
      </c>
      <c r="G18" s="53">
        <v>9</v>
      </c>
      <c r="H18" s="53">
        <v>3</v>
      </c>
      <c r="I18" s="53">
        <v>9</v>
      </c>
      <c r="J18" s="53">
        <v>3</v>
      </c>
      <c r="K18" s="53">
        <v>9</v>
      </c>
      <c r="L18" s="53">
        <v>3</v>
      </c>
      <c r="M18" s="53">
        <v>9</v>
      </c>
      <c r="N18" s="53">
        <v>3</v>
      </c>
      <c r="O18" s="53">
        <v>9</v>
      </c>
      <c r="P18" s="54">
        <f t="shared" si="0"/>
        <v>21</v>
      </c>
      <c r="Q18" s="54">
        <f t="shared" si="1"/>
        <v>441</v>
      </c>
    </row>
    <row r="19" spans="1:17" ht="15.75" thickBot="1" x14ac:dyDescent="0.3">
      <c r="A19" s="52">
        <v>15</v>
      </c>
      <c r="B19" s="53">
        <v>4</v>
      </c>
      <c r="C19" s="53">
        <v>16</v>
      </c>
      <c r="D19" s="53">
        <v>4</v>
      </c>
      <c r="E19" s="53">
        <v>16</v>
      </c>
      <c r="F19" s="53">
        <v>4</v>
      </c>
      <c r="G19" s="53">
        <v>16</v>
      </c>
      <c r="H19" s="53">
        <v>4</v>
      </c>
      <c r="I19" s="53">
        <v>16</v>
      </c>
      <c r="J19" s="53">
        <v>3</v>
      </c>
      <c r="K19" s="53">
        <v>9</v>
      </c>
      <c r="L19" s="53">
        <v>3</v>
      </c>
      <c r="M19" s="53">
        <v>9</v>
      </c>
      <c r="N19" s="53">
        <v>4</v>
      </c>
      <c r="O19" s="53">
        <v>16</v>
      </c>
      <c r="P19" s="54">
        <f t="shared" si="0"/>
        <v>26</v>
      </c>
      <c r="Q19" s="54">
        <f t="shared" si="1"/>
        <v>676</v>
      </c>
    </row>
    <row r="20" spans="1:17" ht="15.75" thickBot="1" x14ac:dyDescent="0.3">
      <c r="A20" s="52">
        <v>16</v>
      </c>
      <c r="B20" s="53">
        <v>3</v>
      </c>
      <c r="C20" s="53">
        <v>9</v>
      </c>
      <c r="D20" s="53">
        <v>3</v>
      </c>
      <c r="E20" s="53">
        <v>9</v>
      </c>
      <c r="F20" s="53">
        <v>3</v>
      </c>
      <c r="G20" s="53">
        <v>9</v>
      </c>
      <c r="H20" s="53">
        <v>3</v>
      </c>
      <c r="I20" s="53">
        <v>9</v>
      </c>
      <c r="J20" s="53">
        <v>3</v>
      </c>
      <c r="K20" s="53">
        <v>9</v>
      </c>
      <c r="L20" s="53">
        <v>3</v>
      </c>
      <c r="M20" s="53">
        <v>9</v>
      </c>
      <c r="N20" s="53">
        <v>3</v>
      </c>
      <c r="O20" s="53">
        <v>9</v>
      </c>
      <c r="P20" s="54">
        <f t="shared" si="0"/>
        <v>21</v>
      </c>
      <c r="Q20" s="54">
        <f t="shared" si="1"/>
        <v>441</v>
      </c>
    </row>
    <row r="21" spans="1:17" ht="15.75" thickBot="1" x14ac:dyDescent="0.3">
      <c r="A21" s="52">
        <v>17</v>
      </c>
      <c r="B21" s="53">
        <v>3</v>
      </c>
      <c r="C21" s="53">
        <v>9</v>
      </c>
      <c r="D21" s="53">
        <v>3</v>
      </c>
      <c r="E21" s="53">
        <v>9</v>
      </c>
      <c r="F21" s="53">
        <v>3</v>
      </c>
      <c r="G21" s="53">
        <v>9</v>
      </c>
      <c r="H21" s="53">
        <v>3</v>
      </c>
      <c r="I21" s="53">
        <v>9</v>
      </c>
      <c r="J21" s="53">
        <v>3</v>
      </c>
      <c r="K21" s="53">
        <v>9</v>
      </c>
      <c r="L21" s="53">
        <v>3</v>
      </c>
      <c r="M21" s="53">
        <v>9</v>
      </c>
      <c r="N21" s="53">
        <v>3</v>
      </c>
      <c r="O21" s="53">
        <v>9</v>
      </c>
      <c r="P21" s="54">
        <f t="shared" si="0"/>
        <v>21</v>
      </c>
      <c r="Q21" s="54">
        <f t="shared" si="1"/>
        <v>441</v>
      </c>
    </row>
    <row r="22" spans="1:17" ht="15.75" thickBot="1" x14ac:dyDescent="0.3">
      <c r="A22" s="52">
        <v>18</v>
      </c>
      <c r="B22" s="53">
        <v>4</v>
      </c>
      <c r="C22" s="53">
        <v>16</v>
      </c>
      <c r="D22" s="53">
        <v>4</v>
      </c>
      <c r="E22" s="53">
        <v>16</v>
      </c>
      <c r="F22" s="53">
        <v>3</v>
      </c>
      <c r="G22" s="53">
        <v>9</v>
      </c>
      <c r="H22" s="53">
        <v>4</v>
      </c>
      <c r="I22" s="53">
        <v>16</v>
      </c>
      <c r="J22" s="53">
        <v>4</v>
      </c>
      <c r="K22" s="53">
        <v>16</v>
      </c>
      <c r="L22" s="53">
        <v>4</v>
      </c>
      <c r="M22" s="53">
        <v>16</v>
      </c>
      <c r="N22" s="53">
        <v>4</v>
      </c>
      <c r="O22" s="53">
        <v>16</v>
      </c>
      <c r="P22" s="54">
        <f t="shared" si="0"/>
        <v>27</v>
      </c>
      <c r="Q22" s="54">
        <f t="shared" si="1"/>
        <v>729</v>
      </c>
    </row>
    <row r="23" spans="1:17" ht="15.75" thickBot="1" x14ac:dyDescent="0.3">
      <c r="A23" s="52">
        <v>19</v>
      </c>
      <c r="B23" s="53">
        <v>3</v>
      </c>
      <c r="C23" s="53">
        <v>9</v>
      </c>
      <c r="D23" s="53">
        <v>3</v>
      </c>
      <c r="E23" s="53">
        <v>9</v>
      </c>
      <c r="F23" s="53">
        <v>3</v>
      </c>
      <c r="G23" s="53">
        <v>9</v>
      </c>
      <c r="H23" s="53">
        <v>3</v>
      </c>
      <c r="I23" s="53">
        <v>9</v>
      </c>
      <c r="J23" s="53">
        <v>3</v>
      </c>
      <c r="K23" s="53">
        <v>9</v>
      </c>
      <c r="L23" s="53">
        <v>3</v>
      </c>
      <c r="M23" s="53">
        <v>9</v>
      </c>
      <c r="N23" s="53">
        <v>3</v>
      </c>
      <c r="O23" s="53">
        <v>9</v>
      </c>
      <c r="P23" s="54">
        <f t="shared" si="0"/>
        <v>21</v>
      </c>
      <c r="Q23" s="54">
        <f t="shared" si="1"/>
        <v>441</v>
      </c>
    </row>
    <row r="24" spans="1:17" ht="15.75" thickBot="1" x14ac:dyDescent="0.3">
      <c r="A24" s="52">
        <v>20</v>
      </c>
      <c r="B24" s="53">
        <v>4</v>
      </c>
      <c r="C24" s="53">
        <v>16</v>
      </c>
      <c r="D24" s="53">
        <v>4</v>
      </c>
      <c r="E24" s="53">
        <v>16</v>
      </c>
      <c r="F24" s="53">
        <v>4</v>
      </c>
      <c r="G24" s="53">
        <v>16</v>
      </c>
      <c r="H24" s="53">
        <v>4</v>
      </c>
      <c r="I24" s="53">
        <v>16</v>
      </c>
      <c r="J24" s="53">
        <v>3</v>
      </c>
      <c r="K24" s="53">
        <v>9</v>
      </c>
      <c r="L24" s="53">
        <v>3</v>
      </c>
      <c r="M24" s="53">
        <v>9</v>
      </c>
      <c r="N24" s="53">
        <v>4</v>
      </c>
      <c r="O24" s="53">
        <v>16</v>
      </c>
      <c r="P24" s="54">
        <f t="shared" si="0"/>
        <v>26</v>
      </c>
      <c r="Q24" s="54">
        <f t="shared" si="1"/>
        <v>676</v>
      </c>
    </row>
    <row r="25" spans="1:17" ht="15.75" thickBot="1" x14ac:dyDescent="0.3">
      <c r="A25" s="52">
        <v>21</v>
      </c>
      <c r="B25" s="53">
        <v>3</v>
      </c>
      <c r="C25" s="53">
        <v>9</v>
      </c>
      <c r="D25" s="53">
        <v>3</v>
      </c>
      <c r="E25" s="53">
        <v>9</v>
      </c>
      <c r="F25" s="53">
        <v>3</v>
      </c>
      <c r="G25" s="53">
        <v>9</v>
      </c>
      <c r="H25" s="53">
        <v>3</v>
      </c>
      <c r="I25" s="53">
        <v>9</v>
      </c>
      <c r="J25" s="53">
        <v>3</v>
      </c>
      <c r="K25" s="53">
        <v>9</v>
      </c>
      <c r="L25" s="53">
        <v>3</v>
      </c>
      <c r="M25" s="53">
        <v>9</v>
      </c>
      <c r="N25" s="53">
        <v>3</v>
      </c>
      <c r="O25" s="53">
        <v>9</v>
      </c>
      <c r="P25" s="54">
        <f t="shared" si="0"/>
        <v>21</v>
      </c>
      <c r="Q25" s="54">
        <f t="shared" si="1"/>
        <v>441</v>
      </c>
    </row>
    <row r="26" spans="1:17" ht="15.75" thickBot="1" x14ac:dyDescent="0.3">
      <c r="A26" s="52">
        <v>22</v>
      </c>
      <c r="B26" s="53">
        <v>3</v>
      </c>
      <c r="C26" s="53">
        <v>9</v>
      </c>
      <c r="D26" s="53">
        <v>4</v>
      </c>
      <c r="E26" s="53">
        <v>16</v>
      </c>
      <c r="F26" s="53">
        <v>3</v>
      </c>
      <c r="G26" s="53">
        <v>9</v>
      </c>
      <c r="H26" s="53">
        <v>3</v>
      </c>
      <c r="I26" s="53">
        <v>9</v>
      </c>
      <c r="J26" s="53">
        <v>4</v>
      </c>
      <c r="K26" s="53">
        <v>16</v>
      </c>
      <c r="L26" s="53">
        <v>4</v>
      </c>
      <c r="M26" s="53">
        <v>16</v>
      </c>
      <c r="N26" s="53">
        <v>4</v>
      </c>
      <c r="O26" s="53">
        <v>16</v>
      </c>
      <c r="P26" s="54">
        <f t="shared" si="0"/>
        <v>25</v>
      </c>
      <c r="Q26" s="54">
        <f t="shared" si="1"/>
        <v>625</v>
      </c>
    </row>
    <row r="27" spans="1:17" ht="15.75" thickBot="1" x14ac:dyDescent="0.3">
      <c r="A27" s="52">
        <v>23</v>
      </c>
      <c r="B27" s="53">
        <v>4</v>
      </c>
      <c r="C27" s="53">
        <v>16</v>
      </c>
      <c r="D27" s="53">
        <v>4</v>
      </c>
      <c r="E27" s="53">
        <v>16</v>
      </c>
      <c r="F27" s="53">
        <v>3</v>
      </c>
      <c r="G27" s="53">
        <v>9</v>
      </c>
      <c r="H27" s="53">
        <v>4</v>
      </c>
      <c r="I27" s="53">
        <v>16</v>
      </c>
      <c r="J27" s="53">
        <v>4</v>
      </c>
      <c r="K27" s="53">
        <v>16</v>
      </c>
      <c r="L27" s="53">
        <v>4</v>
      </c>
      <c r="M27" s="53">
        <v>16</v>
      </c>
      <c r="N27" s="53">
        <v>4</v>
      </c>
      <c r="O27" s="53">
        <v>16</v>
      </c>
      <c r="P27" s="54">
        <f t="shared" si="0"/>
        <v>27</v>
      </c>
      <c r="Q27" s="54">
        <f t="shared" si="1"/>
        <v>729</v>
      </c>
    </row>
    <row r="28" spans="1:17" ht="15.75" thickBot="1" x14ac:dyDescent="0.3">
      <c r="A28" s="52">
        <v>24</v>
      </c>
      <c r="B28" s="53">
        <v>3</v>
      </c>
      <c r="C28" s="53">
        <v>9</v>
      </c>
      <c r="D28" s="53">
        <v>3</v>
      </c>
      <c r="E28" s="53">
        <v>9</v>
      </c>
      <c r="F28" s="53">
        <v>3</v>
      </c>
      <c r="G28" s="53">
        <v>9</v>
      </c>
      <c r="H28" s="53">
        <v>3</v>
      </c>
      <c r="I28" s="53">
        <v>9</v>
      </c>
      <c r="J28" s="53">
        <v>3</v>
      </c>
      <c r="K28" s="53">
        <v>9</v>
      </c>
      <c r="L28" s="53">
        <v>3</v>
      </c>
      <c r="M28" s="53">
        <v>9</v>
      </c>
      <c r="N28" s="53">
        <v>3</v>
      </c>
      <c r="O28" s="53">
        <v>9</v>
      </c>
      <c r="P28" s="54">
        <f t="shared" si="0"/>
        <v>21</v>
      </c>
      <c r="Q28" s="54">
        <f t="shared" si="1"/>
        <v>441</v>
      </c>
    </row>
    <row r="29" spans="1:17" ht="15.75" thickBot="1" x14ac:dyDescent="0.3">
      <c r="A29" s="52">
        <v>25</v>
      </c>
      <c r="B29" s="53">
        <v>4</v>
      </c>
      <c r="C29" s="53">
        <v>16</v>
      </c>
      <c r="D29" s="53">
        <v>4</v>
      </c>
      <c r="E29" s="53">
        <v>16</v>
      </c>
      <c r="F29" s="53">
        <v>4</v>
      </c>
      <c r="G29" s="53">
        <v>16</v>
      </c>
      <c r="H29" s="53">
        <v>4</v>
      </c>
      <c r="I29" s="53">
        <v>16</v>
      </c>
      <c r="J29" s="53">
        <v>3</v>
      </c>
      <c r="K29" s="53">
        <v>9</v>
      </c>
      <c r="L29" s="53">
        <v>3</v>
      </c>
      <c r="M29" s="53">
        <v>9</v>
      </c>
      <c r="N29" s="53">
        <v>4</v>
      </c>
      <c r="O29" s="53">
        <v>16</v>
      </c>
      <c r="P29" s="54">
        <f t="shared" si="0"/>
        <v>26</v>
      </c>
      <c r="Q29" s="54">
        <f t="shared" si="1"/>
        <v>676</v>
      </c>
    </row>
    <row r="30" spans="1:17" ht="15.75" thickBot="1" x14ac:dyDescent="0.3">
      <c r="A30" s="52">
        <v>26</v>
      </c>
      <c r="B30" s="53">
        <v>3</v>
      </c>
      <c r="C30" s="53">
        <v>9</v>
      </c>
      <c r="D30" s="53">
        <v>3</v>
      </c>
      <c r="E30" s="53">
        <v>9</v>
      </c>
      <c r="F30" s="53">
        <v>3</v>
      </c>
      <c r="G30" s="53">
        <v>9</v>
      </c>
      <c r="H30" s="53">
        <v>3</v>
      </c>
      <c r="I30" s="53">
        <v>9</v>
      </c>
      <c r="J30" s="53">
        <v>3</v>
      </c>
      <c r="K30" s="53">
        <v>9</v>
      </c>
      <c r="L30" s="53">
        <v>3</v>
      </c>
      <c r="M30" s="53">
        <v>9</v>
      </c>
      <c r="N30" s="53">
        <v>3</v>
      </c>
      <c r="O30" s="53">
        <v>9</v>
      </c>
      <c r="P30" s="54">
        <f t="shared" si="0"/>
        <v>21</v>
      </c>
      <c r="Q30" s="54">
        <f t="shared" si="1"/>
        <v>441</v>
      </c>
    </row>
    <row r="31" spans="1:17" ht="15.75" thickBot="1" x14ac:dyDescent="0.3">
      <c r="A31" s="52">
        <v>27</v>
      </c>
      <c r="B31" s="53">
        <v>3</v>
      </c>
      <c r="C31" s="53">
        <v>9</v>
      </c>
      <c r="D31" s="53">
        <v>3</v>
      </c>
      <c r="E31" s="53">
        <v>9</v>
      </c>
      <c r="F31" s="53">
        <v>3</v>
      </c>
      <c r="G31" s="53">
        <v>9</v>
      </c>
      <c r="H31" s="53">
        <v>3</v>
      </c>
      <c r="I31" s="53">
        <v>9</v>
      </c>
      <c r="J31" s="53">
        <v>3</v>
      </c>
      <c r="K31" s="53">
        <v>9</v>
      </c>
      <c r="L31" s="53">
        <v>3</v>
      </c>
      <c r="M31" s="53">
        <v>9</v>
      </c>
      <c r="N31" s="53">
        <v>3</v>
      </c>
      <c r="O31" s="53">
        <v>9</v>
      </c>
      <c r="P31" s="54">
        <f t="shared" si="0"/>
        <v>21</v>
      </c>
      <c r="Q31" s="54">
        <f t="shared" si="1"/>
        <v>441</v>
      </c>
    </row>
    <row r="32" spans="1:17" ht="15.75" thickBot="1" x14ac:dyDescent="0.3">
      <c r="A32" s="52">
        <v>28</v>
      </c>
      <c r="B32" s="53">
        <v>4</v>
      </c>
      <c r="C32" s="53">
        <v>16</v>
      </c>
      <c r="D32" s="53">
        <v>4</v>
      </c>
      <c r="E32" s="53">
        <v>16</v>
      </c>
      <c r="F32" s="53">
        <v>3</v>
      </c>
      <c r="G32" s="53">
        <v>9</v>
      </c>
      <c r="H32" s="53">
        <v>4</v>
      </c>
      <c r="I32" s="53">
        <v>16</v>
      </c>
      <c r="J32" s="53">
        <v>4</v>
      </c>
      <c r="K32" s="53">
        <v>16</v>
      </c>
      <c r="L32" s="53">
        <v>4</v>
      </c>
      <c r="M32" s="53">
        <v>16</v>
      </c>
      <c r="N32" s="53">
        <v>4</v>
      </c>
      <c r="O32" s="53">
        <v>16</v>
      </c>
      <c r="P32" s="54">
        <f t="shared" si="0"/>
        <v>27</v>
      </c>
      <c r="Q32" s="54">
        <f t="shared" si="1"/>
        <v>729</v>
      </c>
    </row>
    <row r="33" spans="1:17" ht="15.75" thickBot="1" x14ac:dyDescent="0.3">
      <c r="A33" s="52">
        <v>29</v>
      </c>
      <c r="B33" s="53">
        <v>3</v>
      </c>
      <c r="C33" s="53">
        <v>9</v>
      </c>
      <c r="D33" s="53">
        <v>3</v>
      </c>
      <c r="E33" s="53">
        <v>9</v>
      </c>
      <c r="F33" s="53">
        <v>3</v>
      </c>
      <c r="G33" s="53">
        <v>9</v>
      </c>
      <c r="H33" s="53">
        <v>3</v>
      </c>
      <c r="I33" s="53">
        <v>9</v>
      </c>
      <c r="J33" s="53">
        <v>3</v>
      </c>
      <c r="K33" s="53">
        <v>9</v>
      </c>
      <c r="L33" s="53">
        <v>3</v>
      </c>
      <c r="M33" s="53">
        <v>9</v>
      </c>
      <c r="N33" s="53">
        <v>3</v>
      </c>
      <c r="O33" s="53">
        <v>9</v>
      </c>
      <c r="P33" s="54">
        <f t="shared" si="0"/>
        <v>21</v>
      </c>
      <c r="Q33" s="54">
        <f t="shared" si="1"/>
        <v>441</v>
      </c>
    </row>
    <row r="34" spans="1:17" ht="15.75" thickBot="1" x14ac:dyDescent="0.3">
      <c r="A34" s="52">
        <v>30</v>
      </c>
      <c r="B34" s="53">
        <v>4</v>
      </c>
      <c r="C34" s="53">
        <v>16</v>
      </c>
      <c r="D34" s="53">
        <v>4</v>
      </c>
      <c r="E34" s="53">
        <v>16</v>
      </c>
      <c r="F34" s="53">
        <v>4</v>
      </c>
      <c r="G34" s="53">
        <v>16</v>
      </c>
      <c r="H34" s="53">
        <v>4</v>
      </c>
      <c r="I34" s="53">
        <v>16</v>
      </c>
      <c r="J34" s="53">
        <v>3</v>
      </c>
      <c r="K34" s="53">
        <v>9</v>
      </c>
      <c r="L34" s="53">
        <v>3</v>
      </c>
      <c r="M34" s="53">
        <v>9</v>
      </c>
      <c r="N34" s="53">
        <v>4</v>
      </c>
      <c r="O34" s="53">
        <v>16</v>
      </c>
      <c r="P34" s="54">
        <f t="shared" si="0"/>
        <v>26</v>
      </c>
      <c r="Q34" s="54">
        <f t="shared" si="1"/>
        <v>676</v>
      </c>
    </row>
    <row r="35" spans="1:17" ht="15.75" thickBot="1" x14ac:dyDescent="0.3">
      <c r="A35" s="52">
        <v>31</v>
      </c>
      <c r="B35" s="53">
        <v>3</v>
      </c>
      <c r="C35" s="53">
        <v>9</v>
      </c>
      <c r="D35" s="53">
        <v>4</v>
      </c>
      <c r="E35" s="53">
        <v>16</v>
      </c>
      <c r="F35" s="53">
        <v>3</v>
      </c>
      <c r="G35" s="53">
        <v>9</v>
      </c>
      <c r="H35" s="53">
        <v>3</v>
      </c>
      <c r="I35" s="53">
        <v>9</v>
      </c>
      <c r="J35" s="53">
        <v>3</v>
      </c>
      <c r="K35" s="53">
        <v>9</v>
      </c>
      <c r="L35" s="53">
        <v>3</v>
      </c>
      <c r="M35" s="53">
        <v>9</v>
      </c>
      <c r="N35" s="53">
        <v>3</v>
      </c>
      <c r="O35" s="53">
        <v>9</v>
      </c>
      <c r="P35" s="54">
        <f t="shared" si="0"/>
        <v>22</v>
      </c>
      <c r="Q35" s="54">
        <f t="shared" si="1"/>
        <v>484</v>
      </c>
    </row>
    <row r="36" spans="1:17" ht="15.75" thickBot="1" x14ac:dyDescent="0.3">
      <c r="A36" s="52">
        <v>32</v>
      </c>
      <c r="B36" s="53">
        <v>3</v>
      </c>
      <c r="C36" s="53">
        <v>9</v>
      </c>
      <c r="D36" s="53">
        <v>3</v>
      </c>
      <c r="E36" s="53">
        <v>9</v>
      </c>
      <c r="F36" s="53">
        <v>3</v>
      </c>
      <c r="G36" s="53">
        <v>9</v>
      </c>
      <c r="H36" s="53">
        <v>3</v>
      </c>
      <c r="I36" s="53">
        <v>9</v>
      </c>
      <c r="J36" s="53">
        <v>3</v>
      </c>
      <c r="K36" s="53">
        <v>9</v>
      </c>
      <c r="L36" s="53">
        <v>3</v>
      </c>
      <c r="M36" s="53">
        <v>9</v>
      </c>
      <c r="N36" s="53">
        <v>3</v>
      </c>
      <c r="O36" s="53">
        <v>9</v>
      </c>
      <c r="P36" s="54">
        <f t="shared" si="0"/>
        <v>21</v>
      </c>
      <c r="Q36" s="54">
        <f t="shared" si="1"/>
        <v>441</v>
      </c>
    </row>
    <row r="37" spans="1:17" ht="15.75" thickBot="1" x14ac:dyDescent="0.3">
      <c r="A37" s="52">
        <v>33</v>
      </c>
      <c r="B37" s="53">
        <v>4</v>
      </c>
      <c r="C37" s="53">
        <v>16</v>
      </c>
      <c r="D37" s="53">
        <v>4</v>
      </c>
      <c r="E37" s="53">
        <v>16</v>
      </c>
      <c r="F37" s="53">
        <v>3</v>
      </c>
      <c r="G37" s="53">
        <v>9</v>
      </c>
      <c r="H37" s="53">
        <v>4</v>
      </c>
      <c r="I37" s="53">
        <v>16</v>
      </c>
      <c r="J37" s="53">
        <v>4</v>
      </c>
      <c r="K37" s="53">
        <v>16</v>
      </c>
      <c r="L37" s="53">
        <v>4</v>
      </c>
      <c r="M37" s="53">
        <v>16</v>
      </c>
      <c r="N37" s="53">
        <v>4</v>
      </c>
      <c r="O37" s="53">
        <v>16</v>
      </c>
      <c r="P37" s="54">
        <f t="shared" si="0"/>
        <v>27</v>
      </c>
      <c r="Q37" s="54">
        <f t="shared" si="1"/>
        <v>729</v>
      </c>
    </row>
    <row r="38" spans="1:17" ht="15.75" thickBot="1" x14ac:dyDescent="0.3">
      <c r="A38" s="52">
        <v>34</v>
      </c>
      <c r="B38" s="53">
        <v>4</v>
      </c>
      <c r="C38" s="53">
        <v>16</v>
      </c>
      <c r="D38" s="53">
        <v>4</v>
      </c>
      <c r="E38" s="53">
        <v>16</v>
      </c>
      <c r="F38" s="53">
        <v>3</v>
      </c>
      <c r="G38" s="53">
        <v>9</v>
      </c>
      <c r="H38" s="53">
        <v>4</v>
      </c>
      <c r="I38" s="53">
        <v>16</v>
      </c>
      <c r="J38" s="53">
        <v>4</v>
      </c>
      <c r="K38" s="53">
        <v>16</v>
      </c>
      <c r="L38" s="53">
        <v>4</v>
      </c>
      <c r="M38" s="53">
        <v>16</v>
      </c>
      <c r="N38" s="53">
        <v>4</v>
      </c>
      <c r="O38" s="53">
        <v>16</v>
      </c>
      <c r="P38" s="54">
        <f t="shared" si="0"/>
        <v>27</v>
      </c>
      <c r="Q38" s="54">
        <f t="shared" si="1"/>
        <v>729</v>
      </c>
    </row>
    <row r="39" spans="1:17" ht="15.75" thickBot="1" x14ac:dyDescent="0.3">
      <c r="A39" s="52">
        <v>35</v>
      </c>
      <c r="B39" s="53">
        <v>3</v>
      </c>
      <c r="C39" s="53">
        <v>9</v>
      </c>
      <c r="D39" s="53">
        <v>3</v>
      </c>
      <c r="E39" s="53">
        <v>9</v>
      </c>
      <c r="F39" s="53">
        <v>3</v>
      </c>
      <c r="G39" s="53">
        <v>9</v>
      </c>
      <c r="H39" s="53">
        <v>3</v>
      </c>
      <c r="I39" s="53">
        <v>9</v>
      </c>
      <c r="J39" s="53">
        <v>3</v>
      </c>
      <c r="K39" s="53">
        <v>9</v>
      </c>
      <c r="L39" s="53">
        <v>3</v>
      </c>
      <c r="M39" s="53">
        <v>9</v>
      </c>
      <c r="N39" s="53">
        <v>3</v>
      </c>
      <c r="O39" s="53">
        <v>9</v>
      </c>
      <c r="P39" s="54">
        <f t="shared" si="0"/>
        <v>21</v>
      </c>
      <c r="Q39" s="54">
        <f t="shared" si="1"/>
        <v>441</v>
      </c>
    </row>
    <row r="40" spans="1:17" ht="15.75" thickBot="1" x14ac:dyDescent="0.3">
      <c r="A40" s="52">
        <v>36</v>
      </c>
      <c r="B40" s="53">
        <v>4</v>
      </c>
      <c r="C40" s="53">
        <v>16</v>
      </c>
      <c r="D40" s="53">
        <v>4</v>
      </c>
      <c r="E40" s="53">
        <v>16</v>
      </c>
      <c r="F40" s="53">
        <v>4</v>
      </c>
      <c r="G40" s="53">
        <v>16</v>
      </c>
      <c r="H40" s="53">
        <v>4</v>
      </c>
      <c r="I40" s="53">
        <v>16</v>
      </c>
      <c r="J40" s="53">
        <v>3</v>
      </c>
      <c r="K40" s="53">
        <v>9</v>
      </c>
      <c r="L40" s="53">
        <v>3</v>
      </c>
      <c r="M40" s="53">
        <v>9</v>
      </c>
      <c r="N40" s="53">
        <v>4</v>
      </c>
      <c r="O40" s="53">
        <v>16</v>
      </c>
      <c r="P40" s="54">
        <f t="shared" si="0"/>
        <v>26</v>
      </c>
      <c r="Q40" s="54">
        <f t="shared" si="1"/>
        <v>676</v>
      </c>
    </row>
    <row r="41" spans="1:17" ht="15.75" thickBot="1" x14ac:dyDescent="0.3">
      <c r="A41" s="52">
        <v>37</v>
      </c>
      <c r="B41" s="53">
        <v>3</v>
      </c>
      <c r="C41" s="53">
        <v>9</v>
      </c>
      <c r="D41" s="53">
        <v>3</v>
      </c>
      <c r="E41" s="53">
        <v>9</v>
      </c>
      <c r="F41" s="53">
        <v>3</v>
      </c>
      <c r="G41" s="53">
        <v>9</v>
      </c>
      <c r="H41" s="53">
        <v>3</v>
      </c>
      <c r="I41" s="53">
        <v>9</v>
      </c>
      <c r="J41" s="53">
        <v>3</v>
      </c>
      <c r="K41" s="53">
        <v>9</v>
      </c>
      <c r="L41" s="53">
        <v>3</v>
      </c>
      <c r="M41" s="53">
        <v>9</v>
      </c>
      <c r="N41" s="53">
        <v>3</v>
      </c>
      <c r="O41" s="53">
        <v>9</v>
      </c>
      <c r="P41" s="54">
        <f t="shared" si="0"/>
        <v>21</v>
      </c>
      <c r="Q41" s="54">
        <f t="shared" si="1"/>
        <v>441</v>
      </c>
    </row>
    <row r="42" spans="1:17" ht="15.75" thickBot="1" x14ac:dyDescent="0.3">
      <c r="A42" s="52">
        <v>38</v>
      </c>
      <c r="B42" s="53">
        <v>3</v>
      </c>
      <c r="C42" s="53">
        <v>9</v>
      </c>
      <c r="D42" s="53">
        <v>3</v>
      </c>
      <c r="E42" s="53">
        <v>9</v>
      </c>
      <c r="F42" s="53">
        <v>3</v>
      </c>
      <c r="G42" s="53">
        <v>9</v>
      </c>
      <c r="H42" s="53">
        <v>3</v>
      </c>
      <c r="I42" s="53">
        <v>9</v>
      </c>
      <c r="J42" s="53">
        <v>3</v>
      </c>
      <c r="K42" s="53">
        <v>9</v>
      </c>
      <c r="L42" s="53">
        <v>3</v>
      </c>
      <c r="M42" s="53">
        <v>9</v>
      </c>
      <c r="N42" s="53">
        <v>3</v>
      </c>
      <c r="O42" s="53">
        <v>9</v>
      </c>
      <c r="P42" s="54">
        <f t="shared" si="0"/>
        <v>21</v>
      </c>
      <c r="Q42" s="54">
        <f t="shared" si="1"/>
        <v>441</v>
      </c>
    </row>
    <row r="43" spans="1:17" ht="15.75" thickBot="1" x14ac:dyDescent="0.3">
      <c r="A43" s="52">
        <v>39</v>
      </c>
      <c r="B43" s="53">
        <v>4</v>
      </c>
      <c r="C43" s="53">
        <v>16</v>
      </c>
      <c r="D43" s="53">
        <v>4</v>
      </c>
      <c r="E43" s="53">
        <v>16</v>
      </c>
      <c r="F43" s="53">
        <v>3</v>
      </c>
      <c r="G43" s="53">
        <v>9</v>
      </c>
      <c r="H43" s="53">
        <v>4</v>
      </c>
      <c r="I43" s="53">
        <v>16</v>
      </c>
      <c r="J43" s="53">
        <v>4</v>
      </c>
      <c r="K43" s="53">
        <v>16</v>
      </c>
      <c r="L43" s="53">
        <v>4</v>
      </c>
      <c r="M43" s="53">
        <v>16</v>
      </c>
      <c r="N43" s="53">
        <v>4</v>
      </c>
      <c r="O43" s="53">
        <v>16</v>
      </c>
      <c r="P43" s="54">
        <f t="shared" si="0"/>
        <v>27</v>
      </c>
      <c r="Q43" s="54">
        <f t="shared" si="1"/>
        <v>729</v>
      </c>
    </row>
    <row r="44" spans="1:17" ht="15.75" thickBot="1" x14ac:dyDescent="0.3">
      <c r="A44" s="52">
        <v>40</v>
      </c>
      <c r="B44" s="53">
        <v>3</v>
      </c>
      <c r="C44" s="53">
        <v>9</v>
      </c>
      <c r="D44" s="53">
        <v>3</v>
      </c>
      <c r="E44" s="53">
        <v>9</v>
      </c>
      <c r="F44" s="53">
        <v>3</v>
      </c>
      <c r="G44" s="53">
        <v>9</v>
      </c>
      <c r="H44" s="53">
        <v>3</v>
      </c>
      <c r="I44" s="53">
        <v>9</v>
      </c>
      <c r="J44" s="53">
        <v>3</v>
      </c>
      <c r="K44" s="53">
        <v>9</v>
      </c>
      <c r="L44" s="53">
        <v>3</v>
      </c>
      <c r="M44" s="53">
        <v>9</v>
      </c>
      <c r="N44" s="53">
        <v>3</v>
      </c>
      <c r="O44" s="53">
        <v>9</v>
      </c>
      <c r="P44" s="54">
        <f t="shared" si="0"/>
        <v>21</v>
      </c>
      <c r="Q44" s="54">
        <f t="shared" si="1"/>
        <v>441</v>
      </c>
    </row>
    <row r="45" spans="1:17" ht="15.75" thickBot="1" x14ac:dyDescent="0.3">
      <c r="A45" s="52">
        <v>41</v>
      </c>
      <c r="B45" s="53">
        <v>4</v>
      </c>
      <c r="C45" s="53">
        <v>16</v>
      </c>
      <c r="D45" s="53">
        <v>4</v>
      </c>
      <c r="E45" s="53">
        <v>16</v>
      </c>
      <c r="F45" s="53">
        <v>4</v>
      </c>
      <c r="G45" s="53">
        <v>16</v>
      </c>
      <c r="H45" s="53">
        <v>4</v>
      </c>
      <c r="I45" s="53">
        <v>16</v>
      </c>
      <c r="J45" s="53">
        <v>3</v>
      </c>
      <c r="K45" s="53">
        <v>9</v>
      </c>
      <c r="L45" s="53">
        <v>3</v>
      </c>
      <c r="M45" s="53">
        <v>9</v>
      </c>
      <c r="N45" s="53">
        <v>4</v>
      </c>
      <c r="O45" s="53">
        <v>16</v>
      </c>
      <c r="P45" s="54">
        <f t="shared" si="0"/>
        <v>26</v>
      </c>
      <c r="Q45" s="54">
        <f t="shared" si="1"/>
        <v>676</v>
      </c>
    </row>
    <row r="46" spans="1:17" ht="15.75" thickBot="1" x14ac:dyDescent="0.3">
      <c r="A46" s="52">
        <v>42</v>
      </c>
      <c r="B46" s="53">
        <v>3</v>
      </c>
      <c r="C46" s="53">
        <v>9</v>
      </c>
      <c r="D46" s="53">
        <v>3</v>
      </c>
      <c r="E46" s="53">
        <v>9</v>
      </c>
      <c r="F46" s="53">
        <v>3</v>
      </c>
      <c r="G46" s="53">
        <v>9</v>
      </c>
      <c r="H46" s="53">
        <v>3</v>
      </c>
      <c r="I46" s="53">
        <v>9</v>
      </c>
      <c r="J46" s="53">
        <v>3</v>
      </c>
      <c r="K46" s="53">
        <v>9</v>
      </c>
      <c r="L46" s="53">
        <v>3</v>
      </c>
      <c r="M46" s="53">
        <v>9</v>
      </c>
      <c r="N46" s="53">
        <v>3</v>
      </c>
      <c r="O46" s="53">
        <v>9</v>
      </c>
      <c r="P46" s="54">
        <f t="shared" si="0"/>
        <v>21</v>
      </c>
      <c r="Q46" s="54">
        <f t="shared" si="1"/>
        <v>441</v>
      </c>
    </row>
    <row r="47" spans="1:17" ht="15.75" thickBot="1" x14ac:dyDescent="0.3">
      <c r="A47" s="52">
        <v>43</v>
      </c>
      <c r="B47" s="53">
        <v>4</v>
      </c>
      <c r="C47" s="53">
        <v>16</v>
      </c>
      <c r="D47" s="53">
        <v>4</v>
      </c>
      <c r="E47" s="53">
        <v>16</v>
      </c>
      <c r="F47" s="53">
        <v>3</v>
      </c>
      <c r="G47" s="53">
        <v>9</v>
      </c>
      <c r="H47" s="53">
        <v>4</v>
      </c>
      <c r="I47" s="53">
        <v>16</v>
      </c>
      <c r="J47" s="53">
        <v>4</v>
      </c>
      <c r="K47" s="53">
        <v>16</v>
      </c>
      <c r="L47" s="53">
        <v>4</v>
      </c>
      <c r="M47" s="53">
        <v>16</v>
      </c>
      <c r="N47" s="53">
        <v>4</v>
      </c>
      <c r="O47" s="53">
        <v>16</v>
      </c>
      <c r="P47" s="54">
        <f t="shared" si="0"/>
        <v>27</v>
      </c>
      <c r="Q47" s="54">
        <f t="shared" si="1"/>
        <v>729</v>
      </c>
    </row>
    <row r="48" spans="1:17" ht="15.75" thickBot="1" x14ac:dyDescent="0.3">
      <c r="A48" s="52">
        <v>44</v>
      </c>
      <c r="B48" s="53">
        <v>3</v>
      </c>
      <c r="C48" s="53">
        <v>9</v>
      </c>
      <c r="D48" s="53">
        <v>4</v>
      </c>
      <c r="E48" s="53">
        <v>16</v>
      </c>
      <c r="F48" s="53">
        <v>4</v>
      </c>
      <c r="G48" s="53">
        <v>16</v>
      </c>
      <c r="H48" s="53">
        <v>4</v>
      </c>
      <c r="I48" s="53">
        <v>16</v>
      </c>
      <c r="J48" s="53">
        <v>3</v>
      </c>
      <c r="K48" s="53">
        <v>9</v>
      </c>
      <c r="L48" s="53">
        <v>3</v>
      </c>
      <c r="M48" s="53">
        <v>9</v>
      </c>
      <c r="N48" s="53">
        <v>4</v>
      </c>
      <c r="O48" s="53">
        <v>16</v>
      </c>
      <c r="P48" s="54">
        <f t="shared" si="0"/>
        <v>25</v>
      </c>
      <c r="Q48" s="54">
        <f t="shared" si="1"/>
        <v>625</v>
      </c>
    </row>
    <row r="49" spans="1:17" ht="15.75" thickBot="1" x14ac:dyDescent="0.3">
      <c r="A49" s="52">
        <v>45</v>
      </c>
      <c r="B49" s="53">
        <v>4</v>
      </c>
      <c r="C49" s="53">
        <v>16</v>
      </c>
      <c r="D49" s="53">
        <v>4</v>
      </c>
      <c r="E49" s="53">
        <v>16</v>
      </c>
      <c r="F49" s="53">
        <v>3</v>
      </c>
      <c r="G49" s="53">
        <v>9</v>
      </c>
      <c r="H49" s="53">
        <v>4</v>
      </c>
      <c r="I49" s="53">
        <v>16</v>
      </c>
      <c r="J49" s="53">
        <v>4</v>
      </c>
      <c r="K49" s="53">
        <v>16</v>
      </c>
      <c r="L49" s="53">
        <v>4</v>
      </c>
      <c r="M49" s="53">
        <v>16</v>
      </c>
      <c r="N49" s="53">
        <v>4</v>
      </c>
      <c r="O49" s="53">
        <v>16</v>
      </c>
      <c r="P49" s="54">
        <f t="shared" si="0"/>
        <v>27</v>
      </c>
      <c r="Q49" s="54">
        <f t="shared" si="1"/>
        <v>729</v>
      </c>
    </row>
    <row r="50" spans="1:17" ht="15.75" thickBot="1" x14ac:dyDescent="0.3">
      <c r="A50" s="52">
        <v>46</v>
      </c>
      <c r="B50" s="53">
        <v>3</v>
      </c>
      <c r="C50" s="53">
        <v>9</v>
      </c>
      <c r="D50" s="53">
        <v>3</v>
      </c>
      <c r="E50" s="53">
        <v>9</v>
      </c>
      <c r="F50" s="53">
        <v>3</v>
      </c>
      <c r="G50" s="53">
        <v>9</v>
      </c>
      <c r="H50" s="53">
        <v>3</v>
      </c>
      <c r="I50" s="53">
        <v>9</v>
      </c>
      <c r="J50" s="53">
        <v>3</v>
      </c>
      <c r="K50" s="53">
        <v>9</v>
      </c>
      <c r="L50" s="53">
        <v>3</v>
      </c>
      <c r="M50" s="53">
        <v>9</v>
      </c>
      <c r="N50" s="53">
        <v>3</v>
      </c>
      <c r="O50" s="53">
        <v>9</v>
      </c>
      <c r="P50" s="54">
        <f t="shared" si="0"/>
        <v>21</v>
      </c>
      <c r="Q50" s="54">
        <f t="shared" si="1"/>
        <v>441</v>
      </c>
    </row>
    <row r="51" spans="1:17" ht="15.75" thickBot="1" x14ac:dyDescent="0.3">
      <c r="A51" s="52">
        <v>47</v>
      </c>
      <c r="B51" s="53">
        <v>4</v>
      </c>
      <c r="C51" s="53">
        <v>16</v>
      </c>
      <c r="D51" s="53">
        <v>4</v>
      </c>
      <c r="E51" s="53">
        <v>16</v>
      </c>
      <c r="F51" s="53">
        <v>4</v>
      </c>
      <c r="G51" s="53">
        <v>16</v>
      </c>
      <c r="H51" s="53">
        <v>4</v>
      </c>
      <c r="I51" s="53">
        <v>16</v>
      </c>
      <c r="J51" s="53">
        <v>3</v>
      </c>
      <c r="K51" s="53">
        <v>9</v>
      </c>
      <c r="L51" s="53">
        <v>3</v>
      </c>
      <c r="M51" s="53">
        <v>9</v>
      </c>
      <c r="N51" s="53">
        <v>4</v>
      </c>
      <c r="O51" s="53">
        <v>16</v>
      </c>
      <c r="P51" s="54">
        <f t="shared" si="0"/>
        <v>26</v>
      </c>
      <c r="Q51" s="54">
        <f t="shared" si="1"/>
        <v>676</v>
      </c>
    </row>
    <row r="52" spans="1:17" ht="15.75" thickBot="1" x14ac:dyDescent="0.3">
      <c r="A52" s="52">
        <v>48</v>
      </c>
      <c r="B52" s="53">
        <v>3</v>
      </c>
      <c r="C52" s="53">
        <v>9</v>
      </c>
      <c r="D52" s="53">
        <v>3</v>
      </c>
      <c r="E52" s="53">
        <v>9</v>
      </c>
      <c r="F52" s="53">
        <v>3</v>
      </c>
      <c r="G52" s="53">
        <v>9</v>
      </c>
      <c r="H52" s="53">
        <v>3</v>
      </c>
      <c r="I52" s="53">
        <v>9</v>
      </c>
      <c r="J52" s="53">
        <v>3</v>
      </c>
      <c r="K52" s="53">
        <v>9</v>
      </c>
      <c r="L52" s="53">
        <v>3</v>
      </c>
      <c r="M52" s="53">
        <v>9</v>
      </c>
      <c r="N52" s="53">
        <v>3</v>
      </c>
      <c r="O52" s="53">
        <v>9</v>
      </c>
      <c r="P52" s="54">
        <f t="shared" si="0"/>
        <v>21</v>
      </c>
      <c r="Q52" s="54">
        <f t="shared" si="1"/>
        <v>441</v>
      </c>
    </row>
    <row r="53" spans="1:17" ht="15.75" thickBot="1" x14ac:dyDescent="0.3">
      <c r="A53" s="52">
        <v>49</v>
      </c>
      <c r="B53" s="53">
        <v>3</v>
      </c>
      <c r="C53" s="53">
        <v>9</v>
      </c>
      <c r="D53" s="53">
        <v>3</v>
      </c>
      <c r="E53" s="53">
        <v>9</v>
      </c>
      <c r="F53" s="53">
        <v>3</v>
      </c>
      <c r="G53" s="53">
        <v>9</v>
      </c>
      <c r="H53" s="53">
        <v>3</v>
      </c>
      <c r="I53" s="53">
        <v>9</v>
      </c>
      <c r="J53" s="53">
        <v>3</v>
      </c>
      <c r="K53" s="53">
        <v>9</v>
      </c>
      <c r="L53" s="53">
        <v>3</v>
      </c>
      <c r="M53" s="53">
        <v>9</v>
      </c>
      <c r="N53" s="53">
        <v>3</v>
      </c>
      <c r="O53" s="53">
        <v>9</v>
      </c>
      <c r="P53" s="54">
        <f t="shared" si="0"/>
        <v>21</v>
      </c>
      <c r="Q53" s="54">
        <f t="shared" si="1"/>
        <v>441</v>
      </c>
    </row>
    <row r="54" spans="1:17" ht="15.75" thickBot="1" x14ac:dyDescent="0.3">
      <c r="A54" s="52">
        <v>50</v>
      </c>
      <c r="B54" s="53">
        <v>4</v>
      </c>
      <c r="C54" s="53">
        <v>16</v>
      </c>
      <c r="D54" s="53">
        <v>4</v>
      </c>
      <c r="E54" s="53">
        <v>16</v>
      </c>
      <c r="F54" s="53">
        <v>3</v>
      </c>
      <c r="G54" s="53">
        <v>9</v>
      </c>
      <c r="H54" s="53">
        <v>4</v>
      </c>
      <c r="I54" s="53">
        <v>16</v>
      </c>
      <c r="J54" s="53">
        <v>4</v>
      </c>
      <c r="K54" s="53">
        <v>16</v>
      </c>
      <c r="L54" s="53">
        <v>4</v>
      </c>
      <c r="M54" s="53">
        <v>16</v>
      </c>
      <c r="N54" s="53">
        <v>4</v>
      </c>
      <c r="O54" s="53">
        <v>16</v>
      </c>
      <c r="P54" s="54">
        <f t="shared" si="0"/>
        <v>27</v>
      </c>
      <c r="Q54" s="54">
        <f t="shared" si="1"/>
        <v>729</v>
      </c>
    </row>
    <row r="55" spans="1:17" ht="15.75" thickBot="1" x14ac:dyDescent="0.3">
      <c r="A55" s="52">
        <v>51</v>
      </c>
      <c r="B55" s="53">
        <v>3</v>
      </c>
      <c r="C55" s="53">
        <v>9</v>
      </c>
      <c r="D55" s="53">
        <v>3</v>
      </c>
      <c r="E55" s="53">
        <v>9</v>
      </c>
      <c r="F55" s="53">
        <v>3</v>
      </c>
      <c r="G55" s="53">
        <v>9</v>
      </c>
      <c r="H55" s="53">
        <v>3</v>
      </c>
      <c r="I55" s="53">
        <v>9</v>
      </c>
      <c r="J55" s="53">
        <v>3</v>
      </c>
      <c r="K55" s="53">
        <v>9</v>
      </c>
      <c r="L55" s="53">
        <v>3</v>
      </c>
      <c r="M55" s="53">
        <v>9</v>
      </c>
      <c r="N55" s="53">
        <v>3</v>
      </c>
      <c r="O55" s="53">
        <v>9</v>
      </c>
      <c r="P55" s="54">
        <f t="shared" si="0"/>
        <v>21</v>
      </c>
      <c r="Q55" s="54">
        <f t="shared" si="1"/>
        <v>441</v>
      </c>
    </row>
    <row r="56" spans="1:17" ht="15.75" thickBot="1" x14ac:dyDescent="0.3">
      <c r="A56" s="52">
        <v>52</v>
      </c>
      <c r="B56" s="53">
        <v>4</v>
      </c>
      <c r="C56" s="53">
        <v>16</v>
      </c>
      <c r="D56" s="53">
        <v>4</v>
      </c>
      <c r="E56" s="53">
        <v>16</v>
      </c>
      <c r="F56" s="53">
        <v>4</v>
      </c>
      <c r="G56" s="53">
        <v>16</v>
      </c>
      <c r="H56" s="53">
        <v>4</v>
      </c>
      <c r="I56" s="53">
        <v>16</v>
      </c>
      <c r="J56" s="53">
        <v>3</v>
      </c>
      <c r="K56" s="53">
        <v>9</v>
      </c>
      <c r="L56" s="53">
        <v>3</v>
      </c>
      <c r="M56" s="53">
        <v>9</v>
      </c>
      <c r="N56" s="53">
        <v>4</v>
      </c>
      <c r="O56" s="53">
        <v>16</v>
      </c>
      <c r="P56" s="54">
        <f t="shared" si="0"/>
        <v>26</v>
      </c>
      <c r="Q56" s="54">
        <f t="shared" si="1"/>
        <v>676</v>
      </c>
    </row>
    <row r="57" spans="1:17" ht="15.75" thickBot="1" x14ac:dyDescent="0.3">
      <c r="A57" s="52">
        <v>53</v>
      </c>
      <c r="B57" s="53">
        <v>4</v>
      </c>
      <c r="C57" s="53">
        <v>16</v>
      </c>
      <c r="D57" s="53">
        <v>4</v>
      </c>
      <c r="E57" s="53">
        <v>16</v>
      </c>
      <c r="F57" s="53">
        <v>4</v>
      </c>
      <c r="G57" s="53">
        <v>16</v>
      </c>
      <c r="H57" s="53">
        <v>4</v>
      </c>
      <c r="I57" s="53">
        <v>16</v>
      </c>
      <c r="J57" s="53">
        <v>4</v>
      </c>
      <c r="K57" s="53">
        <v>16</v>
      </c>
      <c r="L57" s="53">
        <v>4</v>
      </c>
      <c r="M57" s="53">
        <v>16</v>
      </c>
      <c r="N57" s="53">
        <v>4</v>
      </c>
      <c r="O57" s="53">
        <v>16</v>
      </c>
      <c r="P57" s="54">
        <f t="shared" si="0"/>
        <v>28</v>
      </c>
      <c r="Q57" s="54">
        <f t="shared" si="1"/>
        <v>784</v>
      </c>
    </row>
    <row r="58" spans="1:17" ht="15.75" thickBot="1" x14ac:dyDescent="0.3">
      <c r="A58" s="52">
        <v>54</v>
      </c>
      <c r="B58" s="53">
        <v>4</v>
      </c>
      <c r="C58" s="53">
        <v>16</v>
      </c>
      <c r="D58" s="53">
        <v>4</v>
      </c>
      <c r="E58" s="53">
        <v>16</v>
      </c>
      <c r="F58" s="53">
        <v>3</v>
      </c>
      <c r="G58" s="53">
        <v>9</v>
      </c>
      <c r="H58" s="53">
        <v>3</v>
      </c>
      <c r="I58" s="53">
        <v>9</v>
      </c>
      <c r="J58" s="53">
        <v>4</v>
      </c>
      <c r="K58" s="53">
        <v>16</v>
      </c>
      <c r="L58" s="53">
        <v>4</v>
      </c>
      <c r="M58" s="53">
        <v>16</v>
      </c>
      <c r="N58" s="53">
        <v>4</v>
      </c>
      <c r="O58" s="53">
        <v>16</v>
      </c>
      <c r="P58" s="54">
        <f t="shared" si="0"/>
        <v>26</v>
      </c>
      <c r="Q58" s="54">
        <f t="shared" si="1"/>
        <v>676</v>
      </c>
    </row>
    <row r="59" spans="1:17" ht="15.75" thickBot="1" x14ac:dyDescent="0.3">
      <c r="A59" s="52">
        <v>55</v>
      </c>
      <c r="B59" s="53">
        <v>4</v>
      </c>
      <c r="C59" s="53">
        <v>16</v>
      </c>
      <c r="D59" s="53">
        <v>3</v>
      </c>
      <c r="E59" s="53">
        <v>9</v>
      </c>
      <c r="F59" s="53">
        <v>4</v>
      </c>
      <c r="G59" s="53">
        <v>16</v>
      </c>
      <c r="H59" s="53">
        <v>4</v>
      </c>
      <c r="I59" s="53">
        <v>16</v>
      </c>
      <c r="J59" s="53">
        <v>4</v>
      </c>
      <c r="K59" s="53">
        <v>16</v>
      </c>
      <c r="L59" s="53">
        <v>4</v>
      </c>
      <c r="M59" s="53">
        <v>16</v>
      </c>
      <c r="N59" s="53">
        <v>3</v>
      </c>
      <c r="O59" s="53">
        <v>9</v>
      </c>
      <c r="P59" s="54">
        <f t="shared" si="0"/>
        <v>26</v>
      </c>
      <c r="Q59" s="54">
        <f t="shared" si="1"/>
        <v>676</v>
      </c>
    </row>
    <row r="60" spans="1:17" ht="15.75" thickBot="1" x14ac:dyDescent="0.3">
      <c r="A60" s="52">
        <v>56</v>
      </c>
      <c r="B60" s="53">
        <v>4</v>
      </c>
      <c r="C60" s="53">
        <v>16</v>
      </c>
      <c r="D60" s="53">
        <v>4</v>
      </c>
      <c r="E60" s="53">
        <v>16</v>
      </c>
      <c r="F60" s="53">
        <v>3</v>
      </c>
      <c r="G60" s="53">
        <v>9</v>
      </c>
      <c r="H60" s="53">
        <v>4</v>
      </c>
      <c r="I60" s="53">
        <v>16</v>
      </c>
      <c r="J60" s="53">
        <v>4</v>
      </c>
      <c r="K60" s="53">
        <v>16</v>
      </c>
      <c r="L60" s="53">
        <v>4</v>
      </c>
      <c r="M60" s="53">
        <v>16</v>
      </c>
      <c r="N60" s="53">
        <v>4</v>
      </c>
      <c r="O60" s="53">
        <v>16</v>
      </c>
      <c r="P60" s="54">
        <f t="shared" si="0"/>
        <v>27</v>
      </c>
      <c r="Q60" s="54">
        <f t="shared" si="1"/>
        <v>729</v>
      </c>
    </row>
    <row r="61" spans="1:17" ht="15.75" thickBot="1" x14ac:dyDescent="0.3">
      <c r="A61" s="52">
        <v>57</v>
      </c>
      <c r="B61" s="53">
        <v>3</v>
      </c>
      <c r="C61" s="53">
        <v>9</v>
      </c>
      <c r="D61" s="53">
        <v>3</v>
      </c>
      <c r="E61" s="53">
        <v>9</v>
      </c>
      <c r="F61" s="53">
        <v>3</v>
      </c>
      <c r="G61" s="53">
        <v>9</v>
      </c>
      <c r="H61" s="53">
        <v>3</v>
      </c>
      <c r="I61" s="53">
        <v>9</v>
      </c>
      <c r="J61" s="53">
        <v>3</v>
      </c>
      <c r="K61" s="53">
        <v>9</v>
      </c>
      <c r="L61" s="53">
        <v>3</v>
      </c>
      <c r="M61" s="53">
        <v>9</v>
      </c>
      <c r="N61" s="53">
        <v>3</v>
      </c>
      <c r="O61" s="53">
        <v>9</v>
      </c>
      <c r="P61" s="54">
        <f t="shared" si="0"/>
        <v>21</v>
      </c>
      <c r="Q61" s="54">
        <f t="shared" si="1"/>
        <v>441</v>
      </c>
    </row>
    <row r="62" spans="1:17" ht="15.75" thickBot="1" x14ac:dyDescent="0.3">
      <c r="A62" s="52">
        <v>58</v>
      </c>
      <c r="B62" s="53">
        <v>4</v>
      </c>
      <c r="C62" s="53">
        <v>16</v>
      </c>
      <c r="D62" s="53">
        <v>4</v>
      </c>
      <c r="E62" s="53">
        <v>16</v>
      </c>
      <c r="F62" s="53">
        <v>4</v>
      </c>
      <c r="G62" s="53">
        <v>16</v>
      </c>
      <c r="H62" s="53">
        <v>4</v>
      </c>
      <c r="I62" s="53">
        <v>16</v>
      </c>
      <c r="J62" s="53">
        <v>3</v>
      </c>
      <c r="K62" s="53">
        <v>9</v>
      </c>
      <c r="L62" s="53">
        <v>3</v>
      </c>
      <c r="M62" s="53">
        <v>9</v>
      </c>
      <c r="N62" s="53">
        <v>4</v>
      </c>
      <c r="O62" s="53">
        <v>16</v>
      </c>
      <c r="P62" s="54">
        <f t="shared" si="0"/>
        <v>26</v>
      </c>
      <c r="Q62" s="54">
        <f t="shared" si="1"/>
        <v>676</v>
      </c>
    </row>
    <row r="63" spans="1:17" ht="15.75" thickBot="1" x14ac:dyDescent="0.3">
      <c r="A63" s="52">
        <v>59</v>
      </c>
      <c r="B63" s="53">
        <v>3</v>
      </c>
      <c r="C63" s="53">
        <v>9</v>
      </c>
      <c r="D63" s="53">
        <v>3</v>
      </c>
      <c r="E63" s="53">
        <v>9</v>
      </c>
      <c r="F63" s="53">
        <v>3</v>
      </c>
      <c r="G63" s="53">
        <v>9</v>
      </c>
      <c r="H63" s="53">
        <v>3</v>
      </c>
      <c r="I63" s="53">
        <v>9</v>
      </c>
      <c r="J63" s="53">
        <v>3</v>
      </c>
      <c r="K63" s="53">
        <v>9</v>
      </c>
      <c r="L63" s="53">
        <v>3</v>
      </c>
      <c r="M63" s="53">
        <v>9</v>
      </c>
      <c r="N63" s="53">
        <v>3</v>
      </c>
      <c r="O63" s="53">
        <v>9</v>
      </c>
      <c r="P63" s="54">
        <f t="shared" si="0"/>
        <v>21</v>
      </c>
      <c r="Q63" s="54">
        <f t="shared" si="1"/>
        <v>441</v>
      </c>
    </row>
    <row r="64" spans="1:17" ht="15.75" thickBot="1" x14ac:dyDescent="0.3">
      <c r="A64" s="52">
        <v>60</v>
      </c>
      <c r="B64" s="53">
        <v>3</v>
      </c>
      <c r="C64" s="53">
        <v>9</v>
      </c>
      <c r="D64" s="53">
        <v>3</v>
      </c>
      <c r="E64" s="53">
        <v>9</v>
      </c>
      <c r="F64" s="53">
        <v>3</v>
      </c>
      <c r="G64" s="53">
        <v>9</v>
      </c>
      <c r="H64" s="53">
        <v>3</v>
      </c>
      <c r="I64" s="53">
        <v>9</v>
      </c>
      <c r="J64" s="53">
        <v>3</v>
      </c>
      <c r="K64" s="53">
        <v>9</v>
      </c>
      <c r="L64" s="53">
        <v>3</v>
      </c>
      <c r="M64" s="53">
        <v>9</v>
      </c>
      <c r="N64" s="53">
        <v>3</v>
      </c>
      <c r="O64" s="53">
        <v>9</v>
      </c>
      <c r="P64" s="54">
        <f t="shared" si="0"/>
        <v>21</v>
      </c>
      <c r="Q64" s="54">
        <f t="shared" si="1"/>
        <v>441</v>
      </c>
    </row>
    <row r="65" spans="1:17" ht="15.75" thickBot="1" x14ac:dyDescent="0.3">
      <c r="A65" s="52">
        <v>61</v>
      </c>
      <c r="B65" s="53">
        <v>4</v>
      </c>
      <c r="C65" s="53">
        <v>16</v>
      </c>
      <c r="D65" s="53">
        <v>4</v>
      </c>
      <c r="E65" s="53">
        <v>16</v>
      </c>
      <c r="F65" s="53">
        <v>3</v>
      </c>
      <c r="G65" s="53">
        <v>9</v>
      </c>
      <c r="H65" s="53">
        <v>4</v>
      </c>
      <c r="I65" s="53">
        <v>16</v>
      </c>
      <c r="J65" s="53">
        <v>4</v>
      </c>
      <c r="K65" s="53">
        <v>16</v>
      </c>
      <c r="L65" s="53">
        <v>4</v>
      </c>
      <c r="M65" s="53">
        <v>16</v>
      </c>
      <c r="N65" s="53">
        <v>4</v>
      </c>
      <c r="O65" s="53">
        <v>16</v>
      </c>
      <c r="P65" s="54">
        <f t="shared" si="0"/>
        <v>27</v>
      </c>
      <c r="Q65" s="54">
        <f t="shared" si="1"/>
        <v>729</v>
      </c>
    </row>
    <row r="66" spans="1:17" ht="15.75" thickBot="1" x14ac:dyDescent="0.3">
      <c r="A66" s="52">
        <v>62</v>
      </c>
      <c r="B66" s="53">
        <v>3</v>
      </c>
      <c r="C66" s="53">
        <v>9</v>
      </c>
      <c r="D66" s="53">
        <v>3</v>
      </c>
      <c r="E66" s="53">
        <v>9</v>
      </c>
      <c r="F66" s="53">
        <v>3</v>
      </c>
      <c r="G66" s="53">
        <v>9</v>
      </c>
      <c r="H66" s="53">
        <v>3</v>
      </c>
      <c r="I66" s="53">
        <v>9</v>
      </c>
      <c r="J66" s="53">
        <v>3</v>
      </c>
      <c r="K66" s="53">
        <v>9</v>
      </c>
      <c r="L66" s="53">
        <v>3</v>
      </c>
      <c r="M66" s="53">
        <v>9</v>
      </c>
      <c r="N66" s="53">
        <v>3</v>
      </c>
      <c r="O66" s="53">
        <v>9</v>
      </c>
      <c r="P66" s="54">
        <f t="shared" si="0"/>
        <v>21</v>
      </c>
      <c r="Q66" s="54">
        <f t="shared" si="1"/>
        <v>441</v>
      </c>
    </row>
    <row r="67" spans="1:17" ht="15.75" thickBot="1" x14ac:dyDescent="0.3">
      <c r="A67" s="52">
        <v>63</v>
      </c>
      <c r="B67" s="53">
        <v>4</v>
      </c>
      <c r="C67" s="53">
        <v>16</v>
      </c>
      <c r="D67" s="53">
        <v>4</v>
      </c>
      <c r="E67" s="53">
        <v>16</v>
      </c>
      <c r="F67" s="53">
        <v>4</v>
      </c>
      <c r="G67" s="53">
        <v>16</v>
      </c>
      <c r="H67" s="53">
        <v>4</v>
      </c>
      <c r="I67" s="53">
        <v>16</v>
      </c>
      <c r="J67" s="53">
        <v>3</v>
      </c>
      <c r="K67" s="53">
        <v>9</v>
      </c>
      <c r="L67" s="53">
        <v>3</v>
      </c>
      <c r="M67" s="53">
        <v>9</v>
      </c>
      <c r="N67" s="53">
        <v>4</v>
      </c>
      <c r="O67" s="53">
        <v>16</v>
      </c>
      <c r="P67" s="54">
        <f t="shared" si="0"/>
        <v>26</v>
      </c>
      <c r="Q67" s="54">
        <f t="shared" si="1"/>
        <v>676</v>
      </c>
    </row>
    <row r="68" spans="1:17" ht="15.75" thickBot="1" x14ac:dyDescent="0.3">
      <c r="A68" s="52">
        <v>64</v>
      </c>
      <c r="B68" s="53">
        <v>4</v>
      </c>
      <c r="C68" s="53">
        <v>16</v>
      </c>
      <c r="D68" s="53">
        <v>4</v>
      </c>
      <c r="E68" s="53">
        <v>16</v>
      </c>
      <c r="F68" s="53">
        <v>4</v>
      </c>
      <c r="G68" s="53">
        <v>16</v>
      </c>
      <c r="H68" s="53">
        <v>3</v>
      </c>
      <c r="I68" s="53">
        <v>9</v>
      </c>
      <c r="J68" s="53">
        <v>3</v>
      </c>
      <c r="K68" s="53">
        <v>9</v>
      </c>
      <c r="L68" s="53">
        <v>3</v>
      </c>
      <c r="M68" s="53">
        <v>9</v>
      </c>
      <c r="N68" s="53">
        <v>4</v>
      </c>
      <c r="O68" s="53">
        <v>16</v>
      </c>
      <c r="P68" s="54">
        <f t="shared" si="0"/>
        <v>25</v>
      </c>
      <c r="Q68" s="54">
        <f t="shared" si="1"/>
        <v>625</v>
      </c>
    </row>
    <row r="69" spans="1:17" ht="15.75" thickBot="1" x14ac:dyDescent="0.3">
      <c r="A69" s="52">
        <v>65</v>
      </c>
      <c r="B69" s="53">
        <v>4</v>
      </c>
      <c r="C69" s="53">
        <v>16</v>
      </c>
      <c r="D69" s="53">
        <v>4</v>
      </c>
      <c r="E69" s="53">
        <v>16</v>
      </c>
      <c r="F69" s="53">
        <v>3</v>
      </c>
      <c r="G69" s="53">
        <v>9</v>
      </c>
      <c r="H69" s="53">
        <v>4</v>
      </c>
      <c r="I69" s="53">
        <v>16</v>
      </c>
      <c r="J69" s="53">
        <v>4</v>
      </c>
      <c r="K69" s="53">
        <v>16</v>
      </c>
      <c r="L69" s="53">
        <v>4</v>
      </c>
      <c r="M69" s="53">
        <v>16</v>
      </c>
      <c r="N69" s="53">
        <v>4</v>
      </c>
      <c r="O69" s="53">
        <v>16</v>
      </c>
      <c r="P69" s="54">
        <f t="shared" si="0"/>
        <v>27</v>
      </c>
      <c r="Q69" s="54">
        <f t="shared" si="1"/>
        <v>729</v>
      </c>
    </row>
    <row r="70" spans="1:17" ht="15.75" thickBot="1" x14ac:dyDescent="0.3">
      <c r="A70" s="52">
        <v>66</v>
      </c>
      <c r="B70" s="53">
        <v>3</v>
      </c>
      <c r="C70" s="53">
        <v>9</v>
      </c>
      <c r="D70" s="53">
        <v>3</v>
      </c>
      <c r="E70" s="53">
        <v>9</v>
      </c>
      <c r="F70" s="53">
        <v>3</v>
      </c>
      <c r="G70" s="53">
        <v>9</v>
      </c>
      <c r="H70" s="53">
        <v>3</v>
      </c>
      <c r="I70" s="53">
        <v>9</v>
      </c>
      <c r="J70" s="53">
        <v>3</v>
      </c>
      <c r="K70" s="53">
        <v>9</v>
      </c>
      <c r="L70" s="53">
        <v>3</v>
      </c>
      <c r="M70" s="53">
        <v>9</v>
      </c>
      <c r="N70" s="53">
        <v>3</v>
      </c>
      <c r="O70" s="53">
        <v>9</v>
      </c>
      <c r="P70" s="54">
        <f t="shared" ref="P70:P104" si="2">SUM(B70+D70+F70+H70+J70+L70+N70)</f>
        <v>21</v>
      </c>
      <c r="Q70" s="54">
        <f t="shared" ref="Q70:Q104" si="3">SUM(P70^2)</f>
        <v>441</v>
      </c>
    </row>
    <row r="71" spans="1:17" ht="15.75" thickBot="1" x14ac:dyDescent="0.3">
      <c r="A71" s="52">
        <v>67</v>
      </c>
      <c r="B71" s="53">
        <v>4</v>
      </c>
      <c r="C71" s="53">
        <v>16</v>
      </c>
      <c r="D71" s="53">
        <v>4</v>
      </c>
      <c r="E71" s="53">
        <v>16</v>
      </c>
      <c r="F71" s="53">
        <v>4</v>
      </c>
      <c r="G71" s="53">
        <v>16</v>
      </c>
      <c r="H71" s="53">
        <v>4</v>
      </c>
      <c r="I71" s="53">
        <v>16</v>
      </c>
      <c r="J71" s="53">
        <v>3</v>
      </c>
      <c r="K71" s="53">
        <v>9</v>
      </c>
      <c r="L71" s="53">
        <v>3</v>
      </c>
      <c r="M71" s="53">
        <v>9</v>
      </c>
      <c r="N71" s="53">
        <v>4</v>
      </c>
      <c r="O71" s="53">
        <v>16</v>
      </c>
      <c r="P71" s="54">
        <f t="shared" si="2"/>
        <v>26</v>
      </c>
      <c r="Q71" s="54">
        <f t="shared" si="3"/>
        <v>676</v>
      </c>
    </row>
    <row r="72" spans="1:17" ht="15.75" thickBot="1" x14ac:dyDescent="0.3">
      <c r="A72" s="52">
        <v>68</v>
      </c>
      <c r="B72" s="53">
        <v>3</v>
      </c>
      <c r="C72" s="53">
        <v>9</v>
      </c>
      <c r="D72" s="53">
        <v>3</v>
      </c>
      <c r="E72" s="53">
        <v>9</v>
      </c>
      <c r="F72" s="53">
        <v>3</v>
      </c>
      <c r="G72" s="53">
        <v>9</v>
      </c>
      <c r="H72" s="53">
        <v>3</v>
      </c>
      <c r="I72" s="53">
        <v>9</v>
      </c>
      <c r="J72" s="53">
        <v>3</v>
      </c>
      <c r="K72" s="53">
        <v>9</v>
      </c>
      <c r="L72" s="53">
        <v>3</v>
      </c>
      <c r="M72" s="53">
        <v>9</v>
      </c>
      <c r="N72" s="53">
        <v>3</v>
      </c>
      <c r="O72" s="53">
        <v>9</v>
      </c>
      <c r="P72" s="54">
        <f t="shared" si="2"/>
        <v>21</v>
      </c>
      <c r="Q72" s="54">
        <f t="shared" si="3"/>
        <v>441</v>
      </c>
    </row>
    <row r="73" spans="1:17" ht="15.75" thickBot="1" x14ac:dyDescent="0.3">
      <c r="A73" s="52">
        <v>69</v>
      </c>
      <c r="B73" s="53">
        <v>3</v>
      </c>
      <c r="C73" s="53">
        <v>9</v>
      </c>
      <c r="D73" s="53">
        <v>3</v>
      </c>
      <c r="E73" s="53">
        <v>9</v>
      </c>
      <c r="F73" s="53">
        <v>3</v>
      </c>
      <c r="G73" s="53">
        <v>9</v>
      </c>
      <c r="H73" s="53">
        <v>3</v>
      </c>
      <c r="I73" s="53">
        <v>9</v>
      </c>
      <c r="J73" s="53">
        <v>3</v>
      </c>
      <c r="K73" s="53">
        <v>9</v>
      </c>
      <c r="L73" s="53">
        <v>3</v>
      </c>
      <c r="M73" s="53">
        <v>9</v>
      </c>
      <c r="N73" s="53">
        <v>3</v>
      </c>
      <c r="O73" s="53">
        <v>9</v>
      </c>
      <c r="P73" s="54">
        <f t="shared" si="2"/>
        <v>21</v>
      </c>
      <c r="Q73" s="54">
        <f t="shared" si="3"/>
        <v>441</v>
      </c>
    </row>
    <row r="74" spans="1:17" ht="15.75" thickBot="1" x14ac:dyDescent="0.3">
      <c r="A74" s="52">
        <v>70</v>
      </c>
      <c r="B74" s="53">
        <v>4</v>
      </c>
      <c r="C74" s="53">
        <v>16</v>
      </c>
      <c r="D74" s="53">
        <v>4</v>
      </c>
      <c r="E74" s="53">
        <v>16</v>
      </c>
      <c r="F74" s="53">
        <v>3</v>
      </c>
      <c r="G74" s="53">
        <v>9</v>
      </c>
      <c r="H74" s="53">
        <v>4</v>
      </c>
      <c r="I74" s="53">
        <v>16</v>
      </c>
      <c r="J74" s="53">
        <v>4</v>
      </c>
      <c r="K74" s="53">
        <v>16</v>
      </c>
      <c r="L74" s="53">
        <v>4</v>
      </c>
      <c r="M74" s="53">
        <v>16</v>
      </c>
      <c r="N74" s="53">
        <v>4</v>
      </c>
      <c r="O74" s="53">
        <v>16</v>
      </c>
      <c r="P74" s="54">
        <f t="shared" si="2"/>
        <v>27</v>
      </c>
      <c r="Q74" s="54">
        <f t="shared" si="3"/>
        <v>729</v>
      </c>
    </row>
    <row r="75" spans="1:17" ht="15.75" thickBot="1" x14ac:dyDescent="0.3">
      <c r="A75" s="52">
        <v>71</v>
      </c>
      <c r="B75" s="53">
        <v>3</v>
      </c>
      <c r="C75" s="53">
        <v>9</v>
      </c>
      <c r="D75" s="53">
        <v>3</v>
      </c>
      <c r="E75" s="53">
        <v>9</v>
      </c>
      <c r="F75" s="53">
        <v>3</v>
      </c>
      <c r="G75" s="53">
        <v>9</v>
      </c>
      <c r="H75" s="53">
        <v>3</v>
      </c>
      <c r="I75" s="53">
        <v>9</v>
      </c>
      <c r="J75" s="53">
        <v>3</v>
      </c>
      <c r="K75" s="53">
        <v>9</v>
      </c>
      <c r="L75" s="53">
        <v>3</v>
      </c>
      <c r="M75" s="53">
        <v>9</v>
      </c>
      <c r="N75" s="53">
        <v>3</v>
      </c>
      <c r="O75" s="53">
        <v>9</v>
      </c>
      <c r="P75" s="54">
        <f t="shared" si="2"/>
        <v>21</v>
      </c>
      <c r="Q75" s="54">
        <f t="shared" si="3"/>
        <v>441</v>
      </c>
    </row>
    <row r="76" spans="1:17" ht="15.75" thickBot="1" x14ac:dyDescent="0.3">
      <c r="A76" s="52">
        <v>72</v>
      </c>
      <c r="B76" s="53">
        <v>4</v>
      </c>
      <c r="C76" s="53">
        <v>16</v>
      </c>
      <c r="D76" s="53">
        <v>4</v>
      </c>
      <c r="E76" s="53">
        <v>16</v>
      </c>
      <c r="F76" s="53">
        <v>4</v>
      </c>
      <c r="G76" s="53">
        <v>16</v>
      </c>
      <c r="H76" s="53">
        <v>4</v>
      </c>
      <c r="I76" s="53">
        <v>16</v>
      </c>
      <c r="J76" s="53">
        <v>3</v>
      </c>
      <c r="K76" s="53">
        <v>9</v>
      </c>
      <c r="L76" s="53">
        <v>3</v>
      </c>
      <c r="M76" s="53">
        <v>9</v>
      </c>
      <c r="N76" s="53">
        <v>4</v>
      </c>
      <c r="O76" s="53">
        <v>16</v>
      </c>
      <c r="P76" s="54">
        <f t="shared" si="2"/>
        <v>26</v>
      </c>
      <c r="Q76" s="54">
        <f t="shared" si="3"/>
        <v>676</v>
      </c>
    </row>
    <row r="77" spans="1:17" ht="15.75" thickBot="1" x14ac:dyDescent="0.3">
      <c r="A77" s="52">
        <v>73</v>
      </c>
      <c r="B77" s="53">
        <v>4</v>
      </c>
      <c r="C77" s="53">
        <v>16</v>
      </c>
      <c r="D77" s="53">
        <v>3</v>
      </c>
      <c r="E77" s="53">
        <v>9</v>
      </c>
      <c r="F77" s="53">
        <v>4</v>
      </c>
      <c r="G77" s="53">
        <v>16</v>
      </c>
      <c r="H77" s="53">
        <v>4</v>
      </c>
      <c r="I77" s="53">
        <v>16</v>
      </c>
      <c r="J77" s="53">
        <v>4</v>
      </c>
      <c r="K77" s="53">
        <v>16</v>
      </c>
      <c r="L77" s="53">
        <v>3</v>
      </c>
      <c r="M77" s="53">
        <v>9</v>
      </c>
      <c r="N77" s="53">
        <v>4</v>
      </c>
      <c r="O77" s="53">
        <v>16</v>
      </c>
      <c r="P77" s="54">
        <f t="shared" si="2"/>
        <v>26</v>
      </c>
      <c r="Q77" s="54">
        <f t="shared" si="3"/>
        <v>676</v>
      </c>
    </row>
    <row r="78" spans="1:17" ht="15.75" thickBot="1" x14ac:dyDescent="0.3">
      <c r="A78" s="52">
        <v>74</v>
      </c>
      <c r="B78" s="53">
        <v>3</v>
      </c>
      <c r="C78" s="53">
        <v>9</v>
      </c>
      <c r="D78" s="53">
        <v>4</v>
      </c>
      <c r="E78" s="53">
        <v>16</v>
      </c>
      <c r="F78" s="53">
        <v>4</v>
      </c>
      <c r="G78" s="53">
        <v>16</v>
      </c>
      <c r="H78" s="53">
        <v>4</v>
      </c>
      <c r="I78" s="53">
        <v>16</v>
      </c>
      <c r="J78" s="53">
        <v>4</v>
      </c>
      <c r="K78" s="53">
        <v>16</v>
      </c>
      <c r="L78" s="53">
        <v>4</v>
      </c>
      <c r="M78" s="53">
        <v>16</v>
      </c>
      <c r="N78" s="53">
        <v>4</v>
      </c>
      <c r="O78" s="53">
        <v>16</v>
      </c>
      <c r="P78" s="54">
        <f t="shared" si="2"/>
        <v>27</v>
      </c>
      <c r="Q78" s="54">
        <f t="shared" si="3"/>
        <v>729</v>
      </c>
    </row>
    <row r="79" spans="1:17" ht="15.75" thickBot="1" x14ac:dyDescent="0.3">
      <c r="A79" s="52">
        <v>75</v>
      </c>
      <c r="B79" s="53">
        <v>4</v>
      </c>
      <c r="C79" s="53">
        <v>16</v>
      </c>
      <c r="D79" s="53">
        <v>4</v>
      </c>
      <c r="E79" s="53">
        <v>16</v>
      </c>
      <c r="F79" s="53">
        <v>3</v>
      </c>
      <c r="G79" s="53">
        <v>9</v>
      </c>
      <c r="H79" s="53">
        <v>4</v>
      </c>
      <c r="I79" s="53">
        <v>16</v>
      </c>
      <c r="J79" s="53">
        <v>4</v>
      </c>
      <c r="K79" s="53">
        <v>16</v>
      </c>
      <c r="L79" s="53">
        <v>4</v>
      </c>
      <c r="M79" s="53">
        <v>16</v>
      </c>
      <c r="N79" s="53">
        <v>4</v>
      </c>
      <c r="O79" s="53">
        <v>16</v>
      </c>
      <c r="P79" s="54">
        <f t="shared" si="2"/>
        <v>27</v>
      </c>
      <c r="Q79" s="54">
        <f t="shared" si="3"/>
        <v>729</v>
      </c>
    </row>
    <row r="80" spans="1:17" ht="15.75" thickBot="1" x14ac:dyDescent="0.3">
      <c r="A80" s="52">
        <v>76</v>
      </c>
      <c r="B80" s="53">
        <v>3</v>
      </c>
      <c r="C80" s="53">
        <v>9</v>
      </c>
      <c r="D80" s="53">
        <v>3</v>
      </c>
      <c r="E80" s="53">
        <v>9</v>
      </c>
      <c r="F80" s="53">
        <v>3</v>
      </c>
      <c r="G80" s="53">
        <v>9</v>
      </c>
      <c r="H80" s="53">
        <v>3</v>
      </c>
      <c r="I80" s="53">
        <v>9</v>
      </c>
      <c r="J80" s="53">
        <v>3</v>
      </c>
      <c r="K80" s="53">
        <v>9</v>
      </c>
      <c r="L80" s="53">
        <v>3</v>
      </c>
      <c r="M80" s="53">
        <v>9</v>
      </c>
      <c r="N80" s="53">
        <v>3</v>
      </c>
      <c r="O80" s="53">
        <v>9</v>
      </c>
      <c r="P80" s="54">
        <f t="shared" si="2"/>
        <v>21</v>
      </c>
      <c r="Q80" s="54">
        <f t="shared" si="3"/>
        <v>441</v>
      </c>
    </row>
    <row r="81" spans="1:17" ht="15.75" thickBot="1" x14ac:dyDescent="0.3">
      <c r="A81" s="52">
        <v>77</v>
      </c>
      <c r="B81" s="53">
        <v>4</v>
      </c>
      <c r="C81" s="53">
        <v>16</v>
      </c>
      <c r="D81" s="53">
        <v>4</v>
      </c>
      <c r="E81" s="53">
        <v>16</v>
      </c>
      <c r="F81" s="53">
        <v>4</v>
      </c>
      <c r="G81" s="53">
        <v>16</v>
      </c>
      <c r="H81" s="53">
        <v>4</v>
      </c>
      <c r="I81" s="53">
        <v>16</v>
      </c>
      <c r="J81" s="53">
        <v>3</v>
      </c>
      <c r="K81" s="53">
        <v>9</v>
      </c>
      <c r="L81" s="53">
        <v>3</v>
      </c>
      <c r="M81" s="53">
        <v>9</v>
      </c>
      <c r="N81" s="53">
        <v>4</v>
      </c>
      <c r="O81" s="53">
        <v>16</v>
      </c>
      <c r="P81" s="54">
        <f t="shared" si="2"/>
        <v>26</v>
      </c>
      <c r="Q81" s="54">
        <f t="shared" si="3"/>
        <v>676</v>
      </c>
    </row>
    <row r="82" spans="1:17" ht="15.75" thickBot="1" x14ac:dyDescent="0.3">
      <c r="A82" s="52">
        <v>78</v>
      </c>
      <c r="B82" s="53">
        <v>3</v>
      </c>
      <c r="C82" s="53">
        <v>9</v>
      </c>
      <c r="D82" s="53">
        <v>3</v>
      </c>
      <c r="E82" s="53">
        <v>9</v>
      </c>
      <c r="F82" s="53">
        <v>3</v>
      </c>
      <c r="G82" s="53">
        <v>9</v>
      </c>
      <c r="H82" s="53">
        <v>3</v>
      </c>
      <c r="I82" s="53">
        <v>9</v>
      </c>
      <c r="J82" s="53">
        <v>3</v>
      </c>
      <c r="K82" s="53">
        <v>9</v>
      </c>
      <c r="L82" s="53">
        <v>3</v>
      </c>
      <c r="M82" s="53">
        <v>9</v>
      </c>
      <c r="N82" s="53">
        <v>3</v>
      </c>
      <c r="O82" s="53">
        <v>9</v>
      </c>
      <c r="P82" s="54">
        <f t="shared" si="2"/>
        <v>21</v>
      </c>
      <c r="Q82" s="54">
        <f t="shared" si="3"/>
        <v>441</v>
      </c>
    </row>
    <row r="83" spans="1:17" ht="15.75" thickBot="1" x14ac:dyDescent="0.3">
      <c r="A83" s="52">
        <v>79</v>
      </c>
      <c r="B83" s="53">
        <v>3</v>
      </c>
      <c r="C83" s="53">
        <v>9</v>
      </c>
      <c r="D83" s="53">
        <v>3</v>
      </c>
      <c r="E83" s="53">
        <v>9</v>
      </c>
      <c r="F83" s="53">
        <v>3</v>
      </c>
      <c r="G83" s="53">
        <v>9</v>
      </c>
      <c r="H83" s="53">
        <v>3</v>
      </c>
      <c r="I83" s="53">
        <v>9</v>
      </c>
      <c r="J83" s="53">
        <v>3</v>
      </c>
      <c r="K83" s="53">
        <v>9</v>
      </c>
      <c r="L83" s="53">
        <v>3</v>
      </c>
      <c r="M83" s="53">
        <v>9</v>
      </c>
      <c r="N83" s="53">
        <v>3</v>
      </c>
      <c r="O83" s="53">
        <v>9</v>
      </c>
      <c r="P83" s="54">
        <f t="shared" si="2"/>
        <v>21</v>
      </c>
      <c r="Q83" s="54">
        <f t="shared" si="3"/>
        <v>441</v>
      </c>
    </row>
    <row r="84" spans="1:17" ht="15.75" thickBot="1" x14ac:dyDescent="0.3">
      <c r="A84" s="52">
        <v>80</v>
      </c>
      <c r="B84" s="53">
        <v>4</v>
      </c>
      <c r="C84" s="53">
        <v>16</v>
      </c>
      <c r="D84" s="53">
        <v>4</v>
      </c>
      <c r="E84" s="53">
        <v>16</v>
      </c>
      <c r="F84" s="53">
        <v>3</v>
      </c>
      <c r="G84" s="53">
        <v>9</v>
      </c>
      <c r="H84" s="53">
        <v>4</v>
      </c>
      <c r="I84" s="53">
        <v>16</v>
      </c>
      <c r="J84" s="53">
        <v>4</v>
      </c>
      <c r="K84" s="53">
        <v>16</v>
      </c>
      <c r="L84" s="53">
        <v>4</v>
      </c>
      <c r="M84" s="53">
        <v>16</v>
      </c>
      <c r="N84" s="53">
        <v>4</v>
      </c>
      <c r="O84" s="53">
        <v>16</v>
      </c>
      <c r="P84" s="54">
        <f t="shared" si="2"/>
        <v>27</v>
      </c>
      <c r="Q84" s="54">
        <f t="shared" si="3"/>
        <v>729</v>
      </c>
    </row>
    <row r="85" spans="1:17" ht="15.75" thickBot="1" x14ac:dyDescent="0.3">
      <c r="A85" s="52">
        <v>81</v>
      </c>
      <c r="B85" s="53">
        <v>3</v>
      </c>
      <c r="C85" s="53">
        <v>9</v>
      </c>
      <c r="D85" s="53">
        <v>3</v>
      </c>
      <c r="E85" s="53">
        <v>9</v>
      </c>
      <c r="F85" s="53">
        <v>3</v>
      </c>
      <c r="G85" s="53">
        <v>9</v>
      </c>
      <c r="H85" s="53">
        <v>3</v>
      </c>
      <c r="I85" s="53">
        <v>9</v>
      </c>
      <c r="J85" s="53">
        <v>3</v>
      </c>
      <c r="K85" s="53">
        <v>9</v>
      </c>
      <c r="L85" s="53">
        <v>3</v>
      </c>
      <c r="M85" s="53">
        <v>9</v>
      </c>
      <c r="N85" s="53">
        <v>3</v>
      </c>
      <c r="O85" s="53">
        <v>9</v>
      </c>
      <c r="P85" s="54">
        <f t="shared" si="2"/>
        <v>21</v>
      </c>
      <c r="Q85" s="54">
        <f t="shared" si="3"/>
        <v>441</v>
      </c>
    </row>
    <row r="86" spans="1:17" ht="15.75" thickBot="1" x14ac:dyDescent="0.3">
      <c r="A86" s="52">
        <v>82</v>
      </c>
      <c r="B86" s="53">
        <v>4</v>
      </c>
      <c r="C86" s="53">
        <v>16</v>
      </c>
      <c r="D86" s="53">
        <v>4</v>
      </c>
      <c r="E86" s="53">
        <v>16</v>
      </c>
      <c r="F86" s="53">
        <v>4</v>
      </c>
      <c r="G86" s="53">
        <v>16</v>
      </c>
      <c r="H86" s="53">
        <v>4</v>
      </c>
      <c r="I86" s="53">
        <v>16</v>
      </c>
      <c r="J86" s="53">
        <v>3</v>
      </c>
      <c r="K86" s="53">
        <v>9</v>
      </c>
      <c r="L86" s="53">
        <v>3</v>
      </c>
      <c r="M86" s="53">
        <v>9</v>
      </c>
      <c r="N86" s="53">
        <v>4</v>
      </c>
      <c r="O86" s="53">
        <v>16</v>
      </c>
      <c r="P86" s="54">
        <f t="shared" si="2"/>
        <v>26</v>
      </c>
      <c r="Q86" s="54">
        <f t="shared" si="3"/>
        <v>676</v>
      </c>
    </row>
    <row r="87" spans="1:17" ht="15.75" thickBot="1" x14ac:dyDescent="0.3">
      <c r="A87" s="52">
        <v>83</v>
      </c>
      <c r="B87" s="53">
        <v>3</v>
      </c>
      <c r="C87" s="53">
        <v>9</v>
      </c>
      <c r="D87" s="53">
        <v>3</v>
      </c>
      <c r="E87" s="53">
        <v>9</v>
      </c>
      <c r="F87" s="53">
        <v>3</v>
      </c>
      <c r="G87" s="53">
        <v>9</v>
      </c>
      <c r="H87" s="53">
        <v>4</v>
      </c>
      <c r="I87" s="53">
        <v>16</v>
      </c>
      <c r="J87" s="53">
        <v>4</v>
      </c>
      <c r="K87" s="53">
        <v>16</v>
      </c>
      <c r="L87" s="53">
        <v>3</v>
      </c>
      <c r="M87" s="53">
        <v>9</v>
      </c>
      <c r="N87" s="53">
        <v>3</v>
      </c>
      <c r="O87" s="53">
        <v>9</v>
      </c>
      <c r="P87" s="54">
        <f t="shared" si="2"/>
        <v>23</v>
      </c>
      <c r="Q87" s="54">
        <f t="shared" si="3"/>
        <v>529</v>
      </c>
    </row>
    <row r="88" spans="1:17" ht="15.75" thickBot="1" x14ac:dyDescent="0.3">
      <c r="A88" s="52">
        <v>84</v>
      </c>
      <c r="B88" s="53">
        <v>4</v>
      </c>
      <c r="C88" s="53">
        <v>16</v>
      </c>
      <c r="D88" s="53">
        <v>4</v>
      </c>
      <c r="E88" s="53">
        <v>16</v>
      </c>
      <c r="F88" s="53">
        <v>4</v>
      </c>
      <c r="G88" s="53">
        <v>16</v>
      </c>
      <c r="H88" s="53">
        <v>4</v>
      </c>
      <c r="I88" s="53">
        <v>16</v>
      </c>
      <c r="J88" s="53">
        <v>4</v>
      </c>
      <c r="K88" s="53">
        <v>16</v>
      </c>
      <c r="L88" s="53">
        <v>4</v>
      </c>
      <c r="M88" s="53">
        <v>16</v>
      </c>
      <c r="N88" s="53">
        <v>4</v>
      </c>
      <c r="O88" s="53">
        <v>16</v>
      </c>
      <c r="P88" s="54">
        <f t="shared" si="2"/>
        <v>28</v>
      </c>
      <c r="Q88" s="54">
        <f t="shared" si="3"/>
        <v>784</v>
      </c>
    </row>
    <row r="89" spans="1:17" ht="15.75" thickBot="1" x14ac:dyDescent="0.3">
      <c r="A89" s="52">
        <v>85</v>
      </c>
      <c r="B89" s="53">
        <v>4</v>
      </c>
      <c r="C89" s="53">
        <v>16</v>
      </c>
      <c r="D89" s="53">
        <v>4</v>
      </c>
      <c r="E89" s="53">
        <v>16</v>
      </c>
      <c r="F89" s="53">
        <v>3</v>
      </c>
      <c r="G89" s="53">
        <v>9</v>
      </c>
      <c r="H89" s="53">
        <v>4</v>
      </c>
      <c r="I89" s="53">
        <v>16</v>
      </c>
      <c r="J89" s="53">
        <v>4</v>
      </c>
      <c r="K89" s="53">
        <v>16</v>
      </c>
      <c r="L89" s="53">
        <v>4</v>
      </c>
      <c r="M89" s="53">
        <v>16</v>
      </c>
      <c r="N89" s="53">
        <v>4</v>
      </c>
      <c r="O89" s="53">
        <v>16</v>
      </c>
      <c r="P89" s="54">
        <f t="shared" si="2"/>
        <v>27</v>
      </c>
      <c r="Q89" s="54">
        <f t="shared" si="3"/>
        <v>729</v>
      </c>
    </row>
    <row r="90" spans="1:17" ht="15.75" thickBot="1" x14ac:dyDescent="0.3">
      <c r="A90" s="52">
        <v>86</v>
      </c>
      <c r="B90" s="53">
        <v>3</v>
      </c>
      <c r="C90" s="53">
        <v>9</v>
      </c>
      <c r="D90" s="53">
        <v>3</v>
      </c>
      <c r="E90" s="53">
        <v>9</v>
      </c>
      <c r="F90" s="53">
        <v>3</v>
      </c>
      <c r="G90" s="53">
        <v>9</v>
      </c>
      <c r="H90" s="53">
        <v>3</v>
      </c>
      <c r="I90" s="53">
        <v>9</v>
      </c>
      <c r="J90" s="53">
        <v>3</v>
      </c>
      <c r="K90" s="53">
        <v>9</v>
      </c>
      <c r="L90" s="53">
        <v>3</v>
      </c>
      <c r="M90" s="53">
        <v>9</v>
      </c>
      <c r="N90" s="53">
        <v>3</v>
      </c>
      <c r="O90" s="53">
        <v>9</v>
      </c>
      <c r="P90" s="54">
        <f t="shared" si="2"/>
        <v>21</v>
      </c>
      <c r="Q90" s="54">
        <f t="shared" si="3"/>
        <v>441</v>
      </c>
    </row>
    <row r="91" spans="1:17" ht="15.75" thickBot="1" x14ac:dyDescent="0.3">
      <c r="A91" s="52">
        <v>87</v>
      </c>
      <c r="B91" s="53">
        <v>4</v>
      </c>
      <c r="C91" s="53">
        <v>16</v>
      </c>
      <c r="D91" s="53">
        <v>4</v>
      </c>
      <c r="E91" s="53">
        <v>16</v>
      </c>
      <c r="F91" s="53">
        <v>4</v>
      </c>
      <c r="G91" s="53">
        <v>16</v>
      </c>
      <c r="H91" s="53">
        <v>4</v>
      </c>
      <c r="I91" s="53">
        <v>16</v>
      </c>
      <c r="J91" s="53">
        <v>3</v>
      </c>
      <c r="K91" s="53">
        <v>9</v>
      </c>
      <c r="L91" s="53">
        <v>3</v>
      </c>
      <c r="M91" s="53">
        <v>9</v>
      </c>
      <c r="N91" s="53">
        <v>4</v>
      </c>
      <c r="O91" s="53">
        <v>16</v>
      </c>
      <c r="P91" s="54">
        <f t="shared" si="2"/>
        <v>26</v>
      </c>
      <c r="Q91" s="54">
        <f t="shared" si="3"/>
        <v>676</v>
      </c>
    </row>
    <row r="92" spans="1:17" ht="15.75" thickBot="1" x14ac:dyDescent="0.3">
      <c r="A92" s="52">
        <v>88</v>
      </c>
      <c r="B92" s="53">
        <v>3</v>
      </c>
      <c r="C92" s="53">
        <v>9</v>
      </c>
      <c r="D92" s="53">
        <v>3</v>
      </c>
      <c r="E92" s="53">
        <v>9</v>
      </c>
      <c r="F92" s="53">
        <v>3</v>
      </c>
      <c r="G92" s="53">
        <v>9</v>
      </c>
      <c r="H92" s="53">
        <v>3</v>
      </c>
      <c r="I92" s="53">
        <v>9</v>
      </c>
      <c r="J92" s="53">
        <v>3</v>
      </c>
      <c r="K92" s="53">
        <v>9</v>
      </c>
      <c r="L92" s="53">
        <v>3</v>
      </c>
      <c r="M92" s="53">
        <v>9</v>
      </c>
      <c r="N92" s="53">
        <v>3</v>
      </c>
      <c r="O92" s="53">
        <v>9</v>
      </c>
      <c r="P92" s="54">
        <f t="shared" si="2"/>
        <v>21</v>
      </c>
      <c r="Q92" s="54">
        <f t="shared" si="3"/>
        <v>441</v>
      </c>
    </row>
    <row r="93" spans="1:17" ht="15.75" thickBot="1" x14ac:dyDescent="0.3">
      <c r="A93" s="52">
        <v>89</v>
      </c>
      <c r="B93" s="53">
        <v>3</v>
      </c>
      <c r="C93" s="53">
        <v>9</v>
      </c>
      <c r="D93" s="53">
        <v>3</v>
      </c>
      <c r="E93" s="53">
        <v>9</v>
      </c>
      <c r="F93" s="53">
        <v>3</v>
      </c>
      <c r="G93" s="53">
        <v>9</v>
      </c>
      <c r="H93" s="53">
        <v>3</v>
      </c>
      <c r="I93" s="53">
        <v>9</v>
      </c>
      <c r="J93" s="53">
        <v>3</v>
      </c>
      <c r="K93" s="53">
        <v>9</v>
      </c>
      <c r="L93" s="53">
        <v>3</v>
      </c>
      <c r="M93" s="53">
        <v>9</v>
      </c>
      <c r="N93" s="53">
        <v>3</v>
      </c>
      <c r="O93" s="53">
        <v>9</v>
      </c>
      <c r="P93" s="54">
        <f t="shared" si="2"/>
        <v>21</v>
      </c>
      <c r="Q93" s="54">
        <f t="shared" si="3"/>
        <v>441</v>
      </c>
    </row>
    <row r="94" spans="1:17" ht="15.75" thickBot="1" x14ac:dyDescent="0.3">
      <c r="A94" s="52">
        <v>90</v>
      </c>
      <c r="B94" s="53">
        <v>4</v>
      </c>
      <c r="C94" s="53">
        <v>16</v>
      </c>
      <c r="D94" s="53">
        <v>4</v>
      </c>
      <c r="E94" s="53">
        <v>16</v>
      </c>
      <c r="F94" s="53">
        <v>3</v>
      </c>
      <c r="G94" s="53">
        <v>9</v>
      </c>
      <c r="H94" s="53">
        <v>4</v>
      </c>
      <c r="I94" s="53">
        <v>16</v>
      </c>
      <c r="J94" s="53">
        <v>4</v>
      </c>
      <c r="K94" s="53">
        <v>16</v>
      </c>
      <c r="L94" s="53">
        <v>4</v>
      </c>
      <c r="M94" s="53">
        <v>16</v>
      </c>
      <c r="N94" s="53">
        <v>4</v>
      </c>
      <c r="O94" s="53">
        <v>16</v>
      </c>
      <c r="P94" s="54">
        <f t="shared" si="2"/>
        <v>27</v>
      </c>
      <c r="Q94" s="54">
        <f t="shared" si="3"/>
        <v>729</v>
      </c>
    </row>
    <row r="95" spans="1:17" ht="15.75" thickBot="1" x14ac:dyDescent="0.3">
      <c r="A95" s="52">
        <v>91</v>
      </c>
      <c r="B95" s="53">
        <v>3</v>
      </c>
      <c r="C95" s="53">
        <v>9</v>
      </c>
      <c r="D95" s="53">
        <v>3</v>
      </c>
      <c r="E95" s="53">
        <v>9</v>
      </c>
      <c r="F95" s="53">
        <v>3</v>
      </c>
      <c r="G95" s="53">
        <v>9</v>
      </c>
      <c r="H95" s="53">
        <v>3</v>
      </c>
      <c r="I95" s="53">
        <v>9</v>
      </c>
      <c r="J95" s="53">
        <v>3</v>
      </c>
      <c r="K95" s="53">
        <v>9</v>
      </c>
      <c r="L95" s="53">
        <v>3</v>
      </c>
      <c r="M95" s="53">
        <v>9</v>
      </c>
      <c r="N95" s="53">
        <v>3</v>
      </c>
      <c r="O95" s="53">
        <v>9</v>
      </c>
      <c r="P95" s="54">
        <f t="shared" si="2"/>
        <v>21</v>
      </c>
      <c r="Q95" s="54">
        <f t="shared" si="3"/>
        <v>441</v>
      </c>
    </row>
    <row r="96" spans="1:17" ht="15.75" thickBot="1" x14ac:dyDescent="0.3">
      <c r="A96" s="52">
        <v>92</v>
      </c>
      <c r="B96" s="53">
        <v>4</v>
      </c>
      <c r="C96" s="53">
        <v>16</v>
      </c>
      <c r="D96" s="53">
        <v>4</v>
      </c>
      <c r="E96" s="53">
        <v>16</v>
      </c>
      <c r="F96" s="53">
        <v>4</v>
      </c>
      <c r="G96" s="53">
        <v>16</v>
      </c>
      <c r="H96" s="53">
        <v>4</v>
      </c>
      <c r="I96" s="53">
        <v>16</v>
      </c>
      <c r="J96" s="53">
        <v>3</v>
      </c>
      <c r="K96" s="53">
        <v>9</v>
      </c>
      <c r="L96" s="53">
        <v>3</v>
      </c>
      <c r="M96" s="53">
        <v>9</v>
      </c>
      <c r="N96" s="53">
        <v>4</v>
      </c>
      <c r="O96" s="53">
        <v>16</v>
      </c>
      <c r="P96" s="54">
        <f t="shared" si="2"/>
        <v>26</v>
      </c>
      <c r="Q96" s="54">
        <f t="shared" si="3"/>
        <v>676</v>
      </c>
    </row>
    <row r="97" spans="1:19" ht="15.75" thickBot="1" x14ac:dyDescent="0.3">
      <c r="A97" s="52">
        <v>93</v>
      </c>
      <c r="B97" s="53">
        <v>3</v>
      </c>
      <c r="C97" s="53">
        <v>9</v>
      </c>
      <c r="D97" s="53">
        <v>3</v>
      </c>
      <c r="E97" s="53">
        <v>9</v>
      </c>
      <c r="F97" s="53">
        <v>3</v>
      </c>
      <c r="G97" s="53">
        <v>9</v>
      </c>
      <c r="H97" s="53">
        <v>4</v>
      </c>
      <c r="I97" s="53">
        <v>16</v>
      </c>
      <c r="J97" s="53">
        <v>4</v>
      </c>
      <c r="K97" s="53">
        <v>16</v>
      </c>
      <c r="L97" s="53">
        <v>3</v>
      </c>
      <c r="M97" s="53">
        <v>9</v>
      </c>
      <c r="N97" s="53">
        <v>3</v>
      </c>
      <c r="O97" s="53">
        <v>9</v>
      </c>
      <c r="P97" s="54">
        <f t="shared" si="2"/>
        <v>23</v>
      </c>
      <c r="Q97" s="54">
        <f t="shared" si="3"/>
        <v>529</v>
      </c>
    </row>
    <row r="98" spans="1:19" ht="15.75" thickBot="1" x14ac:dyDescent="0.3">
      <c r="A98" s="52">
        <v>94</v>
      </c>
      <c r="B98" s="53">
        <v>4</v>
      </c>
      <c r="C98" s="53">
        <v>16</v>
      </c>
      <c r="D98" s="53">
        <v>4</v>
      </c>
      <c r="E98" s="53">
        <v>16</v>
      </c>
      <c r="F98" s="53">
        <v>4</v>
      </c>
      <c r="G98" s="53">
        <v>16</v>
      </c>
      <c r="H98" s="53">
        <v>4</v>
      </c>
      <c r="I98" s="53">
        <v>16</v>
      </c>
      <c r="J98" s="53">
        <v>4</v>
      </c>
      <c r="K98" s="53">
        <v>16</v>
      </c>
      <c r="L98" s="53">
        <v>4</v>
      </c>
      <c r="M98" s="53">
        <v>16</v>
      </c>
      <c r="N98" s="53">
        <v>4</v>
      </c>
      <c r="O98" s="53">
        <v>16</v>
      </c>
      <c r="P98" s="54">
        <f t="shared" si="2"/>
        <v>28</v>
      </c>
      <c r="Q98" s="54">
        <f t="shared" si="3"/>
        <v>784</v>
      </c>
    </row>
    <row r="99" spans="1:19" ht="15.75" thickBot="1" x14ac:dyDescent="0.3">
      <c r="A99" s="52">
        <v>95</v>
      </c>
      <c r="B99" s="53">
        <v>3</v>
      </c>
      <c r="C99" s="53">
        <v>9</v>
      </c>
      <c r="D99" s="53">
        <v>4</v>
      </c>
      <c r="E99" s="53">
        <v>16</v>
      </c>
      <c r="F99" s="53">
        <v>3</v>
      </c>
      <c r="G99" s="53">
        <v>9</v>
      </c>
      <c r="H99" s="53">
        <v>4</v>
      </c>
      <c r="I99" s="53">
        <v>16</v>
      </c>
      <c r="J99" s="53">
        <v>3</v>
      </c>
      <c r="K99" s="53">
        <v>9</v>
      </c>
      <c r="L99" s="53">
        <v>3</v>
      </c>
      <c r="M99" s="53">
        <v>9</v>
      </c>
      <c r="N99" s="53">
        <v>3</v>
      </c>
      <c r="O99" s="53">
        <v>9</v>
      </c>
      <c r="P99" s="54">
        <f t="shared" si="2"/>
        <v>23</v>
      </c>
      <c r="Q99" s="54">
        <f t="shared" si="3"/>
        <v>529</v>
      </c>
    </row>
    <row r="100" spans="1:19" ht="15.75" thickBot="1" x14ac:dyDescent="0.3">
      <c r="A100" s="52">
        <v>96</v>
      </c>
      <c r="B100" s="53">
        <v>3</v>
      </c>
      <c r="C100" s="53">
        <v>9</v>
      </c>
      <c r="D100" s="53">
        <v>3</v>
      </c>
      <c r="E100" s="53">
        <v>9</v>
      </c>
      <c r="F100" s="53">
        <v>4</v>
      </c>
      <c r="G100" s="53">
        <v>16</v>
      </c>
      <c r="H100" s="53">
        <v>4</v>
      </c>
      <c r="I100" s="53">
        <v>16</v>
      </c>
      <c r="J100" s="53">
        <v>3</v>
      </c>
      <c r="K100" s="53">
        <v>9</v>
      </c>
      <c r="L100" s="53">
        <v>3</v>
      </c>
      <c r="M100" s="53">
        <v>9</v>
      </c>
      <c r="N100" s="53">
        <v>4</v>
      </c>
      <c r="O100" s="53">
        <v>16</v>
      </c>
      <c r="P100" s="54">
        <f t="shared" si="2"/>
        <v>24</v>
      </c>
      <c r="Q100" s="54">
        <f t="shared" si="3"/>
        <v>576</v>
      </c>
    </row>
    <row r="101" spans="1:19" ht="15.75" thickBot="1" x14ac:dyDescent="0.3">
      <c r="A101" s="52">
        <v>97</v>
      </c>
      <c r="B101" s="53">
        <v>4</v>
      </c>
      <c r="C101" s="53">
        <v>16</v>
      </c>
      <c r="D101" s="53">
        <v>4</v>
      </c>
      <c r="E101" s="53">
        <v>16</v>
      </c>
      <c r="F101" s="53">
        <v>3</v>
      </c>
      <c r="G101" s="53">
        <v>9</v>
      </c>
      <c r="H101" s="53">
        <v>4</v>
      </c>
      <c r="I101" s="53">
        <v>16</v>
      </c>
      <c r="J101" s="53">
        <v>4</v>
      </c>
      <c r="K101" s="53">
        <v>16</v>
      </c>
      <c r="L101" s="53">
        <v>4</v>
      </c>
      <c r="M101" s="53">
        <v>16</v>
      </c>
      <c r="N101" s="53">
        <v>4</v>
      </c>
      <c r="O101" s="53">
        <v>16</v>
      </c>
      <c r="P101" s="54">
        <f t="shared" si="2"/>
        <v>27</v>
      </c>
      <c r="Q101" s="54">
        <f t="shared" si="3"/>
        <v>729</v>
      </c>
    </row>
    <row r="102" spans="1:19" ht="15.75" thickBot="1" x14ac:dyDescent="0.3">
      <c r="A102" s="52">
        <v>98</v>
      </c>
      <c r="B102" s="53">
        <v>3</v>
      </c>
      <c r="C102" s="53">
        <v>9</v>
      </c>
      <c r="D102" s="53">
        <v>3</v>
      </c>
      <c r="E102" s="53">
        <v>9</v>
      </c>
      <c r="F102" s="53">
        <v>3</v>
      </c>
      <c r="G102" s="53">
        <v>9</v>
      </c>
      <c r="H102" s="53">
        <v>3</v>
      </c>
      <c r="I102" s="53">
        <v>9</v>
      </c>
      <c r="J102" s="53">
        <v>3</v>
      </c>
      <c r="K102" s="53">
        <v>9</v>
      </c>
      <c r="L102" s="53">
        <v>3</v>
      </c>
      <c r="M102" s="53">
        <v>9</v>
      </c>
      <c r="N102" s="53">
        <v>3</v>
      </c>
      <c r="O102" s="53">
        <v>9</v>
      </c>
      <c r="P102" s="54">
        <f t="shared" si="2"/>
        <v>21</v>
      </c>
      <c r="Q102" s="54">
        <f t="shared" si="3"/>
        <v>441</v>
      </c>
    </row>
    <row r="103" spans="1:19" ht="15.75" thickBot="1" x14ac:dyDescent="0.3">
      <c r="A103" s="52">
        <v>99</v>
      </c>
      <c r="B103" s="53">
        <v>4</v>
      </c>
      <c r="C103" s="53">
        <v>16</v>
      </c>
      <c r="D103" s="53">
        <v>4</v>
      </c>
      <c r="E103" s="53">
        <v>16</v>
      </c>
      <c r="F103" s="53">
        <v>4</v>
      </c>
      <c r="G103" s="53">
        <v>16</v>
      </c>
      <c r="H103" s="53">
        <v>4</v>
      </c>
      <c r="I103" s="53">
        <v>16</v>
      </c>
      <c r="J103" s="53">
        <v>3</v>
      </c>
      <c r="K103" s="53">
        <v>9</v>
      </c>
      <c r="L103" s="53">
        <v>3</v>
      </c>
      <c r="M103" s="53">
        <v>9</v>
      </c>
      <c r="N103" s="53">
        <v>4</v>
      </c>
      <c r="O103" s="53">
        <v>16</v>
      </c>
      <c r="P103" s="54">
        <f t="shared" si="2"/>
        <v>26</v>
      </c>
      <c r="Q103" s="54">
        <f t="shared" si="3"/>
        <v>676</v>
      </c>
    </row>
    <row r="104" spans="1:19" ht="15.75" thickBot="1" x14ac:dyDescent="0.3">
      <c r="A104" s="52">
        <v>100</v>
      </c>
      <c r="B104" s="53">
        <v>3</v>
      </c>
      <c r="C104" s="53">
        <v>9</v>
      </c>
      <c r="D104" s="53">
        <v>3</v>
      </c>
      <c r="E104" s="53">
        <v>9</v>
      </c>
      <c r="F104" s="53">
        <v>3</v>
      </c>
      <c r="G104" s="53">
        <v>9</v>
      </c>
      <c r="H104" s="53">
        <v>3</v>
      </c>
      <c r="I104" s="53">
        <v>9</v>
      </c>
      <c r="J104" s="53">
        <v>3</v>
      </c>
      <c r="K104" s="53">
        <v>9</v>
      </c>
      <c r="L104" s="53">
        <v>3</v>
      </c>
      <c r="M104" s="53">
        <v>9</v>
      </c>
      <c r="N104" s="53">
        <v>3</v>
      </c>
      <c r="O104" s="53">
        <v>9</v>
      </c>
      <c r="P104" s="54">
        <f t="shared" si="2"/>
        <v>21</v>
      </c>
      <c r="Q104" s="54">
        <f t="shared" si="3"/>
        <v>441</v>
      </c>
    </row>
    <row r="105" spans="1:19" ht="16.5" thickBot="1" x14ac:dyDescent="0.3">
      <c r="A105" s="55"/>
      <c r="B105" s="56">
        <v>347</v>
      </c>
      <c r="C105" s="56"/>
      <c r="D105" s="56">
        <v>351</v>
      </c>
      <c r="E105" s="56"/>
      <c r="F105" s="56">
        <v>328</v>
      </c>
      <c r="G105" s="56"/>
      <c r="H105" s="56">
        <v>351</v>
      </c>
      <c r="I105" s="56"/>
      <c r="J105" s="56">
        <v>331</v>
      </c>
      <c r="K105" s="56"/>
      <c r="L105" s="56">
        <v>336</v>
      </c>
      <c r="M105" s="56"/>
      <c r="N105" s="56">
        <v>350</v>
      </c>
      <c r="O105" s="56"/>
      <c r="P105" s="57">
        <v>2394</v>
      </c>
      <c r="Q105" s="56"/>
    </row>
    <row r="106" spans="1:19" ht="16.5" thickBot="1" x14ac:dyDescent="0.3">
      <c r="A106" s="58"/>
      <c r="B106" s="59"/>
      <c r="C106" s="59">
        <v>1229</v>
      </c>
      <c r="D106" s="59"/>
      <c r="E106" s="59">
        <v>1257</v>
      </c>
      <c r="F106" s="59"/>
      <c r="G106" s="59">
        <v>1096</v>
      </c>
      <c r="H106" s="59"/>
      <c r="I106" s="59">
        <v>1257</v>
      </c>
      <c r="J106" s="59"/>
      <c r="K106" s="59">
        <v>1117</v>
      </c>
      <c r="L106" s="59"/>
      <c r="M106" s="59">
        <v>1152</v>
      </c>
      <c r="N106" s="59"/>
      <c r="O106" s="59">
        <v>1250</v>
      </c>
      <c r="P106" s="60"/>
      <c r="Q106" s="60">
        <v>58036</v>
      </c>
    </row>
    <row r="107" spans="1:19" ht="16.5" thickBot="1" x14ac:dyDescent="0.3">
      <c r="A107" s="61"/>
      <c r="B107" s="76">
        <f>SUM(B105^2)</f>
        <v>120409</v>
      </c>
      <c r="C107" s="77"/>
      <c r="D107" s="76">
        <v>123201</v>
      </c>
      <c r="E107" s="77"/>
      <c r="F107" s="76">
        <v>107584</v>
      </c>
      <c r="G107" s="77"/>
      <c r="H107" s="76">
        <v>123201</v>
      </c>
      <c r="I107" s="77"/>
      <c r="J107" s="76">
        <v>109561</v>
      </c>
      <c r="K107" s="77"/>
      <c r="L107" s="76">
        <v>112896</v>
      </c>
      <c r="M107" s="77"/>
      <c r="N107" s="76">
        <v>122500</v>
      </c>
      <c r="O107" s="77"/>
      <c r="P107" s="76"/>
      <c r="Q107" s="77"/>
    </row>
    <row r="108" spans="1:19" ht="16.5" thickBot="1" x14ac:dyDescent="0.3">
      <c r="A108" s="62"/>
      <c r="B108" s="76" t="s">
        <v>75</v>
      </c>
      <c r="C108" s="77"/>
      <c r="D108" s="76">
        <v>0.24</v>
      </c>
      <c r="E108" s="77"/>
      <c r="F108" s="76">
        <v>0.2</v>
      </c>
      <c r="G108" s="77"/>
      <c r="H108" s="76">
        <v>0.24</v>
      </c>
      <c r="I108" s="77"/>
      <c r="J108" s="76">
        <v>0.21</v>
      </c>
      <c r="K108" s="77"/>
      <c r="L108" s="76">
        <v>0.23</v>
      </c>
      <c r="M108" s="77"/>
      <c r="N108" s="76">
        <v>0.25</v>
      </c>
      <c r="O108" s="77"/>
      <c r="P108" s="76" t="s">
        <v>76</v>
      </c>
      <c r="Q108" s="77"/>
    </row>
    <row r="109" spans="1:19" ht="16.5" thickBot="1" x14ac:dyDescent="0.3">
      <c r="A109" s="61"/>
      <c r="B109" s="76"/>
      <c r="C109" s="77"/>
      <c r="D109" s="76"/>
      <c r="E109" s="77"/>
      <c r="F109" s="76"/>
      <c r="G109" s="77"/>
      <c r="H109" s="76"/>
      <c r="I109" s="77"/>
      <c r="J109" s="76"/>
      <c r="K109" s="77"/>
      <c r="L109" s="76"/>
      <c r="M109" s="77"/>
      <c r="N109" s="76"/>
      <c r="O109" s="77"/>
      <c r="P109" s="76">
        <v>7.23</v>
      </c>
      <c r="Q109" s="77"/>
    </row>
    <row r="110" spans="1:19" x14ac:dyDescent="0.25">
      <c r="S110">
        <f>SUM(P105^2)</f>
        <v>5731236</v>
      </c>
    </row>
    <row r="112" spans="1:19" x14ac:dyDescent="0.25">
      <c r="M112">
        <f>SUM(B107:O107)</f>
        <v>819352</v>
      </c>
      <c r="O112">
        <f>SUM(Q106^2)</f>
        <v>3368177296</v>
      </c>
      <c r="Q112">
        <f>SUM(Q5:Q104)</f>
        <v>58036</v>
      </c>
    </row>
  </sheetData>
  <mergeCells count="34">
    <mergeCell ref="A3:A4"/>
    <mergeCell ref="B3:B4"/>
    <mergeCell ref="D3:D4"/>
    <mergeCell ref="F3:F4"/>
    <mergeCell ref="H3:H4"/>
    <mergeCell ref="L3:L4"/>
    <mergeCell ref="N3:N4"/>
    <mergeCell ref="P3:P4"/>
    <mergeCell ref="Q3:Q4"/>
    <mergeCell ref="B107:C107"/>
    <mergeCell ref="D107:E107"/>
    <mergeCell ref="F107:G107"/>
    <mergeCell ref="H107:I107"/>
    <mergeCell ref="J107:K107"/>
    <mergeCell ref="L107:M107"/>
    <mergeCell ref="J3:J4"/>
    <mergeCell ref="N107:O107"/>
    <mergeCell ref="P107:Q107"/>
    <mergeCell ref="B108:C108"/>
    <mergeCell ref="D108:E108"/>
    <mergeCell ref="F108:G108"/>
    <mergeCell ref="H108:I108"/>
    <mergeCell ref="J108:K108"/>
    <mergeCell ref="L108:M108"/>
    <mergeCell ref="N108:O108"/>
    <mergeCell ref="P108:Q108"/>
    <mergeCell ref="N109:O109"/>
    <mergeCell ref="P109:Q109"/>
    <mergeCell ref="B109:C109"/>
    <mergeCell ref="D109:E109"/>
    <mergeCell ref="F109:G109"/>
    <mergeCell ref="H109:I109"/>
    <mergeCell ref="J109:K109"/>
    <mergeCell ref="L109:M109"/>
  </mergeCells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Hadi Purnomo</dc:creator>
  <cp:lastModifiedBy>grahacom</cp:lastModifiedBy>
  <dcterms:created xsi:type="dcterms:W3CDTF">2020-06-24T13:07:38Z</dcterms:created>
  <dcterms:modified xsi:type="dcterms:W3CDTF">2023-03-27T15:37:07Z</dcterms:modified>
</cp:coreProperties>
</file>