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defaultThemeVersion="124226"/>
  <bookViews>
    <workbookView xWindow="-120" yWindow="-120" windowWidth="20610" windowHeight="8265"/>
  </bookViews>
  <sheets>
    <sheet name="Neraca Det" sheetId="4" r:id="rId1"/>
    <sheet name="LPK Det" sheetId="5" r:id="rId2"/>
    <sheet name="Neraca" sheetId="18" r:id="rId3"/>
    <sheet name="CF" sheetId="7" r:id="rId4"/>
    <sheet name="Lamp" sheetId="29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\a">#REF!</definedName>
    <definedName name="\E">#REF!</definedName>
    <definedName name="\Q">#REF!</definedName>
    <definedName name="\s">[1]Granit!#REF!</definedName>
    <definedName name="\u">[1]Granit!#REF!</definedName>
    <definedName name="_________ddn400">#REF!</definedName>
    <definedName name="_________ddn600">#REF!</definedName>
    <definedName name="_________MAC12">#REF!</definedName>
    <definedName name="_________MAC46">#REF!</definedName>
    <definedName name="_________NCL100">#REF!</definedName>
    <definedName name="_________NCL200">#REF!</definedName>
    <definedName name="_________NCL250">#REF!</definedName>
    <definedName name="_________nin190">#REF!</definedName>
    <definedName name="_________sc1">#REF!</definedName>
    <definedName name="_________SC2">#REF!</definedName>
    <definedName name="_________sc3">#REF!</definedName>
    <definedName name="_________SN3">#REF!</definedName>
    <definedName name="_________TL1">#REF!</definedName>
    <definedName name="_________TL2">#REF!</definedName>
    <definedName name="_________TL3">#REF!</definedName>
    <definedName name="_________TLA120">#REF!</definedName>
    <definedName name="_________TLA35">#REF!</definedName>
    <definedName name="_________TLA50">#REF!</definedName>
    <definedName name="_________TLA70">#REF!</definedName>
    <definedName name="_________TLA95">#REF!</definedName>
    <definedName name="_________VL100">#REF!</definedName>
    <definedName name="_________VL200">#REF!</definedName>
    <definedName name="_________VL250">#REF!</definedName>
    <definedName name="_______ddn400">#REF!</definedName>
    <definedName name="_______ddn600">#REF!</definedName>
    <definedName name="_______MAC12">#REF!</definedName>
    <definedName name="_______MAC46">#REF!</definedName>
    <definedName name="_______NCL100">#REF!</definedName>
    <definedName name="_______NCL200">#REF!</definedName>
    <definedName name="_______NCL250">#REF!</definedName>
    <definedName name="_______nin190">#REF!</definedName>
    <definedName name="_______sc1">#REF!</definedName>
    <definedName name="_______SC2">#REF!</definedName>
    <definedName name="_______sc3">#REF!</definedName>
    <definedName name="_______SN3">#REF!</definedName>
    <definedName name="_______TL1">#REF!</definedName>
    <definedName name="_______TL2">#REF!</definedName>
    <definedName name="_______TL3">#REF!</definedName>
    <definedName name="_______TLA120">#REF!</definedName>
    <definedName name="_______TLA35">#REF!</definedName>
    <definedName name="_______TLA50">#REF!</definedName>
    <definedName name="_______TLA70">#REF!</definedName>
    <definedName name="_______TLA95">#REF!</definedName>
    <definedName name="_______VL100">#REF!</definedName>
    <definedName name="_______VL200">#REF!</definedName>
    <definedName name="_______VL250">#REF!</definedName>
    <definedName name="______abb91">[2]chitimc!#REF!</definedName>
    <definedName name="______CT250">'[2]dongia (2)'!#REF!</definedName>
    <definedName name="______CX722222">#REF!</definedName>
    <definedName name="______CX729000">#REF!</definedName>
    <definedName name="______dgt100">'[2]dongia (2)'!#REF!</definedName>
    <definedName name="______GID1">'[2]LKVL-CK-HT-GD1'!$A$4</definedName>
    <definedName name="______pn2" hidden="1">#REF!</definedName>
    <definedName name="______th100">'[2]dongia (2)'!#REF!</definedName>
    <definedName name="______TH160">'[2]dongia (2)'!#REF!</definedName>
    <definedName name="______TR250">'[2]dongia (2)'!#REF!</definedName>
    <definedName name="______tr375">[2]giathanh1!#REF!</definedName>
    <definedName name="_____abb91">[2]chitimc!#REF!</definedName>
    <definedName name="_____CT250">'[2]dongia (2)'!#REF!</definedName>
    <definedName name="_____CX722222">#REF!</definedName>
    <definedName name="_____CX729000">#REF!</definedName>
    <definedName name="_____ddn400">#REF!</definedName>
    <definedName name="_____ddn600">#REF!</definedName>
    <definedName name="_____dgt100">'[2]dongia (2)'!#REF!</definedName>
    <definedName name="_____GID1">'[2]LKVL-CK-HT-GD1'!$A$4</definedName>
    <definedName name="_____MAC12">#REF!</definedName>
    <definedName name="_____MAC46">#REF!</definedName>
    <definedName name="_____NCL100">#REF!</definedName>
    <definedName name="_____NCL200">#REF!</definedName>
    <definedName name="_____NCL250">#REF!</definedName>
    <definedName name="_____nin190">#REF!</definedName>
    <definedName name="_____pn2" hidden="1">#REF!</definedName>
    <definedName name="_____sc1">#REF!</definedName>
    <definedName name="_____SC2">#REF!</definedName>
    <definedName name="_____sc3">#REF!</definedName>
    <definedName name="_____SN3">#REF!</definedName>
    <definedName name="_____th100">'[2]dongia (2)'!#REF!</definedName>
    <definedName name="_____TH160">'[2]dongia (2)'!#REF!</definedName>
    <definedName name="_____TL1">#REF!</definedName>
    <definedName name="_____TL2">#REF!</definedName>
    <definedName name="_____TL3">#REF!</definedName>
    <definedName name="_____TLA120">#REF!</definedName>
    <definedName name="_____TLA35">#REF!</definedName>
    <definedName name="_____TLA50">#REF!</definedName>
    <definedName name="_____TLA70">#REF!</definedName>
    <definedName name="_____TLA95">#REF!</definedName>
    <definedName name="_____TR250">'[2]dongia (2)'!#REF!</definedName>
    <definedName name="_____tr375">[2]giathanh1!#REF!</definedName>
    <definedName name="_____VL100">#REF!</definedName>
    <definedName name="_____VL200">#REF!</definedName>
    <definedName name="_____VL250">#REF!</definedName>
    <definedName name="____abb91">[2]chitimc!#REF!</definedName>
    <definedName name="____CT250">'[2]dongia (2)'!#REF!</definedName>
    <definedName name="____CX722222">#REF!</definedName>
    <definedName name="____CX729000">#REF!</definedName>
    <definedName name="____dgt100">'[2]dongia (2)'!#REF!</definedName>
    <definedName name="____GID1">'[2]LKVL-CK-HT-GD1'!$A$4</definedName>
    <definedName name="____pn2" hidden="1">#REF!</definedName>
    <definedName name="____th100">'[2]dongia (2)'!#REF!</definedName>
    <definedName name="____TH160">'[2]dongia (2)'!#REF!</definedName>
    <definedName name="____TR250">'[2]dongia (2)'!#REF!</definedName>
    <definedName name="____tr375">[2]giathanh1!#REF!</definedName>
    <definedName name="___abb91">[3]chitimc!#REF!</definedName>
    <definedName name="___CT250">'[3]dongia (2)'!#REF!</definedName>
    <definedName name="___CX722222">#REF!</definedName>
    <definedName name="___CX729000">#REF!</definedName>
    <definedName name="___ddn400">#REF!</definedName>
    <definedName name="___ddn600">#REF!</definedName>
    <definedName name="___dgt100">'[3]dongia (2)'!#REF!</definedName>
    <definedName name="___GID1">'[3]LKVL-CK-HT-GD1'!$A$4</definedName>
    <definedName name="___MAC12">#REF!</definedName>
    <definedName name="___MAC46">#REF!</definedName>
    <definedName name="___NCL100">#REF!</definedName>
    <definedName name="___NCL200">#REF!</definedName>
    <definedName name="___NCL250">#REF!</definedName>
    <definedName name="___nin190">#REF!</definedName>
    <definedName name="___pn2" hidden="1">#REF!</definedName>
    <definedName name="___sc1">#REF!</definedName>
    <definedName name="___SC2">#REF!</definedName>
    <definedName name="___sc3">#REF!</definedName>
    <definedName name="___SN3">#REF!</definedName>
    <definedName name="___th100">'[3]dongia (2)'!#REF!</definedName>
    <definedName name="___TH160">'[3]dongia (2)'!#REF!</definedName>
    <definedName name="___TL1">#REF!</definedName>
    <definedName name="___TL2">#REF!</definedName>
    <definedName name="___TL3">#REF!</definedName>
    <definedName name="___TLA120">#REF!</definedName>
    <definedName name="___TLA35">#REF!</definedName>
    <definedName name="___TLA50">#REF!</definedName>
    <definedName name="___TLA70">#REF!</definedName>
    <definedName name="___TLA95">#REF!</definedName>
    <definedName name="___TR250">'[3]dongia (2)'!#REF!</definedName>
    <definedName name="___tr375">[3]giathanh1!#REF!</definedName>
    <definedName name="___VL100">#REF!</definedName>
    <definedName name="___VL200">#REF!</definedName>
    <definedName name="___VL250">#REF!</definedName>
    <definedName name="__abb91">[4]chitimc!#REF!</definedName>
    <definedName name="__CT250">'[4]dongia (2)'!#REF!</definedName>
    <definedName name="__CX722222">#REF!</definedName>
    <definedName name="__CX729000">#REF!</definedName>
    <definedName name="__ddn400">#REF!</definedName>
    <definedName name="__ddn600">#REF!</definedName>
    <definedName name="__dgt100">'[4]dongia (2)'!#REF!</definedName>
    <definedName name="__GID1">'[4]LKVL-CK-HT-GD1'!$A$4</definedName>
    <definedName name="__IntlFixup" hidden="1">TRUE</definedName>
    <definedName name="__MAC12">#REF!</definedName>
    <definedName name="__MAC46">#REF!</definedName>
    <definedName name="__MAIN__">#REF!</definedName>
    <definedName name="__NCL100">#REF!</definedName>
    <definedName name="__NCL200">#REF!</definedName>
    <definedName name="__NCL250">#REF!</definedName>
    <definedName name="__nin190">#REF!</definedName>
    <definedName name="__pn2" hidden="1">#REF!</definedName>
    <definedName name="__sc1">#REF!</definedName>
    <definedName name="__SC2">#REF!</definedName>
    <definedName name="__sc3">#REF!</definedName>
    <definedName name="__SN3">#REF!</definedName>
    <definedName name="__TASETAHUN__">#REF!</definedName>
    <definedName name="__th100">'[4]dongia (2)'!#REF!</definedName>
    <definedName name="__TH160">'[4]dongia (2)'!#REF!</definedName>
    <definedName name="__TL1">#REF!</definedName>
    <definedName name="__TL2">#REF!</definedName>
    <definedName name="__TL3">#REF!</definedName>
    <definedName name="__TLA120">#REF!</definedName>
    <definedName name="__TLA35">#REF!</definedName>
    <definedName name="__TLA50">#REF!</definedName>
    <definedName name="__TLA70">#REF!</definedName>
    <definedName name="__TLA95">#REF!</definedName>
    <definedName name="__TR250">'[4]dongia (2)'!#REF!</definedName>
    <definedName name="__tr375">[4]giathanh1!#REF!</definedName>
    <definedName name="__VL100">#REF!</definedName>
    <definedName name="__VL200">#REF!</definedName>
    <definedName name="__VL250">#REF!</definedName>
    <definedName name="_abb91">[2]chitimc!#REF!</definedName>
    <definedName name="_AT2007">#REF!</definedName>
    <definedName name="_CT250">'[2]dongia (2)'!#REF!</definedName>
    <definedName name="_CX722222">#REF!</definedName>
    <definedName name="_CX729000">#REF!</definedName>
    <definedName name="_DAT1">'[5]Rekonsiliasi PPh 21'!#REF!</definedName>
    <definedName name="_ddn400">#REF!</definedName>
    <definedName name="_ddn600">#REF!</definedName>
    <definedName name="_dgt100">'[2]dongia (2)'!#REF!</definedName>
    <definedName name="_Fill" hidden="1">#REF!</definedName>
    <definedName name="_GID1">'[2]LKVL-CK-HT-GD1'!$A$4</definedName>
    <definedName name="_Key1" hidden="1">#REF!</definedName>
    <definedName name="_Key2" hidden="1">#REF!</definedName>
    <definedName name="_MAC12">#REF!</definedName>
    <definedName name="_MAC46">#REF!</definedName>
    <definedName name="_NCL100">#REF!</definedName>
    <definedName name="_NCL200">#REF!</definedName>
    <definedName name="_NCL250">#REF!</definedName>
    <definedName name="_nin190">#REF!</definedName>
    <definedName name="_Order1" hidden="1">255</definedName>
    <definedName name="_Order2" hidden="1">255</definedName>
    <definedName name="_pn2" hidden="1">#REF!</definedName>
    <definedName name="_sc1">#REF!</definedName>
    <definedName name="_SC2">#REF!</definedName>
    <definedName name="_sc3">#REF!</definedName>
    <definedName name="_SN3">#REF!</definedName>
    <definedName name="_Sort" hidden="1">#REF!</definedName>
    <definedName name="_th100">'[2]dongia (2)'!#REF!</definedName>
    <definedName name="_TH160">'[2]dongia (2)'!#REF!</definedName>
    <definedName name="_TL1">#REF!</definedName>
    <definedName name="_TL2">#REF!</definedName>
    <definedName name="_TL3">#REF!</definedName>
    <definedName name="_TLA120">#REF!</definedName>
    <definedName name="_TLA35">#REF!</definedName>
    <definedName name="_TLA50">#REF!</definedName>
    <definedName name="_TLA70">#REF!</definedName>
    <definedName name="_TLA95">#REF!</definedName>
    <definedName name="_TR250">'[2]dongia (2)'!#REF!</definedName>
    <definedName name="_tr375">[2]giathanh1!#REF!</definedName>
    <definedName name="_VL100">#REF!</definedName>
    <definedName name="_VL200">#REF!</definedName>
    <definedName name="_VL250">#REF!</definedName>
    <definedName name="A">#REF!</definedName>
    <definedName name="A120_">#REF!</definedName>
    <definedName name="A35_">#REF!</definedName>
    <definedName name="A50_">#REF!</definedName>
    <definedName name="A70_">#REF!</definedName>
    <definedName name="A95_">#REF!</definedName>
    <definedName name="aa">[6]WWb!#REF!</definedName>
    <definedName name="aaa">#REF!</definedName>
    <definedName name="aaaa">#REF!</definedName>
    <definedName name="aaaaaaaa">#REF!</definedName>
    <definedName name="aaaaaaaaa">[7]WWb!#REF!</definedName>
    <definedName name="aaaaaaaaaaaaa" hidden="1">#REF!</definedName>
    <definedName name="aaaaaaaaaaaaaaa">#REF!</definedName>
    <definedName name="AC120_">#REF!</definedName>
    <definedName name="AC35_">#REF!</definedName>
    <definedName name="AC50_">#REF!</definedName>
    <definedName name="AC70_">#REF!</definedName>
    <definedName name="AC95_">#REF!</definedName>
    <definedName name="AccessDatabase" hidden="1">"C:\My Documents\MAUI MALL1.mdb"</definedName>
    <definedName name="ag142X42">[2]chitimc!#REF!</definedName>
    <definedName name="ag267N59">[2]chitimc!#REF!</definedName>
    <definedName name="AK.GOLF">"$'catatan Laporon'.$#REF!$#REF!"</definedName>
    <definedName name="Akun">#REF!</definedName>
    <definedName name="Akun2">#REF!</definedName>
    <definedName name="AL7_">#N/A</definedName>
    <definedName name="alk.1">#REF!</definedName>
    <definedName name="alk.2">#REF!</definedName>
    <definedName name="alk.3">#REF!</definedName>
    <definedName name="ALK.4">#REF!</definedName>
    <definedName name="alkeu.3">#REF!</definedName>
    <definedName name="ANG">[8]Sheet2!$B$2:$D$161</definedName>
    <definedName name="anscount" hidden="1">4</definedName>
    <definedName name="April">#REF!</definedName>
    <definedName name="AREA">[9]KODE!$A$220:$C$232</definedName>
    <definedName name="aude">[10]Sheet2!$H$5:$J$188</definedName>
    <definedName name="b">#REF!</definedName>
    <definedName name="b_240">'[2]THPDMoi  (2)'!#REF!</definedName>
    <definedName name="b_280">'[2]THPDMoi  (2)'!#REF!</definedName>
    <definedName name="b_320">'[2]THPDMoi  (2)'!#REF!</definedName>
    <definedName name="bangciti">'[2]dongia (2)'!#REF!</definedName>
    <definedName name="BANK">"$'catatan Laporon'.$#REF!$#REF!"</definedName>
    <definedName name="baru" hidden="1">#REF!</definedName>
    <definedName name="bbbbb">#REF!</definedName>
    <definedName name="bdht15nc">[2]gtrinh!#REF!</definedName>
    <definedName name="bdht15vl">[2]gtrinh!#REF!</definedName>
    <definedName name="bdht25nc">[2]gtrinh!#REF!</definedName>
    <definedName name="bdht25vl">[2]gtrinh!#REF!</definedName>
    <definedName name="bdht325nc">[2]gtrinh!#REF!</definedName>
    <definedName name="bdht325vl">[2]gtrinh!#REF!</definedName>
    <definedName name="BL.">#REF!</definedName>
    <definedName name="BL..">#REF!</definedName>
    <definedName name="Bln">#REF!</definedName>
    <definedName name="BON">"$'catatan Laporon'.$#REF!$#REF!"</definedName>
    <definedName name="bubga">#REF!</definedName>
    <definedName name="Bulan">#REF!</definedName>
    <definedName name="bunga">[10]sukarela!$B$6:$F$159</definedName>
    <definedName name="BWP">#REF!</definedName>
    <definedName name="BY.UMUM">"$'catatan Laporon'.$#REF!$#REF!"</definedName>
    <definedName name="C_">#REF!</definedName>
    <definedName name="C_Ok">#REF!</definedName>
    <definedName name="CAB">"000 "</definedName>
    <definedName name="CABTGL">"000  9-06-2004"</definedName>
    <definedName name="CAPDAT">[2]phuluc1!#REF!</definedName>
    <definedName name="CCS">#REF!</definedName>
    <definedName name="CDD">#REF!</definedName>
    <definedName name="CDDD">'[2]THPDMoi  (2)'!#REF!</definedName>
    <definedName name="cddd1p">'[2]TONG HOP VL-NC'!$C$3</definedName>
    <definedName name="cddd3p">'[2]TONG HOP VL-NC'!$C$2</definedName>
    <definedName name="cgionc">'[2]lam-moi'!#REF!</definedName>
    <definedName name="cgiovl">'[2]lam-moi'!#REF!</definedName>
    <definedName name="CH">#REF!</definedName>
    <definedName name="chhtnc">'[2]lam-moi'!#REF!</definedName>
    <definedName name="chhtvl">'[2]lam-moi'!#REF!</definedName>
    <definedName name="chnc">'[2]lam-moi'!#REF!</definedName>
    <definedName name="chvl">'[2]lam-moi'!#REF!</definedName>
    <definedName name="citidd">'[2]dongia (2)'!#REF!</definedName>
    <definedName name="CK">#REF!</definedName>
    <definedName name="cknc">'[2]lam-moi'!#REF!</definedName>
    <definedName name="ckvl">'[2]lam-moi'!#REF!</definedName>
    <definedName name="clvc1">[2]chitiet!$D$3</definedName>
    <definedName name="CLVC3">0.1</definedName>
    <definedName name="CLVCTB">#REF!</definedName>
    <definedName name="CN3p">'[2]TONGKE3p '!$X$295</definedName>
    <definedName name="COA">[11]COA!$A$9:$B$79</definedName>
    <definedName name="Cöï_ly_vaän_chuyeãn">#REF!</definedName>
    <definedName name="CÖÏ_LY_VAÄN_CHUYEÅN">#REF!</definedName>
    <definedName name="cong1x15">[2]giathanh1!#REF!</definedName>
    <definedName name="Cot_thep">[12]Du_lieu!$C$19</definedName>
    <definedName name="Cov_oK">[13]WWb!#REF!</definedName>
    <definedName name="CPAGE">"37"</definedName>
    <definedName name="CPNMB">"1"</definedName>
    <definedName name="CPVC100">#REF!</definedName>
    <definedName name="CPVC1KM">'[2]TH VL, NC, DDHT Thanhphuoc'!$J$19</definedName>
    <definedName name="CPVCDN">'[2]#REF'!$K$33</definedName>
    <definedName name="CRD">#REF!</definedName>
    <definedName name="CRS">#REF!</definedName>
    <definedName name="CS">#REF!</definedName>
    <definedName name="csd3p">#REF!</definedName>
    <definedName name="csddg1p">#REF!</definedName>
    <definedName name="csddt1p">#REF!</definedName>
    <definedName name="csht3p">#REF!</definedName>
    <definedName name="cti3x15">[2]giathanh1!#REF!</definedName>
    <definedName name="culy1">[2]DONGIA!#REF!</definedName>
    <definedName name="culy2">[2]DONGIA!#REF!</definedName>
    <definedName name="culy3">[2]DONGIA!#REF!</definedName>
    <definedName name="culy4">[2]DONGIA!#REF!</definedName>
    <definedName name="culy5">[2]DONGIA!#REF!</definedName>
    <definedName name="cuoc">[2]DONGIA!#REF!</definedName>
    <definedName name="CURR">"USD"</definedName>
    <definedName name="CUST">[14]KKP!#REF!</definedName>
    <definedName name="cv">[15]gvl!$N$17</definedName>
    <definedName name="CX">#REF!</definedName>
    <definedName name="cxhtnc">'[2]lam-moi'!#REF!</definedName>
    <definedName name="cxhtvl">'[2]lam-moi'!#REF!</definedName>
    <definedName name="cxnc">'[2]lam-moi'!#REF!</definedName>
    <definedName name="cxvl">'[2]lam-moi'!#REF!</definedName>
    <definedName name="cxxnc">'[2]lam-moi'!#REF!</definedName>
    <definedName name="cxxvl">'[2]lam-moi'!#REF!</definedName>
    <definedName name="D1x49">[2]chitimc!#REF!</definedName>
    <definedName name="D1x49x49">[2]chitimc!#REF!</definedName>
    <definedName name="d24nc">'[2]lam-moi'!#REF!</definedName>
    <definedName name="d24vl">'[2]lam-moi'!#REF!</definedName>
    <definedName name="dafis">#REF!</definedName>
    <definedName name="Data.Next">#REF!</definedName>
    <definedName name="DD">#REF!</definedName>
    <definedName name="dd1pnc">[2]chitiet!$G$404</definedName>
    <definedName name="dd1pvl">[2]chitiet!$G$383</definedName>
    <definedName name="dd1x2">[15]gvl!$N$9</definedName>
    <definedName name="dd3pctnc">'[2]lam-moi'!#REF!</definedName>
    <definedName name="dd3pctvl">'[2]lam-moi'!#REF!</definedName>
    <definedName name="dd3plmvl">'[2]lam-moi'!#REF!</definedName>
    <definedName name="dd3pnc">'[2]lam-moi'!#REF!</definedName>
    <definedName name="dd3pvl">'[2]lam-moi'!#REF!</definedName>
    <definedName name="ddhtnc">'[2]lam-moi'!#REF!</definedName>
    <definedName name="ddhtvl">'[2]lam-moi'!#REF!</definedName>
    <definedName name="ddt2nc">[2]gtrinh!#REF!</definedName>
    <definedName name="ddt2vl">[2]gtrinh!#REF!</definedName>
    <definedName name="ddtd3pnc">'[2]thao-go'!#REF!</definedName>
    <definedName name="ddtt1pnc">[2]gtrinh!#REF!</definedName>
    <definedName name="ddtt1pvl">[2]gtrinh!#REF!</definedName>
    <definedName name="ddtt3pnc">[2]gtrinh!#REF!</definedName>
    <definedName name="ddtt3pvl">[2]gtrinh!#REF!</definedName>
    <definedName name="DEBET">#REF!</definedName>
    <definedName name="DEPOSITO">"$'catatan Laporon'.$#REF!$#REF!"</definedName>
    <definedName name="DGM">[2]DONGIA!$A$453:$F$459</definedName>
    <definedName name="dgnc">#REF!</definedName>
    <definedName name="DGTH">[2]DONGIA!#REF!</definedName>
    <definedName name="DGTH1">[2]DONGIA!$A$414:$G$452</definedName>
    <definedName name="dgth2">[2]DONGIA!$A$414:$G$439</definedName>
    <definedName name="DGTR">[2]DONGIA!$A$472:$I$521</definedName>
    <definedName name="dgvl">#REF!</definedName>
    <definedName name="DGVL1">[2]DONGIA!$A$5:$F$235</definedName>
    <definedName name="DGVT">'[2]DON GIA'!$C$5:$G$137</definedName>
    <definedName name="DL15HT">'[2]TONGKE-HT'!#REF!</definedName>
    <definedName name="DL16HT">'[2]TONGKE-HT'!#REF!</definedName>
    <definedName name="DL19HT">'[2]TONGKE-HT'!#REF!</definedName>
    <definedName name="DL20HT">'[2]TONGKE-HT'!#REF!</definedName>
    <definedName name="dongia">[2]DG!$A$4:$I$567</definedName>
    <definedName name="dongia1">[2]DG!$A$4:$H$606</definedName>
    <definedName name="ds1pnc">#REF!</definedName>
    <definedName name="ds1pvl">#REF!</definedName>
    <definedName name="ds3pnc">#REF!</definedName>
    <definedName name="ds3pvl">#REF!</definedName>
    <definedName name="dsct3pnc">'[2]#REF'!#REF!</definedName>
    <definedName name="dsct3pvl">'[2]#REF'!#REF!</definedName>
    <definedName name="dt">[8]Sheet1!$G$3:$I$177</definedName>
    <definedName name="dtr">[6]WWb!#REF!</definedName>
    <definedName name="duong1">[2]DONGIA!#REF!</definedName>
    <definedName name="duong2">[2]DONGIA!#REF!</definedName>
    <definedName name="duong3">[2]DONGIA!#REF!</definedName>
    <definedName name="duong4">[2]DONGIA!#REF!</definedName>
    <definedName name="duong5">[2]DONGIA!#REF!</definedName>
    <definedName name="DVNAM">"GLL02K"</definedName>
    <definedName name="DVTYP">"PRINTER"</definedName>
    <definedName name="Excel_BuiltIn_Print_Area_112">[16]LAPORAN!$A$1:$P$128</definedName>
    <definedName name="Excel_BuiltIn_Print_Area_4_1_1">[17]NERACA_05!#REF!</definedName>
    <definedName name="Excel_BuiltIn_Print_Area_4_1_1_1">[17]NERACA_05!#REF!</definedName>
    <definedName name="Excel_BuiltIn_Print_Area_4_1_1_1_1">[17]NERACA_05!#REF!</definedName>
    <definedName name="Excel_BuiltIn_Print_Area_5_1_1_1">[17]LABA_RUGI!#REF!</definedName>
    <definedName name="Excel_BuiltIn_Print_Area_5_1_1_1_1">[17]LABA_RUGI!#REF!</definedName>
    <definedName name="Excel_BuiltIn_Print_Area_8_1_1">[18]NERACA!$A$2:$F$66,[18]NERACA!$D$3:$E$53</definedName>
    <definedName name="Excel_BuiltIn_Print_Area_8_1_1_1">[18]NERACA!$A$2:$F$67,[18]NERACA!$D$3:$E$54</definedName>
    <definedName name="Excel_BuiltIn_Print_Area_91">[19]SUPERINDO!$A$114:$E$141,[19]SUPERINDO!$A$153:$E$153</definedName>
    <definedName name="Excel_BuiltIn_Print_Area_92">'[19]SUPER INDAH'!$A$11:$E$300,'[19]SUPER INDAH'!$A$310:$E$310</definedName>
    <definedName name="Excel_BuiltIn_Print_Area_93">'[19]SURYA B'!$A$11:$E$22,'[19]SURYA B'!$A$32:$E$32</definedName>
    <definedName name="Excel_BuiltIn_Print_Titles_112">[16]LAPORAN!$A$1:$IV$9</definedName>
    <definedName name="f">#REF!</definedName>
    <definedName name="F115_">[1]Granit!#REF!</definedName>
    <definedName name="f92F56">[2]dtxl!#REF!</definedName>
    <definedName name="ffffffffff">#REF!</definedName>
    <definedName name="FMTYP">"*STD"</definedName>
    <definedName name="gl3p">#REF!</definedName>
    <definedName name="GLDBT">[20]Ledger!$F$1:$F$65536</definedName>
    <definedName name="GLKDT">[20]Ledger!$G$1:$G$65536</definedName>
    <definedName name="h">#REF!</definedName>
    <definedName name="Heä_soá_laép_xaø_H">1.7</definedName>
    <definedName name="heä_soá_sình_laày">#REF!</definedName>
    <definedName name="HH15HT">'[2]TONGKE-HT'!#REF!</definedName>
    <definedName name="HH16HT">'[2]TONGKE-HT'!#REF!</definedName>
    <definedName name="HH19HT">'[2]TONGKE-HT'!#REF!</definedName>
    <definedName name="HH20HT">'[2]TONGKE-HT'!#REF!</definedName>
    <definedName name="hit">#REF!</definedName>
    <definedName name="HLL">"$'catatan Laporon'.$#REF!$#REF!"</definedName>
    <definedName name="HP.PRY">"$'catatan Laporon'.$#REF!$#REF!"</definedName>
    <definedName name="HPP">"$'catatan Laporon'.$#REF!$#REF!"</definedName>
    <definedName name="HSCT3">0.1</definedName>
    <definedName name="hsdc1">#REF!</definedName>
    <definedName name="HSDD">[2]phuluc1!#REF!</definedName>
    <definedName name="HSDN">2.5</definedName>
    <definedName name="HSHH">#REF!</definedName>
    <definedName name="HSHHUT">#REF!</definedName>
    <definedName name="hskk1">[2]chitiet!$D$4</definedName>
    <definedName name="HSL.PJL">"$'catatan Laporon'.$#REF!$#REF!"</definedName>
    <definedName name="HSNC">[12]Du_lieu!$C$6</definedName>
    <definedName name="HSSL">#REF!</definedName>
    <definedName name="HSVC1">#REF!</definedName>
    <definedName name="HSVC2">#REF!</definedName>
    <definedName name="HSVC3">#REF!</definedName>
    <definedName name="ht25nc">'[2]lam-moi'!#REF!</definedName>
    <definedName name="ht25vl">'[2]lam-moi'!#REF!</definedName>
    <definedName name="ht325nc">'[2]lam-moi'!#REF!</definedName>
    <definedName name="ht325vl">'[2]lam-moi'!#REF!</definedName>
    <definedName name="ht37k">'[2]lam-moi'!#REF!</definedName>
    <definedName name="ht37nc">'[2]lam-moi'!#REF!</definedName>
    <definedName name="ht50nc">'[2]lam-moi'!#REF!</definedName>
    <definedName name="ht50vl">'[2]lam-moi'!#REF!</definedName>
    <definedName name="HTML_CodePage" hidden="1">1252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NC">#REF!</definedName>
    <definedName name="HTVL">#REF!</definedName>
    <definedName name="HUT.BANK">"$'catatan Laporon'.$#REF!$#REF!"</definedName>
    <definedName name="HUT.PAJAK">"$'catatan Laporon'.$#REF!$#REF!"</definedName>
    <definedName name="HUT.USAHA">"$Hutang.$#REF!$#REF!"</definedName>
    <definedName name="Hutang">#REF!</definedName>
    <definedName name="I2É6">[2]chitimc!#REF!</definedName>
    <definedName name="ID">#REF!</definedName>
    <definedName name="Index">[21]COA!$B:$Q</definedName>
    <definedName name="IPATH">"D:\Compleo files\Import template"</definedName>
    <definedName name="Iuran">[10]DetailOutStandingSimpanan.rpt!$B$11:$G$231</definedName>
    <definedName name="j">#REF!</definedName>
    <definedName name="JBNAM">"GLL02C1"</definedName>
    <definedName name="JBNMB">"215711"</definedName>
    <definedName name="jkak">#REF!</definedName>
    <definedName name="jt">'[22]DetailOutStanding.rpt (2)'!$B$12:$I$83</definedName>
    <definedName name="Juni">#REF!</definedName>
    <definedName name="k">#REF!</definedName>
    <definedName name="k2b">'[2]THPDMoi  (2)'!#REF!</definedName>
    <definedName name="KAKUN">#REF!</definedName>
    <definedName name="KAS">[23]KKP!#REF!</definedName>
    <definedName name="kldd1p">'[2]#REF'!#REF!</definedName>
    <definedName name="kldd3p">'[2]lam-moi'!#REF!</definedName>
    <definedName name="kmong">[2]giathanh1!#REF!</definedName>
    <definedName name="Kode2">'[24]Data Base'!$B$9:$B$300</definedName>
    <definedName name="KodeAkun">#REF!</definedName>
    <definedName name="KOPS">#REF!</definedName>
    <definedName name="kp1ph">#REF!</definedName>
    <definedName name="KREDIT">#REF!</definedName>
    <definedName name="l">#REF!</definedName>
    <definedName name="L_R.BERJALAN">"$'Rugi laba'.$#REF!$#REF!"</definedName>
    <definedName name="lampkas">[6]WWb!#REF!</definedName>
    <definedName name="limcount" hidden="1">3</definedName>
    <definedName name="Lmk">#REF!</definedName>
    <definedName name="ln.g1">#REF!</definedName>
    <definedName name="ln.g10">#REF!</definedName>
    <definedName name="ln.g2">#REF!</definedName>
    <definedName name="ln.g3">#REF!</definedName>
    <definedName name="ln.g4">#REF!</definedName>
    <definedName name="ln.g5">#REF!</definedName>
    <definedName name="ln.g6">#REF!</definedName>
    <definedName name="ln.g7">#REF!</definedName>
    <definedName name="ln.g8">#REF!</definedName>
    <definedName name="ln.g9">#REF!</definedName>
    <definedName name="ln.s1">#REF!</definedName>
    <definedName name="ln.s2">#REF!</definedName>
    <definedName name="ln.s3">#REF!</definedName>
    <definedName name="ln.s4">#REF!</definedName>
    <definedName name="ln.s5">#REF!</definedName>
    <definedName name="ln.s6">#REF!</definedName>
    <definedName name="ln.s7">#REF!</definedName>
    <definedName name="m">#REF!</definedName>
    <definedName name="m102bnnc">'[2]lam-moi'!#REF!</definedName>
    <definedName name="m102bnvl">'[2]lam-moi'!#REF!</definedName>
    <definedName name="m10aamtc">'[2]t-h HA THE'!#REF!</definedName>
    <definedName name="m10aanc">'[2]lam-moi'!#REF!</definedName>
    <definedName name="m10aavl">'[2]lam-moi'!#REF!</definedName>
    <definedName name="m10anc">'[2]lam-moi'!#REF!</definedName>
    <definedName name="m10avl">'[2]lam-moi'!#REF!</definedName>
    <definedName name="m10banc">'[2]lam-moi'!#REF!</definedName>
    <definedName name="m10bavl">'[2]lam-moi'!#REF!</definedName>
    <definedName name="m122bnnc">'[2]lam-moi'!#REF!</definedName>
    <definedName name="m122bnvl">'[2]lam-moi'!#REF!</definedName>
    <definedName name="m12aanc">'[2]lam-moi'!#REF!</definedName>
    <definedName name="m12aavl">'[2]lam-moi'!#REF!</definedName>
    <definedName name="m12anc">'[2]lam-moi'!#REF!</definedName>
    <definedName name="m12avl">'[2]lam-moi'!#REF!</definedName>
    <definedName name="M12ba3p">#REF!</definedName>
    <definedName name="m12banc">'[2]lam-moi'!#REF!</definedName>
    <definedName name="m12bavl">'[2]lam-moi'!#REF!</definedName>
    <definedName name="M12bb1p">#REF!</definedName>
    <definedName name="m12bbnc">'[2]lam-moi'!#REF!</definedName>
    <definedName name="m12bbvl">'[2]lam-moi'!#REF!</definedName>
    <definedName name="M12bnnc">'[2]#REF'!#REF!</definedName>
    <definedName name="M12bnvl">'[2]#REF'!#REF!</definedName>
    <definedName name="M12cbnc">#REF!</definedName>
    <definedName name="M12cbvl">#REF!</definedName>
    <definedName name="m142bnnc">'[2]lam-moi'!#REF!</definedName>
    <definedName name="m142bnvl">'[2]lam-moi'!#REF!</definedName>
    <definedName name="M14bb1p">#REF!</definedName>
    <definedName name="m14bbnc">'[2]lam-moi'!#REF!</definedName>
    <definedName name="M14bbvc">'[2]CHITIET VL-NC-TT -1p'!#REF!</definedName>
    <definedName name="m14bbvl">'[2]lam-moi'!#REF!</definedName>
    <definedName name="M8a">'[2]THPDMoi  (2)'!#REF!</definedName>
    <definedName name="M8aa">'[2]THPDMoi  (2)'!#REF!</definedName>
    <definedName name="m8aanc">#REF!</definedName>
    <definedName name="m8aavl">#REF!</definedName>
    <definedName name="m8amtc">'[2]t-h HA THE'!#REF!</definedName>
    <definedName name="m8anc">'[2]lam-moi'!#REF!</definedName>
    <definedName name="m8avl">'[2]lam-moi'!#REF!</definedName>
    <definedName name="Ma3pnc">#REF!</definedName>
    <definedName name="Ma3pvl">#REF!</definedName>
    <definedName name="Maa3pnc">#REF!</definedName>
    <definedName name="Maa3pvl">#REF!</definedName>
    <definedName name="Mba1p">#REF!</definedName>
    <definedName name="Mba3p">#REF!</definedName>
    <definedName name="Mbb3p">#REF!</definedName>
    <definedName name="Mbn1p">#REF!</definedName>
    <definedName name="mbnc">'[2]lam-moi'!#REF!</definedName>
    <definedName name="mbvl">'[2]lam-moi'!#REF!</definedName>
    <definedName name="mEI">#REF!</definedName>
    <definedName name="miol">#REF!</definedName>
    <definedName name="mmm">[2]giathanh1!#REF!</definedName>
    <definedName name="mp1x25">'[2]dongia (2)'!#REF!</definedName>
    <definedName name="MTC1P">'[2]TONG HOP VL-NC TT'!#REF!</definedName>
    <definedName name="MTC3P">'[2]TONG HOP VL-NC TT'!#REF!</definedName>
    <definedName name="MTCHC">[2]TNHCHINH!$K$38</definedName>
    <definedName name="MTCMB">'[2]#REF'!#REF!</definedName>
    <definedName name="MTMAC12">#REF!</definedName>
    <definedName name="mtr">'[2]TH XL'!#REF!</definedName>
    <definedName name="mtram">#REF!</definedName>
    <definedName name="n">#REF!</definedName>
    <definedName name="N1IN">'[2]TONGKE3p '!$U$295</definedName>
    <definedName name="n1pig">#REF!</definedName>
    <definedName name="n1pignc">'[2]lam-moi'!#REF!</definedName>
    <definedName name="n1pigvl">'[2]lam-moi'!#REF!</definedName>
    <definedName name="n1pind">#REF!</definedName>
    <definedName name="n1pindnc">'[2]lam-moi'!#REF!</definedName>
    <definedName name="n1pindvl">'[2]lam-moi'!#REF!</definedName>
    <definedName name="n1ping">#REF!</definedName>
    <definedName name="n1pingnc">'[2]lam-moi'!#REF!</definedName>
    <definedName name="n1pingvl">'[2]lam-moi'!#REF!</definedName>
    <definedName name="n1pint">#REF!</definedName>
    <definedName name="n1pintnc">'[2]lam-moi'!#REF!</definedName>
    <definedName name="n1pintvl">'[2]lam-moi'!#REF!</definedName>
    <definedName name="n24nc">'[2]lam-moi'!#REF!</definedName>
    <definedName name="n24vl">'[2]lam-moi'!#REF!</definedName>
    <definedName name="n2mignc">'[2]lam-moi'!#REF!</definedName>
    <definedName name="n2migvl">'[2]lam-moi'!#REF!</definedName>
    <definedName name="n2min1nc">'[2]lam-moi'!#REF!</definedName>
    <definedName name="n2min1vl">'[2]lam-moi'!#REF!</definedName>
    <definedName name="NamaAkun">#REF!</definedName>
    <definedName name="NamaAkunDatabase">#REF!</definedName>
    <definedName name="nannaaa">#REF!</definedName>
    <definedName name="nc1nc">'[2]lam-moi'!#REF!</definedName>
    <definedName name="nc1p">#REF!</definedName>
    <definedName name="nc1vl">'[2]lam-moi'!#REF!</definedName>
    <definedName name="nc24nc">'[2]lam-moi'!#REF!</definedName>
    <definedName name="nc24vl">'[2]lam-moi'!#REF!</definedName>
    <definedName name="nc3p">#REF!</definedName>
    <definedName name="NCBD100">#REF!</definedName>
    <definedName name="NCBD200">#REF!</definedName>
    <definedName name="NCBD250">#REF!</definedName>
    <definedName name="ncdd">'[2]TH XL'!#REF!</definedName>
    <definedName name="NCDD2">'[2]TH XL'!#REF!</definedName>
    <definedName name="NCHC">[2]TNHCHINH!$J$38</definedName>
    <definedName name="nctr">'[2]TH XL'!#REF!</definedName>
    <definedName name="nctram">#REF!</definedName>
    <definedName name="NCVC100">#REF!</definedName>
    <definedName name="NCVC200">#REF!</definedName>
    <definedName name="NCVC250">#REF!</definedName>
    <definedName name="NCVC3P">#REF!</definedName>
    <definedName name="nhn">#REF!</definedName>
    <definedName name="nhnnc">'[2]lam-moi'!#REF!</definedName>
    <definedName name="nhnvl">'[2]lam-moi'!#REF!</definedName>
    <definedName name="nig">#REF!</definedName>
    <definedName name="NIG13p">'[2]TONGKE3p '!$T$295</definedName>
    <definedName name="nig1p">#REF!</definedName>
    <definedName name="nig3p">#REF!</definedName>
    <definedName name="nightnc">[2]gtrinh!#REF!</definedName>
    <definedName name="nightvl">[2]gtrinh!#REF!</definedName>
    <definedName name="nignc1p">#REF!</definedName>
    <definedName name="nignc3p">'[2]CHITIET VL-NC'!$G$107</definedName>
    <definedName name="nigvl1p">#REF!</definedName>
    <definedName name="nigvl3p">'[2]CHITIET VL-NC'!$G$99</definedName>
    <definedName name="nik">[10]status!$I$2:$J$226</definedName>
    <definedName name="nin">#REF!</definedName>
    <definedName name="nin14nc3p">#REF!</definedName>
    <definedName name="nin14vl3p">#REF!</definedName>
    <definedName name="nin1903p">#REF!</definedName>
    <definedName name="nin190nc">'[2]lam-moi'!#REF!</definedName>
    <definedName name="nin190nc3p">#REF!</definedName>
    <definedName name="nin190vl">'[2]lam-moi'!#REF!</definedName>
    <definedName name="nin190vl3p">#REF!</definedName>
    <definedName name="nin1pnc">'[2]lam-moi'!#REF!</definedName>
    <definedName name="nin1pvl">'[2]lam-moi'!#REF!</definedName>
    <definedName name="nin2903p">#REF!</definedName>
    <definedName name="nin290nc3p">#REF!</definedName>
    <definedName name="nin290vl3p">#REF!</definedName>
    <definedName name="nin3p">#REF!</definedName>
    <definedName name="nind">#REF!</definedName>
    <definedName name="nind1p">#REF!</definedName>
    <definedName name="nind3p">#REF!</definedName>
    <definedName name="nindnc">'[2]lam-moi'!#REF!</definedName>
    <definedName name="nindnc1p">#REF!</definedName>
    <definedName name="nindnc3p">#REF!</definedName>
    <definedName name="nindvl">'[2]lam-moi'!#REF!</definedName>
    <definedName name="nindvl1p">#REF!</definedName>
    <definedName name="nindvl3p">#REF!</definedName>
    <definedName name="ning1p">#REF!</definedName>
    <definedName name="ningnc1p">#REF!</definedName>
    <definedName name="ningvl1p">#REF!</definedName>
    <definedName name="ninnc">'[2]lam-moi'!#REF!</definedName>
    <definedName name="ninnc3p">#REF!</definedName>
    <definedName name="nint1p">#REF!</definedName>
    <definedName name="nintnc1p">#REF!</definedName>
    <definedName name="nintvl1p">#REF!</definedName>
    <definedName name="ninvl">'[2]lam-moi'!#REF!</definedName>
    <definedName name="ninvl3p">#REF!</definedName>
    <definedName name="nl">#REF!</definedName>
    <definedName name="NL12nc">'[2]#REF'!#REF!</definedName>
    <definedName name="NL12vl">'[2]#REF'!#REF!</definedName>
    <definedName name="nl1p">#REF!</definedName>
    <definedName name="nl3p">#REF!</definedName>
    <definedName name="nlht">'[2]THPDMoi  (2)'!#REF!</definedName>
    <definedName name="nlmtc">'[2]t-h HA THE'!#REF!</definedName>
    <definedName name="nlnc">'[2]lam-moi'!#REF!</definedName>
    <definedName name="nlnc3p">#REF!</definedName>
    <definedName name="nlnc3pha">#REF!</definedName>
    <definedName name="NLTK1p">#REF!</definedName>
    <definedName name="nlvl">'[2]lam-moi'!#REF!</definedName>
    <definedName name="nlvl1">[2]chitiet!$G$302</definedName>
    <definedName name="nlvl3p">#REF!</definedName>
    <definedName name="nn">#REF!</definedName>
    <definedName name="nn1p">#REF!</definedName>
    <definedName name="nn3p">#REF!</definedName>
    <definedName name="nnnc">'[2]lam-moi'!#REF!</definedName>
    <definedName name="nnnc3p">#REF!</definedName>
    <definedName name="nnvl">'[2]lam-moi'!#REF!</definedName>
    <definedName name="nnvl3p">#REF!</definedName>
    <definedName name="NOAKUN">#REF!</definedName>
    <definedName name="nuoc">[15]gvl!$N$38</definedName>
    <definedName name="nx">'[2]THPDMoi  (2)'!#REF!</definedName>
    <definedName name="nxmtc">'[2]t-h HA THE'!#REF!</definedName>
    <definedName name="ok">#REF!</definedName>
    <definedName name="OQLIB">"QUSRSYS"</definedName>
    <definedName name="OQNAM">"PRT02"</definedName>
    <definedName name="osc">'[2]THPDMoi  (2)'!#REF!</definedName>
    <definedName name="PCDAT">"10/06/04"</definedName>
    <definedName name="PCDT2">"20040610"</definedName>
    <definedName name="PCTIM">"14:43:38"</definedName>
    <definedName name="PENDAPATAN">"$'catatan Laporon'.$#REF!$#REF!"</definedName>
    <definedName name="PENYERTAAN">"$'catatan Laporon'.$#REF!$#REF!"</definedName>
    <definedName name="PERS">[14]KKP!#REF!</definedName>
    <definedName name="persediaan">#REF!</definedName>
    <definedName name="Perusahaan">#REF!</definedName>
    <definedName name="PIUT.KARYAWAN">"$PiutKar.$#REF!$#REF!"</definedName>
    <definedName name="pn.1">#REF!</definedName>
    <definedName name="pn.12">#REF!</definedName>
    <definedName name="pn.13">#REF!</definedName>
    <definedName name="pn.14">#REF!</definedName>
    <definedName name="pn.15">#REF!</definedName>
    <definedName name="pn.2">#REF!</definedName>
    <definedName name="pn.3">#REF!</definedName>
    <definedName name="pn.4">#REF!</definedName>
    <definedName name="pn.5">#REF!</definedName>
    <definedName name="pner.1">#REF!</definedName>
    <definedName name="pner.15">#REF!</definedName>
    <definedName name="pner.2">#REF!</definedName>
    <definedName name="pner.3">#REF!</definedName>
    <definedName name="pner.4">#REF!</definedName>
    <definedName name="pner.5">#REF!</definedName>
    <definedName name="pner.6">#REF!</definedName>
    <definedName name="_xlnm.Print_Area" localSheetId="3">CF!$A$1:$H$51</definedName>
    <definedName name="_xlnm.Print_Area" localSheetId="1">'LPK Det'!$B$1:$U$327</definedName>
    <definedName name="_xlnm.Print_Area" localSheetId="2">Neraca!$A$1:$I$80</definedName>
    <definedName name="_xlnm.Print_Area" localSheetId="0">'Neraca Det'!$A$1:$J$173</definedName>
    <definedName name="_xlnm.Print_Area">#REF!</definedName>
    <definedName name="Print_Area_MI">#REF!</definedName>
    <definedName name="_xlnm.Print_Titles" localSheetId="1">'LPK Det'!$B:$C,'LPK Det'!$1:$10</definedName>
    <definedName name="_xlnm.Print_Titles" localSheetId="2">Neraca!$1:$7</definedName>
    <definedName name="_xlnm.Print_Titles" localSheetId="0">'Neraca Det'!$1:$7</definedName>
    <definedName name="_xlnm.Print_Titles">#N/A</definedName>
    <definedName name="PRINT_TITLES_MI">#REF!</definedName>
    <definedName name="PRIOR">" 5"</definedName>
    <definedName name="Pt">#REF!</definedName>
    <definedName name="PTNC">'[2]DON GIA'!$G$227</definedName>
    <definedName name="Q">[2]giathanh1!#REF!</definedName>
    <definedName name="qqq">[25]WWb!#REF!</definedName>
    <definedName name="Query9">#REF!</definedName>
    <definedName name="R_K">"$'catatan Laporon'.$#REF!$#REF!"</definedName>
    <definedName name="ra11p">#REF!</definedName>
    <definedName name="ra13p">#REF!</definedName>
    <definedName name="rack1">'[2]THPDMoi  (2)'!#REF!</definedName>
    <definedName name="rack2">'[2]THPDMoi  (2)'!#REF!</definedName>
    <definedName name="rack3">'[2]THPDMoi  (2)'!#REF!</definedName>
    <definedName name="rack4">'[2]THPDMoi  (2)'!#REF!</definedName>
    <definedName name="raigakq">#REF!</definedName>
    <definedName name="REKENING">[9]KODE!$A$8:$C$218</definedName>
    <definedName name="RIKY">#REF!</definedName>
    <definedName name="RINCBIAYAFORM">[26]RINCBIAYA!#REF!</definedName>
    <definedName name="RINCBIAYAKEY">[26]RINCBIAYA!#REF!</definedName>
    <definedName name="Rks">#REF!</definedName>
    <definedName name="Rp">[27]MacPro!$B$11</definedName>
    <definedName name="s">'[28]Data Base'!$B$9:$B$138</definedName>
    <definedName name="SADEB">#REF!</definedName>
    <definedName name="SAKDEBET">#REF!</definedName>
    <definedName name="SAKKREDIT">#REF!</definedName>
    <definedName name="SAKRE">#REF!</definedName>
    <definedName name="sd3p">'[2]lam-moi'!#REF!</definedName>
    <definedName name="sdf">'[28]Data Base'!$B$9:$B$138</definedName>
    <definedName name="SDMONG">#REF!</definedName>
    <definedName name="sencount" hidden="1">3</definedName>
    <definedName name="sgnc">[2]gtrinh!#REF!</definedName>
    <definedName name="sgvl">[2]gtrinh!#REF!</definedName>
    <definedName name="sht">'[2]THPDMoi  (2)'!#REF!</definedName>
    <definedName name="sht3p">'[2]lam-moi'!#REF!</definedName>
    <definedName name="simpanan">[10]Sheet2!$B$191:$D$511</definedName>
    <definedName name="SL_CRD">#REF!</definedName>
    <definedName name="SL_CRS">#REF!</definedName>
    <definedName name="SL_CS">#REF!</definedName>
    <definedName name="SL_DD">#REF!</definedName>
    <definedName name="soc3p">#REF!</definedName>
    <definedName name="SPDAT">"09/06/04"</definedName>
    <definedName name="SPDT2">"20040609"</definedName>
    <definedName name="spk1p">'[2]#REF'!#REF!</definedName>
    <definedName name="spk3p">'[2]lam-moi'!#REF!</definedName>
    <definedName name="SPNAM">"GLL02K"</definedName>
    <definedName name="SPNMB">"6"</definedName>
    <definedName name="SPTIM">"180123"</definedName>
    <definedName name="sss">#REF!</definedName>
    <definedName name="ssssssssss">#REF!</definedName>
    <definedName name="st3p">'[2]lam-moi'!#REF!</definedName>
    <definedName name="STATE">"*READY"</definedName>
    <definedName name="status">'[22]DetailOutStanding.rpt (2)'!$F$93:$I$335</definedName>
    <definedName name="SUPL">[14]KKP!#REF!</definedName>
    <definedName name="t101p">#REF!</definedName>
    <definedName name="t103p">#REF!</definedName>
    <definedName name="t105mnc">'[2]thao-go'!#REF!</definedName>
    <definedName name="t10m">'[2]lam-moi'!#REF!</definedName>
    <definedName name="t10nc">'[2]lam-moi'!#REF!</definedName>
    <definedName name="t10nc1p">#REF!</definedName>
    <definedName name="t10ncm">'[2]lam-moi'!#REF!</definedName>
    <definedName name="t10vl">'[2]lam-moi'!#REF!</definedName>
    <definedName name="t10vl1p">#REF!</definedName>
    <definedName name="t121p">#REF!</definedName>
    <definedName name="t123p">#REF!</definedName>
    <definedName name="t12m">'[2]lam-moi'!#REF!</definedName>
    <definedName name="t12mnc">'[2]thao-go'!#REF!</definedName>
    <definedName name="t12nc">'[2]lam-moi'!#REF!</definedName>
    <definedName name="t12nc3p">'[2]CHITIET VL-NC'!$G$38</definedName>
    <definedName name="t12ncm">'[2]lam-moi'!#REF!</definedName>
    <definedName name="t12vl">'[2]lam-moi'!#REF!</definedName>
    <definedName name="t12vl3p">'[2]CHITIET VL-NC'!$G$34</definedName>
    <definedName name="t141p">#REF!</definedName>
    <definedName name="t143p">#REF!</definedName>
    <definedName name="t14m">'[2]lam-moi'!#REF!</definedName>
    <definedName name="t14mnc">'[2]thao-go'!#REF!</definedName>
    <definedName name="t14nc">'[2]lam-moi'!#REF!</definedName>
    <definedName name="t14nc3p">#REF!</definedName>
    <definedName name="t14ncm">'[2]lam-moi'!#REF!</definedName>
    <definedName name="T14vc">'[2]CHITIET VL-NC-TT -1p'!#REF!</definedName>
    <definedName name="t14vl">'[2]lam-moi'!#REF!</definedName>
    <definedName name="t14vl3p">#REF!</definedName>
    <definedName name="T203P">[2]VC!#REF!</definedName>
    <definedName name="t20m">'[2]lam-moi'!#REF!</definedName>
    <definedName name="t20ncm">'[2]lam-moi'!#REF!</definedName>
    <definedName name="t7m">'[2]THPDMoi  (2)'!#REF!</definedName>
    <definedName name="t7nc">'[2]lam-moi'!#REF!</definedName>
    <definedName name="t7vl">'[2]lam-moi'!#REF!</definedName>
    <definedName name="t84mnc">'[2]thao-go'!#REF!</definedName>
    <definedName name="t8m">'[2]THPDMoi  (2)'!#REF!</definedName>
    <definedName name="t8nc">'[2]lam-moi'!#REF!</definedName>
    <definedName name="t8vl">'[2]lam-moi'!#REF!</definedName>
    <definedName name="Tanggal">#REF!</definedName>
    <definedName name="tbdd1p">'[2]lam-moi'!#REF!</definedName>
    <definedName name="tbdd3p">'[2]lam-moi'!#REF!</definedName>
    <definedName name="tbddsdl">'[2]lam-moi'!#REF!</definedName>
    <definedName name="TBI">'[2]TH XL'!#REF!</definedName>
    <definedName name="tbtr">'[2]TH XL'!#REF!</definedName>
    <definedName name="tbtram">#REF!</definedName>
    <definedName name="TC">#REF!</definedName>
    <definedName name="TC_NHANH1">#REF!</definedName>
    <definedName name="tcxxnc">'[2]thao-go'!#REF!</definedName>
    <definedName name="td">'[2]THPDMoi  (2)'!#REF!</definedName>
    <definedName name="td10vl">'[2]#REF'!#REF!</definedName>
    <definedName name="td12nc">'[2]#REF'!#REF!</definedName>
    <definedName name="td1cnc">'[2]lam-moi'!#REF!</definedName>
    <definedName name="td1cvl">'[2]lam-moi'!#REF!</definedName>
    <definedName name="td1p">#REF!</definedName>
    <definedName name="TD1pnc">'[2]CHITIET VL-NC-TT -1p'!#REF!</definedName>
    <definedName name="TD1pvl">'[2]CHITIET VL-NC-TT -1p'!#REF!</definedName>
    <definedName name="td3p">#REF!</definedName>
    <definedName name="tdc84nc">'[2]thao-go'!#REF!</definedName>
    <definedName name="tdcnc">'[2]thao-go'!#REF!</definedName>
    <definedName name="tdgnc">'[2]lam-moi'!#REF!</definedName>
    <definedName name="tdgvl">'[2]lam-moi'!#REF!</definedName>
    <definedName name="tdhtnc">'[2]lam-moi'!#REF!</definedName>
    <definedName name="tdhtvl">'[2]lam-moi'!#REF!</definedName>
    <definedName name="tdnc">[2]gtrinh!#REF!</definedName>
    <definedName name="tdnc1p">#REF!</definedName>
    <definedName name="tdnc3p">'[2]CHITIET VL-NC'!$G$28</definedName>
    <definedName name="tdt1pnc">[2]gtrinh!#REF!</definedName>
    <definedName name="tdt1pvl">[2]gtrinh!#REF!</definedName>
    <definedName name="tdt2cnc">'[2]lam-moi'!#REF!</definedName>
    <definedName name="tdt2cvl">[2]chitiet!#REF!</definedName>
    <definedName name="tdtr2cnc">#REF!</definedName>
    <definedName name="tdtr2cvl">#REF!</definedName>
    <definedName name="tdtrnc">[2]gtrinh!#REF!</definedName>
    <definedName name="tdtrvl">[2]gtrinh!#REF!</definedName>
    <definedName name="tdvl">[2]gtrinh!#REF!</definedName>
    <definedName name="tdvl1p">#REF!</definedName>
    <definedName name="tdvl3p">'[2]CHITIET VL-NC'!$G$23</definedName>
    <definedName name="TERBARU">[29]RINCBIAYA!#REF!</definedName>
    <definedName name="Tg">#REF!</definedName>
    <definedName name="TGL">" 9-06-2004"</definedName>
    <definedName name="Th.">#REF!</definedName>
    <definedName name="Th..">#REF!</definedName>
    <definedName name="th3x15">[2]giathanh1!#REF!</definedName>
    <definedName name="ThanhXuan110">'[30]KH-Q1,Q2,01'!#REF!</definedName>
    <definedName name="THGO1pnc">#REF!</definedName>
    <definedName name="thht">#REF!</definedName>
    <definedName name="THKP160">'[2]dongia (2)'!#REF!</definedName>
    <definedName name="thkp3">#REF!</definedName>
    <definedName name="Thn">#REF!</definedName>
    <definedName name="thtr15">[2]giathanh1!#REF!</definedName>
    <definedName name="thtt">#REF!</definedName>
    <definedName name="Tiepdia">[2]Tiepdia!$A:$IV</definedName>
    <definedName name="TLAC120">#REF!</definedName>
    <definedName name="TLAC35">#REF!</definedName>
    <definedName name="TLAC50">#REF!</definedName>
    <definedName name="TLAC70">#REF!</definedName>
    <definedName name="TLAC95">#REF!</definedName>
    <definedName name="tn1pinnc">'[2]thao-go'!#REF!</definedName>
    <definedName name="tn2mhnnc">'[2]thao-go'!#REF!</definedName>
    <definedName name="TNCM">'[2]CHITIET VL-NC-TT-3p'!#REF!</definedName>
    <definedName name="tnhnnc">'[2]thao-go'!#REF!</definedName>
    <definedName name="tnignc">'[2]thao-go'!#REF!</definedName>
    <definedName name="tnin190nc">'[2]thao-go'!#REF!</definedName>
    <definedName name="tnlnc">'[2]thao-go'!#REF!</definedName>
    <definedName name="tnnnc">'[2]thao-go'!#REF!</definedName>
    <definedName name="TOTPG">"29"</definedName>
    <definedName name="TPATH">"C:\Program Files\Symtrax\Compleo Explorer 3\Temp\40c8d525"</definedName>
    <definedName name="TR15HT">'[2]TONGKE-HT'!#REF!</definedName>
    <definedName name="TR16HT">'[2]TONGKE-HT'!#REF!</definedName>
    <definedName name="TR19HT">'[2]TONGKE-HT'!#REF!</definedName>
    <definedName name="tr1x15">[2]giathanh1!#REF!</definedName>
    <definedName name="TR20HT">'[2]TONGKE-HT'!#REF!</definedName>
    <definedName name="tr3x100">'[2]dongia (2)'!#REF!</definedName>
    <definedName name="tram100">'[2]dongia (2)'!#REF!</definedName>
    <definedName name="tram1x25">'[2]dongia (2)'!#REF!</definedName>
    <definedName name="tru10mtc">'[2]t-h HA THE'!#REF!</definedName>
    <definedName name="tru8mtc">'[2]t-h HA THE'!#REF!</definedName>
    <definedName name="TT_1P">#REF!</definedName>
    <definedName name="TT_3p">#REF!</definedName>
    <definedName name="tt1pnc">'[2]lam-moi'!#REF!</definedName>
    <definedName name="tt1pvl">'[2]lam-moi'!#REF!</definedName>
    <definedName name="tt3pnc">'[2]lam-moi'!#REF!</definedName>
    <definedName name="tt3pvl">'[2]lam-moi'!#REF!</definedName>
    <definedName name="TTDD">[2]TDTKP!$E$44+[2]TDTKP!$F$44+[2]TDTKP!$G$44</definedName>
    <definedName name="TTDD3P">[2]TDTKP1!#REF!</definedName>
    <definedName name="TTDDCT3p">[2]TDTKP1!#REF!</definedName>
    <definedName name="TTK3p">'[2]TONGKE3p '!$C$295</definedName>
    <definedName name="ttronmk">#REF!</definedName>
    <definedName name="tv75nc">#REF!</definedName>
    <definedName name="tv75vl">#REF!</definedName>
    <definedName name="tx1pignc">'[2]thao-go'!#REF!</definedName>
    <definedName name="tx1pindnc">'[2]thao-go'!#REF!</definedName>
    <definedName name="tx1pingnc">'[2]thao-go'!#REF!</definedName>
    <definedName name="tx1pintnc">'[2]thao-go'!#REF!</definedName>
    <definedName name="tx1pitnc">'[2]thao-go'!#REF!</definedName>
    <definedName name="tx2mhnnc">'[2]thao-go'!#REF!</definedName>
    <definedName name="tx2mitnc">'[2]thao-go'!#REF!</definedName>
    <definedName name="txhnnc">'[2]thao-go'!#REF!</definedName>
    <definedName name="txig1nc">'[2]thao-go'!#REF!</definedName>
    <definedName name="txin190nc">'[2]thao-go'!#REF!</definedName>
    <definedName name="txinnc">'[2]thao-go'!#REF!</definedName>
    <definedName name="txit1nc">'[2]thao-go'!#REF!</definedName>
    <definedName name="UM">#REF!</definedName>
    <definedName name="USDAT">"000040609"</definedName>
    <definedName name="USNAM">"EDP9993"</definedName>
    <definedName name="VCDD3p">'[2]KPVC-BD '!#REF!</definedName>
    <definedName name="VCHT">#REF!</definedName>
    <definedName name="VCTT">#REF!</definedName>
    <definedName name="VCVBT1">'[2]VCV-BE-TONG'!$G$11</definedName>
    <definedName name="VCVBT2">'[2]VCV-BE-TONG'!$G$17</definedName>
    <definedName name="vd3p">#REF!</definedName>
    <definedName name="vl1p">#REF!</definedName>
    <definedName name="vl3p">#REF!</definedName>
    <definedName name="vldd">'[2]TH XL'!#REF!</definedName>
    <definedName name="vldn400">#REF!</definedName>
    <definedName name="vldn600">#REF!</definedName>
    <definedName name="VLHC">[2]TNHCHINH!$I$38</definedName>
    <definedName name="vltr">'[2]TH XL'!#REF!</definedName>
    <definedName name="vltram">#REF!</definedName>
    <definedName name="vr3p">#REF!</definedName>
    <definedName name="vt1pbs">'[2]lam-moi'!#REF!</definedName>
    <definedName name="vtbs">'[2]lam-moi'!#REF!</definedName>
    <definedName name="W">#REF!</definedName>
    <definedName name="wrn.chi._.tiÆt." hidden="1">{#N/A,#N/A,FALSE,"Chi tiÆt"}</definedName>
    <definedName name="wwwwwwwwwwwwww" hidden="1">#REF!</definedName>
    <definedName name="x">#REF!</definedName>
    <definedName name="x17dnc">[2]chitiet!#REF!</definedName>
    <definedName name="x17dvl">[2]chitiet!#REF!</definedName>
    <definedName name="x17knc">[2]chitiet!#REF!</definedName>
    <definedName name="x17kvl">[2]chitiet!#REF!</definedName>
    <definedName name="X1pFCOnc">'[2]CHITIET VL-NC-TT -1p'!#REF!</definedName>
    <definedName name="X1pFCOvc">'[2]CHITIET VL-NC-TT -1p'!#REF!</definedName>
    <definedName name="X1pFCOvl">'[2]CHITIET VL-NC-TT -1p'!#REF!</definedName>
    <definedName name="x1pignc">'[2]lam-moi'!#REF!</definedName>
    <definedName name="X1pIGvc">'[2]CHITIET VL-NC-TT -1p'!#REF!</definedName>
    <definedName name="x1pigvl">'[2]lam-moi'!#REF!</definedName>
    <definedName name="x1pind">#REF!</definedName>
    <definedName name="x1pindnc">'[2]lam-moi'!#REF!</definedName>
    <definedName name="x1pindvl">'[2]lam-moi'!#REF!</definedName>
    <definedName name="x1ping">#REF!</definedName>
    <definedName name="x1pingnc">'[2]lam-moi'!#REF!</definedName>
    <definedName name="x1pingvl">'[2]lam-moi'!#REF!</definedName>
    <definedName name="x1pint">#REF!</definedName>
    <definedName name="x1pintnc">'[2]lam-moi'!#REF!</definedName>
    <definedName name="X1pINTvc">'[2]CHITIET VL-NC-TT -1p'!#REF!</definedName>
    <definedName name="x1pintvl">'[2]lam-moi'!#REF!</definedName>
    <definedName name="x1pitnc">'[2]lam-moi'!#REF!</definedName>
    <definedName name="X1pITvc">'[2]CHITIET VL-NC-TT -1p'!#REF!</definedName>
    <definedName name="x1pitvl">'[2]lam-moi'!#REF!</definedName>
    <definedName name="x20knc">[2]chitiet!#REF!</definedName>
    <definedName name="x20kvl">[2]chitiet!#REF!</definedName>
    <definedName name="x22knc">[2]chitiet!#REF!</definedName>
    <definedName name="x22kvl">[2]chitiet!#REF!</definedName>
    <definedName name="x2mig1nc">'[2]lam-moi'!#REF!</definedName>
    <definedName name="x2mig1vl">'[2]lam-moi'!#REF!</definedName>
    <definedName name="x2min1nc">'[2]lam-moi'!#REF!</definedName>
    <definedName name="x2min1vl">'[2]lam-moi'!#REF!</definedName>
    <definedName name="x2mit1vl">'[2]lam-moi'!#REF!</definedName>
    <definedName name="x2mitnc">'[2]lam-moi'!#REF!</definedName>
    <definedName name="XCCT">0.5</definedName>
    <definedName name="xdsnc">[2]gtrinh!#REF!</definedName>
    <definedName name="xdsvl">[2]gtrinh!#REF!</definedName>
    <definedName name="xfco">#REF!</definedName>
    <definedName name="xfco3p">#REF!</definedName>
    <definedName name="xfconc">'[2]lam-moi'!#REF!</definedName>
    <definedName name="xfconc3p">'[2]CHITIET VL-NC'!$G$94</definedName>
    <definedName name="xfcotnc">#REF!</definedName>
    <definedName name="xfcotvl">#REF!</definedName>
    <definedName name="xfcovl">'[2]lam-moi'!#REF!</definedName>
    <definedName name="xfcovl3p">'[2]CHITIET VL-NC'!$G$90</definedName>
    <definedName name="xfnc">'[2]lam-moi'!#REF!</definedName>
    <definedName name="xfvl">'[2]lam-moi'!#REF!</definedName>
    <definedName name="xhn">#REF!</definedName>
    <definedName name="xhnnc">'[2]lam-moi'!#REF!</definedName>
    <definedName name="xhnvl">'[2]lam-moi'!#REF!</definedName>
    <definedName name="xig">#REF!</definedName>
    <definedName name="xig1">#REF!</definedName>
    <definedName name="xig1nc">'[2]lam-moi'!#REF!</definedName>
    <definedName name="xig1p">#REF!</definedName>
    <definedName name="xig1pnc">'[2]lam-moi'!#REF!</definedName>
    <definedName name="xig1pvl">'[2]lam-moi'!#REF!</definedName>
    <definedName name="xig1vl">'[2]lam-moi'!#REF!</definedName>
    <definedName name="xig2nc">'[2]lam-moi'!#REF!</definedName>
    <definedName name="xig2vl">'[2]lam-moi'!#REF!</definedName>
    <definedName name="xig3p">#REF!</definedName>
    <definedName name="xiggnc">'[2]CHITIET VL-NC'!$G$57</definedName>
    <definedName name="xiggvl">'[2]CHITIET VL-NC'!$G$53</definedName>
    <definedName name="xignc">'[2]lam-moi'!#REF!</definedName>
    <definedName name="xignc3p">#REF!</definedName>
    <definedName name="xigvl">'[2]lam-moi'!#REF!</definedName>
    <definedName name="xigvl3p">#REF!</definedName>
    <definedName name="xin">#REF!</definedName>
    <definedName name="xin190">#REF!</definedName>
    <definedName name="xin1903p">#REF!</definedName>
    <definedName name="xin190nc">'[2]lam-moi'!#REF!</definedName>
    <definedName name="xin190nc3p">'[2]CHITIET VL-NC'!$G$76</definedName>
    <definedName name="xin190vl">'[2]lam-moi'!#REF!</definedName>
    <definedName name="xin190vl3p">'[2]CHITIET VL-NC'!$G$72</definedName>
    <definedName name="xin2903p">#REF!</definedName>
    <definedName name="xin290nc3p">#REF!</definedName>
    <definedName name="xin290vl3p">#REF!</definedName>
    <definedName name="xin3p">#REF!</definedName>
    <definedName name="xin901nc">'[2]lam-moi'!#REF!</definedName>
    <definedName name="xin901vl">'[2]lam-moi'!#REF!</definedName>
    <definedName name="xind">#REF!</definedName>
    <definedName name="xind1p">#REF!</definedName>
    <definedName name="xind1pnc">'[2]lam-moi'!#REF!</definedName>
    <definedName name="xind1pvl">'[2]lam-moi'!#REF!</definedName>
    <definedName name="xind3p">#REF!</definedName>
    <definedName name="xindnc">'[2]lam-moi'!#REF!</definedName>
    <definedName name="xindnc1p">#REF!</definedName>
    <definedName name="xindnc3p">'[2]CHITIET VL-NC'!$G$85</definedName>
    <definedName name="xindvl">'[2]lam-moi'!#REF!</definedName>
    <definedName name="xindvl1p">#REF!</definedName>
    <definedName name="xindvl3p">'[2]CHITIET VL-NC'!$G$80</definedName>
    <definedName name="xing1p">#REF!</definedName>
    <definedName name="xing1pnc">'[2]lam-moi'!#REF!</definedName>
    <definedName name="xing1pvl">'[2]lam-moi'!#REF!</definedName>
    <definedName name="xingnc1p">#REF!</definedName>
    <definedName name="xingvl1p">#REF!</definedName>
    <definedName name="xinnc">'[2]lam-moi'!#REF!</definedName>
    <definedName name="xinnc3p">#REF!</definedName>
    <definedName name="xint1p">#REF!</definedName>
    <definedName name="xinvl">'[2]lam-moi'!#REF!</definedName>
    <definedName name="xinvl3p">#REF!</definedName>
    <definedName name="xit">#REF!</definedName>
    <definedName name="xit1">#REF!</definedName>
    <definedName name="xit1nc">'[2]lam-moi'!#REF!</definedName>
    <definedName name="xit1p">#REF!</definedName>
    <definedName name="xit1pnc">'[2]lam-moi'!#REF!</definedName>
    <definedName name="xit1pvl">'[2]lam-moi'!#REF!</definedName>
    <definedName name="xit1vl">'[2]lam-moi'!#REF!</definedName>
    <definedName name="xit2nc">'[2]lam-moi'!#REF!</definedName>
    <definedName name="xit2nc3p">#REF!</definedName>
    <definedName name="xit2vl">'[2]lam-moi'!#REF!</definedName>
    <definedName name="xit2vl3p">#REF!</definedName>
    <definedName name="xit3p">#REF!</definedName>
    <definedName name="xitnc">'[2]lam-moi'!#REF!</definedName>
    <definedName name="xitnc3p">#REF!</definedName>
    <definedName name="xittnc">'[2]CHITIET VL-NC'!$G$48</definedName>
    <definedName name="xittvl">'[2]CHITIET VL-NC'!$G$44</definedName>
    <definedName name="xitvl">'[2]lam-moi'!#REF!</definedName>
    <definedName name="xitvl3p">#REF!</definedName>
    <definedName name="xm">[15]gvl!$N$16</definedName>
    <definedName name="xr1nc">'[2]lam-moi'!#REF!</definedName>
    <definedName name="xr1vl">'[2]lam-moi'!#REF!</definedName>
    <definedName name="xtr3pnc">[2]gtrinh!#REF!</definedName>
    <definedName name="xtr3pvl">[2]gtrinh!#REF!</definedName>
    <definedName name="xxxxxxxxx">#REF!</definedName>
    <definedName name="Z_9A428CE1_B4D9_11D0_A8AA_0000C071AEE7_.wvu.Cols" hidden="1">[31]MASTER!$A$1:$Q$65536,[31]MASTER!$Y$1:$Z$65536</definedName>
  </definedNames>
  <calcPr calcId="144525" calcCompleted="0"/>
</workbook>
</file>

<file path=xl/calcChain.xml><?xml version="1.0" encoding="utf-8"?>
<calcChain xmlns="http://schemas.openxmlformats.org/spreadsheetml/2006/main">
  <c r="W58" i="4" l="1"/>
  <c r="N27" i="18" l="1"/>
  <c r="Y41" i="5"/>
  <c r="D40" i="7" l="1"/>
  <c r="D32" i="7"/>
  <c r="D25" i="7"/>
  <c r="D59" i="18"/>
  <c r="D56" i="18"/>
  <c r="D61" i="18" s="1"/>
  <c r="D50" i="18"/>
  <c r="D49" i="18"/>
  <c r="D48" i="18"/>
  <c r="D36" i="18"/>
  <c r="D32" i="18" l="1"/>
  <c r="D74" i="18"/>
  <c r="D52" i="18"/>
  <c r="D22" i="18"/>
  <c r="D76" i="18" l="1"/>
  <c r="D34" i="18"/>
  <c r="D77" i="18" l="1"/>
  <c r="R165" i="5" l="1"/>
  <c r="AA56" i="4" l="1"/>
  <c r="E13" i="18" l="1"/>
  <c r="S70" i="5" l="1"/>
  <c r="U70" i="5"/>
  <c r="Z24" i="5" l="1"/>
  <c r="Z23" i="5"/>
  <c r="Z21" i="5"/>
  <c r="E14" i="7" l="1"/>
  <c r="E25" i="7"/>
  <c r="E43" i="18"/>
  <c r="E57" i="18"/>
  <c r="E19" i="18" l="1"/>
  <c r="E40" i="7" l="1"/>
  <c r="E32" i="7"/>
  <c r="R315" i="5"/>
  <c r="R303" i="5"/>
  <c r="R278" i="5"/>
  <c r="R208" i="5"/>
  <c r="R158" i="5"/>
  <c r="R140" i="5"/>
  <c r="R121" i="5"/>
  <c r="R115" i="5"/>
  <c r="R94" i="5"/>
  <c r="R70" i="5"/>
  <c r="E61" i="18"/>
  <c r="E36" i="18"/>
  <c r="E44" i="18"/>
  <c r="E30" i="18"/>
  <c r="E25" i="18"/>
  <c r="E20" i="18"/>
  <c r="E17" i="18"/>
  <c r="E42" i="7" l="1"/>
  <c r="E32" i="18"/>
  <c r="R167" i="5"/>
  <c r="R210" i="5" s="1"/>
  <c r="R280" i="5" s="1"/>
  <c r="F40" i="7" l="1"/>
  <c r="F32" i="7"/>
  <c r="F25" i="7"/>
  <c r="F42" i="7" s="1"/>
  <c r="H72" i="18" l="1"/>
  <c r="H71" i="18"/>
  <c r="H70" i="18"/>
  <c r="H68" i="18"/>
  <c r="H67" i="18"/>
  <c r="H66" i="18"/>
  <c r="H59" i="18"/>
  <c r="H58" i="18"/>
  <c r="H57" i="18"/>
  <c r="H56" i="18"/>
  <c r="H50" i="18"/>
  <c r="H48" i="18"/>
  <c r="H47" i="18"/>
  <c r="H46" i="18"/>
  <c r="H45" i="18"/>
  <c r="H44" i="18"/>
  <c r="H43" i="18"/>
  <c r="H36" i="18"/>
  <c r="H32" i="18"/>
  <c r="H22" i="18"/>
  <c r="S322" i="5"/>
  <c r="S321" i="5"/>
  <c r="S278" i="5"/>
  <c r="S208" i="5"/>
  <c r="S165" i="5"/>
  <c r="S158" i="5"/>
  <c r="S140" i="5"/>
  <c r="S121" i="5"/>
  <c r="S115" i="5"/>
  <c r="S94" i="5"/>
  <c r="H42" i="18"/>
  <c r="H41" i="18"/>
  <c r="H61" i="18" l="1"/>
  <c r="H74" i="18"/>
  <c r="H52" i="18"/>
  <c r="H34" i="18"/>
  <c r="S303" i="5"/>
  <c r="S315" i="5"/>
  <c r="S167" i="5"/>
  <c r="S210" i="5" s="1"/>
  <c r="S280" i="5" s="1"/>
  <c r="H76" i="18" l="1"/>
  <c r="G40" i="7" l="1"/>
  <c r="G32" i="7"/>
  <c r="G25" i="7"/>
  <c r="T315" i="5"/>
  <c r="T303" i="5"/>
  <c r="T290" i="5"/>
  <c r="T278" i="5"/>
  <c r="T208" i="5"/>
  <c r="T165" i="5"/>
  <c r="T158" i="5"/>
  <c r="T140" i="5"/>
  <c r="T121" i="5"/>
  <c r="T115" i="5"/>
  <c r="T94" i="5"/>
  <c r="T70" i="5"/>
  <c r="G42" i="7" l="1"/>
  <c r="G46" i="7" s="1"/>
  <c r="F44" i="7" s="1"/>
  <c r="F46" i="7" s="1"/>
  <c r="E44" i="7" s="1"/>
  <c r="E46" i="7" s="1"/>
  <c r="T167" i="5"/>
  <c r="T210" i="5" s="1"/>
  <c r="T280" i="5" s="1"/>
  <c r="T292" i="5" s="1"/>
  <c r="T317" i="5" s="1"/>
  <c r="T324" i="5" l="1"/>
  <c r="T326" i="5"/>
  <c r="L43" i="18"/>
  <c r="L47" i="18"/>
  <c r="J72" i="18"/>
  <c r="J71" i="18"/>
  <c r="J70" i="18"/>
  <c r="J68" i="18"/>
  <c r="J67" i="18"/>
  <c r="J66" i="18"/>
  <c r="J59" i="18"/>
  <c r="J58" i="18"/>
  <c r="J57" i="18"/>
  <c r="J56" i="18"/>
  <c r="J50" i="18"/>
  <c r="J48" i="18"/>
  <c r="J47" i="18"/>
  <c r="J46" i="18"/>
  <c r="J45" i="18"/>
  <c r="J43" i="18"/>
  <c r="J36" i="18"/>
  <c r="J22" i="18"/>
  <c r="J44" i="18"/>
  <c r="J41" i="18"/>
  <c r="J30" i="18"/>
  <c r="J25" i="18"/>
  <c r="J74" i="18" l="1"/>
  <c r="J42" i="18"/>
  <c r="J52" i="18" s="1"/>
  <c r="J32" i="18"/>
  <c r="J34" i="18" s="1"/>
  <c r="J61" i="18"/>
  <c r="J76" i="18" l="1"/>
  <c r="U290" i="5" l="1"/>
  <c r="U94" i="5" l="1"/>
  <c r="U165" i="5"/>
  <c r="U158" i="5"/>
  <c r="U140" i="5"/>
  <c r="U121" i="5"/>
  <c r="U115" i="5"/>
  <c r="U167" i="5" l="1"/>
  <c r="U278" i="5" l="1"/>
  <c r="V278" i="5"/>
  <c r="V280" i="5" s="1"/>
  <c r="D174" i="5" l="1"/>
  <c r="F174" i="5"/>
  <c r="E174" i="5"/>
  <c r="G174" i="5"/>
  <c r="E285" i="5"/>
  <c r="F285" i="5"/>
  <c r="G285" i="5"/>
  <c r="F155" i="5"/>
  <c r="G155" i="5"/>
  <c r="D155" i="5"/>
  <c r="E155" i="5"/>
  <c r="D264" i="5"/>
  <c r="E264" i="5"/>
  <c r="F264" i="5"/>
  <c r="G264" i="5"/>
  <c r="D285" i="5"/>
  <c r="E235" i="5"/>
  <c r="G235" i="5"/>
  <c r="F235" i="5"/>
  <c r="F269" i="5"/>
  <c r="D235" i="5"/>
  <c r="E269" i="5"/>
  <c r="G269" i="5"/>
  <c r="D269" i="5"/>
  <c r="E163" i="5"/>
  <c r="G163" i="5"/>
  <c r="D163" i="5"/>
  <c r="F163" i="5"/>
  <c r="E171" i="5"/>
  <c r="G288" i="5"/>
  <c r="D312" i="5"/>
  <c r="F312" i="5"/>
  <c r="E312" i="5"/>
  <c r="G312" i="5"/>
  <c r="F288" i="5"/>
  <c r="E288" i="5"/>
  <c r="D288" i="5"/>
  <c r="E157" i="5"/>
  <c r="G157" i="5"/>
  <c r="D157" i="5"/>
  <c r="F157" i="5"/>
  <c r="G284" i="5"/>
  <c r="F284" i="5"/>
  <c r="E284" i="5"/>
  <c r="D284" i="5"/>
  <c r="D171" i="5"/>
  <c r="G171" i="5"/>
  <c r="F171" i="5"/>
  <c r="F287" i="5"/>
  <c r="E287" i="5"/>
  <c r="D287" i="5"/>
  <c r="G287" i="5"/>
  <c r="E286" i="5"/>
  <c r="D286" i="5"/>
  <c r="G286" i="5"/>
  <c r="F286" i="5"/>
  <c r="E206" i="5"/>
  <c r="D206" i="5"/>
  <c r="G206" i="5"/>
  <c r="F206" i="5"/>
  <c r="E205" i="5"/>
  <c r="G205" i="5"/>
  <c r="F205" i="5"/>
  <c r="D205" i="5"/>
  <c r="G225" i="5"/>
  <c r="E225" i="5"/>
  <c r="D225" i="5"/>
  <c r="F225" i="5"/>
  <c r="C49" i="18" l="1"/>
  <c r="K77" i="18" l="1"/>
  <c r="L70" i="18"/>
  <c r="L68" i="18"/>
  <c r="L67" i="18"/>
  <c r="L66" i="18"/>
  <c r="L36" i="18"/>
  <c r="L13" i="18"/>
  <c r="U315" i="5"/>
  <c r="U303" i="5"/>
  <c r="U208" i="5"/>
  <c r="L72" i="18"/>
  <c r="L59" i="18"/>
  <c r="L58" i="18"/>
  <c r="L57" i="18"/>
  <c r="L56" i="18"/>
  <c r="L50" i="18"/>
  <c r="L48" i="18"/>
  <c r="L46" i="18"/>
  <c r="L45" i="18"/>
  <c r="L41" i="18"/>
  <c r="L25" i="18"/>
  <c r="L15" i="18"/>
  <c r="L14" i="18"/>
  <c r="L18" i="18" l="1"/>
  <c r="L16" i="18"/>
  <c r="L17" i="18"/>
  <c r="L19" i="18"/>
  <c r="L44" i="18"/>
  <c r="L61" i="18"/>
  <c r="L71" i="18"/>
  <c r="L74" i="18" s="1"/>
  <c r="L20" i="18"/>
  <c r="L30" i="18"/>
  <c r="L32" i="18" s="1"/>
  <c r="L42" i="18" l="1"/>
  <c r="L52" i="18" s="1"/>
  <c r="L76" i="18" s="1"/>
  <c r="L22" i="18"/>
  <c r="L34" i="18" s="1"/>
  <c r="L77" i="18" l="1"/>
  <c r="F48" i="18" l="1"/>
  <c r="F13" i="18" l="1"/>
  <c r="F50" i="18" l="1"/>
  <c r="F72" i="18" l="1"/>
  <c r="F71" i="18"/>
  <c r="F70" i="18"/>
  <c r="F59" i="18"/>
  <c r="F58" i="18"/>
  <c r="F57" i="18"/>
  <c r="F56" i="18"/>
  <c r="F47" i="18"/>
  <c r="F46" i="18"/>
  <c r="F45" i="18"/>
  <c r="F43" i="18"/>
  <c r="F44" i="18" l="1"/>
  <c r="F25" i="18"/>
  <c r="F19" i="18"/>
  <c r="E15" i="18" l="1"/>
  <c r="E16" i="18"/>
  <c r="E42" i="18"/>
  <c r="E46" i="18"/>
  <c r="E66" i="18"/>
  <c r="E67" i="18"/>
  <c r="E68" i="18"/>
  <c r="F20" i="18"/>
  <c r="F41" i="18"/>
  <c r="F42" i="18"/>
  <c r="H40" i="7"/>
  <c r="H32" i="7"/>
  <c r="E74" i="18" l="1"/>
  <c r="E41" i="18"/>
  <c r="E52" i="18" s="1"/>
  <c r="F68" i="18"/>
  <c r="F67" i="18"/>
  <c r="F18" i="18"/>
  <c r="F66" i="18"/>
  <c r="D321" i="5"/>
  <c r="E321" i="5"/>
  <c r="F321" i="5"/>
  <c r="G321" i="5"/>
  <c r="D322" i="5"/>
  <c r="E322" i="5"/>
  <c r="F322" i="5"/>
  <c r="G322" i="5"/>
  <c r="F52" i="18"/>
  <c r="E301" i="5"/>
  <c r="F301" i="5"/>
  <c r="G301" i="5"/>
  <c r="E297" i="5"/>
  <c r="F297" i="5"/>
  <c r="G297" i="5"/>
  <c r="E299" i="5"/>
  <c r="F299" i="5"/>
  <c r="G299" i="5"/>
  <c r="D297" i="5"/>
  <c r="D299" i="5"/>
  <c r="D301" i="5"/>
  <c r="D215" i="5"/>
  <c r="E215" i="5"/>
  <c r="F215" i="5"/>
  <c r="G215" i="5"/>
  <c r="D218" i="5"/>
  <c r="E218" i="5"/>
  <c r="F218" i="5"/>
  <c r="G218" i="5"/>
  <c r="D222" i="5"/>
  <c r="E222" i="5"/>
  <c r="F222" i="5"/>
  <c r="G222" i="5"/>
  <c r="D246" i="5"/>
  <c r="E246" i="5"/>
  <c r="F246" i="5"/>
  <c r="G246" i="5"/>
  <c r="D254" i="5"/>
  <c r="E254" i="5"/>
  <c r="F254" i="5"/>
  <c r="G254" i="5"/>
  <c r="D255" i="5"/>
  <c r="E255" i="5"/>
  <c r="F255" i="5"/>
  <c r="G255" i="5"/>
  <c r="D256" i="5"/>
  <c r="E256" i="5"/>
  <c r="F256" i="5"/>
  <c r="G256" i="5"/>
  <c r="D262" i="5"/>
  <c r="E262" i="5"/>
  <c r="F262" i="5"/>
  <c r="G262" i="5"/>
  <c r="D191" i="5"/>
  <c r="E191" i="5"/>
  <c r="F191" i="5"/>
  <c r="G191" i="5"/>
  <c r="E194" i="5"/>
  <c r="F194" i="5"/>
  <c r="G194" i="5"/>
  <c r="D194" i="5"/>
  <c r="H25" i="7"/>
  <c r="H42" i="7" s="1"/>
  <c r="H46" i="7" s="1"/>
  <c r="H48" i="7" s="1"/>
  <c r="E76" i="18" l="1"/>
  <c r="F74" i="18"/>
  <c r="U321" i="5"/>
  <c r="U322" i="5"/>
  <c r="B2" i="7"/>
  <c r="A2" i="18"/>
  <c r="B2" i="5"/>
  <c r="B2" i="4"/>
  <c r="G275" i="5" l="1"/>
  <c r="E275" i="5"/>
  <c r="F275" i="5"/>
  <c r="D275" i="5"/>
  <c r="E290" i="5" l="1"/>
  <c r="F290" i="5"/>
  <c r="D290" i="5"/>
  <c r="G290" i="5" l="1"/>
  <c r="R292" i="5"/>
  <c r="R317" i="5" s="1"/>
  <c r="G268" i="5"/>
  <c r="G230" i="5"/>
  <c r="F230" i="5"/>
  <c r="F268" i="5"/>
  <c r="E268" i="5"/>
  <c r="E230" i="5"/>
  <c r="D230" i="5"/>
  <c r="D268" i="5"/>
  <c r="D300" i="5"/>
  <c r="E300" i="5"/>
  <c r="F300" i="5"/>
  <c r="G300" i="5"/>
  <c r="R326" i="5" l="1"/>
  <c r="R324" i="5"/>
  <c r="S292" i="5"/>
  <c r="S317" i="5" s="1"/>
  <c r="S326" i="5" l="1"/>
  <c r="S324" i="5"/>
  <c r="E161" i="5"/>
  <c r="E245" i="5"/>
  <c r="F245" i="5"/>
  <c r="G245" i="5"/>
  <c r="D245" i="5"/>
  <c r="G161" i="5"/>
  <c r="E310" i="5"/>
  <c r="G310" i="5"/>
  <c r="D310" i="5"/>
  <c r="F310" i="5"/>
  <c r="F161" i="5"/>
  <c r="G162" i="5"/>
  <c r="F162" i="5"/>
  <c r="D161" i="5"/>
  <c r="D162" i="5"/>
  <c r="E162" i="5"/>
  <c r="D165" i="5" l="1"/>
  <c r="G165" i="5"/>
  <c r="F165" i="5"/>
  <c r="E165" i="5"/>
  <c r="F221" i="5" l="1"/>
  <c r="E221" i="5"/>
  <c r="G221" i="5"/>
  <c r="D221" i="5"/>
  <c r="F136" i="5" l="1"/>
  <c r="G136" i="5"/>
  <c r="F33" i="5"/>
  <c r="F31" i="5"/>
  <c r="F29" i="5"/>
  <c r="F27" i="5"/>
  <c r="F23" i="5"/>
  <c r="G33" i="5"/>
  <c r="G31" i="5"/>
  <c r="G29" i="5"/>
  <c r="G27" i="5"/>
  <c r="G23" i="5"/>
  <c r="F32" i="5"/>
  <c r="F30" i="5"/>
  <c r="F28" i="5"/>
  <c r="F24" i="5"/>
  <c r="F20" i="5"/>
  <c r="G32" i="5"/>
  <c r="G30" i="5"/>
  <c r="G28" i="5"/>
  <c r="G24" i="5"/>
  <c r="G20" i="5"/>
  <c r="F183" i="5"/>
  <c r="F181" i="5"/>
  <c r="F178" i="5"/>
  <c r="F186" i="5"/>
  <c r="F182" i="5"/>
  <c r="F179" i="5"/>
  <c r="F177" i="5"/>
  <c r="F139" i="5"/>
  <c r="F135" i="5"/>
  <c r="F127" i="5"/>
  <c r="F107" i="5"/>
  <c r="F104" i="5"/>
  <c r="F98" i="5"/>
  <c r="F91" i="5"/>
  <c r="F89" i="5"/>
  <c r="F80" i="5"/>
  <c r="F77" i="5"/>
  <c r="F67" i="5"/>
  <c r="F61" i="5"/>
  <c r="F57" i="5"/>
  <c r="F54" i="5"/>
  <c r="F52" i="5"/>
  <c r="F50" i="5"/>
  <c r="G152" i="5"/>
  <c r="G131" i="5"/>
  <c r="G120" i="5"/>
  <c r="G103" i="5"/>
  <c r="G101" i="5"/>
  <c r="G92" i="5"/>
  <c r="G90" i="5"/>
  <c r="G66" i="5"/>
  <c r="G62" i="5"/>
  <c r="G60" i="5"/>
  <c r="G56" i="5"/>
  <c r="G53" i="5"/>
  <c r="G51" i="5"/>
  <c r="G49" i="5"/>
  <c r="G38" i="5"/>
  <c r="F152" i="5"/>
  <c r="F131" i="5"/>
  <c r="F120" i="5"/>
  <c r="F103" i="5"/>
  <c r="F101" i="5"/>
  <c r="F92" i="5"/>
  <c r="F90" i="5"/>
  <c r="F66" i="5"/>
  <c r="F62" i="5"/>
  <c r="F60" i="5"/>
  <c r="F56" i="5"/>
  <c r="F53" i="5"/>
  <c r="F51" i="5"/>
  <c r="F49" i="5"/>
  <c r="F38" i="5"/>
  <c r="G139" i="5"/>
  <c r="G135" i="5"/>
  <c r="G127" i="5"/>
  <c r="G107" i="5"/>
  <c r="G104" i="5"/>
  <c r="G98" i="5"/>
  <c r="G91" i="5"/>
  <c r="G89" i="5"/>
  <c r="G80" i="5"/>
  <c r="G77" i="5"/>
  <c r="G67" i="5"/>
  <c r="G61" i="5"/>
  <c r="G57" i="5"/>
  <c r="G54" i="5"/>
  <c r="G52" i="5"/>
  <c r="G50" i="5"/>
  <c r="G186" i="5"/>
  <c r="G182" i="5"/>
  <c r="G179" i="5"/>
  <c r="G177" i="5"/>
  <c r="G183" i="5"/>
  <c r="G181" i="5"/>
  <c r="G178" i="5"/>
  <c r="D136" i="5" l="1"/>
  <c r="E136" i="5"/>
  <c r="D33" i="5"/>
  <c r="D31" i="5"/>
  <c r="D29" i="5"/>
  <c r="D27" i="5"/>
  <c r="D23" i="5"/>
  <c r="E33" i="5"/>
  <c r="E31" i="5"/>
  <c r="E29" i="5"/>
  <c r="E27" i="5"/>
  <c r="E23" i="5"/>
  <c r="D32" i="5"/>
  <c r="D30" i="5"/>
  <c r="D28" i="5"/>
  <c r="D24" i="5"/>
  <c r="D20" i="5"/>
  <c r="E32" i="5"/>
  <c r="E30" i="5"/>
  <c r="E28" i="5"/>
  <c r="E24" i="5"/>
  <c r="E20" i="5"/>
  <c r="E181" i="5"/>
  <c r="E183" i="5"/>
  <c r="E178" i="5"/>
  <c r="E186" i="5"/>
  <c r="E182" i="5"/>
  <c r="E179" i="5"/>
  <c r="E177" i="5"/>
  <c r="D131" i="5"/>
  <c r="D120" i="5"/>
  <c r="Y120" i="5" s="1"/>
  <c r="D103" i="5"/>
  <c r="D101" i="5"/>
  <c r="D92" i="5"/>
  <c r="D90" i="5"/>
  <c r="D152" i="5"/>
  <c r="D66" i="5"/>
  <c r="D62" i="5"/>
  <c r="D60" i="5"/>
  <c r="D56" i="5"/>
  <c r="D53" i="5"/>
  <c r="D51" i="5"/>
  <c r="D49" i="5"/>
  <c r="D38" i="5"/>
  <c r="E152" i="5"/>
  <c r="E131" i="5"/>
  <c r="E120" i="5"/>
  <c r="E103" i="5"/>
  <c r="E101" i="5"/>
  <c r="E92" i="5"/>
  <c r="E90" i="5"/>
  <c r="E66" i="5"/>
  <c r="E62" i="5"/>
  <c r="E60" i="5"/>
  <c r="E56" i="5"/>
  <c r="E53" i="5"/>
  <c r="E51" i="5"/>
  <c r="E49" i="5"/>
  <c r="E38" i="5"/>
  <c r="D139" i="5"/>
  <c r="D135" i="5"/>
  <c r="D127" i="5"/>
  <c r="D107" i="5"/>
  <c r="D104" i="5"/>
  <c r="D98" i="5"/>
  <c r="D91" i="5"/>
  <c r="D89" i="5"/>
  <c r="D80" i="5"/>
  <c r="D77" i="5"/>
  <c r="D67" i="5"/>
  <c r="D61" i="5"/>
  <c r="D57" i="5"/>
  <c r="D54" i="5"/>
  <c r="D52" i="5"/>
  <c r="D50" i="5"/>
  <c r="E139" i="5"/>
  <c r="E135" i="5"/>
  <c r="E127" i="5"/>
  <c r="E107" i="5"/>
  <c r="E104" i="5"/>
  <c r="E98" i="5"/>
  <c r="E91" i="5"/>
  <c r="E89" i="5"/>
  <c r="E80" i="5"/>
  <c r="E77" i="5"/>
  <c r="E67" i="5"/>
  <c r="E61" i="5"/>
  <c r="E57" i="5"/>
  <c r="E54" i="5"/>
  <c r="E52" i="5"/>
  <c r="E50" i="5"/>
  <c r="D186" i="5"/>
  <c r="D183" i="5"/>
  <c r="D182" i="5"/>
  <c r="D181" i="5"/>
  <c r="D179" i="5"/>
  <c r="D178" i="5"/>
  <c r="D177" i="5"/>
  <c r="F309" i="5" l="1"/>
  <c r="E192" i="5"/>
  <c r="G250" i="5"/>
  <c r="F251" i="5"/>
  <c r="F192" i="5"/>
  <c r="F259" i="5"/>
  <c r="F250" i="5"/>
  <c r="E251" i="5"/>
  <c r="G252" i="5"/>
  <c r="E308" i="5"/>
  <c r="E259" i="5"/>
  <c r="E250" i="5"/>
  <c r="G251" i="5"/>
  <c r="G192" i="5"/>
  <c r="G308" i="5"/>
  <c r="G309" i="5"/>
  <c r="G259" i="5"/>
  <c r="F252" i="5"/>
  <c r="E309" i="5"/>
  <c r="E219" i="5"/>
  <c r="F37" i="5"/>
  <c r="F40" i="5"/>
  <c r="E63" i="5"/>
  <c r="F47" i="5"/>
  <c r="F65" i="5"/>
  <c r="F74" i="5"/>
  <c r="F102" i="5"/>
  <c r="F137" i="5"/>
  <c r="G219" i="5"/>
  <c r="F219" i="5"/>
  <c r="G37" i="5"/>
  <c r="G40" i="5"/>
  <c r="G63" i="5"/>
  <c r="F63" i="5"/>
  <c r="G47" i="5"/>
  <c r="G65" i="5"/>
  <c r="G74" i="5"/>
  <c r="G102" i="5"/>
  <c r="G137" i="5"/>
  <c r="E37" i="5"/>
  <c r="E47" i="5"/>
  <c r="E74" i="5"/>
  <c r="E40" i="5"/>
  <c r="E65" i="5"/>
  <c r="E102" i="5"/>
  <c r="E137" i="5"/>
  <c r="F308" i="5"/>
  <c r="E252" i="5"/>
  <c r="G41" i="5"/>
  <c r="F41" i="5"/>
  <c r="E69" i="5"/>
  <c r="G35" i="5"/>
  <c r="F35" i="5"/>
  <c r="E41" i="5"/>
  <c r="G44" i="5"/>
  <c r="G68" i="5"/>
  <c r="G69" i="5"/>
  <c r="G75" i="5"/>
  <c r="G105" i="5"/>
  <c r="G78" i="5"/>
  <c r="G84" i="5"/>
  <c r="G138" i="5"/>
  <c r="E68" i="5"/>
  <c r="E105" i="5"/>
  <c r="E78" i="5"/>
  <c r="E84" i="5"/>
  <c r="E138" i="5"/>
  <c r="E44" i="5"/>
  <c r="E75" i="5"/>
  <c r="D37" i="5"/>
  <c r="D47" i="5"/>
  <c r="D68" i="5"/>
  <c r="D74" i="5"/>
  <c r="D105" i="5"/>
  <c r="D78" i="5"/>
  <c r="D84" i="5"/>
  <c r="D138" i="5"/>
  <c r="D40" i="5"/>
  <c r="D44" i="5"/>
  <c r="D65" i="5"/>
  <c r="D75" i="5"/>
  <c r="D102" i="5"/>
  <c r="D137" i="5"/>
  <c r="E35" i="5"/>
  <c r="F44" i="5"/>
  <c r="F68" i="5"/>
  <c r="F69" i="5"/>
  <c r="F75" i="5"/>
  <c r="F105" i="5"/>
  <c r="F78" i="5"/>
  <c r="F84" i="5"/>
  <c r="F138" i="5"/>
  <c r="D35" i="5"/>
  <c r="D41" i="5"/>
  <c r="D63" i="5"/>
  <c r="D69" i="5"/>
  <c r="D250" i="5"/>
  <c r="D251" i="5"/>
  <c r="D192" i="5"/>
  <c r="D252" i="5"/>
  <c r="G190" i="5"/>
  <c r="F190" i="5"/>
  <c r="E190" i="5"/>
  <c r="D190" i="5"/>
  <c r="D259" i="5"/>
  <c r="D309" i="5"/>
  <c r="D219" i="5"/>
  <c r="G296" i="5"/>
  <c r="E296" i="5"/>
  <c r="F296" i="5"/>
  <c r="D296" i="5"/>
  <c r="D308" i="5"/>
  <c r="V70" i="5" l="1"/>
  <c r="V94" i="5"/>
  <c r="V115" i="5"/>
  <c r="V140" i="5"/>
  <c r="V158" i="5"/>
  <c r="V208" i="5"/>
  <c r="V315" i="5"/>
  <c r="V303" i="5"/>
  <c r="F36" i="18"/>
  <c r="C36" i="18"/>
  <c r="F15" i="18"/>
  <c r="B5" i="5"/>
  <c r="B5" i="7"/>
  <c r="A5" i="18"/>
  <c r="F14" i="18" l="1"/>
  <c r="V121" i="5"/>
  <c r="V167" i="5" s="1"/>
  <c r="V210" i="5" s="1"/>
  <c r="F16" i="18"/>
  <c r="F61" i="18"/>
  <c r="F76" i="18" s="1"/>
  <c r="F17" i="18"/>
  <c r="E14" i="18" l="1"/>
  <c r="G48" i="7"/>
  <c r="F48" i="7"/>
  <c r="G234" i="5"/>
  <c r="G258" i="5"/>
  <c r="G263" i="5"/>
  <c r="G265" i="5"/>
  <c r="E199" i="5"/>
  <c r="E248" i="5"/>
  <c r="E258" i="5"/>
  <c r="E239" i="5"/>
  <c r="E240" i="5"/>
  <c r="E263" i="5"/>
  <c r="E265" i="5"/>
  <c r="E270" i="5"/>
  <c r="E272" i="5"/>
  <c r="E274" i="5"/>
  <c r="E220" i="5"/>
  <c r="E232" i="5"/>
  <c r="G232" i="5"/>
  <c r="F199" i="5"/>
  <c r="F248" i="5"/>
  <c r="F258" i="5"/>
  <c r="F239" i="5"/>
  <c r="F240" i="5"/>
  <c r="F263" i="5"/>
  <c r="F265" i="5"/>
  <c r="F270" i="5"/>
  <c r="F272" i="5"/>
  <c r="F274" i="5"/>
  <c r="F220" i="5"/>
  <c r="D232" i="5"/>
  <c r="G199" i="5"/>
  <c r="G248" i="5"/>
  <c r="G239" i="5"/>
  <c r="G240" i="5"/>
  <c r="G270" i="5"/>
  <c r="G272" i="5"/>
  <c r="G274" i="5"/>
  <c r="G220" i="5"/>
  <c r="F232" i="5"/>
  <c r="E216" i="5"/>
  <c r="E217" i="5"/>
  <c r="F216" i="5"/>
  <c r="F217" i="5"/>
  <c r="D199" i="5"/>
  <c r="D248" i="5"/>
  <c r="D258" i="5"/>
  <c r="D239" i="5"/>
  <c r="D240" i="5"/>
  <c r="D263" i="5"/>
  <c r="D265" i="5"/>
  <c r="G216" i="5"/>
  <c r="G217" i="5"/>
  <c r="F119" i="5"/>
  <c r="F118" i="5"/>
  <c r="G170" i="5"/>
  <c r="G307" i="5"/>
  <c r="F307" i="5"/>
  <c r="E276" i="5"/>
  <c r="E224" i="5"/>
  <c r="E170" i="5"/>
  <c r="E307" i="5"/>
  <c r="F170" i="5"/>
  <c r="D217" i="5"/>
  <c r="D170" i="5"/>
  <c r="D216" i="5"/>
  <c r="D307" i="5"/>
  <c r="G189" i="5"/>
  <c r="F189" i="5"/>
  <c r="E189" i="5"/>
  <c r="D189" i="5"/>
  <c r="E260" i="5"/>
  <c r="E241" i="5"/>
  <c r="E26" i="5"/>
  <c r="E22" i="5"/>
  <c r="F26" i="5"/>
  <c r="G22" i="5"/>
  <c r="D25" i="5"/>
  <c r="E25" i="5"/>
  <c r="D21" i="5"/>
  <c r="E21" i="5"/>
  <c r="D26" i="5"/>
  <c r="D22" i="5"/>
  <c r="G25" i="5"/>
  <c r="G21" i="5"/>
  <c r="F25" i="5"/>
  <c r="F21" i="5"/>
  <c r="G26" i="5"/>
  <c r="F22" i="5"/>
  <c r="F247" i="5"/>
  <c r="G81" i="5"/>
  <c r="G87" i="5"/>
  <c r="D112" i="5"/>
  <c r="G247" i="5"/>
  <c r="F260" i="5"/>
  <c r="G260" i="5"/>
  <c r="F241" i="5"/>
  <c r="G241" i="5"/>
  <c r="F276" i="5"/>
  <c r="G276" i="5"/>
  <c r="F224" i="5"/>
  <c r="G224" i="5"/>
  <c r="E184" i="5"/>
  <c r="G197" i="5"/>
  <c r="F81" i="5"/>
  <c r="F87" i="5"/>
  <c r="D100" i="5"/>
  <c r="D149" i="5"/>
  <c r="F99" i="5"/>
  <c r="D147" i="5"/>
  <c r="D128" i="5"/>
  <c r="D114" i="5"/>
  <c r="G99" i="5"/>
  <c r="D151" i="5"/>
  <c r="D175" i="5"/>
  <c r="D172" i="5"/>
  <c r="D145" i="5"/>
  <c r="F214" i="5"/>
  <c r="D156" i="5"/>
  <c r="D88" i="5"/>
  <c r="D143" i="5"/>
  <c r="D119" i="5"/>
  <c r="E227" i="5"/>
  <c r="G227" i="5"/>
  <c r="F227" i="5"/>
  <c r="D227" i="5"/>
  <c r="D79" i="5"/>
  <c r="D39" i="5"/>
  <c r="D34" i="5"/>
  <c r="D224" i="5"/>
  <c r="D17" i="5"/>
  <c r="E79" i="5"/>
  <c r="E39" i="5"/>
  <c r="E34" i="5"/>
  <c r="E17" i="5"/>
  <c r="D111" i="5"/>
  <c r="E111" i="5"/>
  <c r="D148" i="5"/>
  <c r="E148" i="5"/>
  <c r="D99" i="5"/>
  <c r="E99" i="5"/>
  <c r="D81" i="5"/>
  <c r="E81" i="5"/>
  <c r="D113" i="5"/>
  <c r="E113" i="5"/>
  <c r="D45" i="5"/>
  <c r="E45" i="5"/>
  <c r="D43" i="5"/>
  <c r="E43" i="5"/>
  <c r="D19" i="5"/>
  <c r="E19" i="5"/>
  <c r="D16" i="5"/>
  <c r="E76" i="5"/>
  <c r="F34" i="5"/>
  <c r="F111" i="5"/>
  <c r="F48" i="5"/>
  <c r="F109" i="5"/>
  <c r="G39" i="5"/>
  <c r="G133" i="5"/>
  <c r="G58" i="5"/>
  <c r="F154" i="5"/>
  <c r="G154" i="5"/>
  <c r="G126" i="5"/>
  <c r="F110" i="5"/>
  <c r="F108" i="5"/>
  <c r="G149" i="5"/>
  <c r="G119" i="5"/>
  <c r="F113" i="5"/>
  <c r="G79" i="5"/>
  <c r="F16" i="5"/>
  <c r="G134" i="5"/>
  <c r="G125" i="5"/>
  <c r="G151" i="5"/>
  <c r="F128" i="5"/>
  <c r="G85" i="5"/>
  <c r="F147" i="5"/>
  <c r="G118" i="5"/>
  <c r="F156" i="5"/>
  <c r="F153" i="5"/>
  <c r="F144" i="5"/>
  <c r="G144" i="5"/>
  <c r="G112" i="5"/>
  <c r="G130" i="5"/>
  <c r="F145" i="5"/>
  <c r="F114" i="5"/>
  <c r="F302" i="5"/>
  <c r="G302" i="5"/>
  <c r="D302" i="5"/>
  <c r="E302" i="5"/>
  <c r="D126" i="5"/>
  <c r="D110" i="5"/>
  <c r="E108" i="5"/>
  <c r="E156" i="5"/>
  <c r="E153" i="5"/>
  <c r="E112" i="5"/>
  <c r="E130" i="5"/>
  <c r="E100" i="5"/>
  <c r="E149" i="5"/>
  <c r="E145" i="5"/>
  <c r="E119" i="5"/>
  <c r="E134" i="5"/>
  <c r="D76" i="5"/>
  <c r="D86" i="5"/>
  <c r="E86" i="5"/>
  <c r="D55" i="5"/>
  <c r="E55" i="5"/>
  <c r="D133" i="5"/>
  <c r="E133" i="5"/>
  <c r="D58" i="5"/>
  <c r="E58" i="5"/>
  <c r="D150" i="5"/>
  <c r="E150" i="5"/>
  <c r="D154" i="5"/>
  <c r="E154" i="5"/>
  <c r="E126" i="5"/>
  <c r="E110" i="5"/>
  <c r="D108" i="5"/>
  <c r="E147" i="5"/>
  <c r="E118" i="5"/>
  <c r="D153" i="5"/>
  <c r="D144" i="5"/>
  <c r="E144" i="5"/>
  <c r="D82" i="5"/>
  <c r="E82" i="5"/>
  <c r="D130" i="5"/>
  <c r="D87" i="5"/>
  <c r="E87" i="5"/>
  <c r="E16" i="5"/>
  <c r="D134" i="5"/>
  <c r="D48" i="5"/>
  <c r="E48" i="5"/>
  <c r="E88" i="5"/>
  <c r="D125" i="5"/>
  <c r="G55" i="5"/>
  <c r="G17" i="5"/>
  <c r="F133" i="5"/>
  <c r="F100" i="5"/>
  <c r="F59" i="5"/>
  <c r="G86" i="5"/>
  <c r="G45" i="5"/>
  <c r="F43" i="5"/>
  <c r="F19" i="5"/>
  <c r="F76" i="5"/>
  <c r="G88" i="5"/>
  <c r="F82" i="5"/>
  <c r="E125" i="5"/>
  <c r="E151" i="5"/>
  <c r="D146" i="5"/>
  <c r="E146" i="5"/>
  <c r="E128" i="5"/>
  <c r="D85" i="5"/>
  <c r="E85" i="5"/>
  <c r="D109" i="5"/>
  <c r="E109" i="5"/>
  <c r="E114" i="5"/>
  <c r="D59" i="5"/>
  <c r="E59" i="5"/>
  <c r="D129" i="5"/>
  <c r="E129" i="5"/>
  <c r="F55" i="5"/>
  <c r="F39" i="5"/>
  <c r="G34" i="5"/>
  <c r="F17" i="5"/>
  <c r="F58" i="5"/>
  <c r="F150" i="5"/>
  <c r="G150" i="5"/>
  <c r="F126" i="5"/>
  <c r="G111" i="5"/>
  <c r="G110" i="5"/>
  <c r="G108" i="5"/>
  <c r="G100" i="5"/>
  <c r="F149" i="5"/>
  <c r="G59" i="5"/>
  <c r="G113" i="5"/>
  <c r="F86" i="5"/>
  <c r="F79" i="5"/>
  <c r="F45" i="5"/>
  <c r="G43" i="5"/>
  <c r="G19" i="5"/>
  <c r="G16" i="5"/>
  <c r="F134" i="5"/>
  <c r="G76" i="5"/>
  <c r="G48" i="5"/>
  <c r="F88" i="5"/>
  <c r="F125" i="5"/>
  <c r="F151" i="5"/>
  <c r="F146" i="5"/>
  <c r="G146" i="5"/>
  <c r="G128" i="5"/>
  <c r="F85" i="5"/>
  <c r="G109" i="5"/>
  <c r="G147" i="5"/>
  <c r="F148" i="5"/>
  <c r="G148" i="5"/>
  <c r="G156" i="5"/>
  <c r="G153" i="5"/>
  <c r="G82" i="5"/>
  <c r="F112" i="5"/>
  <c r="F130" i="5"/>
  <c r="F129" i="5"/>
  <c r="G129" i="5"/>
  <c r="G145" i="5"/>
  <c r="G114" i="5"/>
  <c r="D118" i="5"/>
  <c r="F298" i="5"/>
  <c r="E298" i="5"/>
  <c r="G298" i="5"/>
  <c r="D298" i="5"/>
  <c r="D276" i="5"/>
  <c r="D184" i="5"/>
  <c r="G172" i="5"/>
  <c r="E172" i="5"/>
  <c r="F172" i="5"/>
  <c r="E233" i="5"/>
  <c r="G233" i="5"/>
  <c r="D241" i="5"/>
  <c r="E223" i="5"/>
  <c r="F223" i="5"/>
  <c r="G223" i="5"/>
  <c r="D260" i="5"/>
  <c r="D223" i="5"/>
  <c r="D220" i="5"/>
  <c r="E234" i="5"/>
  <c r="D272" i="5"/>
  <c r="D274" i="5"/>
  <c r="E313" i="5"/>
  <c r="F313" i="5"/>
  <c r="G313" i="5"/>
  <c r="D270" i="5"/>
  <c r="D313" i="5"/>
  <c r="E238" i="5"/>
  <c r="F273" i="5"/>
  <c r="F267" i="5"/>
  <c r="F311" i="5"/>
  <c r="F238" i="5"/>
  <c r="G238" i="5"/>
  <c r="E273" i="5"/>
  <c r="G273" i="5"/>
  <c r="E267" i="5"/>
  <c r="G267" i="5"/>
  <c r="E311" i="5"/>
  <c r="G311" i="5"/>
  <c r="D238" i="5"/>
  <c r="D273" i="5"/>
  <c r="D267" i="5"/>
  <c r="D311" i="5"/>
  <c r="D266" i="5"/>
  <c r="F266" i="5"/>
  <c r="F143" i="5"/>
  <c r="E266" i="5"/>
  <c r="G266" i="5"/>
  <c r="G143" i="5"/>
  <c r="E143" i="5"/>
  <c r="F243" i="5"/>
  <c r="E243" i="5"/>
  <c r="G243" i="5"/>
  <c r="F261" i="5"/>
  <c r="E261" i="5"/>
  <c r="G261" i="5"/>
  <c r="D261" i="5"/>
  <c r="F234" i="5"/>
  <c r="D15" i="5"/>
  <c r="E15" i="5"/>
  <c r="E185" i="5"/>
  <c r="F233" i="5"/>
  <c r="D234" i="5"/>
  <c r="G15" i="5"/>
  <c r="D247" i="5"/>
  <c r="D228" i="5"/>
  <c r="F228" i="5"/>
  <c r="D214" i="5"/>
  <c r="D257" i="5"/>
  <c r="F257" i="5"/>
  <c r="D236" i="5"/>
  <c r="F236" i="5"/>
  <c r="D244" i="5"/>
  <c r="F244" i="5"/>
  <c r="D231" i="5"/>
  <c r="F231" i="5"/>
  <c r="D229" i="5"/>
  <c r="F229" i="5"/>
  <c r="F15" i="5"/>
  <c r="E247" i="5"/>
  <c r="D243" i="5"/>
  <c r="E228" i="5"/>
  <c r="G228" i="5"/>
  <c r="E214" i="5"/>
  <c r="G214" i="5"/>
  <c r="E257" i="5"/>
  <c r="G257" i="5"/>
  <c r="E236" i="5"/>
  <c r="G236" i="5"/>
  <c r="E244" i="5"/>
  <c r="G244" i="5"/>
  <c r="D233" i="5"/>
  <c r="E231" i="5"/>
  <c r="G231" i="5"/>
  <c r="E229" i="5"/>
  <c r="G229" i="5"/>
  <c r="E173" i="5"/>
  <c r="D173" i="5"/>
  <c r="G184" i="5"/>
  <c r="F185" i="5"/>
  <c r="F187" i="5"/>
  <c r="F197" i="5"/>
  <c r="E175" i="5"/>
  <c r="D203" i="5"/>
  <c r="F203" i="5"/>
  <c r="D198" i="5"/>
  <c r="F198" i="5"/>
  <c r="D202" i="5"/>
  <c r="F202" i="5"/>
  <c r="D201" i="5"/>
  <c r="F201" i="5"/>
  <c r="F204" i="5"/>
  <c r="E195" i="5"/>
  <c r="E203" i="5"/>
  <c r="G203" i="5"/>
  <c r="E198" i="5"/>
  <c r="G198" i="5"/>
  <c r="E202" i="5"/>
  <c r="G202" i="5"/>
  <c r="E201" i="5"/>
  <c r="G201" i="5"/>
  <c r="F175" i="5"/>
  <c r="G175" i="5"/>
  <c r="E204" i="5"/>
  <c r="G204" i="5"/>
  <c r="F195" i="5"/>
  <c r="G195" i="5"/>
  <c r="D197" i="5"/>
  <c r="D188" i="5"/>
  <c r="E188" i="5"/>
  <c r="D187" i="5"/>
  <c r="D185" i="5"/>
  <c r="E180" i="5"/>
  <c r="D180" i="5"/>
  <c r="F188" i="5"/>
  <c r="G188" i="5"/>
  <c r="F173" i="5"/>
  <c r="G173" i="5"/>
  <c r="F184" i="5"/>
  <c r="G185" i="5"/>
  <c r="G187" i="5"/>
  <c r="F180" i="5"/>
  <c r="G180" i="5"/>
  <c r="E197" i="5"/>
  <c r="E187" i="5"/>
  <c r="D204" i="5"/>
  <c r="D195" i="5"/>
  <c r="F30" i="18"/>
  <c r="F32" i="18" s="1"/>
  <c r="F22" i="18"/>
  <c r="E22" i="18" l="1"/>
  <c r="E34" i="18" s="1"/>
  <c r="E77" i="18" s="1"/>
  <c r="E48" i="7"/>
  <c r="E70" i="5"/>
  <c r="D70" i="5"/>
  <c r="F94" i="5"/>
  <c r="G94" i="5"/>
  <c r="D94" i="5"/>
  <c r="E94" i="5"/>
  <c r="F70" i="5"/>
  <c r="G70" i="5"/>
  <c r="G158" i="5"/>
  <c r="F158" i="5"/>
  <c r="E158" i="5"/>
  <c r="D158" i="5"/>
  <c r="E278" i="5"/>
  <c r="G278" i="5"/>
  <c r="D278" i="5"/>
  <c r="F278" i="5"/>
  <c r="D121" i="5"/>
  <c r="Y121" i="5" s="1"/>
  <c r="F121" i="5"/>
  <c r="E121" i="5"/>
  <c r="D140" i="5"/>
  <c r="D115" i="5"/>
  <c r="G121" i="5"/>
  <c r="X170" i="5" s="1"/>
  <c r="F34" i="18"/>
  <c r="F77" i="18" s="1"/>
  <c r="E115" i="5"/>
  <c r="E315" i="5"/>
  <c r="D303" i="5"/>
  <c r="E303" i="5"/>
  <c r="F208" i="5"/>
  <c r="G208" i="5"/>
  <c r="E208" i="5"/>
  <c r="F315" i="5"/>
  <c r="G115" i="5"/>
  <c r="D315" i="5"/>
  <c r="E140" i="5"/>
  <c r="D208" i="5"/>
  <c r="F140" i="5"/>
  <c r="F303" i="5"/>
  <c r="F115" i="5"/>
  <c r="G140" i="5"/>
  <c r="G315" i="5"/>
  <c r="G303" i="5"/>
  <c r="Y119" i="5" l="1"/>
  <c r="Z121" i="5"/>
  <c r="C32" i="7"/>
  <c r="N26" i="18"/>
  <c r="C50" i="18"/>
  <c r="D167" i="5"/>
  <c r="G167" i="5"/>
  <c r="F167" i="5"/>
  <c r="E167" i="5"/>
  <c r="C48" i="18"/>
  <c r="V215" i="5" l="1"/>
  <c r="C59" i="18"/>
  <c r="V290" i="5" l="1"/>
  <c r="V292" i="5" s="1"/>
  <c r="V317" i="5" s="1"/>
  <c r="V326" i="5" s="1"/>
  <c r="C32" i="18"/>
  <c r="C52" i="18"/>
  <c r="C56" i="18"/>
  <c r="C61" i="18" s="1"/>
  <c r="C22" i="18"/>
  <c r="C40" i="7" l="1"/>
  <c r="C34" i="18"/>
  <c r="G210" i="5" l="1"/>
  <c r="G280" i="5" s="1"/>
  <c r="G292" i="5" s="1"/>
  <c r="G317" i="5" s="1"/>
  <c r="D210" i="5"/>
  <c r="D280" i="5" s="1"/>
  <c r="D292" i="5" s="1"/>
  <c r="D317" i="5" s="1"/>
  <c r="F210" i="5"/>
  <c r="F280" i="5" s="1"/>
  <c r="F292" i="5" s="1"/>
  <c r="F317" i="5" s="1"/>
  <c r="E210" i="5"/>
  <c r="E280" i="5" s="1"/>
  <c r="E292" i="5" s="1"/>
  <c r="E317" i="5" s="1"/>
  <c r="E324" i="5" l="1"/>
  <c r="E326" i="5"/>
  <c r="F326" i="5"/>
  <c r="F324" i="5"/>
  <c r="D324" i="5"/>
  <c r="D326" i="5"/>
  <c r="G324" i="5"/>
  <c r="G326" i="5"/>
  <c r="C25" i="7" l="1"/>
  <c r="C48" i="7" s="1"/>
  <c r="C74" i="18" l="1"/>
  <c r="C76" i="18" s="1"/>
  <c r="C77" i="18" s="1"/>
  <c r="U210" i="5" l="1"/>
  <c r="U280" i="5" s="1"/>
  <c r="U292" i="5" s="1"/>
  <c r="U317" i="5" s="1"/>
  <c r="U324" i="5" l="1"/>
  <c r="U326" i="5"/>
</calcChain>
</file>

<file path=xl/comments1.xml><?xml version="1.0" encoding="utf-8"?>
<comments xmlns="http://schemas.openxmlformats.org/spreadsheetml/2006/main">
  <authors>
    <author>LENOVO</author>
  </authors>
  <commentList>
    <comment ref="S64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SOFTWARE INNOVA</t>
        </r>
      </text>
    </comment>
    <comment ref="S14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8M adalah hutang atas penjaminan deposito
</t>
        </r>
      </text>
    </comment>
    <comment ref="T154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Selisih 1x cicilan BPR
</t>
        </r>
      </text>
    </comment>
  </commentList>
</comments>
</file>

<file path=xl/sharedStrings.xml><?xml version="1.0" encoding="utf-8"?>
<sst xmlns="http://schemas.openxmlformats.org/spreadsheetml/2006/main" count="557" uniqueCount="461">
  <si>
    <t>(Dalam Rupiah)</t>
  </si>
  <si>
    <t>KETERANGAN</t>
  </si>
  <si>
    <t>KODE AKUN</t>
  </si>
  <si>
    <t xml:space="preserve">Kas </t>
  </si>
  <si>
    <t>Deposito</t>
  </si>
  <si>
    <t xml:space="preserve">Piutang Karyawan </t>
  </si>
  <si>
    <t>Piutang BPJS</t>
  </si>
  <si>
    <t>Piutang Lain</t>
  </si>
  <si>
    <t>Beban Dibayar Dimuka</t>
  </si>
  <si>
    <t>Pajak Dibayar Dimuka</t>
  </si>
  <si>
    <t>Uang Muka Pembelian</t>
  </si>
  <si>
    <t>Ayat Silang</t>
  </si>
  <si>
    <t>Registrasi UGD</t>
  </si>
  <si>
    <t>Pelayanan Poli Umum</t>
  </si>
  <si>
    <t>Pelayanan Poli Gigi</t>
  </si>
  <si>
    <t>Pelayanan Poli Bedah</t>
  </si>
  <si>
    <t>Ambulance</t>
  </si>
  <si>
    <t>Formularium</t>
  </si>
  <si>
    <t>Lain-lain</t>
  </si>
  <si>
    <t>ASET LANCAR</t>
  </si>
  <si>
    <t>Bank</t>
  </si>
  <si>
    <t>Piutang</t>
  </si>
  <si>
    <t>Persediaan Barang</t>
  </si>
  <si>
    <t>Obat</t>
  </si>
  <si>
    <t>Material Kesehatan</t>
  </si>
  <si>
    <t>Non Medis</t>
  </si>
  <si>
    <t>ASET TETAP</t>
  </si>
  <si>
    <t>Harga Perolehan</t>
  </si>
  <si>
    <t>Akumulasi Penyusutan</t>
  </si>
  <si>
    <t>ASET LAIN</t>
  </si>
  <si>
    <t>Perijinan</t>
  </si>
  <si>
    <t>Akreditasi</t>
  </si>
  <si>
    <t>Akumulasi Amortisasi</t>
  </si>
  <si>
    <t>KEWAJIBAN LANCAR</t>
  </si>
  <si>
    <t>Hutang Usaha</t>
  </si>
  <si>
    <t>Hutang Pajak</t>
  </si>
  <si>
    <t>Beban Yang Masih Harus Dibayar</t>
  </si>
  <si>
    <t>Pendapatan Diterima Dimuka</t>
  </si>
  <si>
    <t>KEWAJIBAN JANGKA PANJANG</t>
  </si>
  <si>
    <t>Hutang Pihak ke 3</t>
  </si>
  <si>
    <t>Hutang Jangka Panjang Lain</t>
  </si>
  <si>
    <t>Pendapatan Rawat Jalan</t>
  </si>
  <si>
    <t>Pendapatan Rawat Inap</t>
  </si>
  <si>
    <t>Pendapatan Tindakan</t>
  </si>
  <si>
    <t>Pendapatan Penunjang Medis</t>
  </si>
  <si>
    <t>Pendapatan Operasional Lain</t>
  </si>
  <si>
    <t>BIAYA PELAYANAN (HPP)</t>
  </si>
  <si>
    <t>Jasa Medis (Dokter)</t>
  </si>
  <si>
    <t>Beban Pegawai</t>
  </si>
  <si>
    <t>Pemeliharaan Alat Medis</t>
  </si>
  <si>
    <t>Penyusutan Alat Medis</t>
  </si>
  <si>
    <t>Beban Seragam</t>
  </si>
  <si>
    <t>Beban Konsumsi</t>
  </si>
  <si>
    <t>Beban Limbah</t>
  </si>
  <si>
    <t>Beban Laboratorium</t>
  </si>
  <si>
    <t>Beban Kantong Darah PMI</t>
  </si>
  <si>
    <t>Gaji Karyawan</t>
  </si>
  <si>
    <t>Tunjangan Makan dan Transport</t>
  </si>
  <si>
    <t>Tunjangan BPJS Kesehatan</t>
  </si>
  <si>
    <t>Tunjangan BPJS Tenaga Kerja</t>
  </si>
  <si>
    <t>THR</t>
  </si>
  <si>
    <t>Bonus</t>
  </si>
  <si>
    <t>Insentif</t>
  </si>
  <si>
    <t>Honorium / Tenaga Ahli</t>
  </si>
  <si>
    <t xml:space="preserve">Tunjangan Lain </t>
  </si>
  <si>
    <t>Beban Umum dan Administrasi</t>
  </si>
  <si>
    <t>Beban Listrik</t>
  </si>
  <si>
    <t>Beban Pemeliharaan Gedung</t>
  </si>
  <si>
    <t>Beban Pemeliharaan Alat Medis</t>
  </si>
  <si>
    <t>Beban Pemeliharaan Alat Non Medis</t>
  </si>
  <si>
    <t>Beban Pemeliharaan Kendaraan</t>
  </si>
  <si>
    <t>Beban Perbaikan Gedung</t>
  </si>
  <si>
    <t>Beban Perbaikan Alat Medis</t>
  </si>
  <si>
    <t>Beban Perbaikan Alat Non Medis</t>
  </si>
  <si>
    <t>Beban Perbaikan Kendaraan</t>
  </si>
  <si>
    <t>Beban BBM dan Transport</t>
  </si>
  <si>
    <t>Beban Retribusi</t>
  </si>
  <si>
    <t>Beban Amortisasi</t>
  </si>
  <si>
    <t>A S E T</t>
  </si>
  <si>
    <t>LAPORAN POSISI KEUANGAN</t>
  </si>
  <si>
    <t xml:space="preserve">UNTUK PERIODE YANG BERAKHIR PADA TANGGAL </t>
  </si>
  <si>
    <t>Cttn</t>
  </si>
  <si>
    <t>2019</t>
  </si>
  <si>
    <t>2018</t>
  </si>
  <si>
    <t>S/D BULAN INI</t>
  </si>
  <si>
    <t>Jumlah Bank</t>
  </si>
  <si>
    <t>Jumlah Piutang</t>
  </si>
  <si>
    <t>Jumlah Persediaan Barang</t>
  </si>
  <si>
    <t>TOTAL ASET</t>
  </si>
  <si>
    <t>KEWAJIBAN DAN EKUITAS</t>
  </si>
  <si>
    <t>CTTN</t>
  </si>
  <si>
    <t>JANUARI</t>
  </si>
  <si>
    <t>Jumlah Pendapatan Rawat Jalan</t>
  </si>
  <si>
    <t>Jumlah Pendapatan Rawat Inap</t>
  </si>
  <si>
    <t>Jumlah Pendapatan Penunjang Medis</t>
  </si>
  <si>
    <t>Jumlah Pendapatan Op Lain</t>
  </si>
  <si>
    <t>JUMLAH PENDAPATAN</t>
  </si>
  <si>
    <t>JUMLAH HPP</t>
  </si>
  <si>
    <t>Pajak Penghasilan</t>
  </si>
  <si>
    <t>2f, 3</t>
  </si>
  <si>
    <t>Harga Perolehan Aset Tetap Setelah Dikurangi</t>
  </si>
  <si>
    <t>LAPORAN ARUS KAS</t>
  </si>
  <si>
    <t>ARUS KAS DARI AKTIVITAS OPERASI</t>
  </si>
  <si>
    <t>Beban Penyusutan</t>
  </si>
  <si>
    <t>Perubahan Modal Kerja</t>
  </si>
  <si>
    <t>Penurunan (Kenaikan) Piutang</t>
  </si>
  <si>
    <t>Penurunan (Kenaikan) Deposito</t>
  </si>
  <si>
    <t>Penurunan (Kenaikan) Persediaan</t>
  </si>
  <si>
    <t>Penurunan (Kenaikan) Beban Dibayar Dimuka</t>
  </si>
  <si>
    <t>Penurunan (Kenaikan) Uang Muka</t>
  </si>
  <si>
    <t>Kenaikan (Penurunan) Hutang Lancar</t>
  </si>
  <si>
    <t>Arus Kas Bersih yang Digunakan Dari Aktivitas Operasi</t>
  </si>
  <si>
    <t>ARUS KAS DARI AKTIVITAS INVESTASI</t>
  </si>
  <si>
    <t>Penurunan (Kenaikan) Aset Tetap</t>
  </si>
  <si>
    <t>Penurunan (Kenaikan) Aset Lain-lain</t>
  </si>
  <si>
    <t>Arus Kas Bersih yang Digunakan Dari Aktivitas Investasi</t>
  </si>
  <si>
    <t>ARUS KAS DARI AKTIVITAS PENDANAAN</t>
  </si>
  <si>
    <t>Kenaikan (Penurunan) Hutang Bank Jangka Panjang</t>
  </si>
  <si>
    <t>Kenaikan Tambahan Modal Disetor</t>
  </si>
  <si>
    <t>Koreksi Penambahan Ekuitas Laba Ditahan</t>
  </si>
  <si>
    <t>Kenaikan Deviden</t>
  </si>
  <si>
    <t>Arus Kas Bersih yang Digunakan Dari Aktivitas Pendanaan</t>
  </si>
  <si>
    <t>Kenaikan (Penurunan) Bersih Kas dan Setara Kas</t>
  </si>
  <si>
    <t>Kas dan Setara Kas Awal Tahun</t>
  </si>
  <si>
    <t>Kas dan Setara Kas Akhir Tahun</t>
  </si>
  <si>
    <t>Jumlah Hutang Usaha</t>
  </si>
  <si>
    <t>Jumlah Hutang Pajak</t>
  </si>
  <si>
    <t>PENDAPATAN OPERASIONAL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</si>
  <si>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</si>
  <si>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</si>
  <si>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</si>
  <si>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</si>
  <si>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</si>
  <si>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</si>
  <si>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</si>
  <si>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</si>
  <si>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</si>
  <si>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</si>
  <si>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Pendapatan Apotek</t>
  </si>
  <si>
    <t>Clear</t>
  </si>
  <si>
    <t>NOVEMBER</t>
  </si>
  <si>
    <t>LAPORAN POSISI KEUANGAN DETAIL</t>
  </si>
  <si>
    <t>Piutang Asuransi</t>
  </si>
  <si>
    <t>Piutang Pasien Umum</t>
  </si>
  <si>
    <t>Persediaan Farmasi</t>
  </si>
  <si>
    <t>Prepaid - PPh 21</t>
  </si>
  <si>
    <t>Prepaid - PPh 22</t>
  </si>
  <si>
    <t>Prepaid - PPh 23</t>
  </si>
  <si>
    <t>Prepaid - PPh Psl 4(2)</t>
  </si>
  <si>
    <t>Prepaid - PPh 25</t>
  </si>
  <si>
    <t>PPN Masukan</t>
  </si>
  <si>
    <t>UM Pembelian Persediaan</t>
  </si>
  <si>
    <t>UM Lain-lain</t>
  </si>
  <si>
    <t>BDD Asuransi</t>
  </si>
  <si>
    <t>BDD Sewa</t>
  </si>
  <si>
    <t>Ak Dep - Bangunan</t>
  </si>
  <si>
    <t>Ak Dep - Kendaraan</t>
  </si>
  <si>
    <t>Ak Dep - Inventaris Medis</t>
  </si>
  <si>
    <t>Ak Dep - Inventaris Non Medis</t>
  </si>
  <si>
    <t>Perolehan - Tanah</t>
  </si>
  <si>
    <t>Perolehan - Bangunan</t>
  </si>
  <si>
    <t>Perolehan - Kendaraan</t>
  </si>
  <si>
    <t>Perolehan - Inventaris Medis</t>
  </si>
  <si>
    <t>Perolehan - Inventaris Non Medis</t>
  </si>
  <si>
    <t>Perolehan - Perijinan</t>
  </si>
  <si>
    <t>Perolehan - Sekolah Dokter Spesialis</t>
  </si>
  <si>
    <t>Perolehan - Software</t>
  </si>
  <si>
    <t>Perolehan - Akreditasi</t>
  </si>
  <si>
    <t>Ak Amort - Perijianan</t>
  </si>
  <si>
    <t>Ak Amort - Sekolah Dokter Spesialis</t>
  </si>
  <si>
    <t>Ak Amort - Software</t>
  </si>
  <si>
    <t>Ak Amort - Akreditasi</t>
  </si>
  <si>
    <t>Hutang Farmasi</t>
  </si>
  <si>
    <t>Hutang Non Farmasi</t>
  </si>
  <si>
    <t>Kewajiban Leasing Jatuh Tempo</t>
  </si>
  <si>
    <t>Kewajiban Bank Jatuh Tempo</t>
  </si>
  <si>
    <t>Hutang PPh 21</t>
  </si>
  <si>
    <t>Hutang PPh 22</t>
  </si>
  <si>
    <t>Hutang PPh 23</t>
  </si>
  <si>
    <t>Hutang PPh Psl 4 (2)</t>
  </si>
  <si>
    <t>Hutang PPh 25</t>
  </si>
  <si>
    <t>Hutang PPh 29</t>
  </si>
  <si>
    <t>Hutang PPh 31e</t>
  </si>
  <si>
    <t>PPN Keluaran</t>
  </si>
  <si>
    <t>Hutang Pajak Lainnya</t>
  </si>
  <si>
    <t>Deffered - Biaya Gaji</t>
  </si>
  <si>
    <t>Deffered - Biaya Honor Dokter</t>
  </si>
  <si>
    <t>Deffered - Biaya Honor Perawat / Ass Dr</t>
  </si>
  <si>
    <t>Deffered - Biaya BPJS - TK</t>
  </si>
  <si>
    <t>Deffered - Biaya BPJS - Kes</t>
  </si>
  <si>
    <t>Deffered - Biaya Lainnya</t>
  </si>
  <si>
    <t>Hutang Pihak Ke 3</t>
  </si>
  <si>
    <t>Kewajiban Jk Pendek Lainnya</t>
  </si>
  <si>
    <t>Hutang Bank</t>
  </si>
  <si>
    <t>Hutang Leasing</t>
  </si>
  <si>
    <t>ASET BERSIH</t>
  </si>
  <si>
    <t>Registrasi Loket Umum</t>
  </si>
  <si>
    <t>Registrasi Loket Spesialis</t>
  </si>
  <si>
    <t>Pelayanan Poli Kandungan</t>
  </si>
  <si>
    <t>Pelayanan Poli Syaraf</t>
  </si>
  <si>
    <t>Pelayanan Poliklinik</t>
  </si>
  <si>
    <t>Pelayanan Poli Anak</t>
  </si>
  <si>
    <t>Pelayanan Poli Interna</t>
  </si>
  <si>
    <t>Pelayanan Poli Mata</t>
  </si>
  <si>
    <t>Pelayanan Poli THT</t>
  </si>
  <si>
    <t>Pelayanan Poli Paru</t>
  </si>
  <si>
    <t>Pelayanan Poli Jantung</t>
  </si>
  <si>
    <t>Pelayanan Poli Orthopedi</t>
  </si>
  <si>
    <t>Pelayanan Poli Kulit</t>
  </si>
  <si>
    <t>Pelayanan Poli Rehab Medik</t>
  </si>
  <si>
    <t>Pelayanan Poli Jiwa</t>
  </si>
  <si>
    <t>Tindakan Poliklinik</t>
  </si>
  <si>
    <t>Tindakan Poli Umum</t>
  </si>
  <si>
    <t>Tindakan Poli Gigi</t>
  </si>
  <si>
    <t>Pelayanan Poli Hamil</t>
  </si>
  <si>
    <t>Tindakan Poli Hamil</t>
  </si>
  <si>
    <t>Tindakan Poli Spesialis</t>
  </si>
  <si>
    <t>Registrasi Loket Umum Asuransi</t>
  </si>
  <si>
    <t>Registrasi Loket Spesialis Asuransi</t>
  </si>
  <si>
    <t>Registrasi UGD Asuransi</t>
  </si>
  <si>
    <t>Pelayanan Poliklinik Asuransi</t>
  </si>
  <si>
    <t>Pelayanan Poli Umum Asuransi</t>
  </si>
  <si>
    <t>Pelayanan Poli Hamil Asuransi</t>
  </si>
  <si>
    <t>Pelayanan Poli Kandungan Asuransi</t>
  </si>
  <si>
    <t>Pelayanan Poli Gigi Asuransi</t>
  </si>
  <si>
    <t>Pelayanan Poli Syaraf Asuransi</t>
  </si>
  <si>
    <t>Pelayanan Poli Anak Asuransi</t>
  </si>
  <si>
    <t>Pelayanan Poli Interna Asuransi</t>
  </si>
  <si>
    <t>Pelayanan Poli Bedah Asuransi</t>
  </si>
  <si>
    <t>Pelayanan Poli Mata Asuransi</t>
  </si>
  <si>
    <t>Pelayanan Poli THT Asuransi</t>
  </si>
  <si>
    <t>Pelayanan Poli Paru Asuransi</t>
  </si>
  <si>
    <t>Pelayanan Poli Jantung Asuransi</t>
  </si>
  <si>
    <t>Pelayanan Poli Orthopedi Asuransi</t>
  </si>
  <si>
    <t>Pelayanan Poli Kulit Asuransi</t>
  </si>
  <si>
    <t>Pelayanan Poli Rehab Medik Asuransi</t>
  </si>
  <si>
    <t>Pelayanan Poli Jiwa Asuransi</t>
  </si>
  <si>
    <t>Pendapatan Kamar</t>
  </si>
  <si>
    <t>Pendapatan Visite Dokter Umum</t>
  </si>
  <si>
    <t>Pendapatan Visite Dokter Spesialis</t>
  </si>
  <si>
    <t>Pendapatan Administrasi</t>
  </si>
  <si>
    <t>Pendapatan Jasa Pengiriman</t>
  </si>
  <si>
    <t>Pendapatan Kamar Bersalin</t>
  </si>
  <si>
    <t>Pendapatan Permintaan Darah</t>
  </si>
  <si>
    <t>Pendapatan Rawat Inap Lainnya</t>
  </si>
  <si>
    <t>Pendapatan Kamar Asuransi</t>
  </si>
  <si>
    <t>Pendapatan Visite Dokter Umum Asuransi</t>
  </si>
  <si>
    <t>Pendapatan Visite Dokter Spesialis Asuransi</t>
  </si>
  <si>
    <t>Pendapatan Tindakan Asuransi</t>
  </si>
  <si>
    <t>Pendapatan Administrasi Asuransi</t>
  </si>
  <si>
    <t>Pendapatan Jasa Pengiriman Asuransi</t>
  </si>
  <si>
    <t>Pendapatan Kamar Bersalin Asuransi</t>
  </si>
  <si>
    <t>Pendapatan Permintaan Darah Asuransi</t>
  </si>
  <si>
    <t>Pendapatan Rawat Inap Lainnya Asuransi</t>
  </si>
  <si>
    <t>Pendapatan Tindakan / Rawat Khusus</t>
  </si>
  <si>
    <t>Pendapatan Pasien RI Umum</t>
  </si>
  <si>
    <t>Pendapatan Pasien RI Asuransi</t>
  </si>
  <si>
    <t>Pendapatan Pasien RK Umum</t>
  </si>
  <si>
    <t>Pendapatan Pasien RJ Umum</t>
  </si>
  <si>
    <t>Pendapatan Pasien RJ Asuransi</t>
  </si>
  <si>
    <t>Pendapatan Perawat OK</t>
  </si>
  <si>
    <t>Pendapatan Operator / Jasa Medis</t>
  </si>
  <si>
    <t>Pendapatan Anestesi</t>
  </si>
  <si>
    <t>Pendapatan Ass Anestesi</t>
  </si>
  <si>
    <t>Pendapatan Sewa OK</t>
  </si>
  <si>
    <t>Pendapatan Sewa Alat</t>
  </si>
  <si>
    <t>Pendapatan Observasi</t>
  </si>
  <si>
    <t>Pendapatan RK Lainnya</t>
  </si>
  <si>
    <t>Pendapatan Pasien RK Asuransi</t>
  </si>
  <si>
    <t>Pendapatan Operator / Jasa Medis Asuransi</t>
  </si>
  <si>
    <t>Pendapatan Perawat OK Asuransi</t>
  </si>
  <si>
    <t>Pendapatan Anestesi Asuransi</t>
  </si>
  <si>
    <t>Pendapatan Ass Anestesi Asuransi</t>
  </si>
  <si>
    <t>Pendapatan Sewa OK Asuransi</t>
  </si>
  <si>
    <t>Pendapatan Sewa Alat Asuransi</t>
  </si>
  <si>
    <t>Pendapatan Observasi Asuransi</t>
  </si>
  <si>
    <t>Pendapatan RK Lainnya Asuransi</t>
  </si>
  <si>
    <t>Pendapatan Farmasi</t>
  </si>
  <si>
    <t>Pendapatan Farmasi Lainnya</t>
  </si>
  <si>
    <t>Pendapatan Pasien PM Umum</t>
  </si>
  <si>
    <t>Pendapatan USG</t>
  </si>
  <si>
    <t>Pendapatan USG 4D</t>
  </si>
  <si>
    <t>Pendapatan EKG</t>
  </si>
  <si>
    <t>Pendapatan IVP</t>
  </si>
  <si>
    <t>Pendapatan Radiologi</t>
  </si>
  <si>
    <t>Pendapatan Laborat</t>
  </si>
  <si>
    <t>Pendapatan Konsultasi Gizi</t>
  </si>
  <si>
    <t>Pendapatan Pasien PM Asuransi</t>
  </si>
  <si>
    <t>Pendapatan USG Asuransi</t>
  </si>
  <si>
    <t>Pendapatan USG 4D Asuransi</t>
  </si>
  <si>
    <t>Pendapatan EKG Asuransi</t>
  </si>
  <si>
    <t>Pendapatan Radiologi Asuransi</t>
  </si>
  <si>
    <t>Pendapatan Laborat Asuransi</t>
  </si>
  <si>
    <t>Pendapatan Konsultasi Gizi Asuransi</t>
  </si>
  <si>
    <t>Legalisir RM</t>
  </si>
  <si>
    <t>Imunisasi</t>
  </si>
  <si>
    <t>Buku Paspor Kesehatan</t>
  </si>
  <si>
    <t>Foto Bayi</t>
  </si>
  <si>
    <t>Beauty Corner</t>
  </si>
  <si>
    <t>Oksigen</t>
  </si>
  <si>
    <t>Kartu Berobat</t>
  </si>
  <si>
    <t>Taxi Online</t>
  </si>
  <si>
    <t>Selisih Tindakan SC</t>
  </si>
  <si>
    <t>Selisih Tarif INA CBG's</t>
  </si>
  <si>
    <t>Beban Pegawai Medis</t>
  </si>
  <si>
    <t>Tunjangan Pajak</t>
  </si>
  <si>
    <t>Pemeliharaan Ambulance</t>
  </si>
  <si>
    <t>BBM Ambulance</t>
  </si>
  <si>
    <t>Penyusutan Ambulance</t>
  </si>
  <si>
    <t>Konsumsi Karyawan Non Medis</t>
  </si>
  <si>
    <t>Beban Internet</t>
  </si>
  <si>
    <t>Cleaning Service</t>
  </si>
  <si>
    <t>Beban Humas dan Marketing</t>
  </si>
  <si>
    <t>Iklan dan Promosi</t>
  </si>
  <si>
    <t>Brosur dan Pamflet</t>
  </si>
  <si>
    <t>Sosialisasi Kesehatan</t>
  </si>
  <si>
    <t>Bakti Sosial</t>
  </si>
  <si>
    <t>Biaya Marketing Lainnya</t>
  </si>
  <si>
    <t>BUA Lainnya</t>
  </si>
  <si>
    <t>BEBAN UMUM, ADMINISTRASI DAN MARKETING</t>
  </si>
  <si>
    <t>Beban Gaji Karyawan</t>
  </si>
  <si>
    <t>Honorarium / Tenaga Ahli</t>
  </si>
  <si>
    <t>Tunjangan Pajak Dokter dan Kary Medis</t>
  </si>
  <si>
    <t>Pengembangan SDM</t>
  </si>
  <si>
    <t>Tunjangan Lain</t>
  </si>
  <si>
    <t>Seragam Pasien</t>
  </si>
  <si>
    <t>Seragam Karyawan</t>
  </si>
  <si>
    <t>Konsumsi Pasien</t>
  </si>
  <si>
    <t>Konsumsi Karyawan</t>
  </si>
  <si>
    <t>Konsumsi Dokter</t>
  </si>
  <si>
    <t>Limbah Medis</t>
  </si>
  <si>
    <t>Limbah Non Medis</t>
  </si>
  <si>
    <t>Beban Air</t>
  </si>
  <si>
    <t>Beban Telepon</t>
  </si>
  <si>
    <t>Beban Gas</t>
  </si>
  <si>
    <t>Beban Kantor</t>
  </si>
  <si>
    <t>Beban Rumah Tangga</t>
  </si>
  <si>
    <t>Beban Pemeliharaan Aktiva Tetap</t>
  </si>
  <si>
    <t>Beban Perbaikan Aktiva Tetap</t>
  </si>
  <si>
    <t>Beban Penyusutan Gedung</t>
  </si>
  <si>
    <t>Beban Penyusutan Kendaraan</t>
  </si>
  <si>
    <t>Beban Penyusutan Inventaris Non Medis</t>
  </si>
  <si>
    <t>Beban Amortisasi Biaya Perijinan</t>
  </si>
  <si>
    <t>Beban Amortisasi Sekolah Dokter Spesialis</t>
  </si>
  <si>
    <t>Beban Amortisasi Software</t>
  </si>
  <si>
    <t>Beban Amortisasi Akreditasi</t>
  </si>
  <si>
    <t>PBB dan Pajak Lain</t>
  </si>
  <si>
    <t>Konsultan dan Notaris</t>
  </si>
  <si>
    <t>Entertainment</t>
  </si>
  <si>
    <t>Linen dan Laundry</t>
  </si>
  <si>
    <t>Humas dan Marketing</t>
  </si>
  <si>
    <t>Jumlah Beban Dibayar Dimuka</t>
  </si>
  <si>
    <t>Jumlah Pajak Dibayar Dimuka</t>
  </si>
  <si>
    <t>Jumlah Uang Muka Pembelian</t>
  </si>
  <si>
    <t>JUMLAH ASET LANCAR</t>
  </si>
  <si>
    <t>JUMLAH ASET TETAP</t>
  </si>
  <si>
    <t>JUMLAH ASET LAIN</t>
  </si>
  <si>
    <t>Jumlah Beban YMHD</t>
  </si>
  <si>
    <t>JUMLAH KEWAJIBAN LANCAR</t>
  </si>
  <si>
    <t>JUMLAH KEWAJIBAN JANGKA PANJANG</t>
  </si>
  <si>
    <t>JUMLAH ASET BERSIH</t>
  </si>
  <si>
    <t>TOTAL KEWAJIBAN DAN ASET BERSIH</t>
  </si>
  <si>
    <t>Jumlah Pendapatan Tindakan / Rawat Khusus</t>
  </si>
  <si>
    <t>Jumlah Pendapatan Farmasi</t>
  </si>
  <si>
    <t>JUMLAH ASET TIDAK LANCAR</t>
  </si>
  <si>
    <t>Kenaikan (Penurunan) Aset Bersih</t>
  </si>
  <si>
    <t>Lihat Catatan Atas Laporan Keuangan yang merupakan</t>
  </si>
  <si>
    <t>bagian yang tidak terpisahkan dari Laporan Keuangan secara keseluruhan</t>
  </si>
  <si>
    <t>Tindakan Poliklinik Asuransi</t>
  </si>
  <si>
    <t>Tindakan Poli Umum Asuransi</t>
  </si>
  <si>
    <t>Tindakan Poli Hamil Asuransi</t>
  </si>
  <si>
    <t>Tindakan Poli Gigi Asuransi</t>
  </si>
  <si>
    <t>Tindakan Poli Spesialis Asuransi</t>
  </si>
  <si>
    <t>Mandiri 1410088971395</t>
  </si>
  <si>
    <t>Piutang Pihak Berelasi</t>
  </si>
  <si>
    <t>Beban Cetak Faktur</t>
  </si>
  <si>
    <t>Beban Obat-obatan Karyawan</t>
  </si>
  <si>
    <t>BPR Delta Artha</t>
  </si>
  <si>
    <t>Bangunan Dalam Penyelesaian</t>
  </si>
  <si>
    <t>Pelayanan Poli Spesialis</t>
  </si>
  <si>
    <t>Pelayanan Poli Spesialis Asuransi</t>
  </si>
  <si>
    <t>Rawat Jalan Lain-lain</t>
  </si>
  <si>
    <t>Rawat Jalan Lain-lain Asuransi</t>
  </si>
  <si>
    <t>2018 (Sept)</t>
  </si>
  <si>
    <t>Penyesuaian Tarif Rawat Jalan BPJS</t>
  </si>
  <si>
    <t>Penyesuaian Tarif Rawat Inap BPJS</t>
  </si>
  <si>
    <t>Nilai Buku Aset Lain</t>
  </si>
  <si>
    <t>2m, 11</t>
  </si>
  <si>
    <t>2m, 12</t>
  </si>
  <si>
    <t>2m, 13</t>
  </si>
  <si>
    <t>2m, 14</t>
  </si>
  <si>
    <t>2m, 15</t>
  </si>
  <si>
    <t>L A M P I R A N</t>
  </si>
  <si>
    <t>Hutang Talangan Dana BPJS</t>
  </si>
  <si>
    <t>2020</t>
  </si>
  <si>
    <t>Sanitasi</t>
  </si>
  <si>
    <t>Persediaan Depo dan Apotek</t>
  </si>
  <si>
    <t>LAPORAN PENGHASILAN KOMPREHENSIF DETAIL</t>
  </si>
  <si>
    <t>ASET BERSIH TERIKAT</t>
  </si>
  <si>
    <t>PENERIMAAN TERIKAT</t>
  </si>
  <si>
    <t>PENGELUARAN TERIKAT</t>
  </si>
  <si>
    <t>Beban Pengurusan Jenazah</t>
  </si>
  <si>
    <t>JUMLAH BIAYA UMUM, ADM, DAN MARKETING RS</t>
  </si>
  <si>
    <t>Penanganan Covid19</t>
  </si>
  <si>
    <t>Penyesuaian Pendapatan</t>
  </si>
  <si>
    <t>Dispute Penanganan Pasien Covid</t>
  </si>
  <si>
    <t>Jumlah Penyesuaian Pendapatan</t>
  </si>
  <si>
    <t>Deffered - Biaya Insentif Tenaga Kesehatan</t>
  </si>
  <si>
    <t>Insentif Tenaga Kesehatan</t>
  </si>
  <si>
    <t>2021</t>
  </si>
  <si>
    <t>Hutang Talangan Dana Rujukan Covid</t>
  </si>
  <si>
    <t>Aset Bersih Tanpa Pembatasan</t>
  </si>
  <si>
    <t>Aset Bersih Dengan Pembatasan</t>
  </si>
  <si>
    <t>Koreksi Aset Bersih Tanpa Pembatasan</t>
  </si>
  <si>
    <t>2022</t>
  </si>
  <si>
    <t>Outsourcing</t>
  </si>
  <si>
    <t>Beban Formulir</t>
  </si>
  <si>
    <t>BRI 55301001109305</t>
  </si>
  <si>
    <t>Surplus Akumulasian</t>
  </si>
  <si>
    <t>Surplus (Defisit) Penghasilan Komprehensif</t>
  </si>
  <si>
    <t>SURPLUS (DEFISIT) ASET BERSIH KOTOR</t>
  </si>
  <si>
    <t>SURPLUS (DEFISIT) ASET BERSIH OP RS</t>
  </si>
  <si>
    <t>SURPLUS (DEFISIT) ASET BERSIH SBLM PAJAK</t>
  </si>
  <si>
    <t>SURPLUS (DEFISIT) ASET BERSIH STLH PAJAK</t>
  </si>
  <si>
    <t>Koreksi Aset Bersih dengan Pembatasan</t>
  </si>
  <si>
    <t>Surplus (Defisit) Aset Bersih dengan Pembatasan</t>
  </si>
  <si>
    <t>Aset Bersih dengan Pembatasan</t>
  </si>
  <si>
    <t>Naik Kelas BPJS</t>
  </si>
  <si>
    <t>Air Minum</t>
  </si>
  <si>
    <t>Sewa Alkes</t>
  </si>
  <si>
    <t>BRI 55301001514306</t>
  </si>
  <si>
    <t>2g, 4</t>
  </si>
  <si>
    <t>2023</t>
  </si>
  <si>
    <t>BSI (Dana Taktis)</t>
  </si>
  <si>
    <t>Kenaikan (Penurunan) Akumulasi Penyusutan</t>
  </si>
  <si>
    <t>Pengiriman Pasien dan Obat</t>
  </si>
  <si>
    <t>Kas Dana Taktis RS</t>
  </si>
  <si>
    <t>Kas RS</t>
  </si>
  <si>
    <t>Kas Bon Dana Taktis RS</t>
  </si>
  <si>
    <t>Supervisi</t>
  </si>
  <si>
    <t>Status</t>
  </si>
  <si>
    <t>Control</t>
  </si>
  <si>
    <t>Selisih</t>
  </si>
  <si>
    <t>Kas Bon Operasional RS dan Yayasan</t>
  </si>
  <si>
    <t>Kas Kasir Pelayanan</t>
  </si>
  <si>
    <t>Kas</t>
  </si>
  <si>
    <t>Jumlah kas</t>
  </si>
  <si>
    <t>BCA 1849966888</t>
  </si>
  <si>
    <t>UM Pembelian Aset</t>
  </si>
  <si>
    <t>Pesangon, Penghargaan Masa Kerja</t>
  </si>
  <si>
    <t>CEK BUKU BANTU PENYUSUTAN</t>
  </si>
  <si>
    <t>INSENTIF KARYAWAN APAKAH SAMA?</t>
  </si>
  <si>
    <t>Iya sama</t>
  </si>
  <si>
    <t>2024</t>
  </si>
  <si>
    <t>2h, 4</t>
  </si>
  <si>
    <t>2i, 5</t>
  </si>
  <si>
    <t>2j, 6</t>
  </si>
  <si>
    <t>2l, 8</t>
  </si>
  <si>
    <t>2m, 10</t>
  </si>
  <si>
    <t>BNI 50900005096</t>
  </si>
  <si>
    <t>31 MEI 2024 DAN 31 DESEMBER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</si>
</sst>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(* #,##0.00_);_(* \(#,##0.00\);_(* &quot;-&quot;_);_(@_)"/>
    <numFmt numFmtId="168" formatCode="_(* #,##0_);_(* \(#,##0\);_(* &quot;-&quot;??_);_(@_)"/>
    <numFmt numFmtId="171" formatCode="#,##0\ ;&quot; (&quot;#,##0\);&quot; - &quot;;@\ "/>
  </numFmts>
  <fonts count="71" x14ac:knownFonts="1">
    <font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8"/>
      <color theme="3"/>
      <name val="Cambria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i/>
      <sz val="9"/>
      <color indexed="62"/>
      <name val="Arial"/>
      <family val="2"/>
    </font>
    <font>
      <sz val="1"/>
      <color indexed="8"/>
      <name val="Arial"/>
      <family val="2"/>
    </font>
    <font>
      <b/>
      <sz val="9"/>
      <color indexed="25"/>
      <name val="Arial"/>
      <family val="2"/>
    </font>
    <font>
      <b/>
      <sz val="20"/>
      <color indexed="62"/>
      <name val="Arial"/>
      <family val="2"/>
    </font>
    <font>
      <b/>
      <sz val="12"/>
      <color indexed="8"/>
      <name val="Arial"/>
      <family val="2"/>
    </font>
    <font>
      <b/>
      <sz val="11"/>
      <color indexed="16"/>
      <name val="Arial"/>
      <family val="2"/>
    </font>
    <font>
      <b/>
      <sz val="8"/>
      <color indexed="16"/>
      <name val="Arial"/>
      <family val="2"/>
    </font>
    <font>
      <b/>
      <sz val="9"/>
      <color indexed="62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indexed="8"/>
      <name val="Arial Narrow"/>
      <family val="2"/>
    </font>
    <font>
      <b/>
      <sz val="12"/>
      <color indexed="8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12"/>
      <color indexed="62"/>
      <name val="Arial Narrow"/>
      <family val="2"/>
    </font>
    <font>
      <b/>
      <sz val="12"/>
      <color indexed="16"/>
      <name val="Arial Narrow"/>
      <family val="2"/>
    </font>
    <font>
      <b/>
      <i/>
      <sz val="12"/>
      <name val="Arial Narrow"/>
      <family val="2"/>
    </font>
    <font>
      <b/>
      <sz val="12"/>
      <color theme="0"/>
      <name val="Arial Narrow"/>
      <family val="2"/>
    </font>
    <font>
      <sz val="10"/>
      <name val="Arial"/>
      <family val="2"/>
    </font>
    <font>
      <b/>
      <i/>
      <sz val="12"/>
      <color indexed="8"/>
      <name val="Arial Narrow"/>
      <family val="2"/>
    </font>
    <font>
      <sz val="8"/>
      <name val="Tahoma"/>
      <family val="2"/>
    </font>
    <font>
      <b/>
      <sz val="14"/>
      <name val="Arial Narrow"/>
      <family val="2"/>
    </font>
    <font>
      <sz val="12"/>
      <color rgb="FFFF0000"/>
      <name val="Arial Narrow"/>
      <family val="2"/>
    </font>
    <font>
      <b/>
      <sz val="11"/>
      <color indexed="8"/>
      <name val="Calibri"/>
      <family val="2"/>
    </font>
    <font>
      <sz val="12"/>
      <color theme="0" tint="-0.14999847407452621"/>
      <name val="Arial Narrow"/>
      <family val="2"/>
    </font>
    <font>
      <i/>
      <sz val="12"/>
      <color indexed="8"/>
      <name val="Arial Narrow"/>
      <family val="2"/>
    </font>
    <font>
      <sz val="11"/>
      <color indexed="8"/>
      <name val="Calibri"/>
      <family val="2"/>
    </font>
    <font>
      <sz val="12"/>
      <color theme="0"/>
      <name val="Arial Narrow"/>
      <family val="2"/>
    </font>
    <font>
      <b/>
      <sz val="18"/>
      <color theme="0"/>
      <name val="Arial Narrow"/>
      <family val="2"/>
    </font>
    <font>
      <sz val="8"/>
      <name val="Calibri"/>
      <family val="2"/>
      <charset val="1"/>
    </font>
    <font>
      <sz val="9"/>
      <color indexed="81"/>
      <name val="Tahoma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20"/>
      <color rgb="FF434889"/>
      <name val="Arial"/>
      <family val="2"/>
    </font>
    <font>
      <b/>
      <sz val="8"/>
      <color rgb="FF800000"/>
      <name val="Arial"/>
      <family val="2"/>
    </font>
    <font>
      <sz val="1"/>
      <color rgb="FF080000"/>
      <name val="Arial"/>
      <family val="2"/>
    </font>
    <font>
      <sz val="8"/>
      <color rgb="FF000000"/>
      <name val="Arial"/>
      <family val="2"/>
    </font>
    <font>
      <sz val="11"/>
      <color rgb="FFFF0000"/>
      <name val="Calibri"/>
      <family val="2"/>
      <charset val="1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0" tint="-4.9989318521683403E-2"/>
      <name val="Arial Narrow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/>
      <top/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58">
    <xf numFmtId="0" fontId="0" fillId="0" borderId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8" fillId="8" borderId="8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4" fillId="32" borderId="0" applyNumberFormat="0" applyBorder="0" applyAlignment="0" applyProtection="0"/>
    <xf numFmtId="0" fontId="26" fillId="33" borderId="0">
      <alignment horizontal="left" vertical="top"/>
    </xf>
    <xf numFmtId="0" fontId="27" fillId="33" borderId="0">
      <alignment horizontal="left" vertical="top"/>
    </xf>
    <xf numFmtId="0" fontId="28" fillId="33" borderId="0">
      <alignment horizontal="right" vertical="top"/>
    </xf>
    <xf numFmtId="0" fontId="29" fillId="33" borderId="0">
      <alignment horizontal="left" vertical="top"/>
    </xf>
    <xf numFmtId="0" fontId="30" fillId="33" borderId="0">
      <alignment horizontal="left" vertical="top"/>
    </xf>
    <xf numFmtId="0" fontId="30" fillId="33" borderId="0">
      <alignment horizontal="right" vertical="top"/>
    </xf>
    <xf numFmtId="0" fontId="27" fillId="33" borderId="0">
      <alignment horizontal="right" vertical="top"/>
    </xf>
    <xf numFmtId="0" fontId="31" fillId="33" borderId="0">
      <alignment horizontal="center" vertical="top"/>
    </xf>
    <xf numFmtId="0" fontId="32" fillId="33" borderId="0">
      <alignment horizontal="center" vertical="top"/>
    </xf>
    <xf numFmtId="0" fontId="33" fillId="33" borderId="0">
      <alignment horizontal="center" vertical="top"/>
    </xf>
    <xf numFmtId="0" fontId="34" fillId="33" borderId="0">
      <alignment horizontal="right" vertical="top"/>
    </xf>
    <xf numFmtId="0" fontId="35" fillId="33" borderId="0">
      <alignment horizontal="left" vertical="top"/>
    </xf>
    <xf numFmtId="0" fontId="28" fillId="33" borderId="0">
      <alignment horizontal="left" vertical="top"/>
    </xf>
    <xf numFmtId="0" fontId="35" fillId="33" borderId="0">
      <alignment horizontal="right" vertical="top"/>
    </xf>
    <xf numFmtId="43" fontId="25" fillId="0" borderId="0" applyFont="0" applyFill="0" applyBorder="0" applyAlignment="0" applyProtection="0"/>
    <xf numFmtId="0" fontId="47" fillId="0" borderId="0"/>
    <xf numFmtId="0" fontId="47" fillId="0" borderId="0"/>
    <xf numFmtId="0" fontId="47" fillId="0" borderId="0"/>
    <xf numFmtId="43" fontId="47" fillId="0" borderId="0" applyFont="0" applyFill="0" applyBorder="0" applyAlignment="0" applyProtection="0"/>
    <xf numFmtId="0" fontId="49" fillId="0" borderId="0"/>
    <xf numFmtId="0" fontId="47" fillId="0" borderId="0"/>
    <xf numFmtId="43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0" fontId="47" fillId="0" borderId="0"/>
    <xf numFmtId="9" fontId="47" fillId="0" borderId="0" applyFont="0" applyFill="0" applyBorder="0" applyAlignment="0" applyProtection="0"/>
    <xf numFmtId="0" fontId="55" fillId="0" borderId="0"/>
    <xf numFmtId="171" fontId="55" fillId="0" borderId="0"/>
    <xf numFmtId="0" fontId="7" fillId="0" borderId="0"/>
    <xf numFmtId="0" fontId="60" fillId="33" borderId="0">
      <alignment horizontal="left" vertical="top"/>
    </xf>
    <xf numFmtId="41" fontId="6" fillId="0" borderId="0" applyFont="0" applyFill="0" applyBorder="0" applyAlignment="0" applyProtection="0"/>
    <xf numFmtId="0" fontId="61" fillId="33" borderId="0">
      <alignment horizontal="center" vertical="top"/>
    </xf>
    <xf numFmtId="0" fontId="62" fillId="33" borderId="0">
      <alignment horizontal="center" vertical="top"/>
    </xf>
    <xf numFmtId="0" fontId="63" fillId="33" borderId="0">
      <alignment horizontal="center" vertical="top"/>
    </xf>
    <xf numFmtId="0" fontId="64" fillId="33" borderId="0">
      <alignment horizontal="left" vertical="top"/>
    </xf>
    <xf numFmtId="0" fontId="64" fillId="33" borderId="0">
      <alignment horizontal="left" vertical="top"/>
    </xf>
    <xf numFmtId="0" fontId="65" fillId="33" borderId="0">
      <alignment horizontal="left" vertical="top"/>
    </xf>
    <xf numFmtId="43" fontId="6" fillId="0" borderId="0" applyFont="0" applyFill="0" applyBorder="0" applyAlignment="0" applyProtection="0"/>
    <xf numFmtId="0" fontId="5" fillId="0" borderId="0"/>
    <xf numFmtId="0" fontId="4" fillId="0" borderId="0"/>
    <xf numFmtId="41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68" fillId="0" borderId="0"/>
    <xf numFmtId="0" fontId="68" fillId="0" borderId="0"/>
    <xf numFmtId="43" fontId="2" fillId="0" borderId="0" applyFont="0" applyFill="0" applyBorder="0" applyAlignment="0" applyProtection="0"/>
    <xf numFmtId="0" fontId="68" fillId="0" borderId="0"/>
    <xf numFmtId="0" fontId="68" fillId="0" borderId="0"/>
    <xf numFmtId="0" fontId="69" fillId="0" borderId="0"/>
    <xf numFmtId="43" fontId="69" fillId="0" borderId="0" applyFont="0" applyFill="0" applyBorder="0" applyAlignment="0" applyProtection="0"/>
    <xf numFmtId="41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25" fillId="0" borderId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4" fillId="32" borderId="0" applyNumberFormat="0" applyBorder="0" applyAlignment="0" applyProtection="0"/>
    <xf numFmtId="43" fontId="69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</cellStyleXfs>
  <cellXfs count="219">
    <xf numFmtId="0" fontId="0" fillId="0" borderId="0" xfId="0"/>
    <xf numFmtId="0" fontId="36" fillId="0" borderId="13" xfId="0" applyFont="1" applyBorder="1"/>
    <xf numFmtId="0" fontId="37" fillId="0" borderId="13" xfId="0" applyFont="1" applyBorder="1"/>
    <xf numFmtId="3" fontId="38" fillId="34" borderId="13" xfId="0" applyNumberFormat="1" applyFont="1" applyFill="1" applyBorder="1" applyAlignment="1">
      <alignment horizontal="center"/>
    </xf>
    <xf numFmtId="0" fontId="43" fillId="0" borderId="0" xfId="51" applyFont="1" applyFill="1" applyAlignment="1">
      <alignment vertical="top"/>
    </xf>
    <xf numFmtId="0" fontId="44" fillId="0" borderId="0" xfId="53" applyFont="1" applyFill="1" applyAlignment="1">
      <alignment vertical="top"/>
    </xf>
    <xf numFmtId="0" fontId="39" fillId="0" borderId="0" xfId="52" applyFont="1" applyFill="1" applyAlignment="1">
      <alignment vertical="top"/>
    </xf>
    <xf numFmtId="0" fontId="38" fillId="0" borderId="0" xfId="0" applyFont="1"/>
    <xf numFmtId="165" fontId="38" fillId="0" borderId="0" xfId="1" applyNumberFormat="1" applyFont="1" applyAlignment="1"/>
    <xf numFmtId="41" fontId="38" fillId="0" borderId="0" xfId="1" applyFont="1" applyAlignment="1"/>
    <xf numFmtId="41" fontId="37" fillId="0" borderId="13" xfId="1" applyFont="1" applyBorder="1"/>
    <xf numFmtId="41" fontId="45" fillId="0" borderId="13" xfId="1" applyFont="1" applyBorder="1" applyAlignment="1"/>
    <xf numFmtId="0" fontId="38" fillId="0" borderId="0" xfId="44" applyFont="1" applyFill="1" applyAlignment="1">
      <alignment vertical="top"/>
    </xf>
    <xf numFmtId="0" fontId="36" fillId="0" borderId="0" xfId="0" applyFont="1"/>
    <xf numFmtId="0" fontId="36" fillId="0" borderId="0" xfId="0" applyFont="1" applyAlignment="1">
      <alignment horizontal="left" indent="1"/>
    </xf>
    <xf numFmtId="0" fontId="37" fillId="0" borderId="0" xfId="0" applyFont="1" applyAlignment="1">
      <alignment horizontal="left" indent="2"/>
    </xf>
    <xf numFmtId="0" fontId="37" fillId="0" borderId="0" xfId="0" applyFont="1"/>
    <xf numFmtId="165" fontId="38" fillId="0" borderId="0" xfId="1" applyNumberFormat="1" applyFont="1" applyFill="1" applyBorder="1" applyAlignment="1"/>
    <xf numFmtId="165" fontId="38" fillId="0" borderId="0" xfId="1" applyNumberFormat="1" applyFont="1" applyBorder="1" applyAlignment="1"/>
    <xf numFmtId="0" fontId="46" fillId="0" borderId="0" xfId="0" applyFont="1"/>
    <xf numFmtId="0" fontId="37" fillId="0" borderId="0" xfId="0" applyFont="1" applyAlignment="1">
      <alignment horizontal="left" indent="1"/>
    </xf>
    <xf numFmtId="0" fontId="36" fillId="0" borderId="13" xfId="45" applyFont="1" applyFill="1" applyBorder="1">
      <alignment horizontal="left" vertical="top"/>
    </xf>
    <xf numFmtId="0" fontId="36" fillId="0" borderId="0" xfId="45" applyFont="1" applyFill="1">
      <alignment horizontal="left" vertical="top"/>
    </xf>
    <xf numFmtId="0" fontId="36" fillId="0" borderId="0" xfId="48" applyFont="1" applyFill="1" applyAlignment="1">
      <alignment vertical="top"/>
    </xf>
    <xf numFmtId="0" fontId="36" fillId="0" borderId="15" xfId="0" applyFont="1" applyBorder="1" applyAlignment="1">
      <alignment horizontal="center"/>
    </xf>
    <xf numFmtId="41" fontId="38" fillId="0" borderId="0" xfId="1" applyFont="1" applyBorder="1" applyAlignment="1"/>
    <xf numFmtId="41" fontId="42" fillId="0" borderId="0" xfId="1" applyFont="1" applyBorder="1" applyAlignment="1">
      <alignment horizontal="left" indent="10"/>
    </xf>
    <xf numFmtId="41" fontId="36" fillId="0" borderId="0" xfId="1" applyFont="1" applyBorder="1" applyAlignment="1">
      <alignment horizontal="left" indent="10"/>
    </xf>
    <xf numFmtId="41" fontId="38" fillId="0" borderId="0" xfId="1" applyFont="1" applyFill="1" applyAlignment="1">
      <alignment vertical="top"/>
    </xf>
    <xf numFmtId="41" fontId="39" fillId="0" borderId="0" xfId="1" applyFont="1" applyFill="1" applyBorder="1" applyAlignment="1">
      <alignment horizontal="left"/>
    </xf>
    <xf numFmtId="41" fontId="40" fillId="0" borderId="0" xfId="1" applyFont="1" applyFill="1" applyBorder="1"/>
    <xf numFmtId="41" fontId="41" fillId="0" borderId="0" xfId="1" applyFont="1" applyFill="1" applyBorder="1" applyAlignment="1">
      <alignment horizontal="left" indent="2"/>
    </xf>
    <xf numFmtId="41" fontId="38" fillId="0" borderId="0" xfId="1" applyFont="1" applyFill="1" applyAlignment="1"/>
    <xf numFmtId="0" fontId="38" fillId="0" borderId="23" xfId="0" applyFont="1" applyBorder="1"/>
    <xf numFmtId="41" fontId="38" fillId="0" borderId="23" xfId="1" applyFont="1" applyBorder="1" applyAlignment="1"/>
    <xf numFmtId="41" fontId="38" fillId="0" borderId="0" xfId="1" applyFont="1" applyAlignment="1">
      <alignment horizontal="center"/>
    </xf>
    <xf numFmtId="49" fontId="36" fillId="0" borderId="13" xfId="0" applyNumberFormat="1" applyFont="1" applyBorder="1" applyAlignment="1">
      <alignment horizontal="left" indent="13"/>
    </xf>
    <xf numFmtId="165" fontId="38" fillId="0" borderId="0" xfId="0" applyNumberFormat="1" applyFont="1"/>
    <xf numFmtId="41" fontId="38" fillId="0" borderId="0" xfId="0" applyNumberFormat="1" applyFont="1"/>
    <xf numFmtId="41" fontId="38" fillId="0" borderId="13" xfId="1" applyFont="1" applyFill="1" applyBorder="1" applyAlignment="1"/>
    <xf numFmtId="0" fontId="37" fillId="0" borderId="0" xfId="0" applyFont="1" applyAlignment="1">
      <alignment horizontal="left" indent="3"/>
    </xf>
    <xf numFmtId="0" fontId="37" fillId="0" borderId="0" xfId="0" applyFont="1" applyAlignment="1">
      <alignment horizontal="left" indent="5"/>
    </xf>
    <xf numFmtId="0" fontId="36" fillId="0" borderId="0" xfId="0" applyFont="1" applyAlignment="1">
      <alignment horizontal="left" vertical="center"/>
    </xf>
    <xf numFmtId="0" fontId="39" fillId="0" borderId="0" xfId="0" applyFont="1"/>
    <xf numFmtId="0" fontId="36" fillId="0" borderId="0" xfId="0" applyFont="1" applyAlignment="1">
      <alignment horizontal="left"/>
    </xf>
    <xf numFmtId="0" fontId="36" fillId="0" borderId="0" xfId="0" applyFont="1" applyAlignment="1">
      <alignment horizontal="right"/>
    </xf>
    <xf numFmtId="0" fontId="36" fillId="0" borderId="13" xfId="0" applyFont="1" applyBorder="1" applyAlignment="1">
      <alignment horizontal="left" vertical="center"/>
    </xf>
    <xf numFmtId="0" fontId="50" fillId="0" borderId="13" xfId="0" applyFont="1" applyBorder="1" applyAlignment="1">
      <alignment horizontal="left" vertical="center" indent="9"/>
    </xf>
    <xf numFmtId="0" fontId="36" fillId="0" borderId="13" xfId="0" applyFont="1" applyBorder="1" applyAlignment="1">
      <alignment horizontal="left" vertical="center" indent="9"/>
    </xf>
    <xf numFmtId="3" fontId="37" fillId="34" borderId="14" xfId="45" applyNumberFormat="1" applyFont="1" applyFill="1" applyBorder="1" applyAlignment="1">
      <alignment horizontal="center" vertical="center"/>
    </xf>
    <xf numFmtId="0" fontId="39" fillId="0" borderId="11" xfId="0" applyFont="1" applyBorder="1"/>
    <xf numFmtId="0" fontId="38" fillId="0" borderId="11" xfId="0" applyFont="1" applyBorder="1"/>
    <xf numFmtId="41" fontId="38" fillId="0" borderId="11" xfId="1" applyFont="1" applyBorder="1"/>
    <xf numFmtId="41" fontId="38" fillId="0" borderId="0" xfId="1" applyFont="1"/>
    <xf numFmtId="0" fontId="48" fillId="0" borderId="0" xfId="0" applyFont="1"/>
    <xf numFmtId="41" fontId="48" fillId="0" borderId="0" xfId="1" applyFont="1"/>
    <xf numFmtId="41" fontId="48" fillId="0" borderId="12" xfId="1" applyFont="1" applyBorder="1"/>
    <xf numFmtId="41" fontId="39" fillId="0" borderId="0" xfId="1" applyFont="1"/>
    <xf numFmtId="0" fontId="38" fillId="0" borderId="24" xfId="0" applyFont="1" applyBorder="1"/>
    <xf numFmtId="41" fontId="38" fillId="0" borderId="24" xfId="1" applyFont="1" applyBorder="1"/>
    <xf numFmtId="0" fontId="52" fillId="0" borderId="0" xfId="0" applyFont="1" applyAlignment="1">
      <alignment horizontal="center"/>
    </xf>
    <xf numFmtId="41" fontId="40" fillId="0" borderId="11" xfId="1" applyFont="1" applyFill="1" applyBorder="1" applyAlignment="1">
      <alignment horizontal="left"/>
    </xf>
    <xf numFmtId="41" fontId="40" fillId="0" borderId="12" xfId="1" applyFont="1" applyFill="1" applyBorder="1" applyAlignment="1">
      <alignment horizontal="left"/>
    </xf>
    <xf numFmtId="0" fontId="38" fillId="0" borderId="0" xfId="0" applyFont="1" applyAlignment="1">
      <alignment horizontal="center"/>
    </xf>
    <xf numFmtId="41" fontId="38" fillId="0" borderId="0" xfId="1" applyFont="1" applyFill="1" applyBorder="1" applyAlignment="1"/>
    <xf numFmtId="41" fontId="40" fillId="0" borderId="0" xfId="1" applyFont="1" applyFill="1" applyBorder="1" applyAlignment="1">
      <alignment horizontal="left"/>
    </xf>
    <xf numFmtId="41" fontId="40" fillId="0" borderId="28" xfId="1" applyFont="1" applyFill="1" applyBorder="1" applyAlignment="1">
      <alignment horizontal="left"/>
    </xf>
    <xf numFmtId="49" fontId="36" fillId="0" borderId="15" xfId="0" applyNumberFormat="1" applyFont="1" applyBorder="1" applyAlignment="1">
      <alignment horizontal="left" indent="13"/>
    </xf>
    <xf numFmtId="41" fontId="36" fillId="0" borderId="26" xfId="1" applyFont="1" applyFill="1" applyBorder="1" applyAlignment="1">
      <alignment horizontal="center" vertical="center"/>
    </xf>
    <xf numFmtId="41" fontId="38" fillId="0" borderId="23" xfId="1" applyFont="1" applyFill="1" applyBorder="1" applyAlignment="1"/>
    <xf numFmtId="0" fontId="37" fillId="0" borderId="0" xfId="0" applyFont="1" applyAlignment="1">
      <alignment horizontal="left" indent="4"/>
    </xf>
    <xf numFmtId="41" fontId="40" fillId="0" borderId="0" xfId="1" applyFont="1" applyFill="1" applyBorder="1" applyAlignment="1">
      <alignment horizontal="left" indent="2"/>
    </xf>
    <xf numFmtId="41" fontId="53" fillId="0" borderId="0" xfId="1" applyFont="1" applyAlignment="1"/>
    <xf numFmtId="0" fontId="37" fillId="0" borderId="0" xfId="0" applyFont="1" applyAlignment="1">
      <alignment horizontal="center"/>
    </xf>
    <xf numFmtId="0" fontId="36" fillId="0" borderId="26" xfId="0" applyFont="1" applyBorder="1" applyAlignment="1">
      <alignment horizontal="center" vertical="center"/>
    </xf>
    <xf numFmtId="41" fontId="36" fillId="0" borderId="13" xfId="1" applyFont="1" applyBorder="1" applyAlignment="1"/>
    <xf numFmtId="41" fontId="45" fillId="0" borderId="15" xfId="1" applyFont="1" applyBorder="1" applyAlignment="1"/>
    <xf numFmtId="41" fontId="36" fillId="0" borderId="15" xfId="1" applyFont="1" applyBorder="1" applyAlignment="1">
      <alignment horizontal="center"/>
    </xf>
    <xf numFmtId="41" fontId="37" fillId="0" borderId="15" xfId="1" applyFont="1" applyBorder="1"/>
    <xf numFmtId="41" fontId="38" fillId="0" borderId="11" xfId="1" applyFont="1" applyFill="1" applyBorder="1" applyAlignment="1"/>
    <xf numFmtId="41" fontId="39" fillId="0" borderId="12" xfId="1" applyFont="1" applyFill="1" applyBorder="1" applyAlignment="1"/>
    <xf numFmtId="41" fontId="39" fillId="0" borderId="28" xfId="1" applyFont="1" applyBorder="1" applyAlignment="1"/>
    <xf numFmtId="41" fontId="36" fillId="0" borderId="12" xfId="1" applyFont="1" applyFill="1" applyBorder="1" applyAlignment="1">
      <alignment horizontal="right" vertical="top"/>
    </xf>
    <xf numFmtId="41" fontId="36" fillId="0" borderId="10" xfId="1" applyFont="1" applyFill="1" applyBorder="1" applyAlignment="1">
      <alignment horizontal="right" vertical="top"/>
    </xf>
    <xf numFmtId="0" fontId="56" fillId="0" borderId="0" xfId="0" applyFont="1"/>
    <xf numFmtId="0" fontId="56" fillId="0" borderId="0" xfId="44" applyFont="1" applyFill="1" applyAlignment="1">
      <alignment vertical="top"/>
    </xf>
    <xf numFmtId="0" fontId="46" fillId="0" borderId="0" xfId="45" applyFont="1" applyFill="1">
      <alignment horizontal="left" vertical="top"/>
    </xf>
    <xf numFmtId="0" fontId="46" fillId="0" borderId="0" xfId="48" applyFont="1" applyFill="1" applyAlignment="1">
      <alignment vertical="top"/>
    </xf>
    <xf numFmtId="41" fontId="39" fillId="0" borderId="0" xfId="1" applyFont="1" applyAlignment="1"/>
    <xf numFmtId="0" fontId="50" fillId="0" borderId="13" xfId="0" applyFont="1" applyBorder="1" applyAlignment="1">
      <alignment horizontal="left" vertical="center" indent="11"/>
    </xf>
    <xf numFmtId="0" fontId="36" fillId="0" borderId="13" xfId="0" applyFont="1" applyBorder="1" applyAlignment="1">
      <alignment horizontal="left" vertical="center" indent="11"/>
    </xf>
    <xf numFmtId="0" fontId="50" fillId="0" borderId="13" xfId="0" applyFont="1" applyBorder="1" applyAlignment="1">
      <alignment horizontal="left" vertical="center" indent="7"/>
    </xf>
    <xf numFmtId="0" fontId="36" fillId="0" borderId="13" xfId="0" applyFont="1" applyBorder="1" applyAlignment="1">
      <alignment horizontal="left" vertical="center" indent="7"/>
    </xf>
    <xf numFmtId="0" fontId="36" fillId="0" borderId="30" xfId="0" applyFont="1" applyBorder="1" applyAlignment="1">
      <alignment horizontal="center"/>
    </xf>
    <xf numFmtId="0" fontId="36" fillId="0" borderId="0" xfId="62" applyNumberFormat="1" applyFont="1" applyFill="1" applyAlignment="1">
      <alignment horizontal="left" indent="7"/>
    </xf>
    <xf numFmtId="15" fontId="36" fillId="0" borderId="0" xfId="62" quotePrefix="1" applyNumberFormat="1" applyFont="1" applyFill="1" applyAlignment="1">
      <alignment horizontal="left" indent="7"/>
    </xf>
    <xf numFmtId="15" fontId="36" fillId="0" borderId="0" xfId="62" applyNumberFormat="1" applyFont="1" applyFill="1" applyAlignment="1">
      <alignment horizontal="left" indent="7"/>
    </xf>
    <xf numFmtId="0" fontId="36" fillId="0" borderId="0" xfId="62" applyNumberFormat="1" applyFont="1" applyFill="1" applyAlignment="1">
      <alignment horizontal="left" indent="11"/>
    </xf>
    <xf numFmtId="15" fontId="36" fillId="0" borderId="0" xfId="62" quotePrefix="1" applyNumberFormat="1" applyFont="1" applyFill="1" applyAlignment="1">
      <alignment horizontal="left" indent="11"/>
    </xf>
    <xf numFmtId="49" fontId="36" fillId="0" borderId="0" xfId="0" applyNumberFormat="1" applyFont="1" applyAlignment="1">
      <alignment horizontal="left" indent="11"/>
    </xf>
    <xf numFmtId="49" fontId="36" fillId="0" borderId="15" xfId="0" applyNumberFormat="1" applyFont="1" applyBorder="1" applyAlignment="1">
      <alignment horizontal="left" indent="11"/>
    </xf>
    <xf numFmtId="0" fontId="38" fillId="0" borderId="0" xfId="1" applyNumberFormat="1" applyFont="1" applyAlignment="1">
      <alignment horizontal="left" indent="3"/>
    </xf>
    <xf numFmtId="0" fontId="37" fillId="0" borderId="0" xfId="1" applyNumberFormat="1" applyFont="1" applyBorder="1" applyAlignment="1">
      <alignment horizontal="left" indent="4"/>
    </xf>
    <xf numFmtId="3" fontId="36" fillId="37" borderId="14" xfId="45" applyNumberFormat="1" applyFont="1" applyFill="1" applyBorder="1" applyAlignment="1">
      <alignment horizontal="center" vertical="center"/>
    </xf>
    <xf numFmtId="3" fontId="37" fillId="37" borderId="14" xfId="45" applyNumberFormat="1" applyFont="1" applyFill="1" applyBorder="1" applyAlignment="1">
      <alignment horizontal="center" vertical="center"/>
    </xf>
    <xf numFmtId="3" fontId="36" fillId="37" borderId="14" xfId="0" applyNumberFormat="1" applyFont="1" applyFill="1" applyBorder="1" applyAlignment="1">
      <alignment horizontal="center" vertical="center"/>
    </xf>
    <xf numFmtId="0" fontId="38" fillId="37" borderId="0" xfId="44" applyFont="1" applyFill="1" applyAlignment="1">
      <alignment vertical="top"/>
    </xf>
    <xf numFmtId="0" fontId="54" fillId="0" borderId="0" xfId="0" applyFont="1"/>
    <xf numFmtId="41" fontId="38" fillId="0" borderId="0" xfId="1" applyFont="1" applyFill="1" applyBorder="1"/>
    <xf numFmtId="3" fontId="36" fillId="37" borderId="0" xfId="45" applyNumberFormat="1" applyFont="1" applyFill="1" applyAlignment="1">
      <alignment horizontal="center" vertical="center"/>
    </xf>
    <xf numFmtId="3" fontId="37" fillId="37" borderId="0" xfId="45" applyNumberFormat="1" applyFont="1" applyFill="1" applyAlignment="1">
      <alignment horizontal="center" vertical="center"/>
    </xf>
    <xf numFmtId="0" fontId="39" fillId="0" borderId="0" xfId="0" applyFont="1" applyAlignment="1">
      <alignment vertical="center"/>
    </xf>
    <xf numFmtId="41" fontId="36" fillId="0" borderId="0" xfId="1" applyFont="1" applyFill="1" applyBorder="1" applyAlignment="1">
      <alignment horizontal="center" vertical="center"/>
    </xf>
    <xf numFmtId="41" fontId="39" fillId="0" borderId="0" xfId="1" applyFont="1" applyFill="1" applyAlignment="1"/>
    <xf numFmtId="41" fontId="39" fillId="0" borderId="23" xfId="1" applyFont="1" applyFill="1" applyBorder="1" applyAlignment="1"/>
    <xf numFmtId="41" fontId="42" fillId="0" borderId="0" xfId="1" applyFont="1" applyFill="1" applyBorder="1" applyAlignment="1">
      <alignment horizontal="left" indent="10"/>
    </xf>
    <xf numFmtId="41" fontId="36" fillId="0" borderId="0" xfId="1" applyFont="1" applyFill="1" applyBorder="1" applyAlignment="1">
      <alignment horizontal="left" indent="10"/>
    </xf>
    <xf numFmtId="3" fontId="37" fillId="37" borderId="14" xfId="0" applyNumberFormat="1" applyFont="1" applyFill="1" applyBorder="1" applyAlignment="1">
      <alignment horizontal="center"/>
    </xf>
    <xf numFmtId="0" fontId="37" fillId="37" borderId="14" xfId="0" applyFont="1" applyFill="1" applyBorder="1"/>
    <xf numFmtId="164" fontId="36" fillId="0" borderId="31" xfId="0" applyNumberFormat="1" applyFont="1" applyBorder="1" applyAlignment="1">
      <alignment horizontal="center"/>
    </xf>
    <xf numFmtId="41" fontId="36" fillId="0" borderId="30" xfId="1" applyFont="1" applyBorder="1" applyAlignment="1">
      <alignment horizontal="center"/>
    </xf>
    <xf numFmtId="41" fontId="37" fillId="0" borderId="31" xfId="1" applyFont="1" applyBorder="1"/>
    <xf numFmtId="41" fontId="37" fillId="0" borderId="30" xfId="1" applyFont="1" applyBorder="1"/>
    <xf numFmtId="0" fontId="50" fillId="0" borderId="0" xfId="0" applyFont="1" applyAlignment="1">
      <alignment horizontal="left" vertical="center" indent="11"/>
    </xf>
    <xf numFmtId="0" fontId="50" fillId="0" borderId="0" xfId="0" applyFont="1" applyAlignment="1">
      <alignment horizontal="left" vertical="center" indent="9"/>
    </xf>
    <xf numFmtId="41" fontId="36" fillId="0" borderId="0" xfId="1" applyFont="1" applyBorder="1" applyAlignment="1"/>
    <xf numFmtId="41" fontId="37" fillId="0" borderId="0" xfId="1" applyFont="1" applyBorder="1"/>
    <xf numFmtId="0" fontId="36" fillId="0" borderId="0" xfId="0" applyFont="1" applyAlignment="1">
      <alignment horizontal="left" vertical="center" indent="11"/>
    </xf>
    <xf numFmtId="0" fontId="36" fillId="0" borderId="0" xfId="0" applyFont="1" applyAlignment="1">
      <alignment horizontal="left" vertical="center" indent="9"/>
    </xf>
    <xf numFmtId="49" fontId="36" fillId="0" borderId="0" xfId="0" applyNumberFormat="1" applyFont="1"/>
    <xf numFmtId="0" fontId="36" fillId="0" borderId="0" xfId="62" applyNumberFormat="1" applyFont="1" applyFill="1" applyBorder="1" applyAlignment="1">
      <alignment horizontal="left" indent="11"/>
    </xf>
    <xf numFmtId="49" fontId="36" fillId="0" borderId="0" xfId="0" applyNumberFormat="1" applyFont="1" applyAlignment="1">
      <alignment horizontal="left"/>
    </xf>
    <xf numFmtId="15" fontId="36" fillId="0" borderId="0" xfId="62" quotePrefix="1" applyNumberFormat="1" applyFont="1" applyFill="1" applyBorder="1" applyAlignment="1">
      <alignment horizontal="left" indent="11"/>
    </xf>
    <xf numFmtId="49" fontId="36" fillId="0" borderId="0" xfId="0" applyNumberFormat="1" applyFont="1" applyAlignment="1">
      <alignment horizontal="left" indent="13"/>
    </xf>
    <xf numFmtId="41" fontId="45" fillId="0" borderId="0" xfId="1" applyFont="1" applyBorder="1" applyAlignment="1"/>
    <xf numFmtId="15" fontId="36" fillId="0" borderId="0" xfId="62" applyNumberFormat="1" applyFont="1" applyFill="1" applyBorder="1" applyAlignment="1">
      <alignment horizontal="left" indent="11"/>
    </xf>
    <xf numFmtId="0" fontId="37" fillId="0" borderId="29" xfId="0" applyFont="1" applyBorder="1"/>
    <xf numFmtId="0" fontId="36" fillId="0" borderId="13" xfId="45" applyFont="1" applyFill="1" applyBorder="1" applyAlignment="1">
      <alignment horizontal="left"/>
    </xf>
    <xf numFmtId="41" fontId="39" fillId="0" borderId="0" xfId="1" applyFont="1" applyBorder="1" applyAlignment="1"/>
    <xf numFmtId="3" fontId="36" fillId="37" borderId="0" xfId="0" applyNumberFormat="1" applyFont="1" applyFill="1" applyAlignment="1">
      <alignment horizontal="center" vertical="center"/>
    </xf>
    <xf numFmtId="41" fontId="40" fillId="36" borderId="0" xfId="1" applyFont="1" applyFill="1" applyBorder="1" applyAlignment="1">
      <alignment horizontal="left"/>
    </xf>
    <xf numFmtId="41" fontId="40" fillId="36" borderId="28" xfId="1" applyFont="1" applyFill="1" applyBorder="1" applyAlignment="1">
      <alignment horizontal="left"/>
    </xf>
    <xf numFmtId="41" fontId="39" fillId="0" borderId="28" xfId="1" applyFont="1" applyFill="1" applyBorder="1" applyAlignment="1"/>
    <xf numFmtId="41" fontId="36" fillId="36" borderId="18" xfId="1" applyFont="1" applyFill="1" applyBorder="1" applyAlignment="1">
      <alignment horizontal="center" vertical="center"/>
    </xf>
    <xf numFmtId="41" fontId="39" fillId="36" borderId="0" xfId="1" applyFont="1" applyFill="1" applyAlignment="1"/>
    <xf numFmtId="41" fontId="39" fillId="36" borderId="0" xfId="1" applyFont="1" applyFill="1" applyBorder="1" applyAlignment="1"/>
    <xf numFmtId="41" fontId="40" fillId="36" borderId="11" xfId="1" applyFont="1" applyFill="1" applyBorder="1" applyAlignment="1">
      <alignment horizontal="left"/>
    </xf>
    <xf numFmtId="41" fontId="39" fillId="0" borderId="0" xfId="1" applyFont="1" applyFill="1" applyBorder="1" applyAlignment="1"/>
    <xf numFmtId="41" fontId="37" fillId="0" borderId="0" xfId="1" applyFont="1" applyFill="1" applyBorder="1" applyAlignment="1"/>
    <xf numFmtId="41" fontId="0" fillId="0" borderId="0" xfId="1" applyFont="1"/>
    <xf numFmtId="0" fontId="39" fillId="0" borderId="0" xfId="1" applyNumberFormat="1" applyFont="1" applyBorder="1" applyAlignment="1">
      <alignment horizontal="left" indent="1"/>
    </xf>
    <xf numFmtId="0" fontId="39" fillId="0" borderId="0" xfId="1" applyNumberFormat="1" applyFont="1" applyBorder="1" applyAlignment="1">
      <alignment horizontal="left"/>
    </xf>
    <xf numFmtId="0" fontId="38" fillId="0" borderId="0" xfId="1" applyNumberFormat="1" applyFont="1" applyAlignment="1">
      <alignment horizontal="left" indent="1"/>
    </xf>
    <xf numFmtId="41" fontId="66" fillId="0" borderId="0" xfId="1" applyFont="1"/>
    <xf numFmtId="41" fontId="0" fillId="0" borderId="0" xfId="0" applyNumberFormat="1"/>
    <xf numFmtId="41" fontId="38" fillId="0" borderId="13" xfId="1" applyFont="1" applyBorder="1"/>
    <xf numFmtId="41" fontId="51" fillId="0" borderId="0" xfId="0" applyNumberFormat="1" applyFont="1"/>
    <xf numFmtId="41" fontId="40" fillId="36" borderId="12" xfId="1" applyFont="1" applyFill="1" applyBorder="1" applyAlignment="1">
      <alignment horizontal="left"/>
    </xf>
    <xf numFmtId="41" fontId="40" fillId="35" borderId="28" xfId="1" applyFont="1" applyFill="1" applyBorder="1" applyAlignment="1">
      <alignment horizontal="left"/>
    </xf>
    <xf numFmtId="41" fontId="40" fillId="35" borderId="12" xfId="1" applyFont="1" applyFill="1" applyBorder="1" applyAlignment="1">
      <alignment horizontal="left"/>
    </xf>
    <xf numFmtId="41" fontId="36" fillId="0" borderId="0" xfId="1" quotePrefix="1" applyFont="1" applyFill="1" applyBorder="1" applyAlignment="1">
      <alignment horizontal="center" vertical="center"/>
    </xf>
    <xf numFmtId="41" fontId="36" fillId="0" borderId="0" xfId="1" applyFont="1" applyFill="1" applyBorder="1" applyAlignment="1">
      <alignment horizontal="right" vertical="top"/>
    </xf>
    <xf numFmtId="1" fontId="36" fillId="0" borderId="0" xfId="1" quotePrefix="1" applyNumberFormat="1" applyFont="1" applyFill="1" applyBorder="1" applyAlignment="1">
      <alignment horizontal="center" vertical="center"/>
    </xf>
    <xf numFmtId="1" fontId="36" fillId="0" borderId="0" xfId="1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41" fontId="38" fillId="0" borderId="24" xfId="1" applyFont="1" applyFill="1" applyBorder="1" applyAlignment="1"/>
    <xf numFmtId="0" fontId="36" fillId="0" borderId="21" xfId="0" applyFont="1" applyBorder="1" applyAlignment="1">
      <alignment horizontal="center" vertical="center"/>
    </xf>
    <xf numFmtId="41" fontId="36" fillId="0" borderId="25" xfId="1" quotePrefix="1" applyFont="1" applyFill="1" applyBorder="1" applyAlignment="1">
      <alignment horizontal="center" vertical="center"/>
    </xf>
    <xf numFmtId="41" fontId="36" fillId="0" borderId="26" xfId="1" quotePrefix="1" applyFont="1" applyFill="1" applyBorder="1" applyAlignment="1">
      <alignment horizontal="center" vertical="center"/>
    </xf>
    <xf numFmtId="0" fontId="38" fillId="0" borderId="13" xfId="0" applyFont="1" applyBorder="1" applyAlignment="1">
      <alignment horizontal="center"/>
    </xf>
    <xf numFmtId="0" fontId="39" fillId="36" borderId="12" xfId="0" applyFont="1" applyFill="1" applyBorder="1" applyAlignment="1">
      <alignment horizontal="center" vertical="center"/>
    </xf>
    <xf numFmtId="0" fontId="39" fillId="36" borderId="23" xfId="0" applyFont="1" applyFill="1" applyBorder="1" applyAlignment="1">
      <alignment horizontal="center" vertical="center"/>
    </xf>
    <xf numFmtId="41" fontId="39" fillId="36" borderId="23" xfId="1" applyFont="1" applyFill="1" applyBorder="1" applyAlignment="1">
      <alignment horizontal="center" vertical="center"/>
    </xf>
    <xf numFmtId="0" fontId="38" fillId="36" borderId="0" xfId="0" applyFont="1" applyFill="1" applyAlignment="1">
      <alignment horizontal="center"/>
    </xf>
    <xf numFmtId="41" fontId="38" fillId="36" borderId="0" xfId="1" applyFont="1" applyFill="1" applyBorder="1" applyAlignment="1"/>
    <xf numFmtId="41" fontId="38" fillId="36" borderId="24" xfId="1" applyFont="1" applyFill="1" applyBorder="1" applyAlignment="1"/>
    <xf numFmtId="0" fontId="38" fillId="36" borderId="24" xfId="0" applyFont="1" applyFill="1" applyBorder="1" applyAlignment="1">
      <alignment horizontal="center"/>
    </xf>
    <xf numFmtId="0" fontId="38" fillId="36" borderId="23" xfId="0" applyFont="1" applyFill="1" applyBorder="1" applyAlignment="1">
      <alignment horizontal="center"/>
    </xf>
    <xf numFmtId="41" fontId="38" fillId="36" borderId="23" xfId="1" applyFont="1" applyFill="1" applyBorder="1" applyAlignment="1"/>
    <xf numFmtId="9" fontId="39" fillId="0" borderId="0" xfId="2" applyFont="1" applyFill="1" applyBorder="1" applyAlignment="1"/>
    <xf numFmtId="9" fontId="38" fillId="0" borderId="0" xfId="2" applyFont="1" applyFill="1" applyBorder="1" applyAlignment="1"/>
    <xf numFmtId="0" fontId="39" fillId="0" borderId="0" xfId="44" applyFont="1" applyFill="1" applyAlignment="1">
      <alignment horizontal="left" vertical="top" indent="1"/>
    </xf>
    <xf numFmtId="41" fontId="38" fillId="0" borderId="24" xfId="1" applyFont="1" applyBorder="1" applyAlignment="1"/>
    <xf numFmtId="41" fontId="38" fillId="36" borderId="0" xfId="0" applyNumberFormat="1" applyFont="1" applyFill="1" applyAlignment="1">
      <alignment horizontal="center"/>
    </xf>
    <xf numFmtId="168" fontId="38" fillId="0" borderId="0" xfId="58" applyNumberFormat="1" applyFont="1"/>
    <xf numFmtId="9" fontId="38" fillId="0" borderId="0" xfId="2" applyFont="1" applyBorder="1" applyAlignment="1"/>
    <xf numFmtId="41" fontId="51" fillId="36" borderId="0" xfId="1" applyFont="1" applyFill="1" applyBorder="1" applyAlignment="1"/>
    <xf numFmtId="41" fontId="70" fillId="0" borderId="0" xfId="1" applyFont="1" applyAlignment="1"/>
    <xf numFmtId="41" fontId="39" fillId="0" borderId="0" xfId="0" applyNumberFormat="1" applyFont="1"/>
    <xf numFmtId="0" fontId="0" fillId="38" borderId="0" xfId="0" applyFill="1"/>
    <xf numFmtId="9" fontId="38" fillId="36" borderId="0" xfId="2" applyFont="1" applyFill="1" applyAlignment="1">
      <alignment horizontal="center"/>
    </xf>
    <xf numFmtId="9" fontId="38" fillId="36" borderId="0" xfId="2" applyFont="1" applyFill="1" applyBorder="1" applyAlignment="1"/>
    <xf numFmtId="168" fontId="51" fillId="0" borderId="0" xfId="58" applyNumberFormat="1" applyFont="1" applyBorder="1" applyAlignment="1"/>
    <xf numFmtId="168" fontId="51" fillId="0" borderId="0" xfId="1" applyNumberFormat="1" applyFont="1" applyBorder="1" applyAlignment="1"/>
    <xf numFmtId="0" fontId="39" fillId="36" borderId="12" xfId="0" applyFont="1" applyFill="1" applyBorder="1" applyAlignment="1">
      <alignment horizontal="center" vertical="center"/>
    </xf>
    <xf numFmtId="164" fontId="36" fillId="0" borderId="16" xfId="0" applyNumberFormat="1" applyFont="1" applyBorder="1" applyAlignment="1">
      <alignment horizontal="center" vertical="center" wrapText="1"/>
    </xf>
    <xf numFmtId="164" fontId="46" fillId="0" borderId="18" xfId="0" applyNumberFormat="1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45" fillId="0" borderId="17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36" fillId="0" borderId="17" xfId="1" quotePrefix="1" applyNumberFormat="1" applyFont="1" applyFill="1" applyBorder="1" applyAlignment="1">
      <alignment horizontal="center" vertical="center"/>
    </xf>
    <xf numFmtId="0" fontId="36" fillId="0" borderId="19" xfId="1" applyNumberFormat="1" applyFont="1" applyFill="1" applyBorder="1" applyAlignment="1">
      <alignment horizontal="center" vertical="center"/>
    </xf>
    <xf numFmtId="41" fontId="36" fillId="0" borderId="25" xfId="1" quotePrefix="1" applyFont="1" applyFill="1" applyBorder="1" applyAlignment="1">
      <alignment horizontal="center" vertical="center"/>
    </xf>
    <xf numFmtId="41" fontId="36" fillId="0" borderId="26" xfId="1" quotePrefix="1" applyFont="1" applyFill="1" applyBorder="1" applyAlignment="1">
      <alignment horizontal="center" vertical="center"/>
    </xf>
    <xf numFmtId="1" fontId="36" fillId="0" borderId="25" xfId="1" quotePrefix="1" applyNumberFormat="1" applyFont="1" applyFill="1" applyBorder="1" applyAlignment="1">
      <alignment horizontal="center" vertical="center"/>
    </xf>
    <xf numFmtId="1" fontId="36" fillId="0" borderId="26" xfId="1" quotePrefix="1" applyNumberFormat="1" applyFont="1" applyFill="1" applyBorder="1" applyAlignment="1">
      <alignment horizontal="center" vertical="center"/>
    </xf>
    <xf numFmtId="1" fontId="36" fillId="0" borderId="17" xfId="1" quotePrefix="1" applyNumberFormat="1" applyFont="1" applyFill="1" applyBorder="1" applyAlignment="1">
      <alignment horizontal="center" vertical="center"/>
    </xf>
    <xf numFmtId="1" fontId="36" fillId="0" borderId="19" xfId="1" applyNumberFormat="1" applyFont="1" applyFill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/>
    </xf>
    <xf numFmtId="0" fontId="38" fillId="0" borderId="0" xfId="0" applyFont="1" applyAlignment="1">
      <alignment horizontal="center"/>
    </xf>
    <xf numFmtId="41" fontId="36" fillId="0" borderId="17" xfId="1" quotePrefix="1" applyFont="1" applyFill="1" applyBorder="1" applyAlignment="1">
      <alignment horizontal="center" vertical="center"/>
    </xf>
    <xf numFmtId="41" fontId="36" fillId="0" borderId="19" xfId="1" applyFont="1" applyFill="1" applyBorder="1" applyAlignment="1">
      <alignment horizontal="center" vertical="center"/>
    </xf>
    <xf numFmtId="0" fontId="36" fillId="0" borderId="25" xfId="0" applyFont="1" applyBorder="1" applyAlignment="1">
      <alignment horizontal="center" vertical="center"/>
    </xf>
    <xf numFmtId="0" fontId="36" fillId="0" borderId="22" xfId="0" applyFont="1" applyBorder="1" applyAlignment="1">
      <alignment horizontal="center" vertical="center"/>
    </xf>
    <xf numFmtId="0" fontId="36" fillId="0" borderId="26" xfId="0" applyFont="1" applyBorder="1" applyAlignment="1">
      <alignment horizontal="center" vertical="center"/>
    </xf>
    <xf numFmtId="0" fontId="36" fillId="0" borderId="27" xfId="0" applyFont="1" applyBorder="1" applyAlignment="1">
      <alignment horizontal="center" vertical="center"/>
    </xf>
    <xf numFmtId="0" fontId="57" fillId="38" borderId="0" xfId="59" applyFont="1" applyFill="1" applyAlignment="1">
      <alignment horizontal="right" indent="2"/>
    </xf>
  </cellXfs>
  <cellStyles count="158">
    <cellStyle name="20% - Accent1" xfId="21" builtinId="30" customBuiltin="1"/>
    <cellStyle name="20% - Accent1 2" xfId="119"/>
    <cellStyle name="20% - Accent2" xfId="25" builtinId="34" customBuiltin="1"/>
    <cellStyle name="20% - Accent2 2" xfId="123"/>
    <cellStyle name="20% - Accent3" xfId="29" builtinId="38" customBuiltin="1"/>
    <cellStyle name="20% - Accent3 2" xfId="127"/>
    <cellStyle name="20% - Accent4" xfId="33" builtinId="42" customBuiltin="1"/>
    <cellStyle name="20% - Accent4 2" xfId="131"/>
    <cellStyle name="20% - Accent5" xfId="37" builtinId="46" customBuiltin="1"/>
    <cellStyle name="20% - Accent5 2" xfId="135"/>
    <cellStyle name="20% - Accent6" xfId="41" builtinId="50" customBuiltin="1"/>
    <cellStyle name="20% - Accent6 2" xfId="139"/>
    <cellStyle name="40% - Accent1" xfId="22" builtinId="31" customBuiltin="1"/>
    <cellStyle name="40% - Accent1 2" xfId="120"/>
    <cellStyle name="40% - Accent2" xfId="26" builtinId="35" customBuiltin="1"/>
    <cellStyle name="40% - Accent2 2" xfId="124"/>
    <cellStyle name="40% - Accent3" xfId="30" builtinId="39" customBuiltin="1"/>
    <cellStyle name="40% - Accent3 2" xfId="128"/>
    <cellStyle name="40% - Accent4" xfId="34" builtinId="43" customBuiltin="1"/>
    <cellStyle name="40% - Accent4 2" xfId="132"/>
    <cellStyle name="40% - Accent5" xfId="38" builtinId="47" customBuiltin="1"/>
    <cellStyle name="40% - Accent5 2" xfId="136"/>
    <cellStyle name="40% - Accent6" xfId="42" builtinId="51" customBuiltin="1"/>
    <cellStyle name="40% - Accent6 2" xfId="140"/>
    <cellStyle name="60% - Accent1" xfId="23" builtinId="32" customBuiltin="1"/>
    <cellStyle name="60% - Accent1 2" xfId="121"/>
    <cellStyle name="60% - Accent2" xfId="27" builtinId="36" customBuiltin="1"/>
    <cellStyle name="60% - Accent2 2" xfId="125"/>
    <cellStyle name="60% - Accent3" xfId="31" builtinId="40" customBuiltin="1"/>
    <cellStyle name="60% - Accent3 2" xfId="129"/>
    <cellStyle name="60% - Accent4" xfId="35" builtinId="44" customBuiltin="1"/>
    <cellStyle name="60% - Accent4 2" xfId="133"/>
    <cellStyle name="60% - Accent5" xfId="39" builtinId="48" customBuiltin="1"/>
    <cellStyle name="60% - Accent5 2" xfId="137"/>
    <cellStyle name="60% - Accent6" xfId="43" builtinId="52" customBuiltin="1"/>
    <cellStyle name="60% - Accent6 2" xfId="141"/>
    <cellStyle name="Accent1" xfId="20" builtinId="29" customBuiltin="1"/>
    <cellStyle name="Accent1 2" xfId="118"/>
    <cellStyle name="Accent2" xfId="24" builtinId="33" customBuiltin="1"/>
    <cellStyle name="Accent2 2" xfId="122"/>
    <cellStyle name="Accent3" xfId="28" builtinId="37" customBuiltin="1"/>
    <cellStyle name="Accent3 2" xfId="126"/>
    <cellStyle name="Accent4" xfId="32" builtinId="41" customBuiltin="1"/>
    <cellStyle name="Accent4 2" xfId="130"/>
    <cellStyle name="Accent5" xfId="36" builtinId="45" customBuiltin="1"/>
    <cellStyle name="Accent5 2" xfId="134"/>
    <cellStyle name="Accent6" xfId="40" builtinId="49" customBuiltin="1"/>
    <cellStyle name="Accent6 2" xfId="138"/>
    <cellStyle name="Bad" xfId="9" builtinId="27" customBuiltin="1"/>
    <cellStyle name="Bad 2" xfId="107"/>
    <cellStyle name="Calculation" xfId="13" builtinId="22" customBuiltin="1"/>
    <cellStyle name="Calculation 2" xfId="111"/>
    <cellStyle name="Check Cell" xfId="15" builtinId="23" customBuiltin="1"/>
    <cellStyle name="Check Cell 2" xfId="113"/>
    <cellStyle name="Comma" xfId="58" builtinId="3"/>
    <cellStyle name="Comma [0]" xfId="1" builtinId="6" customBuiltin="1"/>
    <cellStyle name="Comma [0] 10" xfId="66"/>
    <cellStyle name="Comma [0] 2" xfId="83"/>
    <cellStyle name="Comma [0] 2 2" xfId="87"/>
    <cellStyle name="Comma [0] 2 3" xfId="86"/>
    <cellStyle name="Comma [0] 2 3 2" xfId="152"/>
    <cellStyle name="Comma [0] 2 4" xfId="149"/>
    <cellStyle name="Comma [0] 3" xfId="85"/>
    <cellStyle name="Comma [0] 3 2" xfId="151"/>
    <cellStyle name="Comma [0] 4" xfId="99"/>
    <cellStyle name="Comma [0] 5" xfId="96"/>
    <cellStyle name="Comma [0] 6" xfId="73"/>
    <cellStyle name="Comma [0] 6 2" xfId="145"/>
    <cellStyle name="Comma 10" xfId="65"/>
    <cellStyle name="Comma 11" xfId="156"/>
    <cellStyle name="Comma 12" xfId="157"/>
    <cellStyle name="Comma 2" xfId="143"/>
    <cellStyle name="Comma 3" xfId="62"/>
    <cellStyle name="Comma 4" xfId="91"/>
    <cellStyle name="Comma 4 2" xfId="153"/>
    <cellStyle name="Comma 5" xfId="154"/>
    <cellStyle name="Comma 6" xfId="80"/>
    <cellStyle name="Comma 6 2" xfId="146"/>
    <cellStyle name="Comma 7" xfId="155"/>
    <cellStyle name="Comma 8" xfId="95"/>
    <cellStyle name="Comma 9" xfId="142"/>
    <cellStyle name="Excel Built-in Comma [0]" xfId="70"/>
    <cellStyle name="Excel Built-in Normal" xfId="69"/>
    <cellStyle name="Explanatory Text" xfId="18" builtinId="53" customBuiltin="1"/>
    <cellStyle name="Explanatory Text 2" xfId="116"/>
    <cellStyle name="Good" xfId="8" builtinId="26" customBuiltin="1"/>
    <cellStyle name="Good 2" xfId="106"/>
    <cellStyle name="Heading 1" xfId="4" builtinId="16" customBuiltin="1"/>
    <cellStyle name="Heading 1 2" xfId="102"/>
    <cellStyle name="Heading 2" xfId="5" builtinId="17" customBuiltin="1"/>
    <cellStyle name="Heading 2 2" xfId="103"/>
    <cellStyle name="Heading 3" xfId="6" builtinId="18" customBuiltin="1"/>
    <cellStyle name="Heading 3 2" xfId="104"/>
    <cellStyle name="Heading 4" xfId="7" builtinId="19" customBuiltin="1"/>
    <cellStyle name="Heading 4 2" xfId="105"/>
    <cellStyle name="Input" xfId="11" builtinId="20" customBuiltin="1"/>
    <cellStyle name="Input 2" xfId="109"/>
    <cellStyle name="Linked Cell" xfId="14" builtinId="24" customBuiltin="1"/>
    <cellStyle name="Linked Cell 2" xfId="112"/>
    <cellStyle name="Neutral" xfId="10" builtinId="28" customBuiltin="1"/>
    <cellStyle name="Neutral 2" xfId="108"/>
    <cellStyle name="Normal" xfId="0" builtinId="0" customBuiltin="1"/>
    <cellStyle name="Normal 10" xfId="67"/>
    <cellStyle name="Normal 11" xfId="93"/>
    <cellStyle name="Normal 12" xfId="94"/>
    <cellStyle name="Normal 14" xfId="59"/>
    <cellStyle name="Normal 14 2" xfId="64"/>
    <cellStyle name="Normal 2" xfId="71"/>
    <cellStyle name="Normal 2 2" xfId="60"/>
    <cellStyle name="Normal 2 3" xfId="81"/>
    <cellStyle name="Normal 2 3 2" xfId="147"/>
    <cellStyle name="Normal 2 4" xfId="89"/>
    <cellStyle name="Normal 2 5" xfId="144"/>
    <cellStyle name="Normal 3" xfId="61"/>
    <cellStyle name="Normal 4" xfId="82"/>
    <cellStyle name="Normal 4 2" xfId="148"/>
    <cellStyle name="Normal 5" xfId="63"/>
    <cellStyle name="Normal 6" xfId="84"/>
    <cellStyle name="Normal 6 2" xfId="150"/>
    <cellStyle name="Normal 7" xfId="98"/>
    <cellStyle name="Normal 8" xfId="90"/>
    <cellStyle name="Normal 9" xfId="92"/>
    <cellStyle name="Note" xfId="17" builtinId="10" customBuiltin="1"/>
    <cellStyle name="Note 2" xfId="115"/>
    <cellStyle name="Output" xfId="12" builtinId="21" customBuiltin="1"/>
    <cellStyle name="Output 2" xfId="110"/>
    <cellStyle name="Percent" xfId="2" builtinId="5" customBuiltin="1"/>
    <cellStyle name="Percent 2" xfId="88"/>
    <cellStyle name="Percent 2 2" xfId="68"/>
    <cellStyle name="Percent 3" xfId="100"/>
    <cellStyle name="Percent 4" xfId="97"/>
    <cellStyle name="S0" xfId="44"/>
    <cellStyle name="S0 2" xfId="72"/>
    <cellStyle name="S1" xfId="45"/>
    <cellStyle name="S10" xfId="46"/>
    <cellStyle name="S11" xfId="47"/>
    <cellStyle name="S11 2" xfId="79"/>
    <cellStyle name="S12" xfId="48"/>
    <cellStyle name="S13" xfId="49"/>
    <cellStyle name="S2" xfId="50"/>
    <cellStyle name="S3" xfId="51"/>
    <cellStyle name="S3 2" xfId="75"/>
    <cellStyle name="S4" xfId="52"/>
    <cellStyle name="S4 2" xfId="74"/>
    <cellStyle name="S5" xfId="53"/>
    <cellStyle name="S5 2" xfId="76"/>
    <cellStyle name="S6" xfId="54"/>
    <cellStyle name="S7" xfId="55"/>
    <cellStyle name="S7 2" xfId="77"/>
    <cellStyle name="S8" xfId="56"/>
    <cellStyle name="S9" xfId="57"/>
    <cellStyle name="S9 2" xfId="78"/>
    <cellStyle name="Title" xfId="3" builtinId="15" customBuiltin="1"/>
    <cellStyle name="Title 2" xfId="101"/>
    <cellStyle name="Total" xfId="19" builtinId="25" customBuiltin="1"/>
    <cellStyle name="Total 2" xfId="117"/>
    <cellStyle name="Warning Text" xfId="16" builtinId="11" customBuiltin="1"/>
    <cellStyle name="Warning Text 2" xfId="114"/>
  </cellStyles>
  <dxfs count="0"/>
  <tableStyles count="0" defaultTableStyle="TableStyleMedium9" defaultPivotStyle="PivotStyleLight16"/>
  <colors>
    <mruColors>
      <color rgb="FFF2DCDB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122464</xdr:colOff>
      <xdr:row>1</xdr:row>
      <xdr:rowOff>43388</xdr:rowOff>
    </xdr:from>
    <xdr:to>
      <xdr:col>1</xdr:col>
      <xdr:colOff>843642</xdr:colOff>
      <xdr:row>5</xdr:row>
      <xdr:rowOff>156883</xdr:rowOff>
    </xdr:to>
    <xdr:pic>
      <xdr:nvPicPr>
        <xdr:cNvPr id="3" name="Picture 2" descr="RSIM.png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8788" y="121829"/>
          <a:ext cx="721178" cy="8979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94934</xdr:colOff>
      <xdr:row>1</xdr:row>
      <xdr:rowOff>39582</xdr:rowOff>
    </xdr:from>
    <xdr:to>
      <xdr:col>1</xdr:col>
      <xdr:colOff>878094</xdr:colOff>
      <xdr:row>6</xdr:row>
      <xdr:rowOff>966</xdr:rowOff>
    </xdr:to>
    <xdr:pic>
      <xdr:nvPicPr>
        <xdr:cNvPr id="3" name="Picture 2" descr="RSIM.png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934" y="111020"/>
          <a:ext cx="783160" cy="93769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125330</xdr:colOff>
      <xdr:row>1</xdr:row>
      <xdr:rowOff>38100</xdr:rowOff>
    </xdr:from>
    <xdr:to>
      <xdr:col>0</xdr:col>
      <xdr:colOff>865818</xdr:colOff>
      <xdr:row>5</xdr:row>
      <xdr:rowOff>177800</xdr:rowOff>
    </xdr:to>
    <xdr:pic>
      <xdr:nvPicPr>
        <xdr:cNvPr id="4" name="Picture 3" descr="RSIM.png">
          <a:extLst>
            <a:ext uri="{FF2B5EF4-FFF2-40B4-BE49-F238E27FC236}">
              <a16:creationId xmlns:a16="http://schemas.microsoft.com/office/drawing/2014/main" xmlns="" id="{00000000-0008-0000-0C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330" y="114300"/>
          <a:ext cx="740488" cy="927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111330</xdr:colOff>
      <xdr:row>1</xdr:row>
      <xdr:rowOff>0</xdr:rowOff>
    </xdr:from>
    <xdr:to>
      <xdr:col>1</xdr:col>
      <xdr:colOff>548839</xdr:colOff>
      <xdr:row>6</xdr:row>
      <xdr:rowOff>51486</xdr:rowOff>
    </xdr:to>
    <xdr:pic>
      <xdr:nvPicPr>
        <xdr:cNvPr id="4" name="Picture 3" descr="RSIM.png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330" y="74221"/>
          <a:ext cx="734392" cy="10039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1000126</xdr:colOff>
      <xdr:row>4</xdr:row>
      <xdr:rowOff>105664</xdr:rowOff>
    </xdr:from>
    <xdr:to>
      <xdr:col>2</xdr:col>
      <xdr:colOff>1000126</xdr:colOff>
      <xdr:row>9</xdr:row>
      <xdr:rowOff>101600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1" y="867664"/>
          <a:ext cx="0" cy="94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PERTA\My%20Documents\Documents%20and%20Settings\Luthfi\Local%20Settings\Temporary%20Internet%20Files\Content.IE5\O28PPRJS\Doc%20KAP\PT%20Lintech\Stock_GMR_Des_200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K%20A%20P\2015\Koperasi%20Karyawan%20PT.%20ALSTOM%20-%202015\Lk.%20Internal%202015\Anggota%20LB%2020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rifbama-pc/i/ARIF-PC/e/Arif-pc/Arif-pc/C:/Arif-pc/e/Arif-pc/e/Users/seallynuraida/Documents/2019/LAPORAN%20KEUANGAN/Buku%20Bantu%202018/1.%20Rekap%20Kas%20dan%20Bank%202018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Lu_thanh_binh\d\Luu_Tru\Ltb_ktkh\DZ220KV_Dau_Noi_sau_tram_500kV_Ha_Tinh\Gia_thau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Azizah\AZIZAH\Bondi\My%20Documents\INDO%20BUANA%20LESTARI\Draft%202004\My%20Documents\PPPK%20PETRA\2003-2004\KK%20exel\Final\PPPK-PETRA-2004-Lamp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Hendry\data_share\FOLDER%20VENUS\Documents%20and%20Settings\Administrator\My%20Documents\Laporan%20Keuangan\TAX%202007\August%2007\kertas%20kerj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DATA%20HERY%20JANGAN%20DIHAPUS\REOG%20PONOROGO\MISC\DO-HUONG\GT-BO\TKTC10-8\phong%20nen\DT-THL7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Users\Lenovo\Downloads\LAPORAN%20PIUTANG%20SEPT%200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Ziza\data%20(F)\MY%20DOCUMENT%20(C)\Ardina\BANGUNSARANABAJA\Audit\NRC2007_15Mei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Ziza\data%20(F)\MY%20DOCUMENT%20(C)\Ardina\BANGUNSARANABAJA\Laporan%20Keuangan%202007\laptah07n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DOCUME~1\ADMINI~1\LOCALS~1\Temp\Rar$DI03.859\KARTU%20HUTANG%20JUNI'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DATA%20HERY%20JANGAN%20DIHAPUS\REOG%20PONOROGO\MISC\Congviec\Tam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Arif-pc\e\Users\User\AppData\Roaming\Microsoft\Excel\KJA%20AW%202017\2.%20Klien\KMT\2017\Laporan%20Keuangan%202017\Juni%202017\Journal%20KMT%20November%202013-nina%20-%20Copy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K%20A%20P\RS%20Muh%20Surabaya\REVISI\LK%202012%20contoh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Users\Lenovo\AppData\Local\Microsoft\Windows\Temporary%20Internet%20Files\Content.Outlook\17KCEPJJ\Detailoutstanding\detailoutstanding,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Sukfei\c\kut\t\TAHUN%202006\BB\BB-01-06R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Arifbama-pc\i\34.%20An-Nahl%20Balikpapan\Laporan%20Keuangan%202020\2.%20Juli%202020\LK%20An%20Nahl%20Balikpapan%20Januari%20-%20Juli%20%202020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Azizah\AZIZAH\Bondi\My%20Documents\PPPK%20PETRA\2004-2005\PPPK-PETRA-2005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Users\Lenovo\AppData\Local\Temp\Documents%20and%20Settings\Risky%20Arie%20Prabowo\KANTOR%20AKUNTAN%20PUBLIK\BAMBANG,%20SUTJIPTO%20NGUMAR%20&amp;%20REKAN\PT%20BANK%20ANTARDAERAH\GENERAL%20AUDIT\2008\NRC%20KONS%20DES%202008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Users\Lenovo\AppData\Local\Temp\My%20Documents\SSP\2005\PPH25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Arifbama-pc/i/ARIF-PC/e/Arif-pc/Arif-pc/C:/Arif-pc/e/Arif-pc/e/Kerjaan%20AW/Darul%20Fikri/2017/Laporan%20Keuangan%202017/September%202017/LK%20Dafi%20September%202017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isky%20Arie%20Prabowo\KANTOR%20AKUNTAN%20PUBLIK\BAMBANG,%20SUTJIPTO%20NGUMAR%20&amp;%20REKAN\PT%20BANK%20ANTARDAERAH\GENERAL%20AUDIT\2008\NRC%20KONS%20DES%20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Hery\shareddocs\2009\mulcindo\PT%20MULCINDO\DATA%20HERY%20JANGAN%20DIHAPUS\REOG%20PONOROGO\MISC\Congviec\Tam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DATA%20HERY%20JANGAN%20DIHAPUS\REOG%20PONOROGO\MISC\Hoai\B-CAOQ~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MULCINDO%202009\2009\mulcindo\PT%20MULCINDO\DATA%20HERY%20JANGAN%20DIHAPUS\REOG%20PONOROGO\MISC\Congviec\Ta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azizah\PERBANKAN%20BARU\BANK%20PASAR%20BHAKTI\KKP%20-%20Perpajaka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Azizah\AZIZAH\Bondi\My%20Documents\Petra\2003-2004\FINAL%2017%20SEP%2004\PPPK-PETRA-2004-Lamp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Azizah\AZIZAH\Bondi\My%20Documents\Petra\2003-2004\FINAL%2017%20SEP%2004\PPPK-PETRA-2004-REV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Users\KAPHBS\AppData\Local\Microsoft\Windows\Temporary%20Internet%20Files\Content.Outlook\M7AC04XE\nama%20anggota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fbama-pc\i\Users\Lenovo\AppData\Local\Temp\ADIT's%20FILE..!!\Files\H%20Y%20R\Audit\PT.%20Sarana%20Djaya%20Setia\lap%20keu%20sarana%202008\INDRAWATI\ok\IKK%20APR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ni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ukarela"/>
      <sheetName val="DetailOutStandingSimpanan.rpt"/>
      <sheetName val="statu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A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_lieu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Wb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KP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vl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PORAN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RACA_05"/>
      <sheetName val="LABA_RUGI"/>
    </sheet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RACA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ERINDO"/>
      <sheetName val="SUPER INDAH"/>
      <sheetName val="SURYA B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itimc"/>
      <sheetName val="dongia (2)"/>
      <sheetName val="LKVL-CK-HT-GD1"/>
      <sheetName val="giathanh1"/>
      <sheetName val="THPDMoi  (2)"/>
      <sheetName val="gtrinh"/>
      <sheetName val="phuluc1"/>
      <sheetName val="TONG HOP VL-NC"/>
      <sheetName val="lam-moi"/>
      <sheetName val="chitiet"/>
      <sheetName val="TONGKE3p "/>
      <sheetName val="TH VL, NC, DDHT Thanhphuoc"/>
      <sheetName val="#REF"/>
      <sheetName val="DONGIA"/>
      <sheetName val="thao-go"/>
      <sheetName val="DON GIA"/>
      <sheetName val="TONGKE-HT"/>
      <sheetName val="DG"/>
      <sheetName val="dtxl"/>
      <sheetName val="t-h HA THE"/>
      <sheetName val="CHITIET VL-NC-TT -1p"/>
      <sheetName val="TONG HOP VL-NC TT"/>
      <sheetName val="TNHCHINH"/>
      <sheetName val="TH XL"/>
      <sheetName val="CHITIET VL-NC"/>
      <sheetName val="VC"/>
      <sheetName val="Tiepdia"/>
      <sheetName val="CHITIET VL-NC-TT-3p"/>
      <sheetName val="TDTKP"/>
      <sheetName val="TDTKP1"/>
      <sheetName val="KPVC-BD "/>
      <sheetName val="VCV-BE-TO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dger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A"/>
      <sheetName val="Trans"/>
      <sheetName val="BB"/>
      <sheetName val="TB"/>
      <sheetName val="NR"/>
      <sheetName val="LR"/>
      <sheetName val="HPP"/>
      <sheetName val="PPH29"/>
      <sheetName val="PPH25"/>
      <sheetName val="AT"/>
      <sheetName val="note"/>
      <sheetName val="WP FA"/>
      <sheetName val="Form Audit"/>
    </sheetNames>
    <sheetDataSet>
      <sheetData sheetId="0" refreshError="1">
        <row r="1">
          <cell r="B1" t="str">
            <v>Index</v>
          </cell>
          <cell r="C1" t="str">
            <v>Nama Rekening</v>
          </cell>
          <cell r="D1" t="str">
            <v>SN</v>
          </cell>
          <cell r="E1" t="str">
            <v>Posisi</v>
          </cell>
        </row>
        <row r="2">
          <cell r="B2" t="str">
            <v>A</v>
          </cell>
          <cell r="C2" t="str">
            <v>AKTIVA</v>
          </cell>
          <cell r="D2" t="str">
            <v>DB</v>
          </cell>
          <cell r="E2" t="str">
            <v>NR</v>
          </cell>
          <cell r="F2" t="str">
            <v>X</v>
          </cell>
          <cell r="H2">
            <v>1</v>
          </cell>
          <cell r="I2" t="str">
            <v>AKTIVA</v>
          </cell>
        </row>
        <row r="3">
          <cell r="B3" t="str">
            <v>A.1</v>
          </cell>
          <cell r="C3" t="str">
            <v xml:space="preserve">AKTIVA LANCAR </v>
          </cell>
          <cell r="D3" t="str">
            <v>DB</v>
          </cell>
          <cell r="E3" t="str">
            <v>NR</v>
          </cell>
          <cell r="F3" t="str">
            <v>X</v>
          </cell>
          <cell r="H3">
            <v>11</v>
          </cell>
          <cell r="I3" t="str">
            <v xml:space="preserve">AKTIVA LANCAR </v>
          </cell>
        </row>
        <row r="4">
          <cell r="B4" t="str">
            <v>AA</v>
          </cell>
          <cell r="C4" t="str">
            <v>KAS</v>
          </cell>
          <cell r="D4" t="str">
            <v>DB</v>
          </cell>
          <cell r="E4" t="str">
            <v>NR</v>
          </cell>
          <cell r="F4" t="str">
            <v>X</v>
          </cell>
          <cell r="H4">
            <v>111</v>
          </cell>
          <cell r="I4" t="str">
            <v>KAS</v>
          </cell>
        </row>
        <row r="5">
          <cell r="B5" t="str">
            <v>AA.1</v>
          </cell>
          <cell r="C5" t="str">
            <v>KAS</v>
          </cell>
          <cell r="D5" t="str">
            <v>DB</v>
          </cell>
          <cell r="E5" t="str">
            <v>NR</v>
          </cell>
          <cell r="F5" t="str">
            <v>Ok</v>
          </cell>
          <cell r="H5">
            <v>111.01</v>
          </cell>
          <cell r="I5" t="str">
            <v>KAS BESAR</v>
          </cell>
        </row>
        <row r="6">
          <cell r="B6" t="str">
            <v>AB</v>
          </cell>
          <cell r="C6" t="str">
            <v>BANK</v>
          </cell>
          <cell r="D6" t="str">
            <v>DB</v>
          </cell>
          <cell r="E6" t="str">
            <v>NR</v>
          </cell>
          <cell r="F6" t="str">
            <v>X</v>
          </cell>
          <cell r="H6">
            <v>112</v>
          </cell>
          <cell r="I6" t="str">
            <v>BANK</v>
          </cell>
        </row>
        <row r="7">
          <cell r="B7" t="str">
            <v>AB.1</v>
          </cell>
          <cell r="C7" t="str">
            <v>BANK BCA - IDR (0883848079)</v>
          </cell>
          <cell r="D7" t="str">
            <v>DB</v>
          </cell>
          <cell r="E7" t="str">
            <v>NR</v>
          </cell>
          <cell r="F7" t="str">
            <v>Ok</v>
          </cell>
          <cell r="H7">
            <v>112.01</v>
          </cell>
          <cell r="I7" t="str">
            <v>BANK BCA</v>
          </cell>
        </row>
        <row r="8">
          <cell r="B8" t="str">
            <v>AB.2</v>
          </cell>
          <cell r="C8" t="str">
            <v>BANK BCA - USD (0883849059)</v>
          </cell>
          <cell r="D8" t="str">
            <v>DB</v>
          </cell>
          <cell r="E8" t="str">
            <v>NR</v>
          </cell>
          <cell r="F8" t="str">
            <v>Ok</v>
          </cell>
          <cell r="H8">
            <v>112.02</v>
          </cell>
          <cell r="I8" t="str">
            <v>BANK BRI</v>
          </cell>
        </row>
        <row r="9">
          <cell r="B9" t="str">
            <v>AC</v>
          </cell>
          <cell r="C9" t="str">
            <v>DEPOSITO</v>
          </cell>
          <cell r="D9" t="str">
            <v>DB</v>
          </cell>
          <cell r="E9" t="str">
            <v>NR</v>
          </cell>
          <cell r="F9" t="str">
            <v>X</v>
          </cell>
          <cell r="H9">
            <v>114</v>
          </cell>
          <cell r="I9" t="str">
            <v>DEPOSITO</v>
          </cell>
        </row>
        <row r="10">
          <cell r="B10" t="str">
            <v>AD</v>
          </cell>
          <cell r="C10" t="str">
            <v>PIUTANG</v>
          </cell>
          <cell r="D10" t="str">
            <v>DB</v>
          </cell>
          <cell r="E10" t="str">
            <v>NR</v>
          </cell>
          <cell r="F10" t="str">
            <v>X</v>
          </cell>
          <cell r="H10">
            <v>115</v>
          </cell>
          <cell r="I10" t="str">
            <v>PIUTANG</v>
          </cell>
        </row>
        <row r="11">
          <cell r="B11" t="str">
            <v>AD.1</v>
          </cell>
          <cell r="C11" t="str">
            <v>PIUTANG USAHA</v>
          </cell>
          <cell r="D11" t="str">
            <v>DB</v>
          </cell>
          <cell r="E11" t="str">
            <v>NR</v>
          </cell>
          <cell r="F11" t="str">
            <v>Ok</v>
          </cell>
          <cell r="H11">
            <v>115.01</v>
          </cell>
          <cell r="I11" t="str">
            <v>PIUTANG DAGANG</v>
          </cell>
        </row>
        <row r="12">
          <cell r="B12" t="str">
            <v>AE</v>
          </cell>
          <cell r="C12" t="str">
            <v>PIUTANG NON USAHA</v>
          </cell>
          <cell r="D12" t="str">
            <v>DB</v>
          </cell>
          <cell r="E12" t="str">
            <v>NR</v>
          </cell>
          <cell r="F12" t="str">
            <v>X</v>
          </cell>
          <cell r="H12">
            <v>115.03</v>
          </cell>
          <cell r="I12" t="str">
            <v>PIUTANG DIREKSI</v>
          </cell>
        </row>
        <row r="13">
          <cell r="B13" t="str">
            <v>AF</v>
          </cell>
          <cell r="C13" t="str">
            <v>PERSEDIAAN</v>
          </cell>
          <cell r="D13" t="str">
            <v>DB</v>
          </cell>
          <cell r="E13" t="str">
            <v>NR</v>
          </cell>
          <cell r="F13" t="str">
            <v>X</v>
          </cell>
          <cell r="H13">
            <v>116</v>
          </cell>
          <cell r="I13" t="str">
            <v>PERSEDIAAN</v>
          </cell>
        </row>
        <row r="14">
          <cell r="B14" t="str">
            <v>AF.1</v>
          </cell>
          <cell r="C14" t="str">
            <v>PERSEDIAAN BAHAN BAKU</v>
          </cell>
          <cell r="D14" t="str">
            <v>DB</v>
          </cell>
          <cell r="E14" t="str">
            <v>NR</v>
          </cell>
          <cell r="F14" t="str">
            <v>Ok</v>
          </cell>
        </row>
        <row r="15">
          <cell r="B15" t="str">
            <v>AF.2</v>
          </cell>
          <cell r="C15" t="str">
            <v>PERSEDIAAN PACKING</v>
          </cell>
          <cell r="D15" t="str">
            <v>DB</v>
          </cell>
          <cell r="E15" t="str">
            <v>NR</v>
          </cell>
          <cell r="F15" t="str">
            <v>Ok</v>
          </cell>
        </row>
        <row r="16">
          <cell r="B16" t="str">
            <v>AF.3</v>
          </cell>
          <cell r="C16" t="str">
            <v>PERSEDIAAN BAHAN PEMBANTU</v>
          </cell>
          <cell r="D16" t="str">
            <v>DB</v>
          </cell>
          <cell r="E16" t="str">
            <v>NR</v>
          </cell>
          <cell r="F16" t="str">
            <v>Ok</v>
          </cell>
          <cell r="H16">
            <v>116.02</v>
          </cell>
          <cell r="I16" t="str">
            <v>PERSEDIAAN SPARE PARTS</v>
          </cell>
        </row>
        <row r="17">
          <cell r="B17" t="str">
            <v>AG</v>
          </cell>
          <cell r="C17" t="str">
            <v>PERSEKOT / BIAYA DIBAYAR DIMUKA</v>
          </cell>
          <cell r="D17" t="str">
            <v>DB</v>
          </cell>
          <cell r="E17" t="str">
            <v>NR</v>
          </cell>
          <cell r="F17" t="str">
            <v>X</v>
          </cell>
          <cell r="H17">
            <v>116.05</v>
          </cell>
          <cell r="I17" t="str">
            <v>SEWA DUMP ROCK</v>
          </cell>
        </row>
        <row r="18">
          <cell r="B18" t="str">
            <v>AH</v>
          </cell>
          <cell r="C18" t="str">
            <v>PERSEKOT / ASURANSI DIBAYAR DIMUKA</v>
          </cell>
          <cell r="D18" t="str">
            <v>DB</v>
          </cell>
          <cell r="E18" t="str">
            <v>NR</v>
          </cell>
          <cell r="F18" t="str">
            <v>X</v>
          </cell>
          <cell r="H18">
            <v>116.07</v>
          </cell>
          <cell r="I18" t="str">
            <v>SEWA ALAT GABUNGAN</v>
          </cell>
        </row>
        <row r="19">
          <cell r="B19" t="str">
            <v>AI</v>
          </cell>
          <cell r="C19" t="str">
            <v>PAJAK DI BAYAR DIMUKA</v>
          </cell>
          <cell r="D19" t="str">
            <v>DB</v>
          </cell>
          <cell r="E19" t="str">
            <v>NR</v>
          </cell>
          <cell r="F19" t="str">
            <v>X</v>
          </cell>
          <cell r="H19">
            <v>117</v>
          </cell>
          <cell r="I19" t="str">
            <v>PAJAK DI BAYAR DIMUKA</v>
          </cell>
        </row>
        <row r="20">
          <cell r="B20" t="str">
            <v>AI.1</v>
          </cell>
          <cell r="C20" t="str">
            <v>PPN MASUKAN</v>
          </cell>
          <cell r="D20" t="str">
            <v>DB</v>
          </cell>
          <cell r="E20" t="str">
            <v>NR</v>
          </cell>
          <cell r="F20" t="str">
            <v>Ok</v>
          </cell>
          <cell r="H20">
            <v>117.01</v>
          </cell>
          <cell r="I20" t="str">
            <v>PPN MASUKAN</v>
          </cell>
        </row>
        <row r="21">
          <cell r="B21" t="str">
            <v>AI.2</v>
          </cell>
          <cell r="C21" t="str">
            <v>PPH 22</v>
          </cell>
          <cell r="D21" t="str">
            <v>DB</v>
          </cell>
          <cell r="E21" t="str">
            <v>NR</v>
          </cell>
          <cell r="F21" t="str">
            <v>Ok</v>
          </cell>
          <cell r="H21">
            <v>117.02</v>
          </cell>
          <cell r="I21" t="str">
            <v>PPH 21</v>
          </cell>
        </row>
        <row r="22">
          <cell r="B22" t="str">
            <v>AI.3</v>
          </cell>
          <cell r="C22" t="str">
            <v>PPH 23</v>
          </cell>
          <cell r="D22" t="str">
            <v>DB</v>
          </cell>
          <cell r="E22" t="str">
            <v>NR</v>
          </cell>
          <cell r="F22" t="str">
            <v>Ok</v>
          </cell>
          <cell r="H22">
            <v>117.03</v>
          </cell>
          <cell r="I22" t="str">
            <v>PPH 25</v>
          </cell>
        </row>
        <row r="23">
          <cell r="B23" t="str">
            <v>AI.4</v>
          </cell>
          <cell r="C23" t="str">
            <v>PPH 25</v>
          </cell>
          <cell r="D23" t="str">
            <v>DB</v>
          </cell>
          <cell r="E23" t="str">
            <v>NR</v>
          </cell>
          <cell r="F23" t="str">
            <v>Ok</v>
          </cell>
          <cell r="H23">
            <v>117.04</v>
          </cell>
        </row>
        <row r="24">
          <cell r="B24" t="str">
            <v>AJ</v>
          </cell>
          <cell r="C24" t="str">
            <v xml:space="preserve">UANG MUKA  </v>
          </cell>
          <cell r="D24" t="str">
            <v>DB</v>
          </cell>
          <cell r="E24" t="str">
            <v>NR</v>
          </cell>
          <cell r="F24" t="str">
            <v>X</v>
          </cell>
          <cell r="H24">
            <v>118</v>
          </cell>
          <cell r="I24" t="str">
            <v xml:space="preserve">UANG MUKA  </v>
          </cell>
        </row>
        <row r="25">
          <cell r="B25" t="str">
            <v>AK</v>
          </cell>
          <cell r="C25" t="str">
            <v>INVESTASI</v>
          </cell>
          <cell r="D25" t="str">
            <v>DB</v>
          </cell>
          <cell r="E25" t="str">
            <v>NR</v>
          </cell>
          <cell r="F25" t="str">
            <v>X</v>
          </cell>
          <cell r="H25">
            <v>119</v>
          </cell>
          <cell r="I25" t="str">
            <v>BIAYA DI BYR DIMUKA</v>
          </cell>
        </row>
        <row r="26">
          <cell r="B26" t="str">
            <v>AL</v>
          </cell>
          <cell r="C26" t="str">
            <v>AKTIVA TETAP</v>
          </cell>
          <cell r="D26" t="str">
            <v>DB</v>
          </cell>
          <cell r="E26" t="str">
            <v>NR</v>
          </cell>
          <cell r="F26" t="str">
            <v>X</v>
          </cell>
          <cell r="H26">
            <v>131</v>
          </cell>
          <cell r="I26" t="str">
            <v>AKT. TETAP BERWUJUD</v>
          </cell>
        </row>
        <row r="27">
          <cell r="B27" t="str">
            <v>AL.1</v>
          </cell>
          <cell r="C27" t="str">
            <v xml:space="preserve">TANAH </v>
          </cell>
          <cell r="D27" t="str">
            <v>DB</v>
          </cell>
          <cell r="E27" t="str">
            <v>NR</v>
          </cell>
          <cell r="F27" t="str">
            <v>Ok</v>
          </cell>
          <cell r="H27">
            <v>131.01</v>
          </cell>
          <cell r="I27" t="str">
            <v xml:space="preserve">TANAH </v>
          </cell>
        </row>
        <row r="28">
          <cell r="B28" t="str">
            <v>AL.2</v>
          </cell>
          <cell r="C28" t="str">
            <v>TANAH &amp; BANGUNAN</v>
          </cell>
          <cell r="D28" t="str">
            <v>DB</v>
          </cell>
          <cell r="E28" t="str">
            <v>NR</v>
          </cell>
          <cell r="F28" t="str">
            <v>Ok</v>
          </cell>
          <cell r="H28">
            <v>131.02000000000001</v>
          </cell>
          <cell r="I28" t="str">
            <v>BANGUNAN</v>
          </cell>
        </row>
        <row r="29">
          <cell r="B29" t="str">
            <v>AL.3</v>
          </cell>
          <cell r="C29" t="str">
            <v>MESIN &amp; PERALATAN</v>
          </cell>
          <cell r="D29" t="str">
            <v>DB</v>
          </cell>
          <cell r="E29" t="str">
            <v>NR</v>
          </cell>
          <cell r="F29" t="str">
            <v>Ok</v>
          </cell>
          <cell r="H29">
            <v>131.03</v>
          </cell>
          <cell r="I29" t="str">
            <v>ALAT-ALAT BERAT</v>
          </cell>
        </row>
        <row r="30">
          <cell r="B30" t="str">
            <v>AL.4</v>
          </cell>
          <cell r="C30" t="str">
            <v>KENDARAAN</v>
          </cell>
          <cell r="D30" t="str">
            <v>DB</v>
          </cell>
          <cell r="E30" t="str">
            <v>NR</v>
          </cell>
          <cell r="F30" t="str">
            <v>Ok</v>
          </cell>
          <cell r="H30">
            <v>131.04</v>
          </cell>
          <cell r="I30" t="str">
            <v>KENDARAAN</v>
          </cell>
        </row>
        <row r="31">
          <cell r="B31" t="str">
            <v>AL.5</v>
          </cell>
          <cell r="C31" t="str">
            <v>INVENTARIS KANTOR</v>
          </cell>
          <cell r="D31" t="str">
            <v>DB</v>
          </cell>
          <cell r="E31" t="str">
            <v>NR</v>
          </cell>
          <cell r="F31" t="str">
            <v>Ok</v>
          </cell>
          <cell r="H31">
            <v>131.05000000000001</v>
          </cell>
          <cell r="I31" t="str">
            <v>INVESTARIS KANTOR</v>
          </cell>
        </row>
        <row r="32">
          <cell r="B32" t="str">
            <v>AM.2</v>
          </cell>
          <cell r="C32" t="str">
            <v>AKM. PENYUSUTAN BANGUNAN</v>
          </cell>
          <cell r="D32" t="str">
            <v>DB</v>
          </cell>
          <cell r="E32" t="str">
            <v>NR</v>
          </cell>
          <cell r="F32" t="str">
            <v>Ok</v>
          </cell>
          <cell r="H32">
            <v>132</v>
          </cell>
          <cell r="I32" t="str">
            <v>AKK. PENYUSUTAN</v>
          </cell>
        </row>
        <row r="33">
          <cell r="B33" t="str">
            <v>AM.3</v>
          </cell>
          <cell r="C33" t="str">
            <v>AKM. PENYUSUTAN MESIN &amp; PERALATAN</v>
          </cell>
          <cell r="D33" t="str">
            <v>DB</v>
          </cell>
          <cell r="E33" t="str">
            <v>NR</v>
          </cell>
          <cell r="F33" t="str">
            <v>Ok</v>
          </cell>
          <cell r="H33">
            <v>132.01</v>
          </cell>
          <cell r="I33" t="str">
            <v>AKK. PENYUSUTAN BANGUNAN</v>
          </cell>
        </row>
        <row r="34">
          <cell r="B34" t="str">
            <v>AM.4</v>
          </cell>
          <cell r="C34" t="str">
            <v>AKM. PENYUSUTAN KENDARAAN</v>
          </cell>
          <cell r="D34" t="str">
            <v>DB</v>
          </cell>
          <cell r="E34" t="str">
            <v>NR</v>
          </cell>
          <cell r="F34" t="str">
            <v>Ok</v>
          </cell>
          <cell r="H34">
            <v>132.02000000000001</v>
          </cell>
          <cell r="I34" t="str">
            <v>AKK. PENYUSUTAN ALAT BERAT</v>
          </cell>
        </row>
        <row r="35">
          <cell r="B35" t="str">
            <v>AM.5</v>
          </cell>
          <cell r="C35" t="str">
            <v>AKM. PENYUSUTAN INVENTARIS KANTOR</v>
          </cell>
          <cell r="D35" t="str">
            <v>DB</v>
          </cell>
          <cell r="E35" t="str">
            <v>NR</v>
          </cell>
          <cell r="F35" t="str">
            <v>Ok</v>
          </cell>
          <cell r="H35">
            <v>132.03</v>
          </cell>
          <cell r="I35" t="str">
            <v>AKK. PENYUSUTAN KENDARAAN</v>
          </cell>
        </row>
        <row r="36">
          <cell r="B36" t="str">
            <v>AM.6</v>
          </cell>
          <cell r="C36" t="str">
            <v>AKM. PENYUSUTAN INSTALASI</v>
          </cell>
          <cell r="D36" t="str">
            <v>DB</v>
          </cell>
          <cell r="E36" t="str">
            <v>NR</v>
          </cell>
          <cell r="F36" t="str">
            <v>Ok</v>
          </cell>
          <cell r="H36">
            <v>132.04</v>
          </cell>
          <cell r="I36" t="str">
            <v>AKK. PENYUSUTAN INV KANTOR</v>
          </cell>
        </row>
        <row r="37">
          <cell r="C37" t="str">
            <v>AKTIVA LAIN-LAIN</v>
          </cell>
          <cell r="D37" t="str">
            <v>DB</v>
          </cell>
          <cell r="E37" t="str">
            <v>NR</v>
          </cell>
          <cell r="F37" t="str">
            <v>X</v>
          </cell>
          <cell r="H37">
            <v>140</v>
          </cell>
          <cell r="I37" t="str">
            <v>AKTIVA LAIN-LAIN</v>
          </cell>
        </row>
        <row r="38">
          <cell r="B38" t="str">
            <v>B</v>
          </cell>
          <cell r="C38" t="str">
            <v>KEWAJIBAN</v>
          </cell>
          <cell r="D38" t="str">
            <v>CR</v>
          </cell>
          <cell r="E38" t="str">
            <v>NR</v>
          </cell>
          <cell r="F38" t="str">
            <v>X</v>
          </cell>
          <cell r="H38" t="str">
            <v>200</v>
          </cell>
          <cell r="I38" t="str">
            <v>PASIVA</v>
          </cell>
        </row>
        <row r="39">
          <cell r="B39" t="str">
            <v>BA</v>
          </cell>
          <cell r="C39" t="str">
            <v>HUTANG</v>
          </cell>
          <cell r="D39" t="str">
            <v>CR</v>
          </cell>
          <cell r="E39" t="str">
            <v>NR</v>
          </cell>
          <cell r="F39" t="str">
            <v>X</v>
          </cell>
          <cell r="H39" t="str">
            <v>210</v>
          </cell>
          <cell r="I39" t="str">
            <v>KEWAJIBAN JK PENDEK</v>
          </cell>
        </row>
        <row r="40">
          <cell r="B40" t="str">
            <v>BA.1</v>
          </cell>
          <cell r="C40" t="str">
            <v>HUTANG USAHA</v>
          </cell>
          <cell r="D40" t="str">
            <v>CR</v>
          </cell>
          <cell r="E40" t="str">
            <v>NR</v>
          </cell>
          <cell r="F40" t="str">
            <v>Ok</v>
          </cell>
          <cell r="H40">
            <v>211</v>
          </cell>
          <cell r="I40" t="str">
            <v>HUTANG USAHA</v>
          </cell>
        </row>
        <row r="41">
          <cell r="B41" t="str">
            <v>BB</v>
          </cell>
          <cell r="C41" t="str">
            <v>HUTANG NON USAHA</v>
          </cell>
          <cell r="D41" t="str">
            <v>CR</v>
          </cell>
          <cell r="E41" t="str">
            <v>NR</v>
          </cell>
          <cell r="F41" t="str">
            <v>X</v>
          </cell>
          <cell r="H41">
            <v>211.02</v>
          </cell>
        </row>
        <row r="42">
          <cell r="B42" t="str">
            <v>BB.1</v>
          </cell>
          <cell r="C42" t="str">
            <v>HUTANG LAIN-LAIN</v>
          </cell>
          <cell r="D42" t="str">
            <v>CR</v>
          </cell>
          <cell r="E42" t="str">
            <v>NR</v>
          </cell>
          <cell r="F42" t="str">
            <v>Ok</v>
          </cell>
          <cell r="H42" t="str">
            <v>211.03</v>
          </cell>
        </row>
        <row r="43">
          <cell r="B43" t="str">
            <v>BC</v>
          </cell>
          <cell r="C43" t="str">
            <v>HUTANG BANK</v>
          </cell>
          <cell r="D43" t="str">
            <v>CR</v>
          </cell>
          <cell r="E43" t="str">
            <v>NR</v>
          </cell>
          <cell r="F43" t="str">
            <v>X</v>
          </cell>
          <cell r="H43">
            <v>212</v>
          </cell>
          <cell r="I43" t="str">
            <v>HUTANG BANK</v>
          </cell>
        </row>
        <row r="44">
          <cell r="B44" t="str">
            <v>BD</v>
          </cell>
          <cell r="C44" t="str">
            <v>HUTANG PAJAK</v>
          </cell>
          <cell r="D44" t="str">
            <v>CR</v>
          </cell>
          <cell r="E44" t="str">
            <v>NR</v>
          </cell>
          <cell r="F44" t="str">
            <v>X</v>
          </cell>
          <cell r="H44">
            <v>213</v>
          </cell>
          <cell r="I44" t="str">
            <v>HUTANG PAJAK</v>
          </cell>
        </row>
        <row r="45">
          <cell r="B45" t="str">
            <v>BD.1</v>
          </cell>
          <cell r="C45" t="str">
            <v>HUTANG PPN (KELUAR)</v>
          </cell>
          <cell r="D45" t="str">
            <v>CR</v>
          </cell>
          <cell r="E45" t="str">
            <v>NR</v>
          </cell>
          <cell r="F45" t="str">
            <v>Ok</v>
          </cell>
          <cell r="H45" t="str">
            <v>213.01</v>
          </cell>
          <cell r="I45" t="str">
            <v>HUTANG PPN KELUAR</v>
          </cell>
        </row>
        <row r="46">
          <cell r="B46" t="str">
            <v>BD.2</v>
          </cell>
          <cell r="C46" t="str">
            <v>HUTANG PPH 21</v>
          </cell>
          <cell r="D46" t="str">
            <v>CR</v>
          </cell>
          <cell r="E46" t="str">
            <v>NR</v>
          </cell>
          <cell r="F46" t="str">
            <v>Ok</v>
          </cell>
          <cell r="H46" t="str">
            <v>213.02</v>
          </cell>
          <cell r="I46" t="str">
            <v>HUTANG PPN 21</v>
          </cell>
        </row>
        <row r="47">
          <cell r="B47" t="str">
            <v>BD.3</v>
          </cell>
          <cell r="C47" t="str">
            <v>HUTANG PPH 25</v>
          </cell>
          <cell r="D47" t="str">
            <v>CR</v>
          </cell>
          <cell r="E47" t="str">
            <v>NR</v>
          </cell>
          <cell r="F47" t="str">
            <v>Ok</v>
          </cell>
          <cell r="H47" t="str">
            <v>213.03</v>
          </cell>
          <cell r="I47" t="str">
            <v>HUTANG PPN 25</v>
          </cell>
        </row>
        <row r="48">
          <cell r="B48" t="str">
            <v>BD.4</v>
          </cell>
          <cell r="C48" t="str">
            <v>HUTANG PPH 29</v>
          </cell>
          <cell r="D48" t="str">
            <v>CR</v>
          </cell>
          <cell r="E48" t="str">
            <v>NR</v>
          </cell>
          <cell r="F48" t="str">
            <v>Ok</v>
          </cell>
          <cell r="H48" t="str">
            <v>213.04</v>
          </cell>
          <cell r="I48" t="str">
            <v>HUTANG PPN 29</v>
          </cell>
        </row>
        <row r="49">
          <cell r="B49" t="str">
            <v>BD.5</v>
          </cell>
          <cell r="C49" t="str">
            <v>PPH FINAL</v>
          </cell>
          <cell r="D49" t="str">
            <v>CR</v>
          </cell>
          <cell r="E49" t="str">
            <v>NR</v>
          </cell>
          <cell r="F49" t="str">
            <v>Ok</v>
          </cell>
          <cell r="H49" t="str">
            <v>213.05</v>
          </cell>
          <cell r="I49" t="str">
            <v>HUTANG PAJAK PPH 23</v>
          </cell>
        </row>
        <row r="50">
          <cell r="B50" t="str">
            <v>BD.6</v>
          </cell>
          <cell r="C50" t="str">
            <v>HUTANG PAJAK MASIH HARUS DIBAYAR</v>
          </cell>
          <cell r="D50" t="str">
            <v>CR</v>
          </cell>
          <cell r="E50" t="str">
            <v>NR</v>
          </cell>
          <cell r="F50" t="str">
            <v>Ok</v>
          </cell>
        </row>
        <row r="51">
          <cell r="B51" t="str">
            <v>BE</v>
          </cell>
          <cell r="C51" t="str">
            <v>PEMBAYARAN DITERIMA DIMUKA</v>
          </cell>
          <cell r="D51" t="str">
            <v>CR</v>
          </cell>
          <cell r="E51" t="str">
            <v>NR</v>
          </cell>
          <cell r="F51" t="str">
            <v>X</v>
          </cell>
          <cell r="H51">
            <v>214</v>
          </cell>
          <cell r="I51" t="str">
            <v>HUTANG LAIN-LAIN</v>
          </cell>
        </row>
        <row r="52">
          <cell r="B52" t="str">
            <v>BF</v>
          </cell>
          <cell r="C52" t="str">
            <v>BIAYA MASIH HARUS DIBAYAR</v>
          </cell>
          <cell r="D52" t="str">
            <v>CR</v>
          </cell>
          <cell r="E52" t="str">
            <v>NR</v>
          </cell>
          <cell r="F52" t="str">
            <v>X</v>
          </cell>
          <cell r="H52" t="str">
            <v>214.00</v>
          </cell>
          <cell r="I52" t="str">
            <v>HUTANG BIAYA</v>
          </cell>
        </row>
        <row r="53">
          <cell r="B53" t="str">
            <v>BF.1</v>
          </cell>
          <cell r="C53" t="str">
            <v>BIAYA MASIH HARUS DIBAYAR</v>
          </cell>
          <cell r="D53" t="str">
            <v>CR</v>
          </cell>
          <cell r="E53" t="str">
            <v>NR</v>
          </cell>
          <cell r="F53" t="str">
            <v>Ok</v>
          </cell>
        </row>
        <row r="54">
          <cell r="B54" t="str">
            <v>BF.2</v>
          </cell>
          <cell r="D54" t="str">
            <v>CR</v>
          </cell>
          <cell r="E54" t="str">
            <v>NR</v>
          </cell>
          <cell r="F54" t="str">
            <v>Ok</v>
          </cell>
        </row>
        <row r="55">
          <cell r="B55" t="str">
            <v>C</v>
          </cell>
          <cell r="C55" t="str">
            <v>EKUITAS</v>
          </cell>
          <cell r="D55" t="str">
            <v>CR</v>
          </cell>
          <cell r="E55" t="str">
            <v>NR</v>
          </cell>
          <cell r="F55" t="str">
            <v>X</v>
          </cell>
          <cell r="H55">
            <v>300</v>
          </cell>
          <cell r="I55" t="str">
            <v>MODAL</v>
          </cell>
        </row>
        <row r="56">
          <cell r="B56" t="str">
            <v>CA</v>
          </cell>
          <cell r="C56" t="str">
            <v>MODAL AWAL</v>
          </cell>
          <cell r="D56" t="str">
            <v>CR</v>
          </cell>
          <cell r="E56" t="str">
            <v>NR</v>
          </cell>
          <cell r="F56" t="str">
            <v>X</v>
          </cell>
          <cell r="H56">
            <v>311</v>
          </cell>
          <cell r="I56" t="str">
            <v>MODAL SAHAM</v>
          </cell>
        </row>
        <row r="57">
          <cell r="B57" t="str">
            <v>CB</v>
          </cell>
          <cell r="C57" t="str">
            <v>LABA DITAHAN</v>
          </cell>
          <cell r="D57" t="str">
            <v>CR</v>
          </cell>
          <cell r="E57" t="str">
            <v>NR</v>
          </cell>
          <cell r="F57" t="str">
            <v>X</v>
          </cell>
          <cell r="H57" t="str">
            <v>311.01</v>
          </cell>
          <cell r="I57" t="str">
            <v>MODAL SAHAM DISETOR</v>
          </cell>
        </row>
        <row r="58">
          <cell r="B58" t="str">
            <v>CC</v>
          </cell>
          <cell r="C58" t="str">
            <v>LABA TAHUN BERJALAN</v>
          </cell>
          <cell r="D58" t="str">
            <v>CR</v>
          </cell>
          <cell r="E58" t="str">
            <v>NR</v>
          </cell>
          <cell r="F58" t="str">
            <v>X</v>
          </cell>
          <cell r="H58" t="str">
            <v>311.02</v>
          </cell>
          <cell r="I58" t="str">
            <v>LABA DI TAHAN</v>
          </cell>
        </row>
        <row r="59">
          <cell r="B59" t="str">
            <v>CD</v>
          </cell>
          <cell r="C59" t="str">
            <v>PRIVE</v>
          </cell>
          <cell r="D59" t="str">
            <v>CR</v>
          </cell>
          <cell r="E59" t="str">
            <v>NR</v>
          </cell>
          <cell r="F59" t="str">
            <v>X</v>
          </cell>
          <cell r="H59">
            <v>321</v>
          </cell>
          <cell r="I59" t="str">
            <v>LABA (RUGI)</v>
          </cell>
        </row>
        <row r="60">
          <cell r="B60" t="str">
            <v>CE</v>
          </cell>
          <cell r="D60" t="str">
            <v>CR</v>
          </cell>
          <cell r="E60" t="str">
            <v>NR</v>
          </cell>
          <cell r="F60" t="str">
            <v>X</v>
          </cell>
          <cell r="H60" t="str">
            <v>321.01</v>
          </cell>
          <cell r="I60" t="str">
            <v>LABA (RUGI) TAHUN LALU</v>
          </cell>
        </row>
        <row r="61">
          <cell r="B61" t="str">
            <v>CF</v>
          </cell>
          <cell r="D61" t="str">
            <v>CR</v>
          </cell>
          <cell r="E61" t="str">
            <v>NR</v>
          </cell>
          <cell r="F61" t="str">
            <v>X</v>
          </cell>
          <cell r="H61" t="str">
            <v>321.02</v>
          </cell>
          <cell r="I61" t="str">
            <v>LABA (RUGI) TAHUN BERJALAN</v>
          </cell>
        </row>
        <row r="62">
          <cell r="B62" t="str">
            <v>D</v>
          </cell>
          <cell r="C62" t="str">
            <v>PENDAPATAN</v>
          </cell>
          <cell r="D62" t="str">
            <v>CR</v>
          </cell>
          <cell r="E62" t="str">
            <v>LR</v>
          </cell>
          <cell r="F62" t="str">
            <v>X</v>
          </cell>
          <cell r="H62">
            <v>400</v>
          </cell>
          <cell r="I62" t="str">
            <v>PENDAPATAN</v>
          </cell>
        </row>
        <row r="63">
          <cell r="B63" t="str">
            <v>DA</v>
          </cell>
          <cell r="C63" t="str">
            <v>PENDAPATAN USAHA</v>
          </cell>
          <cell r="D63" t="str">
            <v>CR</v>
          </cell>
          <cell r="E63" t="str">
            <v>LR</v>
          </cell>
          <cell r="F63" t="str">
            <v>X</v>
          </cell>
          <cell r="H63">
            <v>411</v>
          </cell>
          <cell r="I63" t="str">
            <v>PEND. SEWA ALAT BERAT</v>
          </cell>
        </row>
        <row r="64">
          <cell r="B64" t="str">
            <v>DA.1</v>
          </cell>
          <cell r="C64" t="str">
            <v>PENJUALAN</v>
          </cell>
          <cell r="D64" t="str">
            <v>CR</v>
          </cell>
          <cell r="E64" t="str">
            <v>LR</v>
          </cell>
          <cell r="F64" t="str">
            <v>Ok</v>
          </cell>
          <cell r="H64" t="str">
            <v>411.00</v>
          </cell>
          <cell r="I64" t="str">
            <v>PEND. SEWA ALAT BERAT</v>
          </cell>
        </row>
        <row r="65">
          <cell r="B65" t="str">
            <v>DB</v>
          </cell>
          <cell r="C65" t="str">
            <v>PENDAPATAN DILUAR USAHA</v>
          </cell>
          <cell r="D65" t="str">
            <v>CR</v>
          </cell>
          <cell r="E65" t="str">
            <v>LR</v>
          </cell>
          <cell r="F65" t="str">
            <v>X</v>
          </cell>
          <cell r="H65">
            <v>412</v>
          </cell>
          <cell r="I65" t="str">
            <v>PEND TRUCK CRAINE</v>
          </cell>
        </row>
        <row r="66">
          <cell r="B66" t="str">
            <v>E</v>
          </cell>
          <cell r="C66" t="str">
            <v>BEBAN LANGSUNG PRODUKSI</v>
          </cell>
          <cell r="D66" t="str">
            <v>DB</v>
          </cell>
          <cell r="E66" t="str">
            <v>LR</v>
          </cell>
          <cell r="F66" t="str">
            <v>X</v>
          </cell>
          <cell r="H66" t="str">
            <v>500</v>
          </cell>
          <cell r="I66" t="str">
            <v>BEBAN LANGSUNG</v>
          </cell>
        </row>
        <row r="67">
          <cell r="B67" t="str">
            <v>EA</v>
          </cell>
          <cell r="C67" t="str">
            <v>BEBAN BAHAN BAKU</v>
          </cell>
          <cell r="D67" t="str">
            <v>DB</v>
          </cell>
          <cell r="E67" t="str">
            <v>LR</v>
          </cell>
          <cell r="F67" t="str">
            <v>X</v>
          </cell>
        </row>
        <row r="68">
          <cell r="B68" t="str">
            <v>EA.1</v>
          </cell>
          <cell r="C68" t="str">
            <v>BEBAN BAHAN BAKU</v>
          </cell>
          <cell r="D68" t="str">
            <v>DB</v>
          </cell>
          <cell r="E68" t="str">
            <v>LR</v>
          </cell>
          <cell r="F68" t="str">
            <v>Ok</v>
          </cell>
          <cell r="H68" t="str">
            <v>500.01</v>
          </cell>
          <cell r="I68" t="str">
            <v>GAJI DAN TUNJANGAN</v>
          </cell>
        </row>
        <row r="69">
          <cell r="B69" t="str">
            <v>EB</v>
          </cell>
          <cell r="C69" t="str">
            <v>BEBAN PACKING</v>
          </cell>
          <cell r="D69" t="str">
            <v>DB</v>
          </cell>
          <cell r="E69" t="str">
            <v>LR</v>
          </cell>
          <cell r="F69" t="str">
            <v>X</v>
          </cell>
          <cell r="H69" t="str">
            <v>500.04</v>
          </cell>
          <cell r="I69" t="str">
            <v>PERAWATAN DAN SPARE PARTS</v>
          </cell>
        </row>
        <row r="70">
          <cell r="B70" t="str">
            <v>EB.1</v>
          </cell>
          <cell r="C70" t="str">
            <v>BEBAN PACKING</v>
          </cell>
          <cell r="D70" t="str">
            <v>DB</v>
          </cell>
          <cell r="E70" t="str">
            <v>LR</v>
          </cell>
          <cell r="F70" t="str">
            <v>Ok</v>
          </cell>
          <cell r="H70" t="str">
            <v>500.05</v>
          </cell>
          <cell r="I70" t="str">
            <v>BIAYA PENYUSUTAN</v>
          </cell>
        </row>
        <row r="71">
          <cell r="B71" t="str">
            <v>EC</v>
          </cell>
          <cell r="C71" t="str">
            <v>BEBAN BAHAN PEMBANTU</v>
          </cell>
          <cell r="D71" t="str">
            <v>DB</v>
          </cell>
          <cell r="E71" t="str">
            <v>LR</v>
          </cell>
          <cell r="F71" t="str">
            <v>X</v>
          </cell>
          <cell r="H71" t="str">
            <v>500.08</v>
          </cell>
          <cell r="I71" t="str">
            <v>PEMAKAIAN BAN</v>
          </cell>
        </row>
        <row r="72">
          <cell r="B72" t="str">
            <v>EC.1</v>
          </cell>
          <cell r="C72" t="str">
            <v>BEBAN BAHAN PEMBANTU</v>
          </cell>
          <cell r="D72" t="str">
            <v>DB</v>
          </cell>
          <cell r="E72" t="str">
            <v>LR</v>
          </cell>
          <cell r="F72" t="str">
            <v>Ok</v>
          </cell>
          <cell r="H72" t="str">
            <v>500.09</v>
          </cell>
          <cell r="I72" t="str">
            <v>Biaya Asuransi Alat</v>
          </cell>
        </row>
        <row r="73">
          <cell r="B73" t="str">
            <v>ED</v>
          </cell>
          <cell r="C73" t="str">
            <v>UPAH LANGSUNG</v>
          </cell>
          <cell r="D73" t="str">
            <v>DB</v>
          </cell>
          <cell r="E73" t="str">
            <v>LR</v>
          </cell>
          <cell r="F73" t="str">
            <v>X</v>
          </cell>
        </row>
        <row r="74">
          <cell r="B74" t="str">
            <v>ED.1</v>
          </cell>
          <cell r="C74" t="str">
            <v>TENAGA KERJA LANGSUNG</v>
          </cell>
          <cell r="D74" t="str">
            <v>DB</v>
          </cell>
          <cell r="E74" t="str">
            <v>LR</v>
          </cell>
          <cell r="F74" t="str">
            <v>Ok</v>
          </cell>
        </row>
        <row r="75">
          <cell r="B75" t="str">
            <v>EE</v>
          </cell>
          <cell r="C75" t="str">
            <v>BIAYA OVERHEAD PABRIK (BOP)</v>
          </cell>
          <cell r="D75" t="str">
            <v>DB</v>
          </cell>
          <cell r="E75" t="str">
            <v>LR</v>
          </cell>
          <cell r="F75" t="str">
            <v>X</v>
          </cell>
        </row>
        <row r="76">
          <cell r="B76" t="str">
            <v>EE.1</v>
          </cell>
          <cell r="C76" t="str">
            <v>PERAWATAN BANGUNAN</v>
          </cell>
          <cell r="D76" t="str">
            <v>DB</v>
          </cell>
          <cell r="E76" t="str">
            <v>LR</v>
          </cell>
          <cell r="F76" t="str">
            <v>Ok</v>
          </cell>
          <cell r="H76" t="str">
            <v>600</v>
          </cell>
          <cell r="I76" t="str">
            <v>BIAYA ADM&amp;UMUM</v>
          </cell>
        </row>
        <row r="77">
          <cell r="B77" t="str">
            <v>EE.2</v>
          </cell>
          <cell r="C77" t="str">
            <v>PEAWATAN MESIN &amp; PERALATAN</v>
          </cell>
          <cell r="D77" t="str">
            <v>DB</v>
          </cell>
          <cell r="E77" t="str">
            <v>LR</v>
          </cell>
          <cell r="F77" t="str">
            <v>Ok</v>
          </cell>
          <cell r="H77" t="str">
            <v>600.01</v>
          </cell>
          <cell r="I77" t="str">
            <v>BIAYA ADM&amp;UMUM</v>
          </cell>
        </row>
        <row r="78">
          <cell r="B78" t="str">
            <v>EE.3</v>
          </cell>
          <cell r="C78" t="str">
            <v>PENYUSUTAN BANGUNAN</v>
          </cell>
          <cell r="D78" t="str">
            <v>DB</v>
          </cell>
          <cell r="E78" t="str">
            <v>LR</v>
          </cell>
          <cell r="F78" t="str">
            <v>Ok</v>
          </cell>
          <cell r="H78" t="str">
            <v>600.02</v>
          </cell>
          <cell r="I78" t="str">
            <v>BIAYA PERJALANAN DINAS</v>
          </cell>
        </row>
        <row r="79">
          <cell r="B79" t="str">
            <v>EE.4</v>
          </cell>
          <cell r="C79" t="str">
            <v>PENYUSUTAN MESIN &amp; PERALATAN</v>
          </cell>
          <cell r="D79" t="str">
            <v>DB</v>
          </cell>
          <cell r="E79" t="str">
            <v>LR</v>
          </cell>
          <cell r="F79" t="str">
            <v>Ok</v>
          </cell>
          <cell r="H79" t="str">
            <v>600.03</v>
          </cell>
          <cell r="I79" t="str">
            <v>GAJI POKOK</v>
          </cell>
        </row>
        <row r="80">
          <cell r="B80" t="str">
            <v>EF</v>
          </cell>
          <cell r="C80" t="str">
            <v>HPP PENJUALAN</v>
          </cell>
          <cell r="D80" t="str">
            <v>DB</v>
          </cell>
          <cell r="E80" t="str">
            <v>LR</v>
          </cell>
          <cell r="F80" t="str">
            <v>X</v>
          </cell>
          <cell r="H80" t="str">
            <v>600.04</v>
          </cell>
          <cell r="I80" t="str">
            <v>UANG MAKAN</v>
          </cell>
        </row>
        <row r="81">
          <cell r="B81" t="str">
            <v>F</v>
          </cell>
          <cell r="C81" t="str">
            <v>BEBAN PENJUALAN, ADM. &amp; UMUM</v>
          </cell>
          <cell r="D81" t="str">
            <v>DB</v>
          </cell>
          <cell r="E81" t="str">
            <v>LR</v>
          </cell>
          <cell r="F81" t="str">
            <v>X</v>
          </cell>
          <cell r="H81" t="str">
            <v>600.05</v>
          </cell>
          <cell r="I81" t="str">
            <v>INSENTIF/BONUS/LEMBUR</v>
          </cell>
        </row>
        <row r="82">
          <cell r="B82" t="str">
            <v>FA</v>
          </cell>
          <cell r="C82" t="str">
            <v>GAJI, THR &amp; TUNJANGAN</v>
          </cell>
          <cell r="D82" t="str">
            <v>DB</v>
          </cell>
          <cell r="E82" t="str">
            <v>LR</v>
          </cell>
          <cell r="F82" t="str">
            <v>X</v>
          </cell>
          <cell r="H82" t="str">
            <v>600.06</v>
          </cell>
          <cell r="I82" t="str">
            <v>TUNJANGAN PENGOBATAN</v>
          </cell>
        </row>
        <row r="83">
          <cell r="B83" t="str">
            <v>FA.1</v>
          </cell>
          <cell r="C83" t="str">
            <v>GAJI, THR &amp; LEMBUR</v>
          </cell>
          <cell r="D83" t="str">
            <v>DB</v>
          </cell>
          <cell r="E83" t="str">
            <v>LR</v>
          </cell>
          <cell r="F83" t="str">
            <v>Ok</v>
          </cell>
        </row>
        <row r="84">
          <cell r="B84" t="str">
            <v>FB</v>
          </cell>
          <cell r="C84" t="str">
            <v>BEBAN PENJUALAN</v>
          </cell>
          <cell r="D84" t="str">
            <v>DB</v>
          </cell>
          <cell r="E84" t="str">
            <v>LR</v>
          </cell>
          <cell r="F84" t="str">
            <v>X</v>
          </cell>
          <cell r="H84" t="str">
            <v>600.07</v>
          </cell>
          <cell r="I84" t="str">
            <v>TUNJANGAN TRANSPORT</v>
          </cell>
        </row>
        <row r="85">
          <cell r="B85" t="str">
            <v>FB.1</v>
          </cell>
          <cell r="C85" t="str">
            <v>PENGIRIMAN BARANG</v>
          </cell>
          <cell r="D85" t="str">
            <v>DB</v>
          </cell>
          <cell r="E85" t="str">
            <v>LR</v>
          </cell>
          <cell r="F85" t="str">
            <v>Ok</v>
          </cell>
        </row>
        <row r="86">
          <cell r="B86" t="str">
            <v>FC</v>
          </cell>
          <cell r="C86" t="str">
            <v>PERJALANAN DINAS</v>
          </cell>
          <cell r="D86" t="str">
            <v>DB</v>
          </cell>
          <cell r="E86" t="str">
            <v>LR</v>
          </cell>
          <cell r="F86" t="str">
            <v>X</v>
          </cell>
          <cell r="H86" t="str">
            <v>600.10</v>
          </cell>
          <cell r="I86" t="str">
            <v>REKENING LISTRIK/AIR</v>
          </cell>
        </row>
        <row r="87">
          <cell r="B87" t="str">
            <v>FC.1</v>
          </cell>
          <cell r="C87" t="str">
            <v>BBM, PARKIR &amp; TOL</v>
          </cell>
          <cell r="D87" t="str">
            <v>DB</v>
          </cell>
          <cell r="E87" t="str">
            <v>LR</v>
          </cell>
          <cell r="F87" t="str">
            <v>Ok</v>
          </cell>
          <cell r="H87" t="str">
            <v>600.11</v>
          </cell>
          <cell r="I87" t="str">
            <v>REKENING TELEPON/TELEX/FAX</v>
          </cell>
        </row>
        <row r="88">
          <cell r="B88" t="str">
            <v>FC.2</v>
          </cell>
          <cell r="C88" t="str">
            <v>PARKIR &amp; TOL</v>
          </cell>
          <cell r="D88" t="str">
            <v>DB</v>
          </cell>
          <cell r="E88" t="str">
            <v>LR</v>
          </cell>
          <cell r="F88" t="str">
            <v>Ok</v>
          </cell>
          <cell r="H88" t="str">
            <v>600.12</v>
          </cell>
          <cell r="I88" t="str">
            <v>ALAT-ALAT KANTOR</v>
          </cell>
        </row>
        <row r="89">
          <cell r="B89" t="str">
            <v>FD</v>
          </cell>
          <cell r="C89" t="str">
            <v>KESEHATAN &amp; KESEJAHTERAAN</v>
          </cell>
          <cell r="D89" t="str">
            <v>DB</v>
          </cell>
          <cell r="E89" t="str">
            <v>LR</v>
          </cell>
          <cell r="F89" t="str">
            <v>X</v>
          </cell>
          <cell r="H89" t="str">
            <v>600.13</v>
          </cell>
          <cell r="I89" t="str">
            <v>POST&amp;MATERAI</v>
          </cell>
        </row>
        <row r="90">
          <cell r="B90" t="str">
            <v>FD.1</v>
          </cell>
          <cell r="C90" t="str">
            <v>PENGOBATAN &amp; KESEHATAN</v>
          </cell>
          <cell r="D90" t="str">
            <v>DB</v>
          </cell>
          <cell r="E90" t="str">
            <v>LR</v>
          </cell>
          <cell r="F90" t="str">
            <v>Ok</v>
          </cell>
          <cell r="H90" t="str">
            <v>600.14</v>
          </cell>
          <cell r="I90" t="str">
            <v>BI. ASURANSI</v>
          </cell>
        </row>
        <row r="91">
          <cell r="B91" t="str">
            <v>FD.2</v>
          </cell>
          <cell r="C91" t="str">
            <v>KESEHATAN</v>
          </cell>
          <cell r="D91" t="str">
            <v>DB</v>
          </cell>
          <cell r="E91" t="str">
            <v>LR</v>
          </cell>
          <cell r="F91" t="str">
            <v>Ok</v>
          </cell>
          <cell r="H91" t="str">
            <v>600.15</v>
          </cell>
          <cell r="I91" t="str">
            <v>BI.CONSULTAN</v>
          </cell>
        </row>
        <row r="92">
          <cell r="B92" t="str">
            <v>FE</v>
          </cell>
          <cell r="C92" t="str">
            <v>MAKAN &amp; MINUM</v>
          </cell>
          <cell r="D92" t="str">
            <v>DB</v>
          </cell>
          <cell r="E92" t="str">
            <v>LR</v>
          </cell>
          <cell r="F92" t="str">
            <v>X</v>
          </cell>
          <cell r="H92" t="str">
            <v>600.16</v>
          </cell>
          <cell r="I92" t="str">
            <v>BI.PERIJINAN</v>
          </cell>
        </row>
        <row r="93">
          <cell r="B93" t="str">
            <v>FE.1</v>
          </cell>
          <cell r="C93" t="str">
            <v>MAKAN &amp; MINUM</v>
          </cell>
          <cell r="D93" t="str">
            <v>DB</v>
          </cell>
          <cell r="E93" t="str">
            <v>LR</v>
          </cell>
          <cell r="F93" t="str">
            <v>Ok</v>
          </cell>
          <cell r="H93" t="str">
            <v>600.17</v>
          </cell>
          <cell r="I93" t="str">
            <v>BI. IURAN &amp; KORAN</v>
          </cell>
        </row>
        <row r="94">
          <cell r="B94" t="str">
            <v>FF</v>
          </cell>
          <cell r="C94" t="str">
            <v>LISTRIK, AIR &amp; TELEPON</v>
          </cell>
          <cell r="D94" t="str">
            <v>DB</v>
          </cell>
          <cell r="E94" t="str">
            <v>LR</v>
          </cell>
          <cell r="F94" t="str">
            <v>X</v>
          </cell>
          <cell r="H94" t="str">
            <v>600.18</v>
          </cell>
          <cell r="I94" t="str">
            <v>BI. PAJAK kendaraan/stnk</v>
          </cell>
        </row>
        <row r="95">
          <cell r="B95" t="str">
            <v>FF.1</v>
          </cell>
          <cell r="C95" t="str">
            <v>LISTRIK, AIR, TELPON &amp; FAX</v>
          </cell>
          <cell r="D95" t="str">
            <v>DB</v>
          </cell>
          <cell r="E95" t="str">
            <v>LR</v>
          </cell>
          <cell r="F95" t="str">
            <v>Ok</v>
          </cell>
          <cell r="H95" t="str">
            <v>600.19</v>
          </cell>
          <cell r="I95" t="str">
            <v>BI. SUMBANGAN &amp; ENTERTAINMENT</v>
          </cell>
        </row>
        <row r="96">
          <cell r="B96" t="str">
            <v>FF.2</v>
          </cell>
          <cell r="C96" t="str">
            <v>AIR</v>
          </cell>
          <cell r="D96" t="str">
            <v>DB</v>
          </cell>
          <cell r="E96" t="str">
            <v>LR</v>
          </cell>
          <cell r="F96" t="str">
            <v>Ok</v>
          </cell>
          <cell r="H96" t="str">
            <v>600.20</v>
          </cell>
          <cell r="I96" t="str">
            <v>BIAYA NOTARIS</v>
          </cell>
        </row>
        <row r="97">
          <cell r="B97" t="str">
            <v>FF.3</v>
          </cell>
          <cell r="C97" t="str">
            <v>TELPON &amp; FAX</v>
          </cell>
          <cell r="D97" t="str">
            <v>DB</v>
          </cell>
          <cell r="E97" t="str">
            <v>LR</v>
          </cell>
          <cell r="F97" t="str">
            <v>Ok</v>
          </cell>
          <cell r="H97" t="str">
            <v>600.21</v>
          </cell>
          <cell r="I97" t="str">
            <v>BIAYA KELENGKAPAN KERJA/SERAGAM</v>
          </cell>
        </row>
        <row r="98">
          <cell r="B98" t="str">
            <v>FG</v>
          </cell>
          <cell r="C98" t="str">
            <v>ATK, FOTOCOPY &amp; POS SURAT</v>
          </cell>
          <cell r="D98" t="str">
            <v>DB</v>
          </cell>
          <cell r="E98" t="str">
            <v>LR</v>
          </cell>
          <cell r="F98" t="str">
            <v>X</v>
          </cell>
          <cell r="H98" t="str">
            <v>600.22</v>
          </cell>
          <cell r="I98" t="str">
            <v>BIAYA  JAMSOSTEK</v>
          </cell>
        </row>
        <row r="99">
          <cell r="B99" t="str">
            <v>FG.1</v>
          </cell>
          <cell r="C99" t="str">
            <v>ATK, FOTOCOPY, POS SURAT DLL</v>
          </cell>
          <cell r="D99" t="str">
            <v>DB</v>
          </cell>
          <cell r="E99" t="str">
            <v>LR</v>
          </cell>
          <cell r="F99" t="str">
            <v>Ok</v>
          </cell>
          <cell r="H99" t="str">
            <v>600.23</v>
          </cell>
          <cell r="I99" t="str">
            <v>BIAYA  IKLAN</v>
          </cell>
        </row>
        <row r="100">
          <cell r="B100" t="str">
            <v>FG.2</v>
          </cell>
          <cell r="C100" t="str">
            <v>FOTOCOPY</v>
          </cell>
          <cell r="D100" t="str">
            <v>DB</v>
          </cell>
          <cell r="E100" t="str">
            <v>LR</v>
          </cell>
          <cell r="F100" t="str">
            <v>Ok</v>
          </cell>
          <cell r="H100" t="str">
            <v>600.24</v>
          </cell>
          <cell r="I100" t="str">
            <v>BIAYA FOTOCOPY</v>
          </cell>
        </row>
        <row r="101">
          <cell r="B101" t="str">
            <v>FG.3</v>
          </cell>
          <cell r="C101" t="str">
            <v>PERCETAKAN</v>
          </cell>
          <cell r="D101" t="str">
            <v>DB</v>
          </cell>
          <cell r="E101" t="str">
            <v>LR</v>
          </cell>
          <cell r="F101" t="str">
            <v>Ok</v>
          </cell>
          <cell r="H101" t="str">
            <v>600.25</v>
          </cell>
          <cell r="I101" t="str">
            <v>BIAYA ...............</v>
          </cell>
        </row>
        <row r="102">
          <cell r="B102" t="str">
            <v>FG.4</v>
          </cell>
          <cell r="C102" t="str">
            <v>POS &amp; MATERAI</v>
          </cell>
          <cell r="D102" t="str">
            <v>DB</v>
          </cell>
          <cell r="E102" t="str">
            <v>LR</v>
          </cell>
          <cell r="F102" t="str">
            <v>Ok</v>
          </cell>
          <cell r="H102" t="str">
            <v>600.26</v>
          </cell>
          <cell r="I102" t="str">
            <v>BIAYA ...............</v>
          </cell>
        </row>
        <row r="103">
          <cell r="B103" t="str">
            <v>FH</v>
          </cell>
          <cell r="C103" t="str">
            <v>BEBAN ASURANSI</v>
          </cell>
          <cell r="D103" t="str">
            <v>DB</v>
          </cell>
          <cell r="E103" t="str">
            <v>LR</v>
          </cell>
          <cell r="F103" t="str">
            <v>X</v>
          </cell>
          <cell r="H103" t="str">
            <v>600.27</v>
          </cell>
          <cell r="I103" t="str">
            <v xml:space="preserve">FEE PROFESIONAL </v>
          </cell>
        </row>
        <row r="104">
          <cell r="B104" t="str">
            <v>FI</v>
          </cell>
          <cell r="C104" t="str">
            <v>BEBAN IKLAN &amp; PROMOSI</v>
          </cell>
          <cell r="D104" t="str">
            <v>DB</v>
          </cell>
          <cell r="E104" t="str">
            <v>LR</v>
          </cell>
          <cell r="F104" t="str">
            <v>X</v>
          </cell>
          <cell r="H104" t="str">
            <v>600.29</v>
          </cell>
          <cell r="I104" t="str">
            <v>BIAYA F/C &amp; PERCETAKAN</v>
          </cell>
        </row>
        <row r="105">
          <cell r="B105" t="str">
            <v>FI.1</v>
          </cell>
          <cell r="C105" t="str">
            <v>BEBAN IKLAN</v>
          </cell>
          <cell r="D105" t="str">
            <v>DB</v>
          </cell>
          <cell r="E105" t="str">
            <v>LR</v>
          </cell>
          <cell r="F105" t="str">
            <v>Ok</v>
          </cell>
          <cell r="H105" t="str">
            <v>600.31</v>
          </cell>
          <cell r="I105" t="str">
            <v>BIAYA PEMELIHARAAN &amp; REPARASI KENDARAAN</v>
          </cell>
        </row>
        <row r="106">
          <cell r="B106" t="str">
            <v>FI.2</v>
          </cell>
          <cell r="C106" t="str">
            <v>BEBAN PROMOSI</v>
          </cell>
          <cell r="D106" t="str">
            <v>DB</v>
          </cell>
          <cell r="E106" t="str">
            <v>LR</v>
          </cell>
          <cell r="F106" t="str">
            <v>Ok</v>
          </cell>
        </row>
        <row r="107">
          <cell r="B107" t="str">
            <v>FI.3</v>
          </cell>
          <cell r="C107" t="str">
            <v>BEBAN SAMPLE</v>
          </cell>
          <cell r="D107" t="str">
            <v>DB</v>
          </cell>
          <cell r="E107" t="str">
            <v>LR</v>
          </cell>
          <cell r="F107" t="str">
            <v>Ok</v>
          </cell>
        </row>
        <row r="108">
          <cell r="B108" t="str">
            <v>FJ</v>
          </cell>
          <cell r="C108" t="str">
            <v>PAJAK &amp; RETRIBUSI</v>
          </cell>
          <cell r="D108" t="str">
            <v>DB</v>
          </cell>
          <cell r="E108" t="str">
            <v>LR</v>
          </cell>
          <cell r="F108" t="str">
            <v>X</v>
          </cell>
          <cell r="H108" t="str">
            <v>600.32</v>
          </cell>
          <cell r="I108" t="str">
            <v>BIAYA PEMELIHARAAN INVENTARIS KANTOR</v>
          </cell>
        </row>
        <row r="109">
          <cell r="B109" t="str">
            <v>FJ.1</v>
          </cell>
          <cell r="C109" t="str">
            <v>PAJAK PPh 21</v>
          </cell>
          <cell r="D109" t="str">
            <v>DB</v>
          </cell>
          <cell r="E109" t="str">
            <v>LR</v>
          </cell>
          <cell r="F109" t="str">
            <v>Ok</v>
          </cell>
          <cell r="H109" t="str">
            <v>600.33</v>
          </cell>
          <cell r="I109" t="str">
            <v>BIAYA PEMELIHARAAN PERALATAN MEK</v>
          </cell>
        </row>
        <row r="110">
          <cell r="B110" t="str">
            <v>FJ.2</v>
          </cell>
          <cell r="C110" t="str">
            <v>PBB &amp; PERIJINAN</v>
          </cell>
          <cell r="D110" t="str">
            <v>DB</v>
          </cell>
          <cell r="E110" t="str">
            <v>LR</v>
          </cell>
          <cell r="F110" t="str">
            <v>Ok</v>
          </cell>
          <cell r="H110" t="str">
            <v>600.34</v>
          </cell>
          <cell r="I110" t="str">
            <v>BIAYA SPARE PARTS</v>
          </cell>
        </row>
        <row r="111">
          <cell r="B111" t="str">
            <v>FK</v>
          </cell>
          <cell r="C111" t="str">
            <v>IURAN &amp; SUMBANGAN</v>
          </cell>
          <cell r="D111" t="str">
            <v>DB</v>
          </cell>
          <cell r="E111" t="str">
            <v>LR</v>
          </cell>
          <cell r="F111" t="str">
            <v>X</v>
          </cell>
          <cell r="H111" t="str">
            <v>600.40</v>
          </cell>
          <cell r="I111" t="str">
            <v>BY. PENYUSUTAN BANGUNAN</v>
          </cell>
        </row>
        <row r="112">
          <cell r="B112" t="str">
            <v>FK.1</v>
          </cell>
          <cell r="C112" t="str">
            <v>IURAN KEBERSIHAN &amp; KEAMANAN</v>
          </cell>
          <cell r="D112" t="str">
            <v>DB</v>
          </cell>
          <cell r="E112" t="str">
            <v>LR</v>
          </cell>
          <cell r="F112" t="str">
            <v>Ok</v>
          </cell>
          <cell r="H112" t="str">
            <v>600.41</v>
          </cell>
          <cell r="I112" t="str">
            <v>BY. PENYUSUTAN ALAT BERAT</v>
          </cell>
        </row>
        <row r="113">
          <cell r="B113" t="str">
            <v>FK.2</v>
          </cell>
          <cell r="C113" t="str">
            <v>KORAN, MAJALAH &amp; TABLOID</v>
          </cell>
          <cell r="D113" t="str">
            <v>DB</v>
          </cell>
          <cell r="E113" t="str">
            <v>LR</v>
          </cell>
          <cell r="F113" t="str">
            <v>Ok</v>
          </cell>
        </row>
        <row r="114">
          <cell r="B114" t="str">
            <v>FL</v>
          </cell>
          <cell r="C114" t="str">
            <v>ADMINISTRASI BANK</v>
          </cell>
          <cell r="D114" t="str">
            <v>DB</v>
          </cell>
          <cell r="E114" t="str">
            <v>LR</v>
          </cell>
          <cell r="F114" t="str">
            <v>X</v>
          </cell>
          <cell r="H114" t="str">
            <v>600.42</v>
          </cell>
          <cell r="I114" t="str">
            <v>BY. PENYUSUTAN KENDARAAN</v>
          </cell>
        </row>
        <row r="115">
          <cell r="B115" t="str">
            <v>FL.1</v>
          </cell>
          <cell r="C115" t="str">
            <v>ADM. BANK</v>
          </cell>
          <cell r="D115" t="str">
            <v>DB</v>
          </cell>
          <cell r="E115" t="str">
            <v>LR</v>
          </cell>
          <cell r="F115" t="str">
            <v>Ok</v>
          </cell>
          <cell r="H115">
            <v>600.42999999999995</v>
          </cell>
          <cell r="I115" t="str">
            <v>BY. PENYUSUTAN INVENTARIS KANTOR</v>
          </cell>
        </row>
        <row r="116">
          <cell r="B116" t="str">
            <v>FL.2</v>
          </cell>
          <cell r="C116" t="str">
            <v>BUNGA BANK</v>
          </cell>
          <cell r="D116" t="str">
            <v>DB</v>
          </cell>
          <cell r="E116" t="str">
            <v>LR</v>
          </cell>
          <cell r="F116" t="str">
            <v>Ok</v>
          </cell>
          <cell r="H116">
            <v>600.44000000000005</v>
          </cell>
          <cell r="I116" t="str">
            <v>BY. PENYUSUTAN PERALATAN MEKANIK</v>
          </cell>
        </row>
        <row r="117">
          <cell r="B117" t="str">
            <v>FM</v>
          </cell>
          <cell r="C117" t="str">
            <v>BEBAN PERAWATAN</v>
          </cell>
          <cell r="D117" t="str">
            <v>DB</v>
          </cell>
          <cell r="E117" t="str">
            <v>LR</v>
          </cell>
          <cell r="F117" t="str">
            <v>X</v>
          </cell>
          <cell r="H117">
            <v>600.45000000000005</v>
          </cell>
          <cell r="I117" t="str">
            <v>BY. PENYUSUTAN BUCKET KECIL</v>
          </cell>
        </row>
        <row r="118">
          <cell r="B118" t="str">
            <v>FM.1</v>
          </cell>
          <cell r="C118" t="str">
            <v>PERAWATAN KENDARAAN</v>
          </cell>
          <cell r="D118" t="str">
            <v>DB</v>
          </cell>
          <cell r="E118" t="str">
            <v>LR</v>
          </cell>
          <cell r="F118" t="str">
            <v>Ok</v>
          </cell>
          <cell r="H118">
            <v>600.46</v>
          </cell>
          <cell r="I118" t="str">
            <v>BY. PENYUSUTAN LIFT FORK</v>
          </cell>
        </row>
        <row r="119">
          <cell r="B119" t="str">
            <v>FM.2</v>
          </cell>
          <cell r="C119" t="str">
            <v>PERAWATAN INVENTARIS KANTOR</v>
          </cell>
          <cell r="D119" t="str">
            <v>DB</v>
          </cell>
          <cell r="E119" t="str">
            <v>LR</v>
          </cell>
          <cell r="F119" t="str">
            <v>Ok</v>
          </cell>
          <cell r="H119">
            <v>600.47</v>
          </cell>
          <cell r="I119" t="str">
            <v>BY. PENYUSUTAN HYD. BREAKER</v>
          </cell>
        </row>
        <row r="120">
          <cell r="B120" t="str">
            <v>FN.</v>
          </cell>
          <cell r="C120" t="str">
            <v>BEBAN PENYUSUTAN</v>
          </cell>
          <cell r="D120" t="str">
            <v>DB</v>
          </cell>
          <cell r="E120" t="str">
            <v>LR</v>
          </cell>
          <cell r="F120" t="str">
            <v>X</v>
          </cell>
          <cell r="H120">
            <v>600.48</v>
          </cell>
          <cell r="I120" t="str">
            <v>BY. PENYUSUTAN BREAKER SOOSAN</v>
          </cell>
        </row>
        <row r="121">
          <cell r="B121" t="str">
            <v>FN.1</v>
          </cell>
          <cell r="C121" t="str">
            <v>PENYUSUTAN KENDARAAN</v>
          </cell>
          <cell r="D121" t="str">
            <v>DB</v>
          </cell>
          <cell r="E121" t="str">
            <v>LR</v>
          </cell>
          <cell r="F121" t="str">
            <v>Ok</v>
          </cell>
          <cell r="H121" t="str">
            <v>600.50</v>
          </cell>
          <cell r="I121" t="str">
            <v>DISCOUNT</v>
          </cell>
        </row>
        <row r="122">
          <cell r="B122" t="str">
            <v>FN.2</v>
          </cell>
          <cell r="C122" t="str">
            <v>PENYUSUTAN INVENTARIS KANTOR</v>
          </cell>
          <cell r="D122" t="str">
            <v>DB</v>
          </cell>
          <cell r="E122" t="str">
            <v>LR</v>
          </cell>
          <cell r="F122" t="str">
            <v>Ok</v>
          </cell>
        </row>
        <row r="123">
          <cell r="B123" t="str">
            <v>FO</v>
          </cell>
          <cell r="C123" t="str">
            <v>KEPERLUAN KANTOR</v>
          </cell>
          <cell r="D123" t="str">
            <v>DB</v>
          </cell>
          <cell r="E123" t="str">
            <v>LR</v>
          </cell>
          <cell r="F123" t="str">
            <v>X</v>
          </cell>
        </row>
        <row r="124">
          <cell r="B124" t="str">
            <v>FO.1</v>
          </cell>
          <cell r="C124" t="str">
            <v>BIAYA RUMAH TANGGA</v>
          </cell>
          <cell r="D124" t="str">
            <v>DB</v>
          </cell>
          <cell r="E124" t="str">
            <v>LR</v>
          </cell>
          <cell r="F124" t="str">
            <v>Ok</v>
          </cell>
        </row>
        <row r="125">
          <cell r="B125" t="str">
            <v>G</v>
          </cell>
          <cell r="C125" t="str">
            <v>PENDAPATAN &amp; BEBAN LAIN-LAIN</v>
          </cell>
          <cell r="D125" t="str">
            <v>CR</v>
          </cell>
          <cell r="E125" t="str">
            <v>LR</v>
          </cell>
          <cell r="F125" t="str">
            <v>X</v>
          </cell>
          <cell r="H125">
            <v>711</v>
          </cell>
          <cell r="I125" t="str">
            <v>PENDAPATAN LAIN-LAIN</v>
          </cell>
        </row>
        <row r="126">
          <cell r="B126" t="str">
            <v>GA</v>
          </cell>
          <cell r="C126" t="str">
            <v>PENDAPATAN LAIN-LAIN</v>
          </cell>
          <cell r="D126" t="str">
            <v>CR</v>
          </cell>
          <cell r="E126" t="str">
            <v>LR</v>
          </cell>
          <cell r="F126" t="str">
            <v>X</v>
          </cell>
          <cell r="H126">
            <v>711.01</v>
          </cell>
          <cell r="I126" t="str">
            <v>PENDAPATAN JASA GIRO</v>
          </cell>
        </row>
        <row r="127">
          <cell r="B127" t="str">
            <v>GA.1</v>
          </cell>
          <cell r="C127" t="str">
            <v>PENDAPATAN JASA GIRO</v>
          </cell>
          <cell r="D127" t="str">
            <v>CR</v>
          </cell>
          <cell r="E127" t="str">
            <v>LR</v>
          </cell>
          <cell r="F127" t="str">
            <v>Ok</v>
          </cell>
          <cell r="H127">
            <v>711.02</v>
          </cell>
          <cell r="I127" t="str">
            <v>PENDAPATAN LAIN-LAIN</v>
          </cell>
        </row>
        <row r="128">
          <cell r="B128" t="str">
            <v>GA.2</v>
          </cell>
          <cell r="C128" t="str">
            <v>LABA SELISIH KURS &amp; PEMBULATAN</v>
          </cell>
          <cell r="D128" t="str">
            <v>CR</v>
          </cell>
          <cell r="E128" t="str">
            <v>LR</v>
          </cell>
          <cell r="F128" t="str">
            <v>Ok</v>
          </cell>
          <cell r="H128">
            <v>711.04</v>
          </cell>
          <cell r="I128" t="str">
            <v>KOREKSI RUGI LABA</v>
          </cell>
        </row>
        <row r="129">
          <cell r="B129" t="str">
            <v>GA.3</v>
          </cell>
          <cell r="C129" t="str">
            <v>PENJUALAN AKTIVA TETAP</v>
          </cell>
          <cell r="D129" t="str">
            <v>CR</v>
          </cell>
          <cell r="E129" t="str">
            <v>LR</v>
          </cell>
          <cell r="F129" t="str">
            <v>Ok</v>
          </cell>
          <cell r="H129">
            <v>711.05</v>
          </cell>
          <cell r="I129" t="str">
            <v>LABA PENJUALAN AKT TETAP</v>
          </cell>
        </row>
        <row r="130">
          <cell r="B130" t="str">
            <v>GA.4</v>
          </cell>
          <cell r="C130" t="str">
            <v>PENDAPATAN LAIN-LAIN</v>
          </cell>
          <cell r="D130" t="str">
            <v>CR</v>
          </cell>
          <cell r="E130" t="str">
            <v>LR</v>
          </cell>
          <cell r="F130" t="str">
            <v>Ok</v>
          </cell>
        </row>
        <row r="131">
          <cell r="B131" t="str">
            <v>GB</v>
          </cell>
          <cell r="C131" t="str">
            <v>BEBAN LAIN-LAIN</v>
          </cell>
          <cell r="D131" t="str">
            <v>DB</v>
          </cell>
          <cell r="E131" t="str">
            <v>LR</v>
          </cell>
          <cell r="F131" t="str">
            <v>X</v>
          </cell>
          <cell r="H131">
            <v>721</v>
          </cell>
          <cell r="I131" t="str">
            <v>BIAYA LAIN-LAIN</v>
          </cell>
        </row>
        <row r="132">
          <cell r="B132" t="str">
            <v>GB.1</v>
          </cell>
          <cell r="C132" t="str">
            <v>PAJAK GIRO</v>
          </cell>
          <cell r="D132" t="str">
            <v>DB</v>
          </cell>
          <cell r="E132" t="str">
            <v>LR</v>
          </cell>
          <cell r="F132" t="str">
            <v>Ok</v>
          </cell>
          <cell r="H132" t="str">
            <v>721.00</v>
          </cell>
          <cell r="I132" t="str">
            <v>BIAYA LAIN-LAIN</v>
          </cell>
        </row>
        <row r="133">
          <cell r="B133" t="str">
            <v>GB.2</v>
          </cell>
          <cell r="C133" t="str">
            <v>RUGI SELISIH KURS &amp; PEMBULATAN</v>
          </cell>
          <cell r="D133" t="str">
            <v>DB</v>
          </cell>
          <cell r="E133" t="str">
            <v>LR</v>
          </cell>
          <cell r="F133" t="str">
            <v>Ok</v>
          </cell>
          <cell r="H133">
            <v>721.01</v>
          </cell>
          <cell r="I133" t="str">
            <v>BIAYA PAJAK GIRO</v>
          </cell>
        </row>
        <row r="134">
          <cell r="B134" t="str">
            <v>GB.3</v>
          </cell>
          <cell r="C134" t="str">
            <v>BEBAN LAIN-LAIN</v>
          </cell>
          <cell r="D134" t="str">
            <v>DB</v>
          </cell>
          <cell r="E134" t="str">
            <v>LR</v>
          </cell>
          <cell r="F134" t="str">
            <v>Ok</v>
          </cell>
          <cell r="H134">
            <v>721.02</v>
          </cell>
          <cell r="I134" t="str">
            <v>BIAYA BUNGA LEASING</v>
          </cell>
        </row>
        <row r="135">
          <cell r="B135" t="str">
            <v>ZZ</v>
          </cell>
          <cell r="C135" t="str">
            <v>PAJAK PENGHASILAN TERUTANG</v>
          </cell>
          <cell r="D135" t="str">
            <v>DB</v>
          </cell>
          <cell r="E135" t="str">
            <v>LR</v>
          </cell>
          <cell r="F135" t="str">
            <v>X</v>
          </cell>
          <cell r="H135">
            <v>721.07</v>
          </cell>
          <cell r="I135" t="str">
            <v>SELISIH KURS</v>
          </cell>
        </row>
        <row r="136">
          <cell r="B136" t="str">
            <v>ZZ.1</v>
          </cell>
          <cell r="D136" t="str">
            <v>DB</v>
          </cell>
          <cell r="E136" t="str">
            <v>LR</v>
          </cell>
          <cell r="F136" t="str">
            <v>Ok</v>
          </cell>
          <cell r="H136">
            <v>721.08</v>
          </cell>
          <cell r="I136" t="str">
            <v>BIAYA BUNGA BANK PRIMA</v>
          </cell>
        </row>
        <row r="137">
          <cell r="B137" t="str">
            <v>ZZ.2</v>
          </cell>
          <cell r="D137" t="str">
            <v>DB</v>
          </cell>
          <cell r="E137" t="str">
            <v>LR</v>
          </cell>
          <cell r="F137" t="str">
            <v>Ok</v>
          </cell>
          <cell r="H137">
            <v>721.09</v>
          </cell>
          <cell r="I137" t="str">
            <v>KERUGIAN SELISIH OPNAME</v>
          </cell>
        </row>
        <row r="138">
          <cell r="C138" t="str">
            <v>SALDO AWAL</v>
          </cell>
          <cell r="H138" t="str">
            <v>Z</v>
          </cell>
          <cell r="I138" t="str">
            <v>SALDO AWAL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OutStanding.rpt (2)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KP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Base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Wb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NCBIAYA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Pro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Base"/>
    </sheetNames>
    <sheetDataSet>
      <sheetData sheetId="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AccontList"/>
      <sheetName val="COA TERISI"/>
      <sheetName val="MAPPING"/>
      <sheetName val="KONS FAS"/>
      <sheetName val="KONS"/>
      <sheetName val="RINC LR"/>
      <sheetName val="NRC_KONS"/>
      <sheetName val="REKADM"/>
      <sheetName val="Sheet2"/>
      <sheetName val="AKTIVATETAP"/>
      <sheetName val="RINCIAN NRC"/>
      <sheetName val="RINCBIAYA"/>
      <sheetName val="RINCBIAYA OLD"/>
      <sheetName val="Sheet1"/>
      <sheetName val="DATA_DES07"/>
      <sheetName val="DATA_JAN"/>
      <sheetName val="DATA_FEB"/>
      <sheetName val="DATA_MAR"/>
      <sheetName val="DATA_APR"/>
      <sheetName val="DATA_MEI"/>
      <sheetName val="DATA_JUN"/>
      <sheetName val="DATA_JUL"/>
      <sheetName val="DATA_AGS"/>
      <sheetName val="DATA_SEP"/>
      <sheetName val="DATA_OKT"/>
      <sheetName val="DATA_NOP"/>
      <sheetName val="DATA_DES"/>
      <sheetName val="BREAKDOWN BIAYA"/>
      <sheetName val="RINC DPK CAB"/>
      <sheetName val="ARGO"/>
      <sheetName val="BY PENY"/>
      <sheetName val="DPK CAB"/>
      <sheetName val="DPK"/>
      <sheetName val="RA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itimc"/>
      <sheetName val="dongia (2)"/>
      <sheetName val="LKVL-CK-HT-GD1"/>
      <sheetName val="giathanh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H-Q1,Q2,01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  <sheetName val="EXTERNA_x0000__x0000_ANIMATION"/>
      <sheetName val="ASUMPTION"/>
      <sheetName val="KSO-Revenue"/>
      <sheetName val="EXTERN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Y98" t="str">
            <v>WK Count</v>
          </cell>
          <cell r="Z98" t="str">
            <v>Total Days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Y99">
            <v>14</v>
          </cell>
          <cell r="Z99">
            <v>94.5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Y100">
            <v>12</v>
          </cell>
          <cell r="Z100">
            <v>85.399999999999991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Y110">
            <v>11</v>
          </cell>
          <cell r="Z110">
            <v>83.666666666666671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Y111">
            <v>11</v>
          </cell>
          <cell r="Z111">
            <v>77.599999999999994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Y112">
            <v>5</v>
          </cell>
          <cell r="Z112">
            <v>53.666666666666671</v>
          </cell>
        </row>
        <row r="136">
          <cell r="Y136">
            <v>119</v>
          </cell>
          <cell r="Z136">
            <v>44.722222222222229</v>
          </cell>
        </row>
        <row r="137">
          <cell r="Y137">
            <v>119</v>
          </cell>
          <cell r="Z137">
            <v>39.666666666666671</v>
          </cell>
        </row>
        <row r="141">
          <cell r="N141" t="str">
            <v>ENGINEERING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Y142" t="str">
            <v>WK Count</v>
          </cell>
          <cell r="Z142" t="str">
            <v>Total Days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Y143">
            <v>0</v>
          </cell>
          <cell r="Z143" t="e">
            <v>#REF!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Y144">
            <v>0</v>
          </cell>
          <cell r="Z144" t="e">
            <v>#REF!</v>
          </cell>
        </row>
        <row r="165">
          <cell r="Y165" t="e">
            <v>#REF!</v>
          </cell>
          <cell r="Z165" t="e">
            <v>#REF!</v>
          </cell>
        </row>
        <row r="166">
          <cell r="Y166" t="e">
            <v>#REF!</v>
          </cell>
          <cell r="Z166" t="e">
            <v>#REF!</v>
          </cell>
        </row>
        <row r="169">
          <cell r="N169" t="str">
            <v>ENGINEERING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Y170" t="str">
            <v>WK Count</v>
          </cell>
          <cell r="Z170" t="str">
            <v>Total Days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Y171">
            <v>9</v>
          </cell>
          <cell r="Z171">
            <v>65.73384999999999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Y172">
            <v>9</v>
          </cell>
          <cell r="Z172">
            <v>65.73384999999999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Y182">
            <v>12</v>
          </cell>
          <cell r="Z182">
            <v>57.591386666666665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Y183">
            <v>12</v>
          </cell>
          <cell r="Z183">
            <v>57.591386666666665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Y184">
            <v>8</v>
          </cell>
          <cell r="Z184">
            <v>36.992822222222223</v>
          </cell>
        </row>
        <row r="206">
          <cell r="Y206">
            <v>126</v>
          </cell>
          <cell r="Z206">
            <v>22.992822222222223</v>
          </cell>
        </row>
        <row r="207">
          <cell r="Y207">
            <v>126</v>
          </cell>
          <cell r="Z207">
            <v>22.992822222222223</v>
          </cell>
        </row>
        <row r="210">
          <cell r="N210" t="str">
            <v>ENGINEERING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Y211" t="str">
            <v>WK Count</v>
          </cell>
          <cell r="Z211" t="str">
            <v>Total Days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Y212">
            <v>9</v>
          </cell>
          <cell r="Z212">
            <v>57.220141999999996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Y213">
            <v>9</v>
          </cell>
          <cell r="Z213">
            <v>57.220141999999996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Y214">
            <v>11</v>
          </cell>
          <cell r="Z214">
            <v>73.220141999999996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Y215">
            <v>8</v>
          </cell>
          <cell r="Z215">
            <v>57.220141999999996</v>
          </cell>
        </row>
        <row r="227">
          <cell r="Y227">
            <v>119</v>
          </cell>
          <cell r="Z227">
            <v>43.220141999999996</v>
          </cell>
        </row>
        <row r="228">
          <cell r="Y228">
            <v>119</v>
          </cell>
          <cell r="Z228">
            <v>43.220141999999996</v>
          </cell>
        </row>
        <row r="231">
          <cell r="N231" t="str">
            <v>ENGINEERING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Y232" t="str">
            <v>WK Count</v>
          </cell>
          <cell r="Z232" t="str">
            <v>Total Days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Y233">
            <v>16</v>
          </cell>
          <cell r="Z233">
            <v>112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Y234">
            <v>16</v>
          </cell>
          <cell r="Z234">
            <v>112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Y235">
            <v>19</v>
          </cell>
          <cell r="Z235">
            <v>128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Y236">
            <v>16</v>
          </cell>
          <cell r="Z236">
            <v>112</v>
          </cell>
        </row>
        <row r="248">
          <cell r="Y248">
            <v>175</v>
          </cell>
          <cell r="Z248">
            <v>98</v>
          </cell>
        </row>
        <row r="249">
          <cell r="Y249">
            <v>175</v>
          </cell>
          <cell r="Z249">
            <v>98</v>
          </cell>
        </row>
        <row r="252">
          <cell r="N252" t="str">
            <v>ENGINEERING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Y253" t="str">
            <v>WK Count</v>
          </cell>
          <cell r="Z253" t="str">
            <v>Total Days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Y254">
            <v>12</v>
          </cell>
          <cell r="Z254">
            <v>77.068739999999991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Y255">
            <v>12</v>
          </cell>
          <cell r="Z255">
            <v>77.068739999999991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Y256">
            <v>14</v>
          </cell>
          <cell r="Z256">
            <v>93.068739999999991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Y257">
            <v>11</v>
          </cell>
          <cell r="Z257">
            <v>77.068739999999991</v>
          </cell>
        </row>
        <row r="269">
          <cell r="Y269">
            <v>140</v>
          </cell>
          <cell r="Z269">
            <v>63.068739999999991</v>
          </cell>
        </row>
        <row r="270">
          <cell r="Y270">
            <v>140</v>
          </cell>
          <cell r="Z270">
            <v>63.068739999999991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itimc"/>
      <sheetName val="dongia (2)"/>
      <sheetName val="LKVL-CK-HT-GD1"/>
      <sheetName val="giathanh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onsiliasi PPh 2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Wb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Wb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D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AA174"/>
  <sheetViews>
    <sheetView tabSelected="1" topLeftCell="B160" zoomScale="115" zoomScaleNormal="115" workbookViewId="0">
      <selection activeCell="F23" sqref="F23"/>
    </sheetView>
  </sheetViews>
  <sheetFormatPr defaultColWidth="9.140625" defaultRowHeight="15" customHeight="1" x14ac:dyDescent="0.25"/>
  <cols>
    <col min="1" max="1" width="9.28515625" style="7" hidden="1" customWidth="1"/>
    <col min="2" max="2" width="36.5703125" style="7" customWidth="1"/>
    <col min="3" max="3" width="7" style="7" customWidth="1"/>
    <col min="4" max="4" width="17" style="9" customWidth="1"/>
    <col min="5" max="5" width="1.7109375" style="9" customWidth="1"/>
    <col min="6" max="6" width="18" style="9" customWidth="1"/>
    <col min="7" max="7" width="1.7109375" style="9" customWidth="1"/>
    <col min="8" max="8" width="16.42578125" style="9" hidden="1" customWidth="1"/>
    <col min="9" max="9" width="1.7109375" style="9" hidden="1" customWidth="1"/>
    <col min="10" max="10" width="16" style="9" hidden="1" customWidth="1"/>
    <col min="11" max="11" width="1.7109375" style="9" hidden="1" customWidth="1"/>
    <col min="12" max="12" width="15.140625" style="9" hidden="1" customWidth="1"/>
    <col min="13" max="13" width="1.7109375" style="9" hidden="1" customWidth="1"/>
    <col min="14" max="14" width="15.140625" style="9" hidden="1" customWidth="1"/>
    <col min="15" max="15" width="1.7109375" style="9" hidden="1" customWidth="1"/>
    <col min="16" max="16" width="15.140625" style="9" hidden="1" customWidth="1"/>
    <col min="17" max="17" width="2.7109375" style="7" hidden="1" customWidth="1"/>
    <col min="18" max="18" width="6.85546875" style="63" customWidth="1"/>
    <col min="19" max="19" width="14.5703125" style="9" customWidth="1"/>
    <col min="20" max="20" width="15.85546875" style="9" customWidth="1"/>
    <col min="21" max="21" width="9.140625" style="7" customWidth="1"/>
    <col min="22" max="22" width="15.5703125" style="7" customWidth="1"/>
    <col min="23" max="23" width="11.85546875" style="7" bestFit="1" customWidth="1"/>
    <col min="24" max="16384" width="9.140625" style="7"/>
  </cols>
  <sheetData>
    <row r="1" spans="1:20" ht="6" customHeight="1" x14ac:dyDescent="0.25"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20" ht="15" customHeight="1" x14ac:dyDescent="0.25">
      <c r="A2" s="13"/>
      <c r="B2" s="123" t="e">
        <f>+#REF!</f>
        <v>#REF!</v>
      </c>
      <c r="C2" s="124"/>
      <c r="D2" s="125"/>
      <c r="E2" s="125"/>
      <c r="F2" s="125"/>
      <c r="G2" s="126"/>
      <c r="H2" s="126"/>
      <c r="I2" s="126"/>
      <c r="J2" s="126"/>
      <c r="K2" s="126"/>
      <c r="L2" s="126"/>
      <c r="M2" s="126"/>
      <c r="N2" s="126"/>
      <c r="O2" s="126"/>
      <c r="P2" s="126"/>
      <c r="R2" s="169"/>
      <c r="S2" s="155"/>
      <c r="T2" s="155"/>
    </row>
    <row r="3" spans="1:20" ht="15.75" customHeight="1" x14ac:dyDescent="0.25">
      <c r="A3" s="13"/>
      <c r="B3" s="127" t="s">
        <v>141</v>
      </c>
      <c r="C3" s="128"/>
      <c r="D3" s="125"/>
      <c r="E3" s="125"/>
      <c r="F3" s="125"/>
      <c r="G3" s="126"/>
      <c r="H3" s="126"/>
      <c r="I3" s="126"/>
      <c r="J3" s="126"/>
      <c r="K3" s="126"/>
      <c r="L3" s="126"/>
      <c r="M3" s="126"/>
      <c r="N3" s="126"/>
      <c r="O3" s="126"/>
      <c r="P3" s="126"/>
      <c r="R3" s="169"/>
      <c r="S3" s="155"/>
      <c r="T3" s="155"/>
    </row>
    <row r="4" spans="1:20" ht="15.75" customHeight="1" x14ac:dyDescent="0.25">
      <c r="A4" s="129"/>
      <c r="B4" s="130" t="s">
        <v>80</v>
      </c>
      <c r="C4" s="42"/>
      <c r="D4" s="125"/>
      <c r="E4" s="125"/>
      <c r="F4" s="125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1:20" ht="15" customHeight="1" x14ac:dyDescent="0.25">
      <c r="A5" s="131"/>
      <c r="B5" s="132" t="s">
        <v>460</v>
      </c>
      <c r="C5" s="133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</row>
    <row r="6" spans="1:20" ht="15" customHeight="1" x14ac:dyDescent="0.25">
      <c r="A6" s="131"/>
      <c r="B6" s="135" t="s">
        <v>0</v>
      </c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</row>
    <row r="7" spans="1:20" ht="6" customHeight="1" x14ac:dyDescent="0.25">
      <c r="A7" s="119"/>
      <c r="B7" s="93"/>
      <c r="C7" s="93"/>
      <c r="D7" s="120"/>
      <c r="E7" s="120"/>
      <c r="F7" s="120"/>
      <c r="G7" s="122"/>
      <c r="H7" s="121"/>
      <c r="I7" s="122"/>
      <c r="J7" s="122"/>
      <c r="K7" s="122"/>
      <c r="L7" s="122"/>
      <c r="M7" s="122"/>
      <c r="N7" s="122"/>
      <c r="O7" s="121"/>
      <c r="P7" s="122"/>
    </row>
    <row r="8" spans="1:20" ht="15.75" x14ac:dyDescent="0.25">
      <c r="A8" s="195" t="s">
        <v>2</v>
      </c>
      <c r="B8" s="197" t="s">
        <v>78</v>
      </c>
      <c r="C8" s="199" t="s">
        <v>81</v>
      </c>
      <c r="D8" s="203"/>
      <c r="E8" s="203"/>
      <c r="F8" s="203"/>
      <c r="G8" s="160"/>
      <c r="H8" s="205"/>
      <c r="I8" s="160"/>
      <c r="J8" s="205"/>
      <c r="K8" s="160"/>
      <c r="L8" s="203"/>
      <c r="M8" s="160"/>
      <c r="N8" s="203"/>
      <c r="O8" s="35"/>
      <c r="P8" s="201"/>
      <c r="R8" s="194"/>
      <c r="S8" s="194"/>
      <c r="T8" s="194"/>
    </row>
    <row r="9" spans="1:20" ht="16.5" thickBot="1" x14ac:dyDescent="0.3">
      <c r="A9" s="196"/>
      <c r="B9" s="198"/>
      <c r="C9" s="200"/>
      <c r="D9" s="204"/>
      <c r="E9" s="204"/>
      <c r="F9" s="204"/>
      <c r="G9" s="160"/>
      <c r="H9" s="206"/>
      <c r="I9" s="160"/>
      <c r="J9" s="206"/>
      <c r="K9" s="160"/>
      <c r="L9" s="204"/>
      <c r="M9" s="160"/>
      <c r="N9" s="204"/>
      <c r="O9" s="35"/>
      <c r="P9" s="202"/>
      <c r="R9" s="171"/>
      <c r="S9" s="172"/>
      <c r="T9" s="172"/>
    </row>
    <row r="10" spans="1:20" ht="6" customHeight="1" x14ac:dyDescent="0.25">
      <c r="A10" s="12"/>
      <c r="B10" s="12"/>
      <c r="C10" s="1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S10" s="32"/>
      <c r="T10" s="32"/>
    </row>
    <row r="11" spans="1:20" ht="15.75" x14ac:dyDescent="0.25">
      <c r="A11" s="103">
        <v>110000</v>
      </c>
      <c r="B11" s="13" t="s">
        <v>19</v>
      </c>
      <c r="C11" s="13"/>
      <c r="R11" s="173"/>
      <c r="S11" s="174"/>
      <c r="T11" s="174"/>
    </row>
    <row r="12" spans="1:20" ht="6" customHeight="1" x14ac:dyDescent="0.25">
      <c r="A12" s="106"/>
      <c r="B12" s="12"/>
      <c r="C12" s="1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R12" s="173"/>
      <c r="S12" s="174"/>
      <c r="T12" s="174"/>
    </row>
    <row r="13" spans="1:20" ht="15.75" x14ac:dyDescent="0.25">
      <c r="A13" s="106"/>
      <c r="B13" s="181" t="s">
        <v>445</v>
      </c>
      <c r="C13" s="1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R13" s="173"/>
      <c r="S13" s="174"/>
      <c r="T13" s="174"/>
    </row>
    <row r="14" spans="1:20" ht="15.75" x14ac:dyDescent="0.25">
      <c r="A14" s="105">
        <v>111000</v>
      </c>
      <c r="B14" s="15" t="s">
        <v>437</v>
      </c>
      <c r="C14" s="14"/>
      <c r="D14" s="32"/>
      <c r="E14" s="32"/>
      <c r="F14" s="32"/>
      <c r="R14" s="173"/>
      <c r="S14" s="186"/>
      <c r="T14" s="174"/>
    </row>
    <row r="15" spans="1:20" ht="15.75" x14ac:dyDescent="0.25">
      <c r="A15" s="139">
        <v>111100</v>
      </c>
      <c r="B15" s="15" t="s">
        <v>436</v>
      </c>
      <c r="C15" s="14"/>
      <c r="D15" s="32"/>
      <c r="E15" s="32"/>
      <c r="F15" s="32"/>
      <c r="R15" s="173"/>
      <c r="S15" s="186"/>
      <c r="T15" s="174"/>
    </row>
    <row r="16" spans="1:20" ht="15.75" x14ac:dyDescent="0.25">
      <c r="A16" s="139">
        <v>111110</v>
      </c>
      <c r="B16" s="15" t="s">
        <v>438</v>
      </c>
      <c r="C16" s="14"/>
      <c r="D16" s="32"/>
      <c r="E16" s="32"/>
      <c r="F16" s="32"/>
      <c r="R16" s="173"/>
      <c r="S16" s="174"/>
      <c r="T16" s="174"/>
    </row>
    <row r="17" spans="1:20" ht="15.75" x14ac:dyDescent="0.25">
      <c r="A17" s="139">
        <v>111200</v>
      </c>
      <c r="B17" s="15" t="s">
        <v>443</v>
      </c>
      <c r="C17" s="14"/>
      <c r="D17" s="32"/>
      <c r="E17" s="32"/>
      <c r="F17" s="32"/>
      <c r="R17" s="173"/>
      <c r="S17" s="174"/>
      <c r="T17" s="174"/>
    </row>
    <row r="18" spans="1:20" ht="15.75" x14ac:dyDescent="0.25">
      <c r="A18" s="139">
        <v>111300</v>
      </c>
      <c r="B18" s="15" t="s">
        <v>444</v>
      </c>
      <c r="C18" s="14"/>
      <c r="D18" s="165"/>
      <c r="E18" s="165"/>
      <c r="F18" s="165"/>
      <c r="H18" s="182"/>
      <c r="R18" s="173"/>
      <c r="S18" s="174"/>
      <c r="T18" s="174"/>
    </row>
    <row r="19" spans="1:20" ht="15.75" x14ac:dyDescent="0.25">
      <c r="A19" s="139"/>
      <c r="B19" s="14" t="s">
        <v>446</v>
      </c>
      <c r="C19" s="14"/>
      <c r="D19" s="32"/>
      <c r="E19" s="32"/>
      <c r="F19" s="32"/>
      <c r="H19" s="32"/>
      <c r="R19" s="173"/>
      <c r="S19" s="174"/>
      <c r="T19" s="174"/>
    </row>
    <row r="20" spans="1:20" ht="6" customHeight="1" x14ac:dyDescent="0.25">
      <c r="A20" s="106"/>
      <c r="B20" s="12"/>
      <c r="C20" s="1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R20" s="173"/>
      <c r="S20" s="174"/>
      <c r="T20" s="174"/>
    </row>
    <row r="21" spans="1:20" ht="15.75" x14ac:dyDescent="0.25">
      <c r="A21" s="103">
        <v>112000</v>
      </c>
      <c r="B21" s="14" t="s">
        <v>20</v>
      </c>
      <c r="C21" s="15"/>
      <c r="D21" s="32"/>
      <c r="E21" s="32"/>
      <c r="F21" s="32"/>
      <c r="R21" s="173"/>
      <c r="S21" s="174"/>
      <c r="T21" s="174"/>
    </row>
    <row r="22" spans="1:20" ht="15.75" x14ac:dyDescent="0.25">
      <c r="A22" s="104">
        <v>112100</v>
      </c>
      <c r="B22" s="40" t="s">
        <v>373</v>
      </c>
      <c r="C22" s="16"/>
      <c r="D22" s="32"/>
      <c r="E22" s="32"/>
      <c r="F22" s="32"/>
      <c r="R22" s="173"/>
      <c r="S22" s="174"/>
      <c r="T22" s="174"/>
    </row>
    <row r="23" spans="1:20" ht="15.75" x14ac:dyDescent="0.25">
      <c r="A23" s="104">
        <v>112200</v>
      </c>
      <c r="B23" s="40" t="s">
        <v>433</v>
      </c>
      <c r="C23" s="16"/>
      <c r="D23" s="32"/>
      <c r="E23" s="32"/>
      <c r="F23" s="32"/>
      <c r="R23" s="173"/>
      <c r="S23" s="174"/>
      <c r="T23" s="174"/>
    </row>
    <row r="24" spans="1:20" ht="15.75" x14ac:dyDescent="0.25">
      <c r="A24" s="104">
        <v>112300</v>
      </c>
      <c r="B24" s="40" t="s">
        <v>377</v>
      </c>
      <c r="C24" s="16"/>
      <c r="D24" s="32"/>
      <c r="E24" s="32"/>
      <c r="F24" s="32"/>
      <c r="R24" s="173"/>
      <c r="S24" s="174"/>
      <c r="T24" s="174"/>
    </row>
    <row r="25" spans="1:20" ht="15.75" x14ac:dyDescent="0.25">
      <c r="A25" s="104">
        <v>112400</v>
      </c>
      <c r="B25" s="40" t="s">
        <v>417</v>
      </c>
      <c r="C25" s="16"/>
      <c r="D25" s="32"/>
      <c r="E25" s="32"/>
      <c r="F25" s="32"/>
      <c r="R25" s="173"/>
      <c r="S25" s="174"/>
      <c r="T25" s="174"/>
    </row>
    <row r="26" spans="1:20" ht="15.75" x14ac:dyDescent="0.25">
      <c r="A26" s="104"/>
      <c r="B26" s="40" t="s">
        <v>430</v>
      </c>
      <c r="C26" s="16"/>
      <c r="D26" s="32"/>
      <c r="E26" s="32"/>
      <c r="F26" s="32"/>
      <c r="R26" s="173"/>
      <c r="S26" s="174"/>
      <c r="T26" s="174"/>
    </row>
    <row r="27" spans="1:20" ht="15.75" x14ac:dyDescent="0.25">
      <c r="A27" s="104"/>
      <c r="B27" s="40" t="s">
        <v>447</v>
      </c>
      <c r="C27" s="16"/>
      <c r="D27" s="32"/>
      <c r="E27" s="32"/>
      <c r="F27" s="32"/>
      <c r="R27" s="173"/>
      <c r="S27" s="174"/>
      <c r="T27" s="174"/>
    </row>
    <row r="28" spans="1:20" ht="15.75" x14ac:dyDescent="0.25">
      <c r="A28" s="104"/>
      <c r="B28" s="40" t="s">
        <v>459</v>
      </c>
      <c r="C28" s="16"/>
      <c r="D28" s="32"/>
      <c r="E28" s="32"/>
      <c r="F28" s="32"/>
      <c r="R28" s="173"/>
      <c r="S28" s="174"/>
      <c r="T28" s="174"/>
    </row>
    <row r="29" spans="1:20" ht="15.75" x14ac:dyDescent="0.25">
      <c r="A29" s="104"/>
      <c r="B29" s="14" t="s">
        <v>85</v>
      </c>
      <c r="C29" s="16"/>
      <c r="D29" s="79"/>
      <c r="E29" s="79"/>
      <c r="F29" s="79"/>
      <c r="G29" s="64"/>
      <c r="H29" s="79"/>
      <c r="I29" s="64"/>
      <c r="J29" s="79"/>
      <c r="K29" s="64"/>
      <c r="L29" s="79"/>
      <c r="M29" s="64"/>
      <c r="N29" s="79"/>
      <c r="O29" s="25"/>
      <c r="P29" s="79"/>
      <c r="R29" s="173"/>
      <c r="S29" s="174"/>
      <c r="T29" s="174"/>
    </row>
    <row r="30" spans="1:20" ht="6" customHeight="1" x14ac:dyDescent="0.25">
      <c r="A30" s="106"/>
      <c r="B30" s="12"/>
      <c r="C30" s="1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R30" s="173"/>
      <c r="S30" s="174"/>
      <c r="T30" s="174"/>
    </row>
    <row r="31" spans="1:20" ht="15.75" hidden="1" x14ac:dyDescent="0.25">
      <c r="A31" s="103">
        <v>113000</v>
      </c>
      <c r="B31" s="14" t="s">
        <v>4</v>
      </c>
      <c r="C31" s="16"/>
      <c r="D31" s="64"/>
      <c r="E31" s="64"/>
      <c r="F31" s="64"/>
      <c r="G31" s="64"/>
      <c r="H31" s="25"/>
      <c r="I31" s="64"/>
      <c r="J31" s="64"/>
      <c r="K31" s="64"/>
      <c r="L31" s="64"/>
      <c r="M31" s="64"/>
      <c r="N31" s="64"/>
      <c r="O31" s="25"/>
      <c r="P31" s="64"/>
      <c r="R31" s="173"/>
      <c r="S31" s="174"/>
      <c r="T31" s="174"/>
    </row>
    <row r="32" spans="1:20" ht="6" hidden="1" customHeight="1" x14ac:dyDescent="0.25">
      <c r="A32" s="106"/>
      <c r="B32" s="12"/>
      <c r="C32" s="1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R32" s="173"/>
      <c r="S32" s="174"/>
      <c r="T32" s="174"/>
    </row>
    <row r="33" spans="1:22" ht="15.75" x14ac:dyDescent="0.25">
      <c r="A33" s="103">
        <v>114000</v>
      </c>
      <c r="B33" s="14" t="s">
        <v>21</v>
      </c>
      <c r="C33" s="16"/>
      <c r="D33" s="64"/>
      <c r="E33" s="64"/>
      <c r="F33" s="64"/>
      <c r="G33" s="64"/>
      <c r="H33" s="25"/>
      <c r="I33" s="64"/>
      <c r="J33" s="64"/>
      <c r="K33" s="64"/>
      <c r="L33" s="64"/>
      <c r="M33" s="64"/>
      <c r="N33" s="64"/>
      <c r="O33" s="25"/>
      <c r="P33" s="64"/>
      <c r="R33" s="173"/>
      <c r="S33" s="174"/>
      <c r="T33" s="174"/>
    </row>
    <row r="34" spans="1:22" ht="15.75" x14ac:dyDescent="0.25">
      <c r="A34" s="104">
        <v>114100</v>
      </c>
      <c r="B34" s="40" t="s">
        <v>143</v>
      </c>
      <c r="C34" s="16"/>
      <c r="D34" s="64"/>
      <c r="E34" s="64"/>
      <c r="F34" s="64"/>
      <c r="G34" s="64"/>
      <c r="H34" s="25"/>
      <c r="I34" s="64"/>
      <c r="J34" s="64"/>
      <c r="K34" s="64"/>
      <c r="L34" s="64"/>
      <c r="M34" s="64"/>
      <c r="N34" s="64"/>
      <c r="O34" s="25"/>
      <c r="P34" s="64"/>
      <c r="R34" s="173"/>
      <c r="S34" s="174"/>
      <c r="T34" s="174"/>
    </row>
    <row r="35" spans="1:22" ht="15.75" x14ac:dyDescent="0.25">
      <c r="A35" s="104">
        <v>114200</v>
      </c>
      <c r="B35" s="40" t="s">
        <v>142</v>
      </c>
      <c r="C35" s="16"/>
      <c r="D35" s="64"/>
      <c r="E35" s="64"/>
      <c r="F35" s="64"/>
      <c r="G35" s="64"/>
      <c r="H35" s="25"/>
      <c r="I35" s="64"/>
      <c r="J35" s="64"/>
      <c r="K35" s="64"/>
      <c r="L35" s="64"/>
      <c r="M35" s="64"/>
      <c r="N35" s="64"/>
      <c r="O35" s="25"/>
      <c r="P35" s="64"/>
      <c r="R35" s="173"/>
      <c r="S35" s="174"/>
      <c r="T35" s="174"/>
    </row>
    <row r="36" spans="1:22" ht="15.75" x14ac:dyDescent="0.25">
      <c r="A36" s="104">
        <v>114300</v>
      </c>
      <c r="B36" s="40" t="s">
        <v>6</v>
      </c>
      <c r="C36" s="16"/>
      <c r="D36" s="64"/>
      <c r="E36" s="64"/>
      <c r="F36" s="64"/>
      <c r="G36" s="64"/>
      <c r="H36" s="25"/>
      <c r="I36" s="64"/>
      <c r="J36" s="64"/>
      <c r="K36" s="64"/>
      <c r="L36" s="64"/>
      <c r="M36" s="64"/>
      <c r="N36" s="64"/>
      <c r="O36" s="25"/>
      <c r="P36" s="64"/>
      <c r="R36" s="173"/>
      <c r="S36" s="174"/>
      <c r="T36" s="174"/>
      <c r="V36" s="38"/>
    </row>
    <row r="37" spans="1:22" ht="15.75" hidden="1" x14ac:dyDescent="0.25">
      <c r="A37" s="104">
        <v>114400</v>
      </c>
      <c r="B37" s="40" t="s">
        <v>5</v>
      </c>
      <c r="C37" s="16"/>
      <c r="D37" s="64"/>
      <c r="E37" s="64"/>
      <c r="F37" s="64"/>
      <c r="G37" s="64"/>
      <c r="H37" s="25"/>
      <c r="I37" s="64"/>
      <c r="J37" s="64"/>
      <c r="K37" s="64"/>
      <c r="L37" s="64"/>
      <c r="M37" s="64"/>
      <c r="N37" s="64"/>
      <c r="O37" s="25"/>
      <c r="P37" s="64"/>
      <c r="R37" s="173"/>
      <c r="S37" s="174"/>
      <c r="T37" s="174"/>
    </row>
    <row r="38" spans="1:22" ht="15.75" x14ac:dyDescent="0.25">
      <c r="A38" s="104">
        <v>114500</v>
      </c>
      <c r="B38" s="40" t="s">
        <v>374</v>
      </c>
      <c r="C38" s="16"/>
      <c r="D38" s="148"/>
      <c r="E38" s="148"/>
      <c r="F38" s="148"/>
      <c r="G38" s="64"/>
      <c r="H38" s="25"/>
      <c r="I38" s="64"/>
      <c r="J38" s="64"/>
      <c r="K38" s="64"/>
      <c r="L38" s="64"/>
      <c r="M38" s="64"/>
      <c r="N38" s="64"/>
      <c r="O38" s="25"/>
      <c r="P38" s="64"/>
      <c r="R38" s="173"/>
      <c r="S38" s="174"/>
      <c r="T38" s="174"/>
    </row>
    <row r="39" spans="1:22" ht="15.75" hidden="1" x14ac:dyDescent="0.25">
      <c r="A39" s="104">
        <v>114900</v>
      </c>
      <c r="B39" s="40" t="s">
        <v>7</v>
      </c>
      <c r="C39" s="16"/>
      <c r="D39" s="64"/>
      <c r="E39" s="64"/>
      <c r="F39" s="64"/>
      <c r="G39" s="64"/>
      <c r="H39" s="25"/>
      <c r="I39" s="64"/>
      <c r="J39" s="64"/>
      <c r="K39" s="64"/>
      <c r="L39" s="64"/>
      <c r="M39" s="64"/>
      <c r="N39" s="64"/>
      <c r="O39" s="25"/>
      <c r="P39" s="64"/>
      <c r="R39" s="173"/>
      <c r="S39" s="174"/>
      <c r="T39" s="174"/>
      <c r="V39" s="184"/>
    </row>
    <row r="40" spans="1:22" ht="15.75" x14ac:dyDescent="0.25">
      <c r="A40" s="104"/>
      <c r="B40" s="14" t="s">
        <v>86</v>
      </c>
      <c r="C40" s="16"/>
      <c r="D40" s="79"/>
      <c r="E40" s="79"/>
      <c r="F40" s="79"/>
      <c r="G40" s="64"/>
      <c r="H40" s="79"/>
      <c r="I40" s="64"/>
      <c r="J40" s="79"/>
      <c r="K40" s="64"/>
      <c r="L40" s="79"/>
      <c r="M40" s="64"/>
      <c r="N40" s="79"/>
      <c r="O40" s="25"/>
      <c r="P40" s="79"/>
      <c r="R40" s="173"/>
      <c r="S40" s="174"/>
      <c r="T40" s="174"/>
    </row>
    <row r="41" spans="1:22" ht="6" customHeight="1" x14ac:dyDescent="0.25">
      <c r="A41" s="106"/>
      <c r="B41" s="12"/>
      <c r="C41" s="1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R41" s="173"/>
      <c r="S41" s="174"/>
      <c r="T41" s="174"/>
    </row>
    <row r="42" spans="1:22" ht="15.75" x14ac:dyDescent="0.25">
      <c r="A42" s="103">
        <v>115000</v>
      </c>
      <c r="B42" s="14" t="s">
        <v>22</v>
      </c>
      <c r="C42" s="16"/>
      <c r="D42" s="64"/>
      <c r="E42" s="64"/>
      <c r="F42" s="64"/>
      <c r="G42" s="64"/>
      <c r="H42" s="25"/>
      <c r="I42" s="64"/>
      <c r="J42" s="64"/>
      <c r="K42" s="64"/>
      <c r="L42" s="64"/>
      <c r="M42" s="64"/>
      <c r="N42" s="64"/>
      <c r="O42" s="25"/>
      <c r="P42" s="64"/>
      <c r="R42" s="173"/>
      <c r="S42" s="174"/>
      <c r="T42" s="174"/>
    </row>
    <row r="43" spans="1:22" ht="15.75" x14ac:dyDescent="0.25">
      <c r="A43" s="104">
        <v>115100</v>
      </c>
      <c r="B43" s="40" t="s">
        <v>144</v>
      </c>
      <c r="C43" s="16"/>
      <c r="D43" s="64"/>
      <c r="E43" s="64"/>
      <c r="F43" s="64"/>
      <c r="G43" s="64"/>
      <c r="H43" s="25"/>
      <c r="I43" s="64"/>
      <c r="J43" s="64"/>
      <c r="K43" s="64"/>
      <c r="L43" s="64"/>
      <c r="M43" s="64"/>
      <c r="N43" s="64"/>
      <c r="O43" s="25"/>
      <c r="P43" s="64"/>
      <c r="R43" s="173"/>
      <c r="S43" s="174"/>
      <c r="T43" s="174"/>
    </row>
    <row r="44" spans="1:22" ht="15.75" x14ac:dyDescent="0.25">
      <c r="A44" s="104">
        <v>115200</v>
      </c>
      <c r="B44" s="40" t="s">
        <v>396</v>
      </c>
      <c r="C44" s="16"/>
      <c r="D44" s="64"/>
      <c r="E44" s="64"/>
      <c r="F44" s="64"/>
      <c r="G44" s="64"/>
      <c r="H44" s="25"/>
      <c r="I44" s="64"/>
      <c r="J44" s="64"/>
      <c r="K44" s="64"/>
      <c r="L44" s="64"/>
      <c r="M44" s="64"/>
      <c r="N44" s="64"/>
      <c r="O44" s="25"/>
      <c r="P44" s="64"/>
      <c r="R44" s="173"/>
      <c r="S44" s="174"/>
      <c r="T44" s="174"/>
    </row>
    <row r="45" spans="1:22" ht="15.75" hidden="1" x14ac:dyDescent="0.25">
      <c r="A45" s="104">
        <v>115300</v>
      </c>
      <c r="B45" s="40" t="s">
        <v>25</v>
      </c>
      <c r="C45" s="16"/>
      <c r="D45" s="64"/>
      <c r="E45" s="64"/>
      <c r="F45" s="64"/>
      <c r="G45" s="64"/>
      <c r="H45" s="25"/>
      <c r="I45" s="64"/>
      <c r="J45" s="64"/>
      <c r="K45" s="64"/>
      <c r="L45" s="64"/>
      <c r="M45" s="64"/>
      <c r="N45" s="64"/>
      <c r="O45" s="25"/>
      <c r="P45" s="64"/>
      <c r="R45" s="173"/>
      <c r="S45" s="174"/>
      <c r="T45" s="174"/>
    </row>
    <row r="46" spans="1:22" ht="15.75" x14ac:dyDescent="0.25">
      <c r="A46" s="104"/>
      <c r="B46" s="14" t="s">
        <v>87</v>
      </c>
      <c r="C46" s="16"/>
      <c r="D46" s="79"/>
      <c r="E46" s="79"/>
      <c r="F46" s="79"/>
      <c r="G46" s="64"/>
      <c r="H46" s="79"/>
      <c r="I46" s="64"/>
      <c r="J46" s="79"/>
      <c r="K46" s="64"/>
      <c r="L46" s="79"/>
      <c r="M46" s="64"/>
      <c r="N46" s="79"/>
      <c r="O46" s="25"/>
      <c r="P46" s="79"/>
      <c r="R46" s="173"/>
      <c r="S46" s="174"/>
      <c r="T46" s="174"/>
    </row>
    <row r="47" spans="1:22" ht="6" customHeight="1" x14ac:dyDescent="0.25">
      <c r="A47" s="106"/>
      <c r="B47" s="12"/>
      <c r="C47" s="1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R47" s="173"/>
      <c r="S47" s="174"/>
      <c r="T47" s="174"/>
    </row>
    <row r="48" spans="1:22" ht="15.75" hidden="1" x14ac:dyDescent="0.25">
      <c r="A48" s="103">
        <v>116000</v>
      </c>
      <c r="B48" s="14" t="s">
        <v>8</v>
      </c>
      <c r="C48" s="16"/>
      <c r="D48" s="64"/>
      <c r="E48" s="64"/>
      <c r="F48" s="64"/>
      <c r="G48" s="64"/>
      <c r="H48" s="25"/>
      <c r="I48" s="64"/>
      <c r="J48" s="64"/>
      <c r="K48" s="64"/>
      <c r="L48" s="64"/>
      <c r="M48" s="64"/>
      <c r="N48" s="64"/>
      <c r="O48" s="25"/>
      <c r="P48" s="64"/>
      <c r="R48" s="173"/>
      <c r="S48" s="174"/>
      <c r="T48" s="174"/>
    </row>
    <row r="49" spans="1:27" ht="15.75" hidden="1" x14ac:dyDescent="0.25">
      <c r="A49" s="104">
        <v>116100</v>
      </c>
      <c r="B49" s="40" t="s">
        <v>153</v>
      </c>
      <c r="C49" s="16"/>
      <c r="D49" s="64"/>
      <c r="E49" s="64"/>
      <c r="F49" s="64"/>
      <c r="G49" s="64"/>
      <c r="H49" s="25"/>
      <c r="I49" s="64"/>
      <c r="J49" s="64"/>
      <c r="K49" s="64"/>
      <c r="L49" s="64"/>
      <c r="M49" s="64"/>
      <c r="N49" s="64"/>
      <c r="O49" s="25"/>
      <c r="P49" s="64"/>
      <c r="R49" s="173"/>
      <c r="S49" s="174"/>
      <c r="T49" s="174"/>
    </row>
    <row r="50" spans="1:27" ht="15.75" hidden="1" x14ac:dyDescent="0.25">
      <c r="A50" s="104">
        <v>116200</v>
      </c>
      <c r="B50" s="40" t="s">
        <v>154</v>
      </c>
      <c r="C50" s="16"/>
      <c r="D50" s="64"/>
      <c r="E50" s="64"/>
      <c r="F50" s="64"/>
      <c r="G50" s="64"/>
      <c r="H50" s="64"/>
      <c r="I50" s="64"/>
      <c r="J50" s="64"/>
      <c r="K50" s="64"/>
      <c r="L50" s="165"/>
      <c r="M50" s="64"/>
      <c r="N50" s="64"/>
      <c r="O50" s="25"/>
      <c r="P50" s="64"/>
      <c r="R50" s="173"/>
      <c r="S50" s="174"/>
      <c r="T50" s="174"/>
    </row>
    <row r="51" spans="1:27" ht="15.75" hidden="1" x14ac:dyDescent="0.25">
      <c r="A51" s="104"/>
      <c r="B51" s="14" t="s">
        <v>351</v>
      </c>
      <c r="C51" s="16"/>
      <c r="D51" s="79"/>
      <c r="E51" s="79"/>
      <c r="F51" s="79"/>
      <c r="G51" s="64"/>
      <c r="H51" s="79"/>
      <c r="I51" s="64"/>
      <c r="J51" s="79"/>
      <c r="K51" s="64"/>
      <c r="L51" s="64"/>
      <c r="M51" s="64"/>
      <c r="N51" s="79"/>
      <c r="O51" s="25"/>
      <c r="P51" s="79"/>
      <c r="R51" s="173"/>
      <c r="S51" s="174"/>
      <c r="T51" s="174"/>
    </row>
    <row r="52" spans="1:27" ht="6" hidden="1" customHeight="1" x14ac:dyDescent="0.25">
      <c r="A52" s="106"/>
      <c r="B52" s="12"/>
      <c r="C52" s="1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R52" s="173"/>
      <c r="S52" s="174"/>
      <c r="T52" s="174"/>
    </row>
    <row r="53" spans="1:27" ht="15.75" x14ac:dyDescent="0.25">
      <c r="A53" s="103">
        <v>117000</v>
      </c>
      <c r="B53" s="14" t="s">
        <v>9</v>
      </c>
      <c r="C53" s="16"/>
      <c r="D53" s="64"/>
      <c r="E53" s="64"/>
      <c r="F53" s="64"/>
      <c r="G53" s="64"/>
      <c r="H53" s="25"/>
      <c r="I53" s="64"/>
      <c r="J53" s="64"/>
      <c r="K53" s="64"/>
      <c r="L53" s="64"/>
      <c r="M53" s="64"/>
      <c r="N53" s="64"/>
      <c r="O53" s="25"/>
      <c r="P53" s="64"/>
      <c r="R53" s="173"/>
      <c r="S53" s="174"/>
      <c r="T53" s="174"/>
    </row>
    <row r="54" spans="1:27" ht="15.75" hidden="1" x14ac:dyDescent="0.25">
      <c r="A54" s="104">
        <v>117100</v>
      </c>
      <c r="B54" s="40" t="s">
        <v>145</v>
      </c>
      <c r="C54" s="16"/>
      <c r="D54" s="64"/>
      <c r="E54" s="64"/>
      <c r="F54" s="64"/>
      <c r="G54" s="64"/>
      <c r="H54" s="25"/>
      <c r="I54" s="64"/>
      <c r="J54" s="64"/>
      <c r="K54" s="64"/>
      <c r="L54" s="64"/>
      <c r="M54" s="64"/>
      <c r="N54" s="64"/>
      <c r="O54" s="25"/>
      <c r="P54" s="64"/>
      <c r="R54" s="173"/>
      <c r="S54" s="174"/>
      <c r="T54" s="174"/>
    </row>
    <row r="55" spans="1:27" ht="15.75" hidden="1" x14ac:dyDescent="0.25">
      <c r="A55" s="104">
        <v>117200</v>
      </c>
      <c r="B55" s="40" t="s">
        <v>146</v>
      </c>
      <c r="C55" s="16"/>
      <c r="D55" s="64"/>
      <c r="E55" s="64"/>
      <c r="F55" s="64"/>
      <c r="G55" s="64"/>
      <c r="H55" s="25"/>
      <c r="I55" s="64"/>
      <c r="J55" s="64"/>
      <c r="K55" s="64"/>
      <c r="L55" s="64"/>
      <c r="M55" s="64"/>
      <c r="N55" s="64"/>
      <c r="O55" s="25"/>
      <c r="P55" s="64"/>
      <c r="R55" s="173"/>
      <c r="S55" s="174"/>
      <c r="T55" s="174"/>
    </row>
    <row r="56" spans="1:27" ht="15.75" hidden="1" x14ac:dyDescent="0.25">
      <c r="A56" s="104">
        <v>117300</v>
      </c>
      <c r="B56" s="40" t="s">
        <v>147</v>
      </c>
      <c r="C56" s="16"/>
      <c r="D56" s="64"/>
      <c r="E56" s="64"/>
      <c r="F56" s="64"/>
      <c r="G56" s="64"/>
      <c r="H56" s="25"/>
      <c r="I56" s="64"/>
      <c r="J56" s="64"/>
      <c r="K56" s="64"/>
      <c r="L56" s="64"/>
      <c r="M56" s="64"/>
      <c r="N56" s="64"/>
      <c r="O56" s="25"/>
      <c r="P56" s="64"/>
      <c r="R56" s="173"/>
      <c r="S56" s="174"/>
      <c r="T56" s="174"/>
      <c r="AA56" s="7">
        <f>19+9</f>
        <v>28</v>
      </c>
    </row>
    <row r="57" spans="1:27" ht="15.75" hidden="1" x14ac:dyDescent="0.25">
      <c r="A57" s="104">
        <v>117400</v>
      </c>
      <c r="B57" s="40" t="s">
        <v>148</v>
      </c>
      <c r="C57" s="16"/>
      <c r="D57" s="64"/>
      <c r="E57" s="64"/>
      <c r="F57" s="64"/>
      <c r="G57" s="64"/>
      <c r="H57" s="25"/>
      <c r="I57" s="64"/>
      <c r="J57" s="64"/>
      <c r="K57" s="64"/>
      <c r="L57" s="64"/>
      <c r="M57" s="64"/>
      <c r="N57" s="64"/>
      <c r="O57" s="25"/>
      <c r="P57" s="64"/>
      <c r="R57" s="173"/>
      <c r="S57" s="174"/>
      <c r="T57" s="174"/>
    </row>
    <row r="58" spans="1:27" ht="15.75" x14ac:dyDescent="0.25">
      <c r="A58" s="104">
        <v>117500</v>
      </c>
      <c r="B58" s="40" t="s">
        <v>149</v>
      </c>
      <c r="C58" s="16"/>
      <c r="D58" s="64"/>
      <c r="E58" s="64"/>
      <c r="F58" s="64"/>
      <c r="G58" s="64"/>
      <c r="H58" s="25"/>
      <c r="I58" s="64"/>
      <c r="J58" s="64"/>
      <c r="K58" s="64"/>
      <c r="L58" s="64"/>
      <c r="M58" s="64"/>
      <c r="N58" s="64"/>
      <c r="O58" s="25"/>
      <c r="P58" s="64"/>
      <c r="R58" s="173"/>
      <c r="S58" s="174"/>
      <c r="T58" s="174"/>
      <c r="V58" s="39"/>
      <c r="W58" s="38">
        <f>F58-V58</f>
        <v>0</v>
      </c>
    </row>
    <row r="59" spans="1:27" ht="15.75" hidden="1" x14ac:dyDescent="0.25">
      <c r="A59" s="104">
        <v>117600</v>
      </c>
      <c r="B59" s="40" t="s">
        <v>150</v>
      </c>
      <c r="C59" s="16"/>
      <c r="D59" s="64"/>
      <c r="E59" s="64"/>
      <c r="F59" s="64"/>
      <c r="G59" s="64"/>
      <c r="H59" s="25"/>
      <c r="I59" s="64"/>
      <c r="J59" s="64"/>
      <c r="K59" s="64"/>
      <c r="L59" s="165"/>
      <c r="M59" s="64"/>
      <c r="N59" s="64"/>
      <c r="O59" s="25"/>
      <c r="P59" s="64"/>
      <c r="R59" s="173"/>
      <c r="S59" s="174"/>
      <c r="T59" s="174"/>
    </row>
    <row r="60" spans="1:27" ht="15.75" x14ac:dyDescent="0.25">
      <c r="A60" s="104"/>
      <c r="B60" s="14" t="s">
        <v>352</v>
      </c>
      <c r="C60" s="16"/>
      <c r="D60" s="79"/>
      <c r="E60" s="79"/>
      <c r="F60" s="79"/>
      <c r="G60" s="64"/>
      <c r="H60" s="79"/>
      <c r="I60" s="64"/>
      <c r="J60" s="79"/>
      <c r="K60" s="64"/>
      <c r="L60" s="64"/>
      <c r="M60" s="64"/>
      <c r="N60" s="79"/>
      <c r="O60" s="25"/>
      <c r="P60" s="79"/>
      <c r="R60" s="173"/>
      <c r="S60" s="174"/>
      <c r="T60" s="174"/>
    </row>
    <row r="61" spans="1:27" ht="6" customHeight="1" x14ac:dyDescent="0.25">
      <c r="A61" s="106"/>
      <c r="B61" s="12"/>
      <c r="C61" s="1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R61" s="173"/>
      <c r="S61" s="174"/>
      <c r="T61" s="174"/>
    </row>
    <row r="62" spans="1:27" ht="15.75" x14ac:dyDescent="0.25">
      <c r="A62" s="103">
        <v>118000</v>
      </c>
      <c r="B62" s="14" t="s">
        <v>10</v>
      </c>
      <c r="C62" s="16"/>
      <c r="D62" s="64"/>
      <c r="E62" s="64"/>
      <c r="F62" s="64"/>
      <c r="G62" s="64"/>
      <c r="H62" s="25"/>
      <c r="I62" s="64"/>
      <c r="J62" s="64"/>
      <c r="K62" s="64"/>
      <c r="L62" s="64"/>
      <c r="M62" s="64"/>
      <c r="N62" s="64"/>
      <c r="O62" s="25"/>
      <c r="P62" s="64"/>
      <c r="R62" s="173"/>
      <c r="S62" s="174"/>
      <c r="T62" s="174"/>
    </row>
    <row r="63" spans="1:27" ht="15.75" hidden="1" x14ac:dyDescent="0.25">
      <c r="A63" s="104">
        <v>118100</v>
      </c>
      <c r="B63" s="40" t="s">
        <v>151</v>
      </c>
      <c r="C63" s="16"/>
      <c r="D63" s="64"/>
      <c r="E63" s="64"/>
      <c r="F63" s="64"/>
      <c r="G63" s="64"/>
      <c r="H63" s="25"/>
      <c r="I63" s="64"/>
      <c r="J63" s="64"/>
      <c r="K63" s="64"/>
      <c r="L63" s="64"/>
      <c r="M63" s="64"/>
      <c r="N63" s="64"/>
      <c r="O63" s="25"/>
      <c r="P63" s="64"/>
      <c r="R63" s="173"/>
      <c r="S63" s="174"/>
      <c r="T63" s="174"/>
    </row>
    <row r="64" spans="1:27" ht="15.75" x14ac:dyDescent="0.25">
      <c r="A64" s="104">
        <v>118200</v>
      </c>
      <c r="B64" s="40" t="s">
        <v>448</v>
      </c>
      <c r="C64" s="16"/>
      <c r="D64" s="64"/>
      <c r="E64" s="64"/>
      <c r="F64" s="64"/>
      <c r="G64" s="64"/>
      <c r="H64" s="25"/>
      <c r="I64" s="64"/>
      <c r="J64" s="64"/>
      <c r="K64" s="64"/>
      <c r="L64" s="64"/>
      <c r="M64" s="64"/>
      <c r="N64" s="64"/>
      <c r="O64" s="25"/>
      <c r="P64" s="64"/>
      <c r="R64" s="173"/>
      <c r="S64" s="174"/>
      <c r="T64" s="174"/>
    </row>
    <row r="65" spans="1:20" ht="15.75" hidden="1" x14ac:dyDescent="0.25">
      <c r="A65" s="104">
        <v>118300</v>
      </c>
      <c r="B65" s="40" t="s">
        <v>152</v>
      </c>
      <c r="C65" s="16"/>
      <c r="D65" s="64"/>
      <c r="E65" s="64"/>
      <c r="F65" s="64"/>
      <c r="G65" s="64"/>
      <c r="H65" s="25"/>
      <c r="I65" s="64"/>
      <c r="J65" s="64"/>
      <c r="K65" s="64"/>
      <c r="L65" s="64"/>
      <c r="M65" s="64"/>
      <c r="N65" s="64"/>
      <c r="O65" s="25"/>
      <c r="P65" s="64"/>
      <c r="R65" s="173"/>
      <c r="S65" s="174"/>
      <c r="T65" s="174"/>
    </row>
    <row r="66" spans="1:20" ht="15.75" x14ac:dyDescent="0.25">
      <c r="A66" s="104"/>
      <c r="B66" s="14" t="s">
        <v>353</v>
      </c>
      <c r="C66" s="16"/>
      <c r="D66" s="79"/>
      <c r="E66" s="79"/>
      <c r="F66" s="79"/>
      <c r="G66" s="64"/>
      <c r="H66" s="79"/>
      <c r="I66" s="64"/>
      <c r="J66" s="79"/>
      <c r="K66" s="64"/>
      <c r="L66" s="64"/>
      <c r="M66" s="64"/>
      <c r="N66" s="79"/>
      <c r="O66" s="64"/>
      <c r="P66" s="79"/>
      <c r="R66" s="173"/>
      <c r="S66" s="174"/>
      <c r="T66" s="174"/>
    </row>
    <row r="67" spans="1:20" ht="6" customHeight="1" x14ac:dyDescent="0.25">
      <c r="A67" s="106"/>
      <c r="B67" s="12"/>
      <c r="C67" s="1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R67" s="173"/>
      <c r="S67" s="174"/>
      <c r="T67" s="174"/>
    </row>
    <row r="68" spans="1:20" ht="15.75" x14ac:dyDescent="0.25">
      <c r="A68" s="104"/>
      <c r="B68" s="13" t="s">
        <v>354</v>
      </c>
      <c r="C68" s="16"/>
      <c r="D68" s="80"/>
      <c r="E68" s="80"/>
      <c r="F68" s="80"/>
      <c r="G68" s="147"/>
      <c r="H68" s="80"/>
      <c r="I68" s="147"/>
      <c r="J68" s="80"/>
      <c r="K68" s="147"/>
      <c r="L68" s="80"/>
      <c r="M68" s="147"/>
      <c r="N68" s="80"/>
      <c r="O68" s="25"/>
      <c r="P68" s="80"/>
      <c r="R68" s="173"/>
      <c r="S68" s="174"/>
      <c r="T68" s="174"/>
    </row>
    <row r="69" spans="1:20" ht="6" customHeight="1" x14ac:dyDescent="0.25">
      <c r="A69" s="106"/>
      <c r="B69" s="12"/>
      <c r="C69" s="1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R69" s="173"/>
      <c r="S69" s="174"/>
      <c r="T69" s="174"/>
    </row>
    <row r="70" spans="1:20" ht="15.75" x14ac:dyDescent="0.25">
      <c r="A70" s="195" t="s">
        <v>2</v>
      </c>
      <c r="B70" s="197" t="s">
        <v>78</v>
      </c>
      <c r="C70" s="199" t="s">
        <v>81</v>
      </c>
      <c r="D70" s="203"/>
      <c r="E70" s="167"/>
      <c r="F70" s="203"/>
      <c r="G70" s="160"/>
      <c r="H70" s="205"/>
      <c r="I70" s="160"/>
      <c r="J70" s="205"/>
      <c r="K70" s="160"/>
      <c r="L70" s="203"/>
      <c r="M70" s="160"/>
      <c r="N70" s="203"/>
      <c r="O70" s="35"/>
      <c r="P70" s="201"/>
      <c r="R70" s="194"/>
      <c r="S70" s="194"/>
      <c r="T70" s="194"/>
    </row>
    <row r="71" spans="1:20" ht="16.5" thickBot="1" x14ac:dyDescent="0.3">
      <c r="A71" s="196"/>
      <c r="B71" s="198"/>
      <c r="C71" s="200"/>
      <c r="D71" s="204"/>
      <c r="E71" s="168"/>
      <c r="F71" s="204"/>
      <c r="G71" s="160"/>
      <c r="H71" s="206"/>
      <c r="I71" s="160"/>
      <c r="J71" s="206"/>
      <c r="K71" s="160"/>
      <c r="L71" s="204"/>
      <c r="M71" s="160"/>
      <c r="N71" s="204"/>
      <c r="O71" s="35"/>
      <c r="P71" s="202"/>
      <c r="R71" s="171"/>
      <c r="S71" s="172"/>
      <c r="T71" s="172"/>
    </row>
    <row r="72" spans="1:20" ht="15.75" x14ac:dyDescent="0.25">
      <c r="A72" s="103">
        <v>120000</v>
      </c>
      <c r="B72" s="13" t="s">
        <v>26</v>
      </c>
      <c r="C72" s="16"/>
      <c r="D72" s="64"/>
      <c r="E72" s="64"/>
      <c r="F72" s="64"/>
      <c r="G72" s="64"/>
      <c r="H72" s="25"/>
      <c r="I72" s="64"/>
      <c r="J72" s="64"/>
      <c r="K72" s="64"/>
      <c r="L72" s="64"/>
      <c r="M72" s="64"/>
      <c r="N72" s="64"/>
      <c r="O72" s="25"/>
      <c r="P72" s="64"/>
      <c r="R72" s="173"/>
      <c r="S72" s="174"/>
      <c r="T72" s="174"/>
    </row>
    <row r="73" spans="1:20" ht="15.75" x14ac:dyDescent="0.25">
      <c r="A73" s="103">
        <v>121000</v>
      </c>
      <c r="B73" s="14" t="s">
        <v>27</v>
      </c>
      <c r="C73" s="16"/>
      <c r="D73" s="64"/>
      <c r="E73" s="64"/>
      <c r="F73" s="64"/>
      <c r="G73" s="64"/>
      <c r="H73" s="25"/>
      <c r="I73" s="64"/>
      <c r="J73" s="64"/>
      <c r="K73" s="64"/>
      <c r="L73" s="64"/>
      <c r="M73" s="64"/>
      <c r="N73" s="64"/>
      <c r="O73" s="25"/>
      <c r="P73" s="64"/>
      <c r="R73" s="173"/>
      <c r="S73" s="174"/>
      <c r="T73" s="174"/>
    </row>
    <row r="74" spans="1:20" ht="15.75" x14ac:dyDescent="0.25">
      <c r="A74" s="104">
        <v>121100</v>
      </c>
      <c r="B74" s="40" t="s">
        <v>159</v>
      </c>
      <c r="C74" s="16"/>
      <c r="D74" s="64"/>
      <c r="E74" s="64"/>
      <c r="F74" s="64"/>
      <c r="G74" s="64"/>
      <c r="H74" s="25"/>
      <c r="I74" s="64"/>
      <c r="J74" s="64"/>
      <c r="K74" s="64"/>
      <c r="L74" s="64"/>
      <c r="M74" s="64"/>
      <c r="N74" s="64"/>
      <c r="O74" s="25"/>
      <c r="P74" s="64"/>
      <c r="R74" s="173"/>
      <c r="S74" s="174"/>
      <c r="T74" s="174"/>
    </row>
    <row r="75" spans="1:20" ht="15.75" x14ac:dyDescent="0.25">
      <c r="A75" s="104">
        <v>121200</v>
      </c>
      <c r="B75" s="40" t="s">
        <v>160</v>
      </c>
      <c r="C75" s="16"/>
      <c r="D75" s="64"/>
      <c r="E75" s="64"/>
      <c r="F75" s="64"/>
      <c r="G75" s="64"/>
      <c r="H75" s="25"/>
      <c r="I75" s="64"/>
      <c r="J75" s="64"/>
      <c r="K75" s="64"/>
      <c r="L75" s="64"/>
      <c r="M75" s="64"/>
      <c r="N75" s="64"/>
      <c r="O75" s="25"/>
      <c r="P75" s="64"/>
      <c r="R75" s="173"/>
      <c r="S75" s="174"/>
      <c r="T75" s="174"/>
    </row>
    <row r="76" spans="1:20" ht="15.75" x14ac:dyDescent="0.25">
      <c r="A76" s="104">
        <v>121300</v>
      </c>
      <c r="B76" s="40" t="s">
        <v>161</v>
      </c>
      <c r="C76" s="16"/>
      <c r="D76" s="64"/>
      <c r="E76" s="64"/>
      <c r="F76" s="64"/>
      <c r="G76" s="64"/>
      <c r="H76" s="25"/>
      <c r="I76" s="64"/>
      <c r="J76" s="64"/>
      <c r="K76" s="64"/>
      <c r="L76" s="64"/>
      <c r="M76" s="64"/>
      <c r="N76" s="64"/>
      <c r="O76" s="25"/>
      <c r="P76" s="64"/>
      <c r="R76" s="173"/>
      <c r="S76" s="174"/>
      <c r="T76" s="174"/>
    </row>
    <row r="77" spans="1:20" ht="15.75" x14ac:dyDescent="0.25">
      <c r="A77" s="104">
        <v>121400</v>
      </c>
      <c r="B77" s="40" t="s">
        <v>162</v>
      </c>
      <c r="C77" s="16"/>
      <c r="D77" s="64"/>
      <c r="E77" s="64"/>
      <c r="F77" s="64"/>
      <c r="G77" s="64"/>
      <c r="H77" s="25"/>
      <c r="I77" s="64"/>
      <c r="J77" s="64"/>
      <c r="K77" s="64"/>
      <c r="L77" s="64"/>
      <c r="M77" s="64"/>
      <c r="N77" s="64"/>
      <c r="O77" s="25"/>
      <c r="P77" s="64"/>
      <c r="R77" s="173"/>
      <c r="S77" s="174"/>
      <c r="T77" s="174"/>
    </row>
    <row r="78" spans="1:20" ht="15.75" x14ac:dyDescent="0.25">
      <c r="A78" s="104">
        <v>121500</v>
      </c>
      <c r="B78" s="40" t="s">
        <v>163</v>
      </c>
      <c r="C78" s="16"/>
      <c r="D78" s="64"/>
      <c r="E78" s="64"/>
      <c r="F78" s="64"/>
      <c r="G78" s="64"/>
      <c r="H78" s="25"/>
      <c r="I78" s="64"/>
      <c r="J78" s="64"/>
      <c r="K78" s="64"/>
      <c r="L78" s="64"/>
      <c r="M78" s="64"/>
      <c r="N78" s="64"/>
      <c r="O78" s="25"/>
      <c r="P78" s="64"/>
      <c r="R78" s="173"/>
      <c r="S78" s="174"/>
      <c r="T78" s="174"/>
    </row>
    <row r="79" spans="1:20" ht="15.75" x14ac:dyDescent="0.25">
      <c r="A79" s="103">
        <v>122000</v>
      </c>
      <c r="B79" s="14" t="s">
        <v>28</v>
      </c>
      <c r="C79" s="16"/>
      <c r="D79" s="64"/>
      <c r="E79" s="64"/>
      <c r="F79" s="64"/>
      <c r="G79" s="64"/>
      <c r="H79" s="25"/>
      <c r="I79" s="64"/>
      <c r="J79" s="64"/>
      <c r="K79" s="64"/>
      <c r="L79" s="64"/>
      <c r="M79" s="64"/>
      <c r="N79" s="64"/>
      <c r="O79" s="25"/>
      <c r="P79" s="64"/>
      <c r="R79" s="173"/>
      <c r="S79" s="174"/>
      <c r="T79" s="174"/>
    </row>
    <row r="80" spans="1:20" ht="15.75" x14ac:dyDescent="0.25">
      <c r="A80" s="104">
        <v>122100</v>
      </c>
      <c r="B80" s="40" t="s">
        <v>155</v>
      </c>
      <c r="C80" s="16"/>
      <c r="D80" s="64"/>
      <c r="E80" s="64"/>
      <c r="F80" s="64"/>
      <c r="G80" s="64"/>
      <c r="H80" s="25"/>
      <c r="I80" s="64"/>
      <c r="J80" s="64"/>
      <c r="K80" s="64"/>
      <c r="L80" s="64"/>
      <c r="M80" s="64"/>
      <c r="N80" s="64"/>
      <c r="O80" s="25"/>
      <c r="P80" s="64"/>
      <c r="R80" s="173"/>
      <c r="S80" s="174"/>
      <c r="T80" s="174"/>
    </row>
    <row r="81" spans="1:22" ht="15.75" x14ac:dyDescent="0.25">
      <c r="A81" s="104">
        <v>122200</v>
      </c>
      <c r="B81" s="40" t="s">
        <v>156</v>
      </c>
      <c r="C81" s="16"/>
      <c r="D81" s="64"/>
      <c r="E81" s="64"/>
      <c r="F81" s="64"/>
      <c r="G81" s="64"/>
      <c r="H81" s="25"/>
      <c r="I81" s="64"/>
      <c r="J81" s="64"/>
      <c r="K81" s="64"/>
      <c r="L81" s="64"/>
      <c r="M81" s="64"/>
      <c r="N81" s="64"/>
      <c r="O81" s="25"/>
      <c r="P81" s="64"/>
      <c r="R81" s="173"/>
      <c r="S81" s="174"/>
      <c r="T81" s="174"/>
    </row>
    <row r="82" spans="1:22" ht="15.75" x14ac:dyDescent="0.25">
      <c r="A82" s="104">
        <v>122300</v>
      </c>
      <c r="B82" s="40" t="s">
        <v>157</v>
      </c>
      <c r="C82" s="16"/>
      <c r="D82" s="64"/>
      <c r="E82" s="64"/>
      <c r="F82" s="64"/>
      <c r="G82" s="64"/>
      <c r="H82" s="25"/>
      <c r="I82" s="64"/>
      <c r="J82" s="64"/>
      <c r="K82" s="64"/>
      <c r="L82" s="64"/>
      <c r="M82" s="64"/>
      <c r="N82" s="64"/>
      <c r="O82" s="25"/>
      <c r="P82" s="64"/>
      <c r="R82" s="173"/>
      <c r="S82" s="174"/>
      <c r="T82" s="174"/>
    </row>
    <row r="83" spans="1:22" ht="15.75" x14ac:dyDescent="0.25">
      <c r="A83" s="104">
        <v>122400</v>
      </c>
      <c r="B83" s="40" t="s">
        <v>158</v>
      </c>
      <c r="C83" s="16"/>
      <c r="D83" s="64"/>
      <c r="E83" s="64"/>
      <c r="F83" s="64"/>
      <c r="G83" s="64"/>
      <c r="H83" s="25"/>
      <c r="I83" s="64"/>
      <c r="J83" s="64"/>
      <c r="K83" s="64"/>
      <c r="L83" s="64"/>
      <c r="M83" s="64"/>
      <c r="N83" s="64"/>
      <c r="O83" s="25"/>
      <c r="P83" s="64"/>
      <c r="R83" s="173"/>
      <c r="S83" s="174"/>
      <c r="T83" s="174"/>
      <c r="V83" s="38"/>
    </row>
    <row r="84" spans="1:22" ht="6" customHeight="1" x14ac:dyDescent="0.25">
      <c r="A84" s="106"/>
      <c r="B84" s="12"/>
      <c r="C84" s="1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R84" s="173"/>
      <c r="S84" s="174"/>
      <c r="T84" s="174"/>
    </row>
    <row r="85" spans="1:22" s="43" customFormat="1" ht="15.75" x14ac:dyDescent="0.25">
      <c r="A85" s="103"/>
      <c r="B85" s="13" t="s">
        <v>355</v>
      </c>
      <c r="C85" s="13"/>
      <c r="D85" s="80"/>
      <c r="E85" s="80"/>
      <c r="F85" s="80"/>
      <c r="G85" s="147"/>
      <c r="H85" s="80"/>
      <c r="I85" s="147"/>
      <c r="J85" s="80"/>
      <c r="K85" s="147"/>
      <c r="L85" s="80"/>
      <c r="M85" s="147"/>
      <c r="N85" s="80"/>
      <c r="O85" s="138"/>
      <c r="P85" s="80"/>
      <c r="R85" s="173"/>
      <c r="S85" s="174"/>
      <c r="T85" s="174"/>
    </row>
    <row r="86" spans="1:22" ht="6" customHeight="1" x14ac:dyDescent="0.25">
      <c r="A86" s="106"/>
      <c r="B86" s="12"/>
      <c r="C86" s="1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R86" s="173"/>
      <c r="S86" s="174"/>
      <c r="T86" s="174"/>
    </row>
    <row r="87" spans="1:22" ht="6" hidden="1" customHeight="1" x14ac:dyDescent="0.25">
      <c r="A87" s="12"/>
      <c r="B87" s="12"/>
      <c r="C87" s="1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S87" s="32"/>
      <c r="T87" s="32"/>
    </row>
    <row r="88" spans="1:22" ht="15.75" x14ac:dyDescent="0.25">
      <c r="A88" s="103">
        <v>130000</v>
      </c>
      <c r="B88" s="13" t="s">
        <v>29</v>
      </c>
      <c r="C88" s="16"/>
      <c r="D88" s="64"/>
      <c r="E88" s="64"/>
      <c r="F88" s="64"/>
      <c r="G88" s="64"/>
      <c r="H88" s="25"/>
      <c r="I88" s="64"/>
      <c r="J88" s="64"/>
      <c r="K88" s="64"/>
      <c r="L88" s="64"/>
      <c r="M88" s="64"/>
      <c r="N88" s="64"/>
      <c r="O88" s="25"/>
      <c r="P88" s="64"/>
      <c r="R88" s="173"/>
      <c r="S88" s="174"/>
      <c r="T88" s="174"/>
    </row>
    <row r="89" spans="1:22" ht="15.75" x14ac:dyDescent="0.25">
      <c r="A89" s="103">
        <v>131000</v>
      </c>
      <c r="B89" s="14" t="s">
        <v>27</v>
      </c>
      <c r="C89" s="16"/>
      <c r="D89" s="64"/>
      <c r="E89" s="64"/>
      <c r="F89" s="64"/>
      <c r="G89" s="64"/>
      <c r="H89" s="25"/>
      <c r="I89" s="64"/>
      <c r="J89" s="64"/>
      <c r="K89" s="64"/>
      <c r="L89" s="64"/>
      <c r="M89" s="64"/>
      <c r="N89" s="64"/>
      <c r="O89" s="25"/>
      <c r="P89" s="64"/>
      <c r="R89" s="173"/>
      <c r="S89" s="174"/>
      <c r="T89" s="174"/>
    </row>
    <row r="90" spans="1:22" ht="15.75" hidden="1" x14ac:dyDescent="0.25">
      <c r="A90" s="104">
        <v>131100</v>
      </c>
      <c r="B90" s="40" t="s">
        <v>164</v>
      </c>
      <c r="C90" s="16"/>
      <c r="D90" s="64"/>
      <c r="E90" s="64"/>
      <c r="F90" s="64"/>
      <c r="G90" s="64"/>
      <c r="H90" s="25"/>
      <c r="I90" s="64"/>
      <c r="J90" s="64"/>
      <c r="K90" s="64"/>
      <c r="L90" s="64"/>
      <c r="M90" s="64"/>
      <c r="N90" s="64"/>
      <c r="O90" s="25"/>
      <c r="P90" s="64"/>
      <c r="R90" s="173"/>
      <c r="S90" s="174"/>
      <c r="T90" s="174"/>
    </row>
    <row r="91" spans="1:22" ht="15.75" hidden="1" x14ac:dyDescent="0.25">
      <c r="A91" s="104">
        <v>131200</v>
      </c>
      <c r="B91" s="40" t="s">
        <v>165</v>
      </c>
      <c r="C91" s="16"/>
      <c r="D91" s="64"/>
      <c r="E91" s="64"/>
      <c r="F91" s="64"/>
      <c r="G91" s="64"/>
      <c r="H91" s="25"/>
      <c r="I91" s="64"/>
      <c r="J91" s="64"/>
      <c r="K91" s="64"/>
      <c r="L91" s="64"/>
      <c r="M91" s="64"/>
      <c r="N91" s="64"/>
      <c r="O91" s="25"/>
      <c r="P91" s="64"/>
      <c r="R91" s="173"/>
      <c r="S91" s="174"/>
      <c r="T91" s="174"/>
    </row>
    <row r="92" spans="1:22" ht="15.75" x14ac:dyDescent="0.25">
      <c r="A92" s="104">
        <v>131300</v>
      </c>
      <c r="B92" s="40" t="s">
        <v>166</v>
      </c>
      <c r="C92" s="16"/>
      <c r="D92" s="64"/>
      <c r="E92" s="64"/>
      <c r="F92" s="64"/>
      <c r="G92" s="64"/>
      <c r="H92" s="25"/>
      <c r="I92" s="64"/>
      <c r="J92" s="64"/>
      <c r="K92" s="64"/>
      <c r="L92" s="64"/>
      <c r="M92" s="64"/>
      <c r="N92" s="64"/>
      <c r="O92" s="25"/>
      <c r="P92" s="64"/>
      <c r="R92" s="173"/>
      <c r="S92" s="174"/>
      <c r="T92" s="174"/>
    </row>
    <row r="93" spans="1:22" ht="15.75" x14ac:dyDescent="0.25">
      <c r="A93" s="104">
        <v>131400</v>
      </c>
      <c r="B93" s="40" t="s">
        <v>167</v>
      </c>
      <c r="C93" s="16"/>
      <c r="D93" s="64"/>
      <c r="E93" s="64"/>
      <c r="F93" s="64"/>
      <c r="G93" s="64"/>
      <c r="H93" s="25"/>
      <c r="I93" s="64"/>
      <c r="J93" s="64"/>
      <c r="K93" s="64"/>
      <c r="L93" s="64"/>
      <c r="M93" s="64"/>
      <c r="N93" s="64"/>
      <c r="O93" s="25"/>
      <c r="P93" s="64"/>
      <c r="R93" s="173"/>
      <c r="S93" s="174"/>
      <c r="T93" s="174"/>
    </row>
    <row r="94" spans="1:22" ht="15.75" x14ac:dyDescent="0.25">
      <c r="A94" s="103">
        <v>132000</v>
      </c>
      <c r="B94" s="14" t="s">
        <v>32</v>
      </c>
      <c r="C94" s="16"/>
      <c r="D94" s="64"/>
      <c r="E94" s="64"/>
      <c r="F94" s="64"/>
      <c r="G94" s="64"/>
      <c r="H94" s="25"/>
      <c r="I94" s="64"/>
      <c r="J94" s="64"/>
      <c r="K94" s="64"/>
      <c r="L94" s="64"/>
      <c r="M94" s="64"/>
      <c r="N94" s="64"/>
      <c r="O94" s="25"/>
      <c r="P94" s="64"/>
      <c r="R94" s="173"/>
      <c r="S94" s="174"/>
      <c r="T94" s="174"/>
    </row>
    <row r="95" spans="1:22" ht="15.75" hidden="1" x14ac:dyDescent="0.25">
      <c r="A95" s="104">
        <v>132100</v>
      </c>
      <c r="B95" s="40" t="s">
        <v>168</v>
      </c>
      <c r="C95" s="16"/>
      <c r="D95" s="64"/>
      <c r="E95" s="64"/>
      <c r="F95" s="64"/>
      <c r="G95" s="64"/>
      <c r="H95" s="25"/>
      <c r="I95" s="64"/>
      <c r="J95" s="64"/>
      <c r="K95" s="64"/>
      <c r="L95" s="64"/>
      <c r="M95" s="64"/>
      <c r="N95" s="64"/>
      <c r="O95" s="25"/>
      <c r="P95" s="64"/>
      <c r="R95" s="173"/>
      <c r="S95" s="174"/>
      <c r="T95" s="174"/>
    </row>
    <row r="96" spans="1:22" ht="15.75" hidden="1" x14ac:dyDescent="0.25">
      <c r="A96" s="104">
        <v>132200</v>
      </c>
      <c r="B96" s="40" t="s">
        <v>169</v>
      </c>
      <c r="C96" s="16"/>
      <c r="D96" s="64"/>
      <c r="E96" s="64"/>
      <c r="F96" s="64"/>
      <c r="G96" s="64"/>
      <c r="H96" s="25"/>
      <c r="I96" s="64"/>
      <c r="J96" s="64"/>
      <c r="K96" s="64"/>
      <c r="L96" s="64"/>
      <c r="M96" s="64"/>
      <c r="N96" s="64"/>
      <c r="O96" s="25"/>
      <c r="P96" s="64"/>
      <c r="R96" s="173"/>
      <c r="S96" s="174"/>
      <c r="T96" s="174"/>
    </row>
    <row r="97" spans="1:20" ht="15.75" x14ac:dyDescent="0.25">
      <c r="A97" s="104">
        <v>132300</v>
      </c>
      <c r="B97" s="40" t="s">
        <v>170</v>
      </c>
      <c r="C97" s="16"/>
      <c r="D97" s="64"/>
      <c r="E97" s="64"/>
      <c r="F97" s="64"/>
      <c r="G97" s="64"/>
      <c r="H97" s="25"/>
      <c r="I97" s="64"/>
      <c r="J97" s="64"/>
      <c r="K97" s="64"/>
      <c r="L97" s="64"/>
      <c r="M97" s="64"/>
      <c r="N97" s="64"/>
      <c r="O97" s="25"/>
      <c r="P97" s="64"/>
      <c r="R97" s="173"/>
      <c r="S97" s="174"/>
      <c r="T97" s="174"/>
    </row>
    <row r="98" spans="1:20" ht="15.75" x14ac:dyDescent="0.25">
      <c r="A98" s="104">
        <v>132400</v>
      </c>
      <c r="B98" s="40" t="s">
        <v>171</v>
      </c>
      <c r="C98" s="16"/>
      <c r="D98" s="64"/>
      <c r="E98" s="64"/>
      <c r="F98" s="64"/>
      <c r="G98" s="64"/>
      <c r="H98" s="25"/>
      <c r="I98" s="64"/>
      <c r="J98" s="64"/>
      <c r="K98" s="64"/>
      <c r="L98" s="64"/>
      <c r="M98" s="64"/>
      <c r="N98" s="64"/>
      <c r="O98" s="25"/>
      <c r="P98" s="64"/>
      <c r="R98" s="173"/>
      <c r="S98" s="174"/>
      <c r="T98" s="174"/>
    </row>
    <row r="99" spans="1:20" ht="6" customHeight="1" x14ac:dyDescent="0.25">
      <c r="A99" s="110"/>
      <c r="B99" s="40"/>
      <c r="C99" s="16"/>
      <c r="D99" s="64"/>
      <c r="E99" s="64"/>
      <c r="F99" s="64"/>
      <c r="G99" s="64"/>
      <c r="H99" s="25"/>
      <c r="I99" s="64"/>
      <c r="J99" s="64"/>
      <c r="K99" s="64"/>
      <c r="L99" s="64"/>
      <c r="M99" s="64"/>
      <c r="N99" s="64"/>
      <c r="O99" s="25"/>
      <c r="P99" s="64"/>
      <c r="R99" s="173"/>
      <c r="S99" s="174"/>
      <c r="T99" s="174"/>
    </row>
    <row r="100" spans="1:20" ht="15.75" x14ac:dyDescent="0.25">
      <c r="A100" s="109">
        <v>140000</v>
      </c>
      <c r="B100" s="14" t="s">
        <v>378</v>
      </c>
      <c r="C100" s="16"/>
      <c r="D100" s="64"/>
      <c r="E100" s="64"/>
      <c r="F100" s="64"/>
      <c r="G100" s="64"/>
      <c r="H100" s="25"/>
      <c r="I100" s="64"/>
      <c r="J100" s="64"/>
      <c r="K100" s="64"/>
      <c r="L100" s="64"/>
      <c r="M100" s="64"/>
      <c r="N100" s="64"/>
      <c r="O100" s="25"/>
      <c r="P100" s="64"/>
      <c r="R100" s="173"/>
      <c r="S100" s="174"/>
      <c r="T100" s="174"/>
    </row>
    <row r="101" spans="1:20" ht="6" customHeight="1" x14ac:dyDescent="0.25">
      <c r="A101" s="106"/>
      <c r="B101" s="12"/>
      <c r="C101" s="1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R101" s="173"/>
      <c r="S101" s="174"/>
      <c r="T101" s="174"/>
    </row>
    <row r="102" spans="1:20" ht="15.75" hidden="1" x14ac:dyDescent="0.25">
      <c r="A102" s="103">
        <v>190000</v>
      </c>
      <c r="B102" s="14" t="s">
        <v>11</v>
      </c>
      <c r="C102" s="16"/>
      <c r="D102" s="64"/>
      <c r="E102" s="64"/>
      <c r="F102" s="64"/>
      <c r="G102" s="64"/>
      <c r="H102" s="25"/>
      <c r="I102" s="64"/>
      <c r="J102" s="64"/>
      <c r="K102" s="64"/>
      <c r="L102" s="64"/>
      <c r="M102" s="64"/>
      <c r="N102" s="64"/>
      <c r="O102" s="25"/>
      <c r="P102" s="64"/>
      <c r="R102" s="173"/>
      <c r="S102" s="174"/>
      <c r="T102" s="174"/>
    </row>
    <row r="103" spans="1:20" ht="6" hidden="1" customHeight="1" x14ac:dyDescent="0.25">
      <c r="A103" s="106"/>
      <c r="B103" s="12"/>
      <c r="C103" s="1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R103" s="173"/>
      <c r="S103" s="174"/>
      <c r="T103" s="174"/>
    </row>
    <row r="104" spans="1:20" ht="15.75" x14ac:dyDescent="0.25">
      <c r="A104" s="117"/>
      <c r="B104" s="44" t="s">
        <v>356</v>
      </c>
      <c r="C104" s="16"/>
      <c r="D104" s="80"/>
      <c r="E104" s="80"/>
      <c r="F104" s="80"/>
      <c r="G104" s="147"/>
      <c r="H104" s="80"/>
      <c r="I104" s="147"/>
      <c r="J104" s="80"/>
      <c r="K104" s="147"/>
      <c r="L104" s="80"/>
      <c r="M104" s="147"/>
      <c r="N104" s="80"/>
      <c r="O104" s="138"/>
      <c r="P104" s="80"/>
      <c r="R104" s="173"/>
      <c r="S104" s="174"/>
      <c r="T104" s="174"/>
    </row>
    <row r="105" spans="1:20" ht="6" customHeight="1" x14ac:dyDescent="0.25">
      <c r="A105" s="106"/>
      <c r="B105" s="12"/>
      <c r="C105" s="1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R105" s="173"/>
      <c r="S105" s="174"/>
      <c r="T105" s="174"/>
    </row>
    <row r="106" spans="1:20" ht="16.5" thickBot="1" x14ac:dyDescent="0.3">
      <c r="A106" s="118"/>
      <c r="B106" s="13" t="s">
        <v>88</v>
      </c>
      <c r="C106" s="19"/>
      <c r="D106" s="142"/>
      <c r="E106" s="142"/>
      <c r="F106" s="142"/>
      <c r="G106" s="138"/>
      <c r="H106" s="142"/>
      <c r="I106" s="138"/>
      <c r="J106" s="81"/>
      <c r="K106" s="138"/>
      <c r="L106" s="81"/>
      <c r="M106" s="138"/>
      <c r="N106" s="81"/>
      <c r="O106" s="25"/>
      <c r="P106" s="81"/>
      <c r="R106" s="173"/>
      <c r="S106" s="174"/>
      <c r="T106" s="174"/>
    </row>
    <row r="107" spans="1:20" ht="15.75" x14ac:dyDescent="0.25">
      <c r="A107" s="136"/>
      <c r="B107" s="16"/>
      <c r="C107" s="16"/>
      <c r="D107" s="32"/>
      <c r="E107" s="32"/>
      <c r="F107" s="32"/>
      <c r="R107" s="173"/>
      <c r="S107" s="174"/>
      <c r="T107" s="174"/>
    </row>
    <row r="108" spans="1:20" ht="12" customHeight="1" x14ac:dyDescent="0.25">
      <c r="A108" s="195" t="s">
        <v>2</v>
      </c>
      <c r="B108" s="197" t="s">
        <v>89</v>
      </c>
      <c r="C108" s="199" t="s">
        <v>81</v>
      </c>
      <c r="D108" s="203"/>
      <c r="E108" s="203"/>
      <c r="F108" s="203"/>
      <c r="G108" s="162"/>
      <c r="H108" s="207"/>
      <c r="I108" s="162"/>
      <c r="J108" s="207"/>
      <c r="K108" s="162"/>
      <c r="L108" s="207"/>
      <c r="M108" s="162"/>
      <c r="N108" s="207"/>
      <c r="O108" s="35"/>
      <c r="P108" s="207"/>
      <c r="R108" s="173"/>
      <c r="S108" s="174"/>
      <c r="T108" s="174"/>
    </row>
    <row r="109" spans="1:20" ht="12" customHeight="1" thickBot="1" x14ac:dyDescent="0.3">
      <c r="A109" s="196"/>
      <c r="B109" s="198"/>
      <c r="C109" s="200"/>
      <c r="D109" s="204"/>
      <c r="E109" s="204"/>
      <c r="F109" s="204"/>
      <c r="G109" s="163"/>
      <c r="H109" s="208"/>
      <c r="I109" s="163"/>
      <c r="J109" s="208"/>
      <c r="K109" s="163"/>
      <c r="L109" s="208"/>
      <c r="M109" s="163"/>
      <c r="N109" s="208"/>
      <c r="O109" s="35"/>
      <c r="P109" s="208"/>
      <c r="R109" s="173"/>
      <c r="S109" s="174"/>
      <c r="T109" s="174"/>
    </row>
    <row r="110" spans="1:20" ht="6" customHeight="1" x14ac:dyDescent="0.25">
      <c r="A110" s="12"/>
      <c r="B110" s="12"/>
      <c r="C110" s="1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R110" s="173"/>
      <c r="S110" s="174"/>
      <c r="T110" s="174"/>
    </row>
    <row r="111" spans="1:20" ht="15.75" x14ac:dyDescent="0.25">
      <c r="A111" s="103">
        <v>210000</v>
      </c>
      <c r="B111" s="13" t="s">
        <v>33</v>
      </c>
      <c r="C111" s="13"/>
      <c r="D111" s="32"/>
      <c r="E111" s="32"/>
      <c r="F111" s="32"/>
      <c r="R111" s="173"/>
      <c r="S111" s="174"/>
      <c r="T111" s="174"/>
    </row>
    <row r="112" spans="1:20" ht="6" customHeight="1" x14ac:dyDescent="0.25">
      <c r="A112" s="106"/>
      <c r="B112" s="12"/>
      <c r="C112" s="1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R112" s="173"/>
      <c r="S112" s="174"/>
      <c r="T112" s="174"/>
    </row>
    <row r="113" spans="1:20" ht="15.75" x14ac:dyDescent="0.25">
      <c r="A113" s="104">
        <v>211000</v>
      </c>
      <c r="B113" s="14" t="s">
        <v>34</v>
      </c>
      <c r="C113" s="20"/>
      <c r="D113" s="64"/>
      <c r="E113" s="64"/>
      <c r="F113" s="64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R113" s="173"/>
      <c r="S113" s="174"/>
      <c r="T113" s="174"/>
    </row>
    <row r="114" spans="1:20" ht="15.75" x14ac:dyDescent="0.25">
      <c r="A114" s="104">
        <v>211100</v>
      </c>
      <c r="B114" s="40" t="s">
        <v>172</v>
      </c>
      <c r="C114" s="20"/>
      <c r="D114" s="64"/>
      <c r="E114" s="64"/>
      <c r="F114" s="64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R114" s="173"/>
      <c r="S114" s="174"/>
      <c r="T114" s="174"/>
    </row>
    <row r="115" spans="1:20" ht="15.75" hidden="1" x14ac:dyDescent="0.25">
      <c r="A115" s="104">
        <v>211200</v>
      </c>
      <c r="B115" s="40" t="s">
        <v>173</v>
      </c>
      <c r="C115" s="20"/>
      <c r="D115" s="64"/>
      <c r="E115" s="64"/>
      <c r="F115" s="64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R115" s="173"/>
      <c r="S115" s="174"/>
      <c r="T115" s="174"/>
    </row>
    <row r="116" spans="1:20" ht="15.75" x14ac:dyDescent="0.25">
      <c r="A116" s="104"/>
      <c r="B116" s="14" t="s">
        <v>125</v>
      </c>
      <c r="C116" s="16"/>
      <c r="D116" s="79"/>
      <c r="E116" s="79"/>
      <c r="F116" s="79"/>
      <c r="G116" s="64"/>
      <c r="H116" s="79"/>
      <c r="I116" s="64"/>
      <c r="J116" s="79"/>
      <c r="K116" s="64"/>
      <c r="L116" s="79"/>
      <c r="M116" s="64"/>
      <c r="N116" s="79"/>
      <c r="O116" s="25"/>
      <c r="P116" s="79"/>
      <c r="R116" s="173"/>
      <c r="S116" s="174"/>
      <c r="T116" s="174"/>
    </row>
    <row r="117" spans="1:20" ht="6" customHeight="1" x14ac:dyDescent="0.25">
      <c r="A117" s="106"/>
      <c r="B117" s="12"/>
      <c r="C117" s="1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R117" s="173"/>
      <c r="S117" s="174"/>
      <c r="T117" s="174"/>
    </row>
    <row r="118" spans="1:20" ht="15.75" x14ac:dyDescent="0.25">
      <c r="A118" s="103">
        <v>212000</v>
      </c>
      <c r="B118" s="14" t="s">
        <v>35</v>
      </c>
      <c r="C118" s="20"/>
      <c r="D118" s="64"/>
      <c r="E118" s="64"/>
      <c r="F118" s="64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R118" s="173"/>
      <c r="S118" s="174"/>
      <c r="T118" s="174"/>
    </row>
    <row r="119" spans="1:20" ht="15.75" x14ac:dyDescent="0.25">
      <c r="A119" s="104">
        <v>212100</v>
      </c>
      <c r="B119" s="40" t="s">
        <v>176</v>
      </c>
      <c r="C119" s="20"/>
      <c r="D119" s="64"/>
      <c r="E119" s="64"/>
      <c r="F119" s="64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R119" s="173"/>
      <c r="S119" s="174"/>
      <c r="T119" s="174"/>
    </row>
    <row r="120" spans="1:20" ht="15.75" hidden="1" x14ac:dyDescent="0.25">
      <c r="A120" s="104">
        <v>212200</v>
      </c>
      <c r="B120" s="40" t="s">
        <v>177</v>
      </c>
      <c r="C120" s="20"/>
      <c r="D120" s="64"/>
      <c r="E120" s="64"/>
      <c r="F120" s="64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R120" s="173"/>
      <c r="S120" s="174"/>
      <c r="T120" s="174"/>
    </row>
    <row r="121" spans="1:20" ht="15.75" hidden="1" x14ac:dyDescent="0.25">
      <c r="A121" s="104">
        <v>212300</v>
      </c>
      <c r="B121" s="40" t="s">
        <v>178</v>
      </c>
      <c r="C121" s="20"/>
      <c r="D121" s="64"/>
      <c r="E121" s="64"/>
      <c r="F121" s="64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R121" s="173"/>
      <c r="S121" s="174"/>
      <c r="T121" s="174"/>
    </row>
    <row r="122" spans="1:20" ht="15.75" hidden="1" x14ac:dyDescent="0.25">
      <c r="A122" s="104">
        <v>212400</v>
      </c>
      <c r="B122" s="40" t="s">
        <v>179</v>
      </c>
      <c r="C122" s="20"/>
      <c r="D122" s="64"/>
      <c r="E122" s="64"/>
      <c r="F122" s="64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R122" s="173"/>
      <c r="S122" s="174"/>
      <c r="T122" s="174"/>
    </row>
    <row r="123" spans="1:20" ht="15.75" hidden="1" x14ac:dyDescent="0.25">
      <c r="A123" s="104">
        <v>212500</v>
      </c>
      <c r="B123" s="40" t="s">
        <v>180</v>
      </c>
      <c r="C123" s="20"/>
      <c r="D123" s="64"/>
      <c r="E123" s="64"/>
      <c r="F123" s="64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R123" s="173"/>
      <c r="S123" s="174"/>
      <c r="T123" s="174"/>
    </row>
    <row r="124" spans="1:20" ht="15.75" hidden="1" x14ac:dyDescent="0.25">
      <c r="A124" s="104">
        <v>212600</v>
      </c>
      <c r="B124" s="40" t="s">
        <v>181</v>
      </c>
      <c r="C124" s="20"/>
      <c r="D124" s="64"/>
      <c r="E124" s="64"/>
      <c r="F124" s="64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R124" s="173"/>
      <c r="S124" s="174"/>
      <c r="T124" s="174"/>
    </row>
    <row r="125" spans="1:20" ht="15.75" hidden="1" x14ac:dyDescent="0.25">
      <c r="A125" s="104">
        <v>212700</v>
      </c>
      <c r="B125" s="40" t="s">
        <v>182</v>
      </c>
      <c r="C125" s="20"/>
      <c r="D125" s="64"/>
      <c r="E125" s="64"/>
      <c r="F125" s="64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R125" s="173"/>
      <c r="S125" s="174"/>
      <c r="T125" s="174"/>
    </row>
    <row r="126" spans="1:20" ht="15.75" hidden="1" x14ac:dyDescent="0.25">
      <c r="A126" s="104">
        <v>212800</v>
      </c>
      <c r="B126" s="40" t="s">
        <v>183</v>
      </c>
      <c r="C126" s="20"/>
      <c r="D126" s="64"/>
      <c r="E126" s="64"/>
      <c r="F126" s="64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R126" s="173"/>
      <c r="S126" s="174"/>
      <c r="T126" s="174"/>
    </row>
    <row r="127" spans="1:20" ht="15.75" hidden="1" x14ac:dyDescent="0.25">
      <c r="A127" s="104">
        <v>212900</v>
      </c>
      <c r="B127" s="40" t="s">
        <v>184</v>
      </c>
      <c r="C127" s="20"/>
      <c r="D127" s="64"/>
      <c r="E127" s="64"/>
      <c r="F127" s="64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R127" s="176"/>
      <c r="S127" s="175"/>
      <c r="T127" s="175"/>
    </row>
    <row r="128" spans="1:20" ht="15.75" x14ac:dyDescent="0.25">
      <c r="A128" s="104"/>
      <c r="B128" s="14" t="s">
        <v>126</v>
      </c>
      <c r="C128" s="16"/>
      <c r="D128" s="79"/>
      <c r="E128" s="79"/>
      <c r="F128" s="79"/>
      <c r="G128" s="64"/>
      <c r="H128" s="79"/>
      <c r="I128" s="64"/>
      <c r="J128" s="79"/>
      <c r="K128" s="64"/>
      <c r="L128" s="79"/>
      <c r="M128" s="64"/>
      <c r="N128" s="79"/>
      <c r="O128" s="25"/>
      <c r="P128" s="79"/>
      <c r="R128" s="173"/>
      <c r="S128" s="174"/>
      <c r="T128" s="174"/>
    </row>
    <row r="129" spans="1:20" ht="6" customHeight="1" x14ac:dyDescent="0.25">
      <c r="A129" s="106"/>
      <c r="B129" s="12"/>
      <c r="C129" s="1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R129" s="173"/>
      <c r="S129" s="174"/>
      <c r="T129" s="174"/>
    </row>
    <row r="130" spans="1:20" ht="15.75" x14ac:dyDescent="0.25">
      <c r="A130" s="103">
        <v>213000</v>
      </c>
      <c r="B130" s="14" t="s">
        <v>191</v>
      </c>
      <c r="C130" s="16"/>
      <c r="D130" s="64"/>
      <c r="E130" s="64"/>
      <c r="F130" s="64"/>
      <c r="G130" s="64"/>
      <c r="H130" s="25"/>
      <c r="I130" s="64"/>
      <c r="J130" s="64"/>
      <c r="K130" s="64"/>
      <c r="L130" s="64"/>
      <c r="M130" s="64"/>
      <c r="N130" s="64"/>
      <c r="O130" s="25"/>
      <c r="P130" s="64"/>
      <c r="R130" s="173"/>
      <c r="S130" s="174"/>
      <c r="T130" s="174"/>
    </row>
    <row r="131" spans="1:20" ht="6" customHeight="1" x14ac:dyDescent="0.25">
      <c r="A131" s="106"/>
      <c r="B131" s="12"/>
      <c r="C131" s="1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R131" s="173"/>
      <c r="S131" s="174"/>
      <c r="T131" s="174"/>
    </row>
    <row r="132" spans="1:20" ht="15.75" x14ac:dyDescent="0.25">
      <c r="A132" s="103">
        <v>214000</v>
      </c>
      <c r="B132" s="14" t="s">
        <v>36</v>
      </c>
      <c r="C132" s="16"/>
      <c r="D132" s="64"/>
      <c r="E132" s="64"/>
      <c r="F132" s="64"/>
      <c r="G132" s="64"/>
      <c r="H132" s="25"/>
      <c r="I132" s="64"/>
      <c r="J132" s="64"/>
      <c r="K132" s="64"/>
      <c r="L132" s="64"/>
      <c r="M132" s="64"/>
      <c r="N132" s="64"/>
      <c r="O132" s="25"/>
      <c r="P132" s="64"/>
      <c r="R132" s="173"/>
      <c r="S132" s="174"/>
      <c r="T132" s="174"/>
    </row>
    <row r="133" spans="1:20" ht="15.75" x14ac:dyDescent="0.25">
      <c r="A133" s="104">
        <v>214100</v>
      </c>
      <c r="B133" s="40" t="s">
        <v>185</v>
      </c>
      <c r="C133" s="16"/>
      <c r="D133" s="64"/>
      <c r="E133" s="64"/>
      <c r="F133" s="64"/>
      <c r="G133" s="64"/>
      <c r="H133" s="25"/>
      <c r="I133" s="64"/>
      <c r="J133" s="64"/>
      <c r="K133" s="64"/>
      <c r="L133" s="64"/>
      <c r="M133" s="64"/>
      <c r="N133" s="64"/>
      <c r="O133" s="25"/>
      <c r="P133" s="64"/>
      <c r="R133" s="173"/>
      <c r="S133" s="174"/>
      <c r="T133" s="174"/>
    </row>
    <row r="134" spans="1:20" ht="15.75" x14ac:dyDescent="0.25">
      <c r="A134" s="104">
        <v>214200</v>
      </c>
      <c r="B134" s="40" t="s">
        <v>186</v>
      </c>
      <c r="C134" s="16"/>
      <c r="D134" s="64"/>
      <c r="E134" s="64"/>
      <c r="F134" s="64"/>
      <c r="G134" s="64"/>
      <c r="H134" s="25"/>
      <c r="I134" s="64"/>
      <c r="J134" s="64"/>
      <c r="K134" s="64"/>
      <c r="L134" s="64"/>
      <c r="M134" s="64"/>
      <c r="N134" s="64"/>
      <c r="O134" s="25"/>
      <c r="P134" s="64"/>
      <c r="R134" s="173"/>
      <c r="S134" s="174"/>
      <c r="T134" s="174"/>
    </row>
    <row r="135" spans="1:20" ht="15.75" hidden="1" x14ac:dyDescent="0.25">
      <c r="A135" s="104">
        <v>214300</v>
      </c>
      <c r="B135" s="40" t="s">
        <v>187</v>
      </c>
      <c r="C135" s="16"/>
      <c r="D135" s="64"/>
      <c r="E135" s="64"/>
      <c r="F135" s="64"/>
      <c r="G135" s="64"/>
      <c r="H135" s="25"/>
      <c r="I135" s="64"/>
      <c r="J135" s="64"/>
      <c r="K135" s="64"/>
      <c r="L135" s="64"/>
      <c r="M135" s="64"/>
      <c r="N135" s="64"/>
      <c r="O135" s="25"/>
      <c r="P135" s="64"/>
      <c r="R135" s="173"/>
      <c r="S135" s="174"/>
      <c r="T135" s="174"/>
    </row>
    <row r="136" spans="1:20" ht="15.75" hidden="1" x14ac:dyDescent="0.25">
      <c r="A136" s="104">
        <v>214400</v>
      </c>
      <c r="B136" s="40" t="s">
        <v>188</v>
      </c>
      <c r="C136" s="16"/>
      <c r="D136" s="64"/>
      <c r="E136" s="64"/>
      <c r="F136" s="64"/>
      <c r="G136" s="64"/>
      <c r="H136" s="25"/>
      <c r="I136" s="64"/>
      <c r="J136" s="64"/>
      <c r="K136" s="64"/>
      <c r="L136" s="64"/>
      <c r="M136" s="64"/>
      <c r="N136" s="64"/>
      <c r="O136" s="25"/>
      <c r="P136" s="64"/>
      <c r="R136" s="173"/>
      <c r="S136" s="174"/>
      <c r="T136" s="174"/>
    </row>
    <row r="137" spans="1:20" ht="15.75" hidden="1" x14ac:dyDescent="0.25">
      <c r="A137" s="104">
        <v>214500</v>
      </c>
      <c r="B137" s="40" t="s">
        <v>189</v>
      </c>
      <c r="C137" s="16"/>
      <c r="D137" s="64"/>
      <c r="E137" s="64"/>
      <c r="F137" s="64"/>
      <c r="G137" s="64"/>
      <c r="H137" s="25"/>
      <c r="I137" s="64"/>
      <c r="J137" s="64"/>
      <c r="K137" s="64"/>
      <c r="L137" s="64"/>
      <c r="M137" s="64"/>
      <c r="N137" s="64"/>
      <c r="O137" s="25"/>
      <c r="P137" s="64"/>
      <c r="R137" s="173"/>
      <c r="S137" s="174"/>
      <c r="T137" s="174"/>
    </row>
    <row r="138" spans="1:20" ht="15.75" hidden="1" x14ac:dyDescent="0.25">
      <c r="A138" s="104">
        <v>214600</v>
      </c>
      <c r="B138" s="40" t="s">
        <v>407</v>
      </c>
      <c r="C138" s="16"/>
      <c r="D138" s="64"/>
      <c r="E138" s="64"/>
      <c r="F138" s="64"/>
      <c r="G138" s="64"/>
      <c r="H138" s="25"/>
      <c r="I138" s="64"/>
      <c r="J138" s="64"/>
      <c r="K138" s="64"/>
      <c r="L138" s="64"/>
      <c r="M138" s="64"/>
      <c r="N138" s="64"/>
      <c r="O138" s="25"/>
      <c r="P138" s="64"/>
      <c r="R138" s="173"/>
      <c r="S138" s="174"/>
      <c r="T138" s="174"/>
    </row>
    <row r="139" spans="1:20" ht="15.75" hidden="1" x14ac:dyDescent="0.25">
      <c r="A139" s="104">
        <v>214900</v>
      </c>
      <c r="B139" s="40" t="s">
        <v>190</v>
      </c>
      <c r="C139" s="16"/>
      <c r="D139" s="64"/>
      <c r="E139" s="64"/>
      <c r="F139" s="64"/>
      <c r="G139" s="64"/>
      <c r="H139" s="25"/>
      <c r="I139" s="64"/>
      <c r="J139" s="64"/>
      <c r="K139" s="64"/>
      <c r="L139" s="165"/>
      <c r="M139" s="64"/>
      <c r="N139" s="64"/>
      <c r="O139" s="25"/>
      <c r="P139" s="64"/>
      <c r="R139" s="173"/>
      <c r="S139" s="174"/>
      <c r="T139" s="174"/>
    </row>
    <row r="140" spans="1:20" ht="15.75" x14ac:dyDescent="0.25">
      <c r="A140" s="104"/>
      <c r="B140" s="14" t="s">
        <v>357</v>
      </c>
      <c r="C140" s="16"/>
      <c r="D140" s="79"/>
      <c r="E140" s="79"/>
      <c r="F140" s="79"/>
      <c r="G140" s="64"/>
      <c r="H140" s="79"/>
      <c r="I140" s="64"/>
      <c r="J140" s="79"/>
      <c r="K140" s="64"/>
      <c r="L140" s="64"/>
      <c r="M140" s="64"/>
      <c r="N140" s="79"/>
      <c r="O140" s="25"/>
      <c r="P140" s="79"/>
      <c r="R140" s="173"/>
      <c r="S140" s="174"/>
      <c r="T140" s="174"/>
    </row>
    <row r="141" spans="1:20" ht="6" customHeight="1" x14ac:dyDescent="0.25">
      <c r="A141" s="106"/>
      <c r="B141" s="12"/>
      <c r="C141" s="1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R141" s="173"/>
      <c r="S141" s="174"/>
      <c r="T141" s="174"/>
    </row>
    <row r="142" spans="1:20" ht="15.75" hidden="1" x14ac:dyDescent="0.25">
      <c r="A142" s="104">
        <v>215000</v>
      </c>
      <c r="B142" s="20" t="s">
        <v>37</v>
      </c>
      <c r="C142" s="20"/>
      <c r="D142" s="64"/>
      <c r="E142" s="64"/>
      <c r="F142" s="64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R142" s="173"/>
      <c r="S142" s="174"/>
      <c r="T142" s="174"/>
    </row>
    <row r="143" spans="1:20" ht="15.75" x14ac:dyDescent="0.25">
      <c r="A143" s="104">
        <v>216000</v>
      </c>
      <c r="B143" s="20" t="s">
        <v>175</v>
      </c>
      <c r="C143" s="20"/>
      <c r="D143" s="64"/>
      <c r="E143" s="64"/>
      <c r="F143" s="64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R143" s="173"/>
      <c r="S143" s="174"/>
      <c r="T143" s="174"/>
    </row>
    <row r="144" spans="1:20" ht="15.75" x14ac:dyDescent="0.25">
      <c r="A144" s="104">
        <v>217000</v>
      </c>
      <c r="B144" s="20" t="s">
        <v>174</v>
      </c>
      <c r="C144" s="20"/>
      <c r="D144" s="64"/>
      <c r="E144" s="64"/>
      <c r="F144" s="64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R144" s="173"/>
      <c r="S144" s="174"/>
      <c r="T144" s="174"/>
    </row>
    <row r="145" spans="1:22" ht="15.75" hidden="1" x14ac:dyDescent="0.25">
      <c r="A145" s="104">
        <v>218000</v>
      </c>
      <c r="B145" s="20" t="s">
        <v>393</v>
      </c>
      <c r="C145" s="20"/>
      <c r="D145" s="64"/>
      <c r="E145" s="64"/>
      <c r="F145" s="64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R145" s="173"/>
      <c r="S145" s="174"/>
      <c r="T145" s="174"/>
    </row>
    <row r="146" spans="1:22" ht="15.75" hidden="1" x14ac:dyDescent="0.25">
      <c r="A146" s="104">
        <v>218100</v>
      </c>
      <c r="B146" s="20" t="s">
        <v>410</v>
      </c>
      <c r="C146" s="20"/>
      <c r="D146" s="64"/>
      <c r="E146" s="64"/>
      <c r="F146" s="64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R146" s="173"/>
      <c r="S146" s="174"/>
      <c r="T146" s="174"/>
    </row>
    <row r="147" spans="1:22" ht="15.75" hidden="1" x14ac:dyDescent="0.25">
      <c r="A147" s="104">
        <v>219000</v>
      </c>
      <c r="B147" s="20" t="s">
        <v>192</v>
      </c>
      <c r="C147" s="20"/>
      <c r="D147" s="64"/>
      <c r="E147" s="64"/>
      <c r="F147" s="64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R147" s="173"/>
      <c r="S147" s="174"/>
      <c r="T147" s="174"/>
    </row>
    <row r="148" spans="1:22" ht="6" customHeight="1" x14ac:dyDescent="0.25">
      <c r="A148" s="106"/>
      <c r="B148" s="12"/>
      <c r="C148" s="1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R148" s="173"/>
      <c r="S148" s="174"/>
      <c r="T148" s="174"/>
    </row>
    <row r="149" spans="1:22" s="43" customFormat="1" ht="15.75" x14ac:dyDescent="0.25">
      <c r="A149" s="103"/>
      <c r="B149" s="13" t="s">
        <v>358</v>
      </c>
      <c r="C149" s="13"/>
      <c r="D149" s="80"/>
      <c r="E149" s="80"/>
      <c r="F149" s="80"/>
      <c r="G149" s="147"/>
      <c r="H149" s="80"/>
      <c r="I149" s="147"/>
      <c r="J149" s="80"/>
      <c r="K149" s="147"/>
      <c r="L149" s="80"/>
      <c r="M149" s="147"/>
      <c r="N149" s="80"/>
      <c r="O149" s="138"/>
      <c r="P149" s="80"/>
      <c r="R149" s="173"/>
      <c r="S149" s="174"/>
      <c r="T149" s="174"/>
      <c r="V149" s="188"/>
    </row>
    <row r="150" spans="1:22" ht="6" customHeight="1" x14ac:dyDescent="0.25">
      <c r="A150" s="106"/>
      <c r="B150" s="12"/>
      <c r="C150" s="1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R150" s="173"/>
      <c r="S150" s="174"/>
      <c r="T150" s="174"/>
    </row>
    <row r="151" spans="1:22" ht="15.75" x14ac:dyDescent="0.25">
      <c r="A151" s="103">
        <v>220000</v>
      </c>
      <c r="B151" s="13" t="s">
        <v>38</v>
      </c>
      <c r="C151" s="13"/>
      <c r="D151" s="64"/>
      <c r="E151" s="64"/>
      <c r="F151" s="64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R151" s="173"/>
      <c r="S151" s="174"/>
      <c r="T151" s="174"/>
    </row>
    <row r="152" spans="1:22" ht="6" customHeight="1" x14ac:dyDescent="0.25">
      <c r="A152" s="106"/>
      <c r="B152" s="12"/>
      <c r="C152" s="1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R152" s="173"/>
      <c r="S152" s="174"/>
      <c r="T152" s="174"/>
    </row>
    <row r="153" spans="1:22" ht="15.75" hidden="1" customHeight="1" x14ac:dyDescent="0.25">
      <c r="A153" s="104">
        <v>221000</v>
      </c>
      <c r="B153" s="20" t="s">
        <v>39</v>
      </c>
      <c r="C153" s="13"/>
      <c r="D153" s="64"/>
      <c r="E153" s="64"/>
      <c r="F153" s="64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R153" s="173"/>
      <c r="S153" s="174"/>
      <c r="T153" s="174"/>
    </row>
    <row r="154" spans="1:22" ht="15.75" x14ac:dyDescent="0.25">
      <c r="A154" s="104">
        <v>222000</v>
      </c>
      <c r="B154" s="20" t="s">
        <v>193</v>
      </c>
      <c r="C154" s="13"/>
      <c r="D154" s="64"/>
      <c r="E154" s="64"/>
      <c r="F154" s="64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R154" s="173"/>
      <c r="S154" s="174"/>
      <c r="T154" s="174"/>
      <c r="V154" s="38"/>
    </row>
    <row r="155" spans="1:22" ht="15.75" x14ac:dyDescent="0.25">
      <c r="A155" s="104">
        <v>223000</v>
      </c>
      <c r="B155" s="20" t="s">
        <v>194</v>
      </c>
      <c r="C155" s="13"/>
      <c r="D155" s="64"/>
      <c r="E155" s="64"/>
      <c r="F155" s="64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R155" s="173"/>
      <c r="S155" s="174"/>
      <c r="T155" s="174"/>
      <c r="V155" s="38"/>
    </row>
    <row r="156" spans="1:22" ht="15.75" hidden="1" customHeight="1" x14ac:dyDescent="0.25">
      <c r="A156" s="104">
        <v>229000</v>
      </c>
      <c r="B156" s="20" t="s">
        <v>40</v>
      </c>
      <c r="C156" s="13"/>
      <c r="D156" s="64"/>
      <c r="E156" s="64"/>
      <c r="F156" s="64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R156" s="173"/>
      <c r="S156" s="174"/>
      <c r="T156" s="174"/>
    </row>
    <row r="157" spans="1:22" ht="6" customHeight="1" x14ac:dyDescent="0.25">
      <c r="A157" s="106"/>
      <c r="B157" s="12"/>
      <c r="C157" s="1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R157" s="173"/>
      <c r="S157" s="174"/>
      <c r="T157" s="174"/>
    </row>
    <row r="158" spans="1:22" s="43" customFormat="1" ht="15.75" x14ac:dyDescent="0.25">
      <c r="A158" s="103"/>
      <c r="B158" s="13" t="s">
        <v>359</v>
      </c>
      <c r="C158" s="13"/>
      <c r="D158" s="80"/>
      <c r="E158" s="80"/>
      <c r="F158" s="80"/>
      <c r="G158" s="147"/>
      <c r="H158" s="80"/>
      <c r="I158" s="147"/>
      <c r="J158" s="80"/>
      <c r="K158" s="147"/>
      <c r="L158" s="80"/>
      <c r="M158" s="147"/>
      <c r="N158" s="80"/>
      <c r="O158" s="138"/>
      <c r="P158" s="80"/>
      <c r="R158" s="173"/>
      <c r="S158" s="174"/>
      <c r="T158" s="174"/>
    </row>
    <row r="159" spans="1:22" ht="6" customHeight="1" x14ac:dyDescent="0.25">
      <c r="A159" s="106"/>
      <c r="B159" s="12"/>
      <c r="C159" s="1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R159" s="173"/>
      <c r="S159" s="174"/>
      <c r="T159" s="174"/>
    </row>
    <row r="160" spans="1:22" ht="15.75" x14ac:dyDescent="0.25">
      <c r="A160" s="103">
        <v>300000</v>
      </c>
      <c r="B160" s="13" t="s">
        <v>195</v>
      </c>
      <c r="C160" s="13"/>
      <c r="D160" s="64"/>
      <c r="E160" s="64"/>
      <c r="F160" s="64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R160" s="173"/>
      <c r="S160" s="174"/>
      <c r="T160" s="174"/>
      <c r="V160" s="38"/>
    </row>
    <row r="161" spans="1:20" ht="6" customHeight="1" x14ac:dyDescent="0.25">
      <c r="A161" s="106"/>
      <c r="B161" s="12"/>
      <c r="C161" s="1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R161" s="173"/>
      <c r="S161" s="174"/>
      <c r="T161" s="174"/>
    </row>
    <row r="162" spans="1:20" ht="15.75" x14ac:dyDescent="0.25">
      <c r="A162" s="104">
        <v>310000</v>
      </c>
      <c r="B162" s="20" t="s">
        <v>411</v>
      </c>
      <c r="C162" s="13"/>
      <c r="D162" s="64"/>
      <c r="E162" s="64"/>
      <c r="F162" s="64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R162" s="173"/>
      <c r="S162" s="174"/>
      <c r="T162" s="174"/>
    </row>
    <row r="163" spans="1:20" ht="15.75" x14ac:dyDescent="0.25">
      <c r="A163" s="104">
        <v>311000</v>
      </c>
      <c r="B163" s="40" t="s">
        <v>418</v>
      </c>
      <c r="C163" s="13"/>
      <c r="D163" s="64"/>
      <c r="E163" s="64"/>
      <c r="F163" s="64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R163" s="173"/>
      <c r="S163" s="174"/>
      <c r="T163" s="174"/>
    </row>
    <row r="164" spans="1:20" ht="15.75" x14ac:dyDescent="0.25">
      <c r="A164" s="104">
        <v>312000</v>
      </c>
      <c r="B164" s="40" t="s">
        <v>413</v>
      </c>
      <c r="C164" s="13"/>
      <c r="D164" s="64"/>
      <c r="E164" s="64"/>
      <c r="F164" s="64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R164" s="173"/>
      <c r="S164" s="174"/>
      <c r="T164" s="174"/>
    </row>
    <row r="165" spans="1:20" ht="15.75" x14ac:dyDescent="0.25">
      <c r="A165" s="104">
        <v>313000</v>
      </c>
      <c r="B165" s="40" t="s">
        <v>419</v>
      </c>
      <c r="C165" s="13"/>
      <c r="D165" s="64"/>
      <c r="E165" s="64"/>
      <c r="F165" s="64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R165" s="173"/>
      <c r="S165" s="174"/>
      <c r="T165" s="174"/>
    </row>
    <row r="166" spans="1:20" ht="15.75" x14ac:dyDescent="0.25">
      <c r="A166" s="104">
        <v>320000</v>
      </c>
      <c r="B166" s="20" t="s">
        <v>412</v>
      </c>
      <c r="C166" s="13"/>
      <c r="D166" s="64"/>
      <c r="E166" s="64"/>
      <c r="F166" s="64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R166" s="173"/>
      <c r="S166" s="174"/>
      <c r="T166" s="174"/>
    </row>
    <row r="167" spans="1:20" ht="15.75" x14ac:dyDescent="0.25">
      <c r="A167" s="104">
        <v>321000</v>
      </c>
      <c r="B167" s="40" t="s">
        <v>426</v>
      </c>
      <c r="C167" s="13"/>
      <c r="D167" s="64"/>
      <c r="E167" s="64"/>
      <c r="F167" s="64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R167" s="173"/>
      <c r="S167" s="174"/>
      <c r="T167" s="174"/>
    </row>
    <row r="168" spans="1:20" ht="15.75" x14ac:dyDescent="0.25">
      <c r="A168" s="104">
        <v>322000</v>
      </c>
      <c r="B168" s="40" t="s">
        <v>424</v>
      </c>
      <c r="C168" s="13"/>
      <c r="D168" s="64"/>
      <c r="E168" s="64"/>
      <c r="F168" s="64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R168" s="173"/>
      <c r="S168" s="174"/>
      <c r="T168" s="174"/>
    </row>
    <row r="169" spans="1:20" ht="15.75" x14ac:dyDescent="0.25">
      <c r="A169" s="104">
        <v>323000</v>
      </c>
      <c r="B169" s="40" t="s">
        <v>425</v>
      </c>
      <c r="C169" s="13"/>
      <c r="D169" s="64"/>
      <c r="E169" s="64"/>
      <c r="F169" s="64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R169" s="173"/>
      <c r="S169" s="174"/>
      <c r="T169" s="174"/>
    </row>
    <row r="170" spans="1:20" s="43" customFormat="1" ht="15.75" x14ac:dyDescent="0.25">
      <c r="A170" s="103"/>
      <c r="B170" s="137" t="s">
        <v>360</v>
      </c>
      <c r="C170" s="22"/>
      <c r="D170" s="82"/>
      <c r="E170" s="82"/>
      <c r="F170" s="82"/>
      <c r="G170" s="161"/>
      <c r="H170" s="82"/>
      <c r="I170" s="161"/>
      <c r="J170" s="82"/>
      <c r="K170" s="161"/>
      <c r="L170" s="82"/>
      <c r="M170" s="161"/>
      <c r="N170" s="82"/>
      <c r="O170" s="88"/>
      <c r="P170" s="82"/>
      <c r="R170" s="173"/>
      <c r="S170" s="174"/>
      <c r="T170" s="174"/>
    </row>
    <row r="171" spans="1:20" ht="6" customHeight="1" x14ac:dyDescent="0.25">
      <c r="A171" s="104"/>
      <c r="B171" s="12"/>
      <c r="C171" s="1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R171" s="173"/>
      <c r="S171" s="174"/>
      <c r="T171" s="174"/>
    </row>
    <row r="172" spans="1:20" ht="16.5" thickBot="1" x14ac:dyDescent="0.3">
      <c r="A172" s="104"/>
      <c r="B172" s="23" t="s">
        <v>361</v>
      </c>
      <c r="C172" s="23"/>
      <c r="D172" s="83"/>
      <c r="E172" s="83"/>
      <c r="F172" s="83"/>
      <c r="G172" s="161"/>
      <c r="H172" s="83"/>
      <c r="I172" s="161"/>
      <c r="J172" s="83"/>
      <c r="K172" s="161"/>
      <c r="L172" s="83"/>
      <c r="M172" s="161"/>
      <c r="N172" s="83"/>
      <c r="P172" s="83"/>
      <c r="R172" s="177"/>
      <c r="S172" s="178"/>
      <c r="T172" s="178"/>
    </row>
    <row r="173" spans="1:20" ht="16.5" thickTop="1" x14ac:dyDescent="0.25">
      <c r="A173" s="12"/>
      <c r="B173" s="12"/>
      <c r="C173" s="1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</row>
    <row r="174" spans="1:20" ht="15.75" x14ac:dyDescent="0.25"/>
  </sheetData>
  <mergeCells count="34">
    <mergeCell ref="P108:P109"/>
    <mergeCell ref="J8:J9"/>
    <mergeCell ref="J108:J109"/>
    <mergeCell ref="N8:N9"/>
    <mergeCell ref="N108:N109"/>
    <mergeCell ref="L8:L9"/>
    <mergeCell ref="L108:L109"/>
    <mergeCell ref="L70:L71"/>
    <mergeCell ref="N70:N71"/>
    <mergeCell ref="P70:P71"/>
    <mergeCell ref="D108:D109"/>
    <mergeCell ref="D8:D9"/>
    <mergeCell ref="H8:H9"/>
    <mergeCell ref="H108:H109"/>
    <mergeCell ref="E108:E109"/>
    <mergeCell ref="F108:F109"/>
    <mergeCell ref="A108:A109"/>
    <mergeCell ref="B108:B109"/>
    <mergeCell ref="C108:C109"/>
    <mergeCell ref="A70:A71"/>
    <mergeCell ref="B70:B71"/>
    <mergeCell ref="C70:C71"/>
    <mergeCell ref="R70:T70"/>
    <mergeCell ref="A8:A9"/>
    <mergeCell ref="B8:B9"/>
    <mergeCell ref="C8:C9"/>
    <mergeCell ref="R8:T8"/>
    <mergeCell ref="P8:P9"/>
    <mergeCell ref="E8:E9"/>
    <mergeCell ref="F8:F9"/>
    <mergeCell ref="D70:D71"/>
    <mergeCell ref="H70:H71"/>
    <mergeCell ref="J70:J71"/>
    <mergeCell ref="F70:F71"/>
  </mergeCells>
  <phoneticPr fontId="58" type="noConversion"/>
  <printOptions horizontalCentered="1"/>
  <pageMargins left="0.62992125984251968" right="0.39370078740157483" top="0.98425196850393704" bottom="0.78740157480314965" header="0.31496062992125984" footer="0.31496062992125984"/>
  <pageSetup paperSize="9" scale="95" orientation="portrait" horizontalDpi="4294967294" r:id="rId1"/>
  <rowBreaks count="2" manualBreakCount="2">
    <brk id="69" max="7" man="1"/>
    <brk id="107" max="7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330"/>
  <sheetViews>
    <sheetView view="pageBreakPreview" topLeftCell="B4" zoomScale="60" zoomScaleNormal="100" workbookViewId="0">
      <pane xSplit="2" ySplit="6" topLeftCell="D261" activePane="bottomRight" state="frozen"/>
      <selection activeCell="B4" sqref="B4"/>
      <selection pane="topRight" activeCell="D4" sqref="D4"/>
      <selection pane="bottomLeft" activeCell="B10" sqref="B10"/>
      <selection pane="bottomRight" activeCell="B286" sqref="B286"/>
    </sheetView>
  </sheetViews>
  <sheetFormatPr defaultColWidth="28.85546875" defaultRowHeight="15" customHeight="1" x14ac:dyDescent="0.25"/>
  <cols>
    <col min="1" max="1" width="9.28515625" style="7" hidden="1" customWidth="1"/>
    <col min="2" max="2" width="36.28515625" style="7" customWidth="1"/>
    <col min="3" max="3" width="6.7109375" style="9" customWidth="1"/>
    <col min="4" max="4" width="17.7109375" style="9" hidden="1" customWidth="1"/>
    <col min="5" max="5" width="17.42578125" style="9" hidden="1" customWidth="1"/>
    <col min="6" max="6" width="17.7109375" style="9" hidden="1" customWidth="1"/>
    <col min="7" max="7" width="17.85546875" style="9" hidden="1" customWidth="1"/>
    <col min="8" max="8" width="17.42578125" style="9" customWidth="1"/>
    <col min="9" max="9" width="18.28515625" style="9" hidden="1" customWidth="1"/>
    <col min="10" max="11" width="17.85546875" style="9" hidden="1" customWidth="1"/>
    <col min="12" max="12" width="19" style="9" hidden="1" customWidth="1"/>
    <col min="13" max="13" width="18" style="9" hidden="1" customWidth="1"/>
    <col min="14" max="14" width="17.85546875" style="9" hidden="1" customWidth="1"/>
    <col min="15" max="15" width="18.28515625" style="9" hidden="1" customWidth="1"/>
    <col min="16" max="17" width="16" style="113" customWidth="1"/>
    <col min="18" max="18" width="16.28515625" style="113" hidden="1" customWidth="1"/>
    <col min="19" max="19" width="15.42578125" style="113" hidden="1" customWidth="1"/>
    <col min="20" max="20" width="16.42578125" style="113" hidden="1" customWidth="1"/>
    <col min="21" max="21" width="15" style="113" hidden="1" customWidth="1"/>
    <col min="22" max="22" width="16.7109375" style="32" hidden="1" customWidth="1"/>
    <col min="23" max="23" width="2.7109375" style="7" customWidth="1"/>
    <col min="24" max="24" width="11.42578125" style="63" bestFit="1" customWidth="1"/>
    <col min="25" max="25" width="16" style="9" bestFit="1" customWidth="1"/>
    <col min="26" max="26" width="14" style="9" bestFit="1" customWidth="1"/>
    <col min="27" max="27" width="2.7109375" style="7" customWidth="1"/>
    <col min="28" max="28" width="12.28515625" style="9" bestFit="1" customWidth="1"/>
    <col min="29" max="16384" width="28.85546875" style="7"/>
  </cols>
  <sheetData>
    <row r="1" spans="1:30" ht="6" customHeight="1" x14ac:dyDescent="0.25">
      <c r="Y1" s="64"/>
      <c r="Z1" s="64"/>
      <c r="AB1" s="64"/>
    </row>
    <row r="2" spans="1:30" ht="15" customHeight="1" x14ac:dyDescent="0.25">
      <c r="B2" s="89" t="e">
        <f>+#REF!</f>
        <v>#REF!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V2" s="115"/>
      <c r="Y2" s="108"/>
      <c r="Z2" s="108"/>
      <c r="AB2" s="108"/>
    </row>
    <row r="3" spans="1:30" ht="15.75" customHeight="1" x14ac:dyDescent="0.25">
      <c r="A3" s="6"/>
      <c r="B3" s="90" t="s">
        <v>397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V3" s="116"/>
      <c r="Y3" s="108"/>
      <c r="Z3" s="108"/>
      <c r="AB3" s="108"/>
    </row>
    <row r="4" spans="1:30" ht="15.75" customHeight="1" x14ac:dyDescent="0.25">
      <c r="A4" s="4"/>
      <c r="B4" s="97" t="s">
        <v>80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V4" s="116"/>
      <c r="Y4" s="64"/>
      <c r="Z4" s="64"/>
      <c r="AB4" s="64"/>
    </row>
    <row r="5" spans="1:30" ht="15" customHeight="1" x14ac:dyDescent="0.25">
      <c r="A5" s="5"/>
      <c r="B5" s="98" t="str">
        <f>'Neraca Det'!B5</f>
        <v>31 MEI 2024 DAN 31 DESEMBER 2023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V5" s="116"/>
      <c r="Y5" s="64"/>
      <c r="Z5" s="64"/>
      <c r="AB5" s="64"/>
    </row>
    <row r="6" spans="1:30" ht="15" customHeight="1" x14ac:dyDescent="0.25">
      <c r="A6" s="5"/>
      <c r="B6" s="99" t="s">
        <v>0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V6" s="116"/>
    </row>
    <row r="7" spans="1:30" ht="6" customHeight="1" x14ac:dyDescent="0.25">
      <c r="A7" s="12"/>
      <c r="B7" s="12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V7" s="28"/>
    </row>
    <row r="8" spans="1:30" ht="15.75" customHeight="1" x14ac:dyDescent="0.25">
      <c r="A8" s="195" t="s">
        <v>2</v>
      </c>
      <c r="B8" s="197" t="s">
        <v>1</v>
      </c>
      <c r="C8" s="199" t="s">
        <v>90</v>
      </c>
      <c r="D8" s="209">
        <v>2024</v>
      </c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166">
        <v>2024</v>
      </c>
      <c r="Q8" s="203" t="s">
        <v>432</v>
      </c>
      <c r="R8" s="203" t="s">
        <v>414</v>
      </c>
      <c r="S8" s="203" t="s">
        <v>409</v>
      </c>
      <c r="T8" s="203" t="s">
        <v>394</v>
      </c>
      <c r="U8" s="203" t="s">
        <v>82</v>
      </c>
      <c r="V8" s="203" t="s">
        <v>383</v>
      </c>
      <c r="X8" s="194" t="s">
        <v>439</v>
      </c>
      <c r="Y8" s="194"/>
      <c r="Z8" s="194"/>
      <c r="AB8" s="170" t="s">
        <v>439</v>
      </c>
      <c r="AC8" s="111"/>
      <c r="AD8" s="111"/>
    </row>
    <row r="9" spans="1:30" ht="16.5" thickBot="1" x14ac:dyDescent="0.3">
      <c r="A9" s="196"/>
      <c r="B9" s="198"/>
      <c r="C9" s="200"/>
      <c r="D9" s="68" t="s">
        <v>91</v>
      </c>
      <c r="E9" s="68" t="s">
        <v>128</v>
      </c>
      <c r="F9" s="74" t="s">
        <v>129</v>
      </c>
      <c r="G9" s="68" t="s">
        <v>130</v>
      </c>
      <c r="H9" s="74" t="s">
        <v>131</v>
      </c>
      <c r="I9" s="74" t="s">
        <v>132</v>
      </c>
      <c r="J9" s="74" t="s">
        <v>133</v>
      </c>
      <c r="K9" s="68" t="s">
        <v>134</v>
      </c>
      <c r="L9" s="68" t="s">
        <v>135</v>
      </c>
      <c r="M9" s="68" t="s">
        <v>136</v>
      </c>
      <c r="N9" s="68" t="s">
        <v>140</v>
      </c>
      <c r="O9" s="68" t="s">
        <v>137</v>
      </c>
      <c r="P9" s="143" t="s">
        <v>84</v>
      </c>
      <c r="Q9" s="204"/>
      <c r="R9" s="204"/>
      <c r="S9" s="204"/>
      <c r="T9" s="204"/>
      <c r="U9" s="204"/>
      <c r="V9" s="204"/>
      <c r="X9" s="171" t="s">
        <v>440</v>
      </c>
      <c r="Y9" s="172" t="s">
        <v>441</v>
      </c>
      <c r="Z9" s="172" t="s">
        <v>442</v>
      </c>
      <c r="AB9" s="172" t="s">
        <v>441</v>
      </c>
    </row>
    <row r="10" spans="1:30" ht="6" customHeight="1" x14ac:dyDescent="0.25">
      <c r="A10" s="12"/>
      <c r="B10" s="12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144"/>
      <c r="V10" s="28"/>
      <c r="Y10" s="32"/>
      <c r="Z10" s="32"/>
      <c r="AB10" s="32"/>
    </row>
    <row r="11" spans="1:30" ht="15.75" x14ac:dyDescent="0.25">
      <c r="A11" s="103">
        <v>400000</v>
      </c>
      <c r="B11" s="13" t="s">
        <v>127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144"/>
      <c r="V11" s="29"/>
      <c r="X11" s="173"/>
      <c r="Y11" s="174"/>
      <c r="Z11" s="174"/>
      <c r="AB11" s="174"/>
    </row>
    <row r="12" spans="1:30" ht="6" customHeight="1" x14ac:dyDescent="0.25">
      <c r="A12" s="49"/>
      <c r="B12" s="13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144"/>
      <c r="V12" s="30"/>
      <c r="X12" s="173"/>
      <c r="Y12" s="174"/>
      <c r="Z12" s="174"/>
      <c r="AB12" s="174"/>
    </row>
    <row r="13" spans="1:30" ht="15.75" x14ac:dyDescent="0.25">
      <c r="A13" s="103">
        <v>410000</v>
      </c>
      <c r="B13" s="13" t="s">
        <v>41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144"/>
      <c r="V13" s="31"/>
      <c r="X13" s="173"/>
      <c r="Y13" s="174"/>
      <c r="Z13" s="174"/>
      <c r="AB13" s="174"/>
    </row>
    <row r="14" spans="1:30" ht="15.75" x14ac:dyDescent="0.25">
      <c r="A14" s="103">
        <v>411000</v>
      </c>
      <c r="B14" s="14" t="s">
        <v>258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145"/>
      <c r="Q14" s="147"/>
      <c r="R14" s="147"/>
      <c r="S14" s="147"/>
      <c r="T14" s="147"/>
      <c r="U14" s="147"/>
      <c r="V14" s="31"/>
      <c r="X14" s="173"/>
      <c r="Y14" s="174"/>
      <c r="Z14" s="174"/>
      <c r="AB14" s="174"/>
    </row>
    <row r="15" spans="1:30" ht="15.75" x14ac:dyDescent="0.25">
      <c r="A15" s="104">
        <v>411100</v>
      </c>
      <c r="B15" s="40" t="s">
        <v>196</v>
      </c>
      <c r="C15" s="31"/>
      <c r="D15" s="31" t="e">
        <f>#REF!-#REF!</f>
        <v>#REF!</v>
      </c>
      <c r="E15" s="31" t="e">
        <f>#REF!-#REF!</f>
        <v>#REF!</v>
      </c>
      <c r="F15" s="31" t="e">
        <f>#REF!-#REF!</f>
        <v>#REF!</v>
      </c>
      <c r="G15" s="31" t="e">
        <f>#REF!-#REF!</f>
        <v>#REF!</v>
      </c>
      <c r="H15" s="31"/>
      <c r="I15" s="31"/>
      <c r="J15" s="31"/>
      <c r="K15" s="31"/>
      <c r="L15" s="31"/>
      <c r="M15" s="31"/>
      <c r="N15" s="31"/>
      <c r="O15" s="31"/>
      <c r="P15" s="145"/>
      <c r="Q15" s="64"/>
      <c r="R15" s="64">
        <v>5690000</v>
      </c>
      <c r="S15" s="64">
        <v>2860000</v>
      </c>
      <c r="T15" s="64">
        <v>2780000</v>
      </c>
      <c r="U15" s="64">
        <v>6700000</v>
      </c>
      <c r="V15" s="31"/>
      <c r="X15" s="173"/>
      <c r="Y15" s="174"/>
      <c r="Z15" s="174"/>
      <c r="AB15" s="174"/>
    </row>
    <row r="16" spans="1:30" ht="15.75" x14ac:dyDescent="0.25">
      <c r="A16" s="104">
        <v>411200</v>
      </c>
      <c r="B16" s="40" t="s">
        <v>197</v>
      </c>
      <c r="C16" s="18"/>
      <c r="D16" s="31" t="e">
        <f>#REF!-#REF!</f>
        <v>#REF!</v>
      </c>
      <c r="E16" s="31" t="e">
        <f>#REF!-#REF!</f>
        <v>#REF!</v>
      </c>
      <c r="F16" s="31" t="e">
        <f>#REF!-#REF!</f>
        <v>#REF!</v>
      </c>
      <c r="G16" s="31" t="e">
        <f>#REF!-#REF!</f>
        <v>#REF!</v>
      </c>
      <c r="H16" s="31"/>
      <c r="I16" s="31"/>
      <c r="J16" s="31"/>
      <c r="K16" s="31"/>
      <c r="L16" s="31"/>
      <c r="M16" s="31"/>
      <c r="N16" s="31"/>
      <c r="O16" s="31"/>
      <c r="P16" s="145"/>
      <c r="Q16" s="64"/>
      <c r="R16" s="64">
        <v>138990000</v>
      </c>
      <c r="S16" s="64">
        <v>135705000</v>
      </c>
      <c r="T16" s="64">
        <v>142310000</v>
      </c>
      <c r="U16" s="64">
        <v>105690000</v>
      </c>
      <c r="V16" s="31"/>
      <c r="X16" s="173"/>
      <c r="Y16" s="174"/>
      <c r="Z16" s="174"/>
      <c r="AB16" s="174"/>
    </row>
    <row r="17" spans="1:28" ht="15.75" x14ac:dyDescent="0.25">
      <c r="A17" s="104">
        <v>411300</v>
      </c>
      <c r="B17" s="40" t="s">
        <v>12</v>
      </c>
      <c r="C17" s="18"/>
      <c r="D17" s="31" t="e">
        <f>#REF!-#REF!</f>
        <v>#REF!</v>
      </c>
      <c r="E17" s="31" t="e">
        <f>#REF!-#REF!</f>
        <v>#REF!</v>
      </c>
      <c r="F17" s="31" t="e">
        <f>#REF!-#REF!</f>
        <v>#REF!</v>
      </c>
      <c r="G17" s="31" t="e">
        <f>#REF!-#REF!</f>
        <v>#REF!</v>
      </c>
      <c r="H17" s="31"/>
      <c r="I17" s="31"/>
      <c r="J17" s="31"/>
      <c r="K17" s="31"/>
      <c r="L17" s="31"/>
      <c r="M17" s="31"/>
      <c r="N17" s="31"/>
      <c r="O17" s="31"/>
      <c r="P17" s="145"/>
      <c r="Q17" s="64"/>
      <c r="R17" s="64">
        <v>224565000</v>
      </c>
      <c r="S17" s="64">
        <v>188345000</v>
      </c>
      <c r="T17" s="64">
        <v>169320000</v>
      </c>
      <c r="U17" s="64">
        <v>204840000</v>
      </c>
      <c r="V17" s="31"/>
      <c r="X17" s="173"/>
      <c r="Y17" s="174"/>
      <c r="Z17" s="174"/>
      <c r="AB17" s="174"/>
    </row>
    <row r="18" spans="1:28" ht="15.75" x14ac:dyDescent="0.25">
      <c r="A18" s="104">
        <v>411400</v>
      </c>
      <c r="B18" s="40" t="s">
        <v>200</v>
      </c>
      <c r="C18" s="18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145"/>
      <c r="Q18" s="64"/>
      <c r="R18" s="64"/>
      <c r="S18" s="64"/>
      <c r="T18" s="64"/>
      <c r="U18" s="64"/>
      <c r="V18" s="31"/>
      <c r="X18" s="173"/>
      <c r="Y18" s="174"/>
      <c r="Z18" s="174"/>
      <c r="AB18" s="174"/>
    </row>
    <row r="19" spans="1:28" ht="15.75" x14ac:dyDescent="0.25">
      <c r="A19" s="104">
        <v>411401</v>
      </c>
      <c r="B19" s="41" t="s">
        <v>13</v>
      </c>
      <c r="C19" s="18"/>
      <c r="D19" s="31" t="e">
        <f>#REF!-#REF!</f>
        <v>#REF!</v>
      </c>
      <c r="E19" s="31" t="e">
        <f>#REF!-#REF!</f>
        <v>#REF!</v>
      </c>
      <c r="F19" s="31" t="e">
        <f>#REF!-#REF!</f>
        <v>#REF!</v>
      </c>
      <c r="G19" s="31" t="e">
        <f>#REF!-#REF!</f>
        <v>#REF!</v>
      </c>
      <c r="H19" s="31"/>
      <c r="I19" s="31"/>
      <c r="J19" s="31"/>
      <c r="K19" s="31"/>
      <c r="L19" s="31"/>
      <c r="M19" s="31"/>
      <c r="N19" s="31"/>
      <c r="O19" s="31"/>
      <c r="P19" s="145"/>
      <c r="Q19" s="64"/>
      <c r="R19" s="64">
        <v>517880000</v>
      </c>
      <c r="S19" s="64">
        <v>475470000</v>
      </c>
      <c r="T19" s="64">
        <v>565140000</v>
      </c>
      <c r="U19" s="64">
        <v>614605000</v>
      </c>
      <c r="V19" s="31"/>
      <c r="X19" s="173"/>
      <c r="Y19" s="174"/>
      <c r="Z19" s="174"/>
      <c r="AB19" s="174"/>
    </row>
    <row r="20" spans="1:28" ht="16.5" hidden="1" customHeight="1" x14ac:dyDescent="0.25">
      <c r="A20" s="104">
        <v>411402</v>
      </c>
      <c r="B20" s="41" t="s">
        <v>214</v>
      </c>
      <c r="C20" s="18"/>
      <c r="D20" s="31" t="e">
        <f>#REF!-#REF!</f>
        <v>#REF!</v>
      </c>
      <c r="E20" s="31" t="e">
        <f>#REF!-#REF!</f>
        <v>#REF!</v>
      </c>
      <c r="F20" s="31" t="e">
        <f>#REF!-#REF!</f>
        <v>#REF!</v>
      </c>
      <c r="G20" s="31" t="e">
        <f>#REF!-#REF!</f>
        <v>#REF!</v>
      </c>
      <c r="H20" s="31"/>
      <c r="I20" s="31"/>
      <c r="J20" s="31"/>
      <c r="K20" s="31"/>
      <c r="L20" s="31"/>
      <c r="M20" s="31"/>
      <c r="N20" s="31"/>
      <c r="O20" s="31"/>
      <c r="P20" s="145"/>
      <c r="Q20" s="64"/>
      <c r="R20" s="64">
        <v>0</v>
      </c>
      <c r="S20" s="64">
        <v>0</v>
      </c>
      <c r="T20" s="64"/>
      <c r="U20" s="64">
        <v>0</v>
      </c>
      <c r="V20" s="31"/>
      <c r="X20" s="173" t="s">
        <v>139</v>
      </c>
      <c r="Y20" s="174">
        <v>0</v>
      </c>
      <c r="Z20" s="174"/>
      <c r="AB20" s="174">
        <v>0</v>
      </c>
    </row>
    <row r="21" spans="1:28" ht="16.5" hidden="1" customHeight="1" x14ac:dyDescent="0.25">
      <c r="A21" s="104">
        <v>411403</v>
      </c>
      <c r="B21" s="41" t="s">
        <v>198</v>
      </c>
      <c r="C21" s="18"/>
      <c r="D21" s="31" t="e">
        <f>#REF!-#REF!</f>
        <v>#REF!</v>
      </c>
      <c r="E21" s="31" t="e">
        <f>#REF!-#REF!</f>
        <v>#REF!</v>
      </c>
      <c r="F21" s="31" t="e">
        <f>#REF!-#REF!</f>
        <v>#REF!</v>
      </c>
      <c r="G21" s="31" t="e">
        <f>#REF!-#REF!</f>
        <v>#REF!</v>
      </c>
      <c r="H21" s="31"/>
      <c r="I21" s="31"/>
      <c r="J21" s="31"/>
      <c r="K21" s="31"/>
      <c r="L21" s="31"/>
      <c r="M21" s="31"/>
      <c r="N21" s="31"/>
      <c r="O21" s="31"/>
      <c r="P21" s="145"/>
      <c r="Q21" s="64"/>
      <c r="R21" s="64">
        <v>0</v>
      </c>
      <c r="S21" s="64">
        <v>0</v>
      </c>
      <c r="T21" s="64"/>
      <c r="U21" s="64">
        <v>0</v>
      </c>
      <c r="V21" s="31"/>
      <c r="X21" s="173" t="s">
        <v>139</v>
      </c>
      <c r="Y21" s="174">
        <v>0</v>
      </c>
      <c r="Z21" s="174">
        <f>+R21-Y21</f>
        <v>0</v>
      </c>
      <c r="AB21" s="174">
        <v>0</v>
      </c>
    </row>
    <row r="22" spans="1:28" ht="16.5" hidden="1" customHeight="1" x14ac:dyDescent="0.25">
      <c r="A22" s="104">
        <v>411404</v>
      </c>
      <c r="B22" s="41" t="s">
        <v>14</v>
      </c>
      <c r="C22" s="18"/>
      <c r="D22" s="31" t="e">
        <f>#REF!-#REF!</f>
        <v>#REF!</v>
      </c>
      <c r="E22" s="31" t="e">
        <f>#REF!-#REF!</f>
        <v>#REF!</v>
      </c>
      <c r="F22" s="31" t="e">
        <f>#REF!-#REF!</f>
        <v>#REF!</v>
      </c>
      <c r="G22" s="31" t="e">
        <f>#REF!-#REF!</f>
        <v>#REF!</v>
      </c>
      <c r="H22" s="31"/>
      <c r="I22" s="31"/>
      <c r="J22" s="31"/>
      <c r="K22" s="31"/>
      <c r="L22" s="31"/>
      <c r="M22" s="31"/>
      <c r="N22" s="31"/>
      <c r="O22" s="31"/>
      <c r="P22" s="145"/>
      <c r="Q22" s="64"/>
      <c r="R22" s="64">
        <v>0</v>
      </c>
      <c r="S22" s="64">
        <v>0</v>
      </c>
      <c r="T22" s="64"/>
      <c r="U22" s="64">
        <v>0</v>
      </c>
      <c r="V22" s="31"/>
      <c r="X22" s="173" t="s">
        <v>139</v>
      </c>
      <c r="Y22" s="174">
        <v>0</v>
      </c>
      <c r="Z22" s="174"/>
      <c r="AB22" s="174">
        <v>0</v>
      </c>
    </row>
    <row r="23" spans="1:28" ht="16.5" hidden="1" customHeight="1" x14ac:dyDescent="0.25">
      <c r="A23" s="104">
        <v>411405</v>
      </c>
      <c r="B23" s="41" t="s">
        <v>199</v>
      </c>
      <c r="C23" s="18"/>
      <c r="D23" s="31" t="e">
        <f>#REF!-#REF!</f>
        <v>#REF!</v>
      </c>
      <c r="E23" s="31" t="e">
        <f>#REF!-#REF!</f>
        <v>#REF!</v>
      </c>
      <c r="F23" s="31" t="e">
        <f>#REF!-#REF!</f>
        <v>#REF!</v>
      </c>
      <c r="G23" s="31" t="e">
        <f>#REF!-#REF!</f>
        <v>#REF!</v>
      </c>
      <c r="H23" s="31"/>
      <c r="I23" s="31"/>
      <c r="J23" s="31"/>
      <c r="K23" s="31"/>
      <c r="L23" s="31"/>
      <c r="M23" s="31"/>
      <c r="N23" s="31"/>
      <c r="O23" s="31"/>
      <c r="P23" s="145"/>
      <c r="Q23" s="64"/>
      <c r="R23" s="64">
        <v>0</v>
      </c>
      <c r="S23" s="64">
        <v>0</v>
      </c>
      <c r="T23" s="64"/>
      <c r="U23" s="64">
        <v>0</v>
      </c>
      <c r="V23" s="31"/>
      <c r="X23" s="173" t="s">
        <v>139</v>
      </c>
      <c r="Y23" s="174">
        <v>0</v>
      </c>
      <c r="Z23" s="174">
        <f>+R23-Y23</f>
        <v>0</v>
      </c>
      <c r="AB23" s="174">
        <v>0</v>
      </c>
    </row>
    <row r="24" spans="1:28" ht="16.5" hidden="1" customHeight="1" x14ac:dyDescent="0.25">
      <c r="A24" s="104">
        <v>411406</v>
      </c>
      <c r="B24" s="41" t="s">
        <v>201</v>
      </c>
      <c r="C24" s="18"/>
      <c r="D24" s="31" t="e">
        <f>#REF!-#REF!</f>
        <v>#REF!</v>
      </c>
      <c r="E24" s="31" t="e">
        <f>#REF!-#REF!</f>
        <v>#REF!</v>
      </c>
      <c r="F24" s="31" t="e">
        <f>#REF!-#REF!</f>
        <v>#REF!</v>
      </c>
      <c r="G24" s="31" t="e">
        <f>#REF!-#REF!</f>
        <v>#REF!</v>
      </c>
      <c r="H24" s="31"/>
      <c r="I24" s="31"/>
      <c r="J24" s="31"/>
      <c r="K24" s="31"/>
      <c r="L24" s="31"/>
      <c r="M24" s="31"/>
      <c r="N24" s="31"/>
      <c r="O24" s="31"/>
      <c r="P24" s="145"/>
      <c r="Q24" s="64"/>
      <c r="R24" s="64">
        <v>0</v>
      </c>
      <c r="S24" s="64">
        <v>0</v>
      </c>
      <c r="T24" s="64"/>
      <c r="U24" s="64">
        <v>0</v>
      </c>
      <c r="V24" s="31"/>
      <c r="X24" s="173" t="s">
        <v>139</v>
      </c>
      <c r="Y24" s="174">
        <v>0</v>
      </c>
      <c r="Z24" s="174">
        <f>+R24-Y24</f>
        <v>0</v>
      </c>
      <c r="AB24" s="174">
        <v>0</v>
      </c>
    </row>
    <row r="25" spans="1:28" ht="16.5" hidden="1" customHeight="1" x14ac:dyDescent="0.25">
      <c r="A25" s="104">
        <v>411407</v>
      </c>
      <c r="B25" s="41" t="s">
        <v>202</v>
      </c>
      <c r="C25" s="18"/>
      <c r="D25" s="31" t="e">
        <f>#REF!-#REF!</f>
        <v>#REF!</v>
      </c>
      <c r="E25" s="31" t="e">
        <f>#REF!-#REF!</f>
        <v>#REF!</v>
      </c>
      <c r="F25" s="31" t="e">
        <f>#REF!-#REF!</f>
        <v>#REF!</v>
      </c>
      <c r="G25" s="31" t="e">
        <f>#REF!-#REF!</f>
        <v>#REF!</v>
      </c>
      <c r="H25" s="31"/>
      <c r="I25" s="31"/>
      <c r="J25" s="31"/>
      <c r="K25" s="31"/>
      <c r="L25" s="31"/>
      <c r="M25" s="31"/>
      <c r="N25" s="31"/>
      <c r="O25" s="31"/>
      <c r="P25" s="145"/>
      <c r="Q25" s="64"/>
      <c r="R25" s="64">
        <v>0</v>
      </c>
      <c r="S25" s="64">
        <v>0</v>
      </c>
      <c r="T25" s="64"/>
      <c r="U25" s="64">
        <v>0</v>
      </c>
      <c r="V25" s="31"/>
      <c r="X25" s="173"/>
      <c r="Y25" s="174"/>
      <c r="Z25" s="174"/>
      <c r="AB25" s="174"/>
    </row>
    <row r="26" spans="1:28" ht="16.5" hidden="1" customHeight="1" x14ac:dyDescent="0.25">
      <c r="A26" s="104">
        <v>411408</v>
      </c>
      <c r="B26" s="41" t="s">
        <v>15</v>
      </c>
      <c r="C26" s="18"/>
      <c r="D26" s="31" t="e">
        <f>#REF!-#REF!</f>
        <v>#REF!</v>
      </c>
      <c r="E26" s="31" t="e">
        <f>#REF!-#REF!</f>
        <v>#REF!</v>
      </c>
      <c r="F26" s="31" t="e">
        <f>#REF!-#REF!</f>
        <v>#REF!</v>
      </c>
      <c r="G26" s="31" t="e">
        <f>#REF!-#REF!</f>
        <v>#REF!</v>
      </c>
      <c r="H26" s="31"/>
      <c r="I26" s="31"/>
      <c r="J26" s="31"/>
      <c r="K26" s="31"/>
      <c r="L26" s="31"/>
      <c r="M26" s="31"/>
      <c r="N26" s="31"/>
      <c r="O26" s="31"/>
      <c r="P26" s="145"/>
      <c r="Q26" s="64"/>
      <c r="R26" s="64">
        <v>0</v>
      </c>
      <c r="S26" s="64">
        <v>0</v>
      </c>
      <c r="T26" s="64"/>
      <c r="U26" s="64">
        <v>0</v>
      </c>
      <c r="V26" s="31"/>
      <c r="X26" s="173"/>
      <c r="Y26" s="174"/>
      <c r="Z26" s="174"/>
      <c r="AB26" s="174"/>
    </row>
    <row r="27" spans="1:28" ht="16.5" hidden="1" customHeight="1" x14ac:dyDescent="0.25">
      <c r="A27" s="104">
        <v>411409</v>
      </c>
      <c r="B27" s="41" t="s">
        <v>203</v>
      </c>
      <c r="C27" s="18"/>
      <c r="D27" s="31" t="e">
        <f>#REF!-#REF!</f>
        <v>#REF!</v>
      </c>
      <c r="E27" s="31" t="e">
        <f>#REF!-#REF!</f>
        <v>#REF!</v>
      </c>
      <c r="F27" s="31" t="e">
        <f>#REF!-#REF!</f>
        <v>#REF!</v>
      </c>
      <c r="G27" s="31" t="e">
        <f>#REF!-#REF!</f>
        <v>#REF!</v>
      </c>
      <c r="H27" s="31"/>
      <c r="I27" s="31"/>
      <c r="J27" s="31"/>
      <c r="K27" s="31"/>
      <c r="L27" s="31"/>
      <c r="M27" s="31"/>
      <c r="N27" s="31"/>
      <c r="O27" s="31"/>
      <c r="P27" s="145"/>
      <c r="Q27" s="64"/>
      <c r="R27" s="64">
        <v>0</v>
      </c>
      <c r="S27" s="64">
        <v>0</v>
      </c>
      <c r="T27" s="64"/>
      <c r="U27" s="64">
        <v>0</v>
      </c>
      <c r="V27" s="31"/>
      <c r="X27" s="173"/>
      <c r="Y27" s="174"/>
      <c r="Z27" s="174"/>
      <c r="AB27" s="174"/>
    </row>
    <row r="28" spans="1:28" ht="16.5" hidden="1" customHeight="1" x14ac:dyDescent="0.25">
      <c r="A28" s="104">
        <v>411410</v>
      </c>
      <c r="B28" s="41" t="s">
        <v>204</v>
      </c>
      <c r="C28" s="18"/>
      <c r="D28" s="31" t="e">
        <f>#REF!-#REF!</f>
        <v>#REF!</v>
      </c>
      <c r="E28" s="31" t="e">
        <f>#REF!-#REF!</f>
        <v>#REF!</v>
      </c>
      <c r="F28" s="31" t="e">
        <f>#REF!-#REF!</f>
        <v>#REF!</v>
      </c>
      <c r="G28" s="31" t="e">
        <f>#REF!-#REF!</f>
        <v>#REF!</v>
      </c>
      <c r="H28" s="31"/>
      <c r="I28" s="31"/>
      <c r="J28" s="31"/>
      <c r="K28" s="31"/>
      <c r="L28" s="31"/>
      <c r="M28" s="31"/>
      <c r="N28" s="31"/>
      <c r="O28" s="31"/>
      <c r="P28" s="145"/>
      <c r="Q28" s="64"/>
      <c r="R28" s="64">
        <v>0</v>
      </c>
      <c r="S28" s="64">
        <v>0</v>
      </c>
      <c r="T28" s="64"/>
      <c r="U28" s="64">
        <v>0</v>
      </c>
      <c r="V28" s="31"/>
      <c r="X28" s="173"/>
      <c r="Y28" s="174"/>
      <c r="Z28" s="174"/>
      <c r="AB28" s="174"/>
    </row>
    <row r="29" spans="1:28" ht="16.5" hidden="1" customHeight="1" x14ac:dyDescent="0.25">
      <c r="A29" s="104">
        <v>411411</v>
      </c>
      <c r="B29" s="41" t="s">
        <v>205</v>
      </c>
      <c r="C29" s="18"/>
      <c r="D29" s="31" t="e">
        <f>#REF!-#REF!</f>
        <v>#REF!</v>
      </c>
      <c r="E29" s="31" t="e">
        <f>#REF!-#REF!</f>
        <v>#REF!</v>
      </c>
      <c r="F29" s="31" t="e">
        <f>#REF!-#REF!</f>
        <v>#REF!</v>
      </c>
      <c r="G29" s="31" t="e">
        <f>#REF!-#REF!</f>
        <v>#REF!</v>
      </c>
      <c r="H29" s="31"/>
      <c r="I29" s="31"/>
      <c r="J29" s="31"/>
      <c r="K29" s="31"/>
      <c r="L29" s="31"/>
      <c r="M29" s="31"/>
      <c r="N29" s="31"/>
      <c r="O29" s="31"/>
      <c r="P29" s="145"/>
      <c r="Q29" s="64"/>
      <c r="R29" s="64">
        <v>0</v>
      </c>
      <c r="S29" s="64">
        <v>0</v>
      </c>
      <c r="T29" s="64"/>
      <c r="U29" s="64">
        <v>0</v>
      </c>
      <c r="V29" s="31"/>
      <c r="X29" s="173"/>
      <c r="Y29" s="174"/>
      <c r="Z29" s="174"/>
      <c r="AB29" s="174"/>
    </row>
    <row r="30" spans="1:28" ht="16.5" hidden="1" customHeight="1" x14ac:dyDescent="0.25">
      <c r="A30" s="104">
        <v>411412</v>
      </c>
      <c r="B30" s="41" t="s">
        <v>206</v>
      </c>
      <c r="C30" s="18"/>
      <c r="D30" s="31" t="e">
        <f>#REF!-#REF!</f>
        <v>#REF!</v>
      </c>
      <c r="E30" s="31" t="e">
        <f>#REF!-#REF!</f>
        <v>#REF!</v>
      </c>
      <c r="F30" s="31" t="e">
        <f>#REF!-#REF!</f>
        <v>#REF!</v>
      </c>
      <c r="G30" s="31" t="e">
        <f>#REF!-#REF!</f>
        <v>#REF!</v>
      </c>
      <c r="H30" s="31"/>
      <c r="I30" s="31"/>
      <c r="J30" s="31"/>
      <c r="K30" s="31"/>
      <c r="L30" s="31"/>
      <c r="M30" s="31"/>
      <c r="N30" s="31"/>
      <c r="O30" s="31"/>
      <c r="P30" s="145"/>
      <c r="Q30" s="64"/>
      <c r="R30" s="64">
        <v>0</v>
      </c>
      <c r="S30" s="64">
        <v>0</v>
      </c>
      <c r="T30" s="64"/>
      <c r="U30" s="64">
        <v>0</v>
      </c>
      <c r="V30" s="31"/>
      <c r="X30" s="173"/>
      <c r="Y30" s="174"/>
      <c r="Z30" s="174"/>
      <c r="AB30" s="174"/>
    </row>
    <row r="31" spans="1:28" ht="16.5" hidden="1" customHeight="1" x14ac:dyDescent="0.25">
      <c r="A31" s="104">
        <v>411413</v>
      </c>
      <c r="B31" s="41" t="s">
        <v>207</v>
      </c>
      <c r="C31" s="18"/>
      <c r="D31" s="31" t="e">
        <f>#REF!-#REF!</f>
        <v>#REF!</v>
      </c>
      <c r="E31" s="31" t="e">
        <f>#REF!-#REF!</f>
        <v>#REF!</v>
      </c>
      <c r="F31" s="31" t="e">
        <f>#REF!-#REF!</f>
        <v>#REF!</v>
      </c>
      <c r="G31" s="31" t="e">
        <f>#REF!-#REF!</f>
        <v>#REF!</v>
      </c>
      <c r="H31" s="31"/>
      <c r="I31" s="31"/>
      <c r="J31" s="31"/>
      <c r="K31" s="31"/>
      <c r="L31" s="31"/>
      <c r="M31" s="31"/>
      <c r="N31" s="31"/>
      <c r="O31" s="31"/>
      <c r="P31" s="145"/>
      <c r="Q31" s="64"/>
      <c r="R31" s="64">
        <v>0</v>
      </c>
      <c r="S31" s="64">
        <v>0</v>
      </c>
      <c r="T31" s="64"/>
      <c r="U31" s="64">
        <v>0</v>
      </c>
      <c r="V31" s="31"/>
      <c r="X31" s="173"/>
      <c r="Y31" s="174"/>
      <c r="Z31" s="174"/>
      <c r="AB31" s="174"/>
    </row>
    <row r="32" spans="1:28" ht="16.5" hidden="1" customHeight="1" x14ac:dyDescent="0.25">
      <c r="A32" s="104">
        <v>411414</v>
      </c>
      <c r="B32" s="41" t="s">
        <v>208</v>
      </c>
      <c r="C32" s="18"/>
      <c r="D32" s="31" t="e">
        <f>#REF!-#REF!</f>
        <v>#REF!</v>
      </c>
      <c r="E32" s="31" t="e">
        <f>#REF!-#REF!</f>
        <v>#REF!</v>
      </c>
      <c r="F32" s="31" t="e">
        <f>#REF!-#REF!</f>
        <v>#REF!</v>
      </c>
      <c r="G32" s="31" t="e">
        <f>#REF!-#REF!</f>
        <v>#REF!</v>
      </c>
      <c r="H32" s="31"/>
      <c r="I32" s="31"/>
      <c r="J32" s="31"/>
      <c r="K32" s="31"/>
      <c r="L32" s="31"/>
      <c r="M32" s="31"/>
      <c r="N32" s="31"/>
      <c r="O32" s="31"/>
      <c r="P32" s="145"/>
      <c r="Q32" s="64"/>
      <c r="R32" s="64">
        <v>0</v>
      </c>
      <c r="S32" s="64">
        <v>0</v>
      </c>
      <c r="T32" s="64"/>
      <c r="U32" s="64">
        <v>0</v>
      </c>
      <c r="V32" s="31"/>
      <c r="X32" s="173"/>
      <c r="Y32" s="174"/>
      <c r="Z32" s="174"/>
      <c r="AB32" s="174"/>
    </row>
    <row r="33" spans="1:28" ht="16.5" hidden="1" customHeight="1" x14ac:dyDescent="0.25">
      <c r="A33" s="104">
        <v>411415</v>
      </c>
      <c r="B33" s="41" t="s">
        <v>209</v>
      </c>
      <c r="C33" s="18"/>
      <c r="D33" s="31" t="e">
        <f>#REF!-#REF!</f>
        <v>#REF!</v>
      </c>
      <c r="E33" s="31" t="e">
        <f>#REF!-#REF!</f>
        <v>#REF!</v>
      </c>
      <c r="F33" s="31" t="e">
        <f>#REF!-#REF!</f>
        <v>#REF!</v>
      </c>
      <c r="G33" s="31" t="e">
        <f>#REF!-#REF!</f>
        <v>#REF!</v>
      </c>
      <c r="H33" s="31"/>
      <c r="I33" s="31"/>
      <c r="J33" s="31"/>
      <c r="K33" s="31"/>
      <c r="L33" s="31"/>
      <c r="M33" s="31"/>
      <c r="N33" s="31"/>
      <c r="O33" s="31"/>
      <c r="P33" s="145"/>
      <c r="Q33" s="64"/>
      <c r="R33" s="64">
        <v>0</v>
      </c>
      <c r="S33" s="64">
        <v>0</v>
      </c>
      <c r="T33" s="64"/>
      <c r="U33" s="64">
        <v>0</v>
      </c>
      <c r="V33" s="31"/>
      <c r="X33" s="173"/>
      <c r="Y33" s="174"/>
      <c r="Z33" s="174"/>
      <c r="AB33" s="174"/>
    </row>
    <row r="34" spans="1:28" ht="15.75" hidden="1" x14ac:dyDescent="0.25">
      <c r="A34" s="104">
        <v>411416</v>
      </c>
      <c r="B34" s="41" t="s">
        <v>210</v>
      </c>
      <c r="C34" s="18"/>
      <c r="D34" s="31" t="e">
        <f>#REF!-#REF!</f>
        <v>#REF!</v>
      </c>
      <c r="E34" s="31" t="e">
        <f>#REF!-#REF!</f>
        <v>#REF!</v>
      </c>
      <c r="F34" s="31" t="e">
        <f>#REF!-#REF!</f>
        <v>#REF!</v>
      </c>
      <c r="G34" s="31" t="e">
        <f>#REF!-#REF!</f>
        <v>#REF!</v>
      </c>
      <c r="H34" s="31"/>
      <c r="I34" s="31"/>
      <c r="J34" s="31"/>
      <c r="K34" s="31"/>
      <c r="L34" s="31"/>
      <c r="M34" s="31"/>
      <c r="N34" s="31"/>
      <c r="O34" s="31"/>
      <c r="P34" s="145"/>
      <c r="Q34" s="64"/>
      <c r="R34" s="64">
        <v>0</v>
      </c>
      <c r="S34" s="64">
        <v>0</v>
      </c>
      <c r="T34" s="64"/>
      <c r="U34" s="64">
        <v>0</v>
      </c>
      <c r="V34" s="31"/>
      <c r="X34" s="173"/>
      <c r="Y34" s="174"/>
      <c r="Z34" s="174"/>
      <c r="AB34" s="174"/>
    </row>
    <row r="35" spans="1:28" ht="15.75" x14ac:dyDescent="0.25">
      <c r="A35" s="110">
        <v>411499</v>
      </c>
      <c r="B35" s="41" t="s">
        <v>379</v>
      </c>
      <c r="C35" s="18"/>
      <c r="D35" s="31" t="e">
        <f>#REF!-#REF!</f>
        <v>#REF!</v>
      </c>
      <c r="E35" s="31" t="e">
        <f>#REF!-#REF!</f>
        <v>#REF!</v>
      </c>
      <c r="F35" s="31" t="e">
        <f>#REF!-#REF!</f>
        <v>#REF!</v>
      </c>
      <c r="G35" s="31" t="e">
        <f>#REF!-#REF!</f>
        <v>#REF!</v>
      </c>
      <c r="H35" s="31"/>
      <c r="I35" s="31"/>
      <c r="J35" s="31"/>
      <c r="K35" s="31"/>
      <c r="L35" s="31"/>
      <c r="M35" s="31"/>
      <c r="N35" s="31"/>
      <c r="O35" s="31"/>
      <c r="P35" s="145"/>
      <c r="Q35" s="64"/>
      <c r="R35" s="64">
        <v>782740000</v>
      </c>
      <c r="S35" s="64">
        <v>829175000</v>
      </c>
      <c r="T35" s="64">
        <v>674325000</v>
      </c>
      <c r="U35" s="64">
        <v>724030000</v>
      </c>
      <c r="V35" s="31"/>
      <c r="X35" s="173"/>
      <c r="Y35" s="174"/>
      <c r="Z35" s="174"/>
      <c r="AB35" s="174"/>
    </row>
    <row r="36" spans="1:28" ht="15.75" x14ac:dyDescent="0.25">
      <c r="A36" s="104">
        <v>411500</v>
      </c>
      <c r="B36" s="40" t="s">
        <v>211</v>
      </c>
      <c r="C36" s="18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145"/>
      <c r="Q36" s="64"/>
      <c r="R36" s="64"/>
      <c r="S36" s="64"/>
      <c r="T36" s="64"/>
      <c r="U36" s="64"/>
      <c r="V36" s="31"/>
      <c r="X36" s="173"/>
      <c r="Y36" s="174"/>
      <c r="Z36" s="174"/>
      <c r="AB36" s="174"/>
    </row>
    <row r="37" spans="1:28" ht="15.75" x14ac:dyDescent="0.25">
      <c r="A37" s="104">
        <v>411501</v>
      </c>
      <c r="B37" s="41" t="s">
        <v>212</v>
      </c>
      <c r="C37" s="18"/>
      <c r="D37" s="31" t="e">
        <f>#REF!-#REF!</f>
        <v>#REF!</v>
      </c>
      <c r="E37" s="31" t="e">
        <f>#REF!-#REF!</f>
        <v>#REF!</v>
      </c>
      <c r="F37" s="31" t="e">
        <f>#REF!-#REF!</f>
        <v>#REF!</v>
      </c>
      <c r="G37" s="31" t="e">
        <f>#REF!-#REF!</f>
        <v>#REF!</v>
      </c>
      <c r="H37" s="31"/>
      <c r="I37" s="31"/>
      <c r="J37" s="31"/>
      <c r="K37" s="31"/>
      <c r="L37" s="31"/>
      <c r="M37" s="31"/>
      <c r="N37" s="31"/>
      <c r="O37" s="31"/>
      <c r="P37" s="145"/>
      <c r="Q37" s="64"/>
      <c r="R37" s="64">
        <v>549736200</v>
      </c>
      <c r="S37" s="64">
        <v>346257000</v>
      </c>
      <c r="T37" s="64">
        <v>22010000</v>
      </c>
      <c r="U37" s="64">
        <v>11910000</v>
      </c>
      <c r="V37" s="31"/>
      <c r="X37" s="173"/>
      <c r="Y37" s="174"/>
      <c r="Z37" s="174"/>
      <c r="AB37" s="174"/>
    </row>
    <row r="38" spans="1:28" ht="15.75" hidden="1" x14ac:dyDescent="0.25">
      <c r="A38" s="104">
        <v>411502</v>
      </c>
      <c r="B38" s="41" t="s">
        <v>215</v>
      </c>
      <c r="C38" s="18"/>
      <c r="D38" s="31" t="e">
        <f>#REF!-#REF!</f>
        <v>#REF!</v>
      </c>
      <c r="E38" s="31" t="e">
        <f>#REF!-#REF!</f>
        <v>#REF!</v>
      </c>
      <c r="F38" s="31" t="e">
        <f>#REF!-#REF!</f>
        <v>#REF!</v>
      </c>
      <c r="G38" s="31" t="e">
        <f>#REF!-#REF!</f>
        <v>#REF!</v>
      </c>
      <c r="H38" s="31"/>
      <c r="I38" s="31"/>
      <c r="J38" s="31"/>
      <c r="K38" s="31"/>
      <c r="L38" s="31"/>
      <c r="M38" s="31"/>
      <c r="N38" s="31"/>
      <c r="O38" s="31"/>
      <c r="P38" s="145"/>
      <c r="Q38" s="64"/>
      <c r="R38" s="64">
        <v>0</v>
      </c>
      <c r="S38" s="64">
        <v>0</v>
      </c>
      <c r="T38" s="64"/>
      <c r="U38" s="64">
        <v>0</v>
      </c>
      <c r="V38" s="31"/>
      <c r="X38" s="173"/>
      <c r="Y38" s="174"/>
      <c r="Z38" s="174"/>
      <c r="AB38" s="174"/>
    </row>
    <row r="39" spans="1:28" ht="15.75" hidden="1" x14ac:dyDescent="0.25">
      <c r="A39" s="104">
        <v>411503</v>
      </c>
      <c r="B39" s="41" t="s">
        <v>213</v>
      </c>
      <c r="C39" s="18"/>
      <c r="D39" s="31" t="e">
        <f>#REF!-#REF!</f>
        <v>#REF!</v>
      </c>
      <c r="E39" s="31" t="e">
        <f>#REF!-#REF!</f>
        <v>#REF!</v>
      </c>
      <c r="F39" s="31" t="e">
        <f>#REF!-#REF!</f>
        <v>#REF!</v>
      </c>
      <c r="G39" s="31" t="e">
        <f>#REF!-#REF!</f>
        <v>#REF!</v>
      </c>
      <c r="H39" s="31"/>
      <c r="I39" s="31"/>
      <c r="J39" s="31"/>
      <c r="K39" s="31"/>
      <c r="L39" s="31"/>
      <c r="M39" s="31"/>
      <c r="N39" s="31"/>
      <c r="O39" s="31"/>
      <c r="P39" s="145"/>
      <c r="Q39" s="64"/>
      <c r="R39" s="64">
        <v>0</v>
      </c>
      <c r="S39" s="64">
        <v>0</v>
      </c>
      <c r="T39" s="64"/>
      <c r="U39" s="64">
        <v>0</v>
      </c>
      <c r="V39" s="31"/>
      <c r="X39" s="173"/>
      <c r="Y39" s="174"/>
      <c r="Z39" s="174"/>
      <c r="AB39" s="174"/>
    </row>
    <row r="40" spans="1:28" ht="15.75" x14ac:dyDescent="0.25">
      <c r="A40" s="104">
        <v>411504</v>
      </c>
      <c r="B40" s="41" t="s">
        <v>216</v>
      </c>
      <c r="C40" s="18"/>
      <c r="D40" s="31" t="e">
        <f>#REF!-#REF!</f>
        <v>#REF!</v>
      </c>
      <c r="E40" s="31" t="e">
        <f>#REF!-#REF!</f>
        <v>#REF!</v>
      </c>
      <c r="F40" s="31" t="e">
        <f>#REF!-#REF!</f>
        <v>#REF!</v>
      </c>
      <c r="G40" s="31" t="e">
        <f>#REF!-#REF!</f>
        <v>#REF!</v>
      </c>
      <c r="H40" s="31"/>
      <c r="I40" s="31"/>
      <c r="J40" s="31"/>
      <c r="K40" s="31"/>
      <c r="L40" s="31"/>
      <c r="M40" s="31"/>
      <c r="N40" s="31"/>
      <c r="O40" s="31"/>
      <c r="P40" s="145"/>
      <c r="Q40" s="64"/>
      <c r="R40" s="64">
        <v>11749000</v>
      </c>
      <c r="S40" s="64">
        <v>139233000</v>
      </c>
      <c r="T40" s="64">
        <v>9430000</v>
      </c>
      <c r="U40" s="64">
        <v>37995250</v>
      </c>
      <c r="V40" s="31"/>
      <c r="X40" s="173"/>
      <c r="Y40" s="174"/>
      <c r="Z40" s="174"/>
      <c r="AB40" s="174"/>
    </row>
    <row r="41" spans="1:28" ht="15.75" x14ac:dyDescent="0.25">
      <c r="A41" s="110">
        <v>411900</v>
      </c>
      <c r="B41" s="40" t="s">
        <v>381</v>
      </c>
      <c r="C41" s="18"/>
      <c r="D41" s="31" t="e">
        <f>#REF!-#REF!</f>
        <v>#REF!</v>
      </c>
      <c r="E41" s="31" t="e">
        <f>#REF!-#REF!</f>
        <v>#REF!</v>
      </c>
      <c r="F41" s="31" t="e">
        <f>#REF!-#REF!</f>
        <v>#REF!</v>
      </c>
      <c r="G41" s="31" t="e">
        <f>#REF!-#REF!</f>
        <v>#REF!</v>
      </c>
      <c r="H41" s="31"/>
      <c r="I41" s="31"/>
      <c r="J41" s="31"/>
      <c r="K41" s="31"/>
      <c r="L41" s="31"/>
      <c r="M41" s="31"/>
      <c r="N41" s="31"/>
      <c r="O41" s="31"/>
      <c r="P41" s="145"/>
      <c r="Q41" s="64"/>
      <c r="R41" s="64">
        <v>28885876</v>
      </c>
      <c r="S41" s="64">
        <v>26962000</v>
      </c>
      <c r="T41" s="64">
        <v>28647864</v>
      </c>
      <c r="U41" s="64">
        <v>51331000</v>
      </c>
      <c r="V41" s="31"/>
      <c r="X41" s="173"/>
      <c r="Y41" s="174">
        <f>500000000/3</f>
        <v>166666666.66666666</v>
      </c>
      <c r="Z41" s="174"/>
      <c r="AB41" s="174"/>
    </row>
    <row r="42" spans="1:28" ht="15.75" x14ac:dyDescent="0.25">
      <c r="A42" s="103">
        <v>412000</v>
      </c>
      <c r="B42" s="14" t="s">
        <v>259</v>
      </c>
      <c r="C42" s="18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145"/>
      <c r="Q42" s="64"/>
      <c r="R42" s="64"/>
      <c r="S42" s="64"/>
      <c r="T42" s="64"/>
      <c r="U42" s="64"/>
      <c r="V42" s="31"/>
      <c r="X42" s="173"/>
      <c r="Y42" s="174"/>
      <c r="Z42" s="174"/>
      <c r="AB42" s="174"/>
    </row>
    <row r="43" spans="1:28" ht="15.75" x14ac:dyDescent="0.25">
      <c r="A43" s="104">
        <v>412100</v>
      </c>
      <c r="B43" s="40" t="s">
        <v>217</v>
      </c>
      <c r="C43" s="18"/>
      <c r="D43" s="31" t="e">
        <f>#REF!-#REF!</f>
        <v>#REF!</v>
      </c>
      <c r="E43" s="31" t="e">
        <f>#REF!-#REF!</f>
        <v>#REF!</v>
      </c>
      <c r="F43" s="31" t="e">
        <f>#REF!-#REF!</f>
        <v>#REF!</v>
      </c>
      <c r="G43" s="31" t="e">
        <f>#REF!-#REF!</f>
        <v>#REF!</v>
      </c>
      <c r="H43" s="31"/>
      <c r="I43" s="31"/>
      <c r="J43" s="31"/>
      <c r="K43" s="31"/>
      <c r="L43" s="31"/>
      <c r="M43" s="31"/>
      <c r="N43" s="31"/>
      <c r="O43" s="31"/>
      <c r="P43" s="145"/>
      <c r="Q43" s="64"/>
      <c r="R43" s="64">
        <v>6755000</v>
      </c>
      <c r="S43" s="64">
        <v>2655000</v>
      </c>
      <c r="T43" s="64">
        <v>1400000</v>
      </c>
      <c r="U43" s="64">
        <v>1090000</v>
      </c>
      <c r="V43" s="31"/>
      <c r="X43" s="173"/>
      <c r="Y43" s="174"/>
      <c r="Z43" s="174"/>
      <c r="AB43" s="174"/>
    </row>
    <row r="44" spans="1:28" ht="15.75" x14ac:dyDescent="0.25">
      <c r="A44" s="104">
        <v>412200</v>
      </c>
      <c r="B44" s="40" t="s">
        <v>218</v>
      </c>
      <c r="C44" s="18"/>
      <c r="D44" s="31" t="e">
        <f>#REF!-#REF!</f>
        <v>#REF!</v>
      </c>
      <c r="E44" s="31" t="e">
        <f>#REF!-#REF!</f>
        <v>#REF!</v>
      </c>
      <c r="F44" s="31" t="e">
        <f>#REF!-#REF!</f>
        <v>#REF!</v>
      </c>
      <c r="G44" s="31" t="e">
        <f>#REF!-#REF!</f>
        <v>#REF!</v>
      </c>
      <c r="H44" s="31"/>
      <c r="I44" s="31"/>
      <c r="J44" s="31"/>
      <c r="K44" s="31"/>
      <c r="L44" s="31"/>
      <c r="M44" s="31"/>
      <c r="N44" s="31"/>
      <c r="O44" s="31"/>
      <c r="P44" s="145"/>
      <c r="Q44" s="64"/>
      <c r="R44" s="64">
        <v>1097235000</v>
      </c>
      <c r="S44" s="64">
        <v>861945000</v>
      </c>
      <c r="T44" s="64">
        <v>524735000</v>
      </c>
      <c r="U44" s="64">
        <v>873700000</v>
      </c>
      <c r="V44" s="31"/>
      <c r="X44" s="173"/>
      <c r="Y44" s="174"/>
      <c r="Z44" s="174"/>
      <c r="AB44" s="174"/>
    </row>
    <row r="45" spans="1:28" ht="15.75" x14ac:dyDescent="0.25">
      <c r="A45" s="104">
        <v>412300</v>
      </c>
      <c r="B45" s="40" t="s">
        <v>219</v>
      </c>
      <c r="C45" s="18"/>
      <c r="D45" s="31" t="e">
        <f>#REF!-#REF!</f>
        <v>#REF!</v>
      </c>
      <c r="E45" s="31" t="e">
        <f>#REF!-#REF!</f>
        <v>#REF!</v>
      </c>
      <c r="F45" s="31" t="e">
        <f>#REF!-#REF!</f>
        <v>#REF!</v>
      </c>
      <c r="G45" s="31" t="e">
        <f>#REF!-#REF!</f>
        <v>#REF!</v>
      </c>
      <c r="H45" s="31"/>
      <c r="I45" s="31"/>
      <c r="J45" s="31"/>
      <c r="K45" s="31"/>
      <c r="L45" s="31"/>
      <c r="M45" s="31"/>
      <c r="N45" s="31"/>
      <c r="O45" s="31"/>
      <c r="P45" s="145"/>
      <c r="Q45" s="64"/>
      <c r="R45" s="64">
        <v>48585000</v>
      </c>
      <c r="S45" s="64">
        <v>44555000</v>
      </c>
      <c r="T45" s="64">
        <v>96465000</v>
      </c>
      <c r="U45" s="64">
        <v>61755000</v>
      </c>
      <c r="V45" s="31"/>
      <c r="X45" s="173"/>
      <c r="Y45" s="174"/>
      <c r="Z45" s="174"/>
      <c r="AB45" s="174"/>
    </row>
    <row r="46" spans="1:28" ht="15.75" x14ac:dyDescent="0.25">
      <c r="A46" s="104">
        <v>412400</v>
      </c>
      <c r="B46" s="40" t="s">
        <v>220</v>
      </c>
      <c r="C46" s="18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145"/>
      <c r="Q46" s="64"/>
      <c r="R46" s="64"/>
      <c r="S46" s="64"/>
      <c r="T46" s="64"/>
      <c r="U46" s="64"/>
      <c r="V46" s="31"/>
      <c r="X46" s="173"/>
      <c r="Y46" s="174"/>
      <c r="Z46" s="174"/>
      <c r="AB46" s="174"/>
    </row>
    <row r="47" spans="1:28" ht="15.75" x14ac:dyDescent="0.25">
      <c r="A47" s="104">
        <v>412401</v>
      </c>
      <c r="B47" s="41" t="s">
        <v>221</v>
      </c>
      <c r="C47" s="18"/>
      <c r="D47" s="31" t="e">
        <f>#REF!-#REF!</f>
        <v>#REF!</v>
      </c>
      <c r="E47" s="31" t="e">
        <f>#REF!-#REF!</f>
        <v>#REF!</v>
      </c>
      <c r="F47" s="31" t="e">
        <f>#REF!-#REF!</f>
        <v>#REF!</v>
      </c>
      <c r="G47" s="31" t="e">
        <f>#REF!-#REF!</f>
        <v>#REF!</v>
      </c>
      <c r="H47" s="31"/>
      <c r="I47" s="31"/>
      <c r="J47" s="31"/>
      <c r="K47" s="31"/>
      <c r="L47" s="31"/>
      <c r="M47" s="31"/>
      <c r="N47" s="31"/>
      <c r="O47" s="31"/>
      <c r="P47" s="145"/>
      <c r="Q47" s="64"/>
      <c r="R47" s="64">
        <v>136865000</v>
      </c>
      <c r="S47" s="64">
        <v>111570000</v>
      </c>
      <c r="T47" s="64">
        <v>450120000</v>
      </c>
      <c r="U47" s="64">
        <v>185545000</v>
      </c>
      <c r="V47" s="31"/>
      <c r="X47" s="173"/>
      <c r="Y47" s="174"/>
      <c r="Z47" s="174"/>
      <c r="AB47" s="174"/>
    </row>
    <row r="48" spans="1:28" ht="17.25" hidden="1" customHeight="1" x14ac:dyDescent="0.25">
      <c r="A48" s="104">
        <v>412402</v>
      </c>
      <c r="B48" s="41" t="s">
        <v>222</v>
      </c>
      <c r="C48" s="18"/>
      <c r="D48" s="31" t="e">
        <f>#REF!-#REF!</f>
        <v>#REF!</v>
      </c>
      <c r="E48" s="31" t="e">
        <f>#REF!-#REF!</f>
        <v>#REF!</v>
      </c>
      <c r="F48" s="31" t="e">
        <f>#REF!-#REF!</f>
        <v>#REF!</v>
      </c>
      <c r="G48" s="31" t="e">
        <f>#REF!-#REF!</f>
        <v>#REF!</v>
      </c>
      <c r="H48" s="31"/>
      <c r="I48" s="31"/>
      <c r="J48" s="31"/>
      <c r="K48" s="31"/>
      <c r="L48" s="31"/>
      <c r="M48" s="31"/>
      <c r="N48" s="31"/>
      <c r="O48" s="31"/>
      <c r="P48" s="145"/>
      <c r="Q48" s="64"/>
      <c r="R48" s="64">
        <v>0</v>
      </c>
      <c r="S48" s="64">
        <v>0</v>
      </c>
      <c r="T48" s="64"/>
      <c r="U48" s="64">
        <v>0</v>
      </c>
      <c r="V48" s="31"/>
      <c r="X48" s="173"/>
      <c r="Y48" s="174"/>
      <c r="Z48" s="174"/>
      <c r="AB48" s="174"/>
    </row>
    <row r="49" spans="1:28" ht="15.75" hidden="1" x14ac:dyDescent="0.25">
      <c r="A49" s="104">
        <v>412403</v>
      </c>
      <c r="B49" s="41" t="s">
        <v>223</v>
      </c>
      <c r="C49" s="18"/>
      <c r="D49" s="31" t="e">
        <f>#REF!-#REF!</f>
        <v>#REF!</v>
      </c>
      <c r="E49" s="31" t="e">
        <f>#REF!-#REF!</f>
        <v>#REF!</v>
      </c>
      <c r="F49" s="31" t="e">
        <f>#REF!-#REF!</f>
        <v>#REF!</v>
      </c>
      <c r="G49" s="31" t="e">
        <f>#REF!-#REF!</f>
        <v>#REF!</v>
      </c>
      <c r="H49" s="31"/>
      <c r="I49" s="31"/>
      <c r="J49" s="31"/>
      <c r="K49" s="31"/>
      <c r="L49" s="31"/>
      <c r="M49" s="31"/>
      <c r="N49" s="31"/>
      <c r="O49" s="31"/>
      <c r="P49" s="145"/>
      <c r="Q49" s="64"/>
      <c r="R49" s="64">
        <v>0</v>
      </c>
      <c r="S49" s="64">
        <v>0</v>
      </c>
      <c r="T49" s="64"/>
      <c r="U49" s="64">
        <v>0</v>
      </c>
      <c r="V49" s="31"/>
      <c r="X49" s="173"/>
      <c r="Y49" s="174"/>
      <c r="Z49" s="174"/>
      <c r="AB49" s="174"/>
    </row>
    <row r="50" spans="1:28" ht="15.75" hidden="1" x14ac:dyDescent="0.25">
      <c r="A50" s="104">
        <v>412404</v>
      </c>
      <c r="B50" s="41" t="s">
        <v>224</v>
      </c>
      <c r="C50" s="18"/>
      <c r="D50" s="31" t="e">
        <f>#REF!-#REF!</f>
        <v>#REF!</v>
      </c>
      <c r="E50" s="31" t="e">
        <f>#REF!-#REF!</f>
        <v>#REF!</v>
      </c>
      <c r="F50" s="31" t="e">
        <f>#REF!-#REF!</f>
        <v>#REF!</v>
      </c>
      <c r="G50" s="31" t="e">
        <f>#REF!-#REF!</f>
        <v>#REF!</v>
      </c>
      <c r="H50" s="31"/>
      <c r="I50" s="31"/>
      <c r="J50" s="31"/>
      <c r="K50" s="31"/>
      <c r="L50" s="31"/>
      <c r="M50" s="31"/>
      <c r="N50" s="31"/>
      <c r="O50" s="31"/>
      <c r="P50" s="145"/>
      <c r="Q50" s="64"/>
      <c r="R50" s="64">
        <v>0</v>
      </c>
      <c r="S50" s="64">
        <v>0</v>
      </c>
      <c r="T50" s="64"/>
      <c r="U50" s="64">
        <v>0</v>
      </c>
      <c r="V50" s="31"/>
      <c r="X50" s="173"/>
      <c r="Y50" s="174"/>
      <c r="Z50" s="174"/>
      <c r="AB50" s="174"/>
    </row>
    <row r="51" spans="1:28" ht="15.75" hidden="1" x14ac:dyDescent="0.25">
      <c r="A51" s="104">
        <v>412405</v>
      </c>
      <c r="B51" s="41" t="s">
        <v>225</v>
      </c>
      <c r="C51" s="18"/>
      <c r="D51" s="31" t="e">
        <f>#REF!-#REF!</f>
        <v>#REF!</v>
      </c>
      <c r="E51" s="31" t="e">
        <f>#REF!-#REF!</f>
        <v>#REF!</v>
      </c>
      <c r="F51" s="31" t="e">
        <f>#REF!-#REF!</f>
        <v>#REF!</v>
      </c>
      <c r="G51" s="31" t="e">
        <f>#REF!-#REF!</f>
        <v>#REF!</v>
      </c>
      <c r="H51" s="31"/>
      <c r="I51" s="31"/>
      <c r="J51" s="31"/>
      <c r="K51" s="31"/>
      <c r="L51" s="31"/>
      <c r="M51" s="31"/>
      <c r="N51" s="31"/>
      <c r="O51" s="31"/>
      <c r="P51" s="145"/>
      <c r="Q51" s="64"/>
      <c r="R51" s="64">
        <v>0</v>
      </c>
      <c r="S51" s="64">
        <v>0</v>
      </c>
      <c r="T51" s="64"/>
      <c r="U51" s="64">
        <v>0</v>
      </c>
      <c r="V51" s="31"/>
      <c r="X51" s="173"/>
      <c r="Y51" s="174"/>
      <c r="Z51" s="174"/>
      <c r="AB51" s="174"/>
    </row>
    <row r="52" spans="1:28" ht="15.75" hidden="1" x14ac:dyDescent="0.25">
      <c r="A52" s="104">
        <v>412406</v>
      </c>
      <c r="B52" s="41" t="s">
        <v>226</v>
      </c>
      <c r="C52" s="18"/>
      <c r="D52" s="31" t="e">
        <f>#REF!-#REF!</f>
        <v>#REF!</v>
      </c>
      <c r="E52" s="31" t="e">
        <f>#REF!-#REF!</f>
        <v>#REF!</v>
      </c>
      <c r="F52" s="31" t="e">
        <f>#REF!-#REF!</f>
        <v>#REF!</v>
      </c>
      <c r="G52" s="31" t="e">
        <f>#REF!-#REF!</f>
        <v>#REF!</v>
      </c>
      <c r="H52" s="31"/>
      <c r="I52" s="31"/>
      <c r="J52" s="31"/>
      <c r="K52" s="31"/>
      <c r="L52" s="31"/>
      <c r="M52" s="31"/>
      <c r="N52" s="31"/>
      <c r="O52" s="31"/>
      <c r="P52" s="145"/>
      <c r="Q52" s="64"/>
      <c r="R52" s="64">
        <v>0</v>
      </c>
      <c r="S52" s="64">
        <v>0</v>
      </c>
      <c r="T52" s="64"/>
      <c r="U52" s="64">
        <v>0</v>
      </c>
      <c r="V52" s="31"/>
      <c r="X52" s="173"/>
      <c r="Y52" s="174"/>
      <c r="Z52" s="174"/>
      <c r="AB52" s="174"/>
    </row>
    <row r="53" spans="1:28" ht="15.75" hidden="1" x14ac:dyDescent="0.25">
      <c r="A53" s="104">
        <v>412407</v>
      </c>
      <c r="B53" s="41" t="s">
        <v>227</v>
      </c>
      <c r="C53" s="18"/>
      <c r="D53" s="31" t="e">
        <f>#REF!-#REF!</f>
        <v>#REF!</v>
      </c>
      <c r="E53" s="31" t="e">
        <f>#REF!-#REF!</f>
        <v>#REF!</v>
      </c>
      <c r="F53" s="31" t="e">
        <f>#REF!-#REF!</f>
        <v>#REF!</v>
      </c>
      <c r="G53" s="31" t="e">
        <f>#REF!-#REF!</f>
        <v>#REF!</v>
      </c>
      <c r="H53" s="31"/>
      <c r="I53" s="31"/>
      <c r="J53" s="31"/>
      <c r="K53" s="31"/>
      <c r="L53" s="31"/>
      <c r="M53" s="31"/>
      <c r="N53" s="31"/>
      <c r="O53" s="31"/>
      <c r="P53" s="145"/>
      <c r="Q53" s="64"/>
      <c r="R53" s="64">
        <v>0</v>
      </c>
      <c r="S53" s="64">
        <v>0</v>
      </c>
      <c r="T53" s="64"/>
      <c r="U53" s="64">
        <v>0</v>
      </c>
      <c r="V53" s="31"/>
      <c r="X53" s="173"/>
      <c r="Y53" s="174"/>
      <c r="Z53" s="174"/>
      <c r="AB53" s="174"/>
    </row>
    <row r="54" spans="1:28" ht="15.75" hidden="1" x14ac:dyDescent="0.25">
      <c r="A54" s="104">
        <v>412408</v>
      </c>
      <c r="B54" s="41" t="s">
        <v>228</v>
      </c>
      <c r="C54" s="18"/>
      <c r="D54" s="31" t="e">
        <f>#REF!-#REF!</f>
        <v>#REF!</v>
      </c>
      <c r="E54" s="31" t="e">
        <f>#REF!-#REF!</f>
        <v>#REF!</v>
      </c>
      <c r="F54" s="31" t="e">
        <f>#REF!-#REF!</f>
        <v>#REF!</v>
      </c>
      <c r="G54" s="31" t="e">
        <f>#REF!-#REF!</f>
        <v>#REF!</v>
      </c>
      <c r="H54" s="31"/>
      <c r="I54" s="31"/>
      <c r="J54" s="31"/>
      <c r="K54" s="31"/>
      <c r="L54" s="31"/>
      <c r="M54" s="31"/>
      <c r="N54" s="31"/>
      <c r="O54" s="31"/>
      <c r="P54" s="145"/>
      <c r="Q54" s="64"/>
      <c r="R54" s="64">
        <v>0</v>
      </c>
      <c r="S54" s="64">
        <v>0</v>
      </c>
      <c r="T54" s="64"/>
      <c r="U54" s="64">
        <v>0</v>
      </c>
      <c r="V54" s="31"/>
      <c r="X54" s="173"/>
      <c r="Y54" s="174"/>
      <c r="Z54" s="174"/>
      <c r="AB54" s="174"/>
    </row>
    <row r="55" spans="1:28" ht="15.75" hidden="1" x14ac:dyDescent="0.25">
      <c r="A55" s="104">
        <v>412409</v>
      </c>
      <c r="B55" s="41" t="s">
        <v>229</v>
      </c>
      <c r="C55" s="18"/>
      <c r="D55" s="31" t="e">
        <f>#REF!-#REF!</f>
        <v>#REF!</v>
      </c>
      <c r="E55" s="31" t="e">
        <f>#REF!-#REF!</f>
        <v>#REF!</v>
      </c>
      <c r="F55" s="31" t="e">
        <f>#REF!-#REF!</f>
        <v>#REF!</v>
      </c>
      <c r="G55" s="31" t="e">
        <f>#REF!-#REF!</f>
        <v>#REF!</v>
      </c>
      <c r="H55" s="31"/>
      <c r="I55" s="31"/>
      <c r="J55" s="31"/>
      <c r="K55" s="31"/>
      <c r="L55" s="31"/>
      <c r="M55" s="31"/>
      <c r="N55" s="31"/>
      <c r="O55" s="31"/>
      <c r="P55" s="145"/>
      <c r="Q55" s="64"/>
      <c r="R55" s="64">
        <v>0</v>
      </c>
      <c r="S55" s="64">
        <v>0</v>
      </c>
      <c r="T55" s="64"/>
      <c r="U55" s="64">
        <v>0</v>
      </c>
      <c r="V55" s="31"/>
      <c r="X55" s="173"/>
      <c r="Y55" s="174"/>
      <c r="Z55" s="174"/>
      <c r="AB55" s="174"/>
    </row>
    <row r="56" spans="1:28" ht="15.75" hidden="1" x14ac:dyDescent="0.25">
      <c r="A56" s="104">
        <v>412410</v>
      </c>
      <c r="B56" s="41" t="s">
        <v>230</v>
      </c>
      <c r="C56" s="18"/>
      <c r="D56" s="31" t="e">
        <f>#REF!-#REF!</f>
        <v>#REF!</v>
      </c>
      <c r="E56" s="31" t="e">
        <f>#REF!-#REF!</f>
        <v>#REF!</v>
      </c>
      <c r="F56" s="31" t="e">
        <f>#REF!-#REF!</f>
        <v>#REF!</v>
      </c>
      <c r="G56" s="31" t="e">
        <f>#REF!-#REF!</f>
        <v>#REF!</v>
      </c>
      <c r="H56" s="31"/>
      <c r="I56" s="31"/>
      <c r="J56" s="31"/>
      <c r="K56" s="31"/>
      <c r="L56" s="31"/>
      <c r="M56" s="31"/>
      <c r="N56" s="31"/>
      <c r="O56" s="31"/>
      <c r="P56" s="145"/>
      <c r="Q56" s="64"/>
      <c r="R56" s="64">
        <v>0</v>
      </c>
      <c r="S56" s="64">
        <v>0</v>
      </c>
      <c r="T56" s="64"/>
      <c r="U56" s="64">
        <v>0</v>
      </c>
      <c r="V56" s="31"/>
      <c r="X56" s="173"/>
      <c r="Y56" s="174"/>
      <c r="Z56" s="174"/>
      <c r="AB56" s="174"/>
    </row>
    <row r="57" spans="1:28" ht="15.75" hidden="1" x14ac:dyDescent="0.25">
      <c r="A57" s="104">
        <v>412411</v>
      </c>
      <c r="B57" s="41" t="s">
        <v>231</v>
      </c>
      <c r="C57" s="18"/>
      <c r="D57" s="31" t="e">
        <f>#REF!-#REF!</f>
        <v>#REF!</v>
      </c>
      <c r="E57" s="31" t="e">
        <f>#REF!-#REF!</f>
        <v>#REF!</v>
      </c>
      <c r="F57" s="31" t="e">
        <f>#REF!-#REF!</f>
        <v>#REF!</v>
      </c>
      <c r="G57" s="31" t="e">
        <f>#REF!-#REF!</f>
        <v>#REF!</v>
      </c>
      <c r="H57" s="31"/>
      <c r="I57" s="31"/>
      <c r="J57" s="31"/>
      <c r="K57" s="31"/>
      <c r="L57" s="31"/>
      <c r="M57" s="31"/>
      <c r="N57" s="31"/>
      <c r="O57" s="31"/>
      <c r="P57" s="145"/>
      <c r="Q57" s="64"/>
      <c r="R57" s="64">
        <v>0</v>
      </c>
      <c r="S57" s="64">
        <v>0</v>
      </c>
      <c r="T57" s="64"/>
      <c r="U57" s="64">
        <v>0</v>
      </c>
      <c r="V57" s="31"/>
      <c r="X57" s="173"/>
      <c r="Y57" s="174"/>
      <c r="Z57" s="174"/>
      <c r="AB57" s="174"/>
    </row>
    <row r="58" spans="1:28" ht="15.75" hidden="1" x14ac:dyDescent="0.25">
      <c r="A58" s="104">
        <v>412412</v>
      </c>
      <c r="B58" s="41" t="s">
        <v>232</v>
      </c>
      <c r="C58" s="18"/>
      <c r="D58" s="31" t="e">
        <f>#REF!-#REF!</f>
        <v>#REF!</v>
      </c>
      <c r="E58" s="31" t="e">
        <f>#REF!-#REF!</f>
        <v>#REF!</v>
      </c>
      <c r="F58" s="31" t="e">
        <f>#REF!-#REF!</f>
        <v>#REF!</v>
      </c>
      <c r="G58" s="31" t="e">
        <f>#REF!-#REF!</f>
        <v>#REF!</v>
      </c>
      <c r="H58" s="31"/>
      <c r="I58" s="31"/>
      <c r="J58" s="31"/>
      <c r="K58" s="31"/>
      <c r="L58" s="31"/>
      <c r="M58" s="31"/>
      <c r="N58" s="31"/>
      <c r="O58" s="31"/>
      <c r="P58" s="145"/>
      <c r="Q58" s="64"/>
      <c r="R58" s="64">
        <v>0</v>
      </c>
      <c r="S58" s="64">
        <v>0</v>
      </c>
      <c r="T58" s="64"/>
      <c r="U58" s="64">
        <v>0</v>
      </c>
      <c r="V58" s="31"/>
      <c r="X58" s="173"/>
      <c r="Y58" s="174"/>
      <c r="Z58" s="174"/>
      <c r="AB58" s="174"/>
    </row>
    <row r="59" spans="1:28" ht="15.75" hidden="1" x14ac:dyDescent="0.25">
      <c r="A59" s="104">
        <v>412413</v>
      </c>
      <c r="B59" s="41" t="s">
        <v>233</v>
      </c>
      <c r="C59" s="18"/>
      <c r="D59" s="31" t="e">
        <f>#REF!-#REF!</f>
        <v>#REF!</v>
      </c>
      <c r="E59" s="31" t="e">
        <f>#REF!-#REF!</f>
        <v>#REF!</v>
      </c>
      <c r="F59" s="31" t="e">
        <f>#REF!-#REF!</f>
        <v>#REF!</v>
      </c>
      <c r="G59" s="31" t="e">
        <f>#REF!-#REF!</f>
        <v>#REF!</v>
      </c>
      <c r="H59" s="31"/>
      <c r="I59" s="31"/>
      <c r="J59" s="31"/>
      <c r="K59" s="31"/>
      <c r="L59" s="31"/>
      <c r="M59" s="31"/>
      <c r="N59" s="31"/>
      <c r="O59" s="31"/>
      <c r="P59" s="145"/>
      <c r="Q59" s="64"/>
      <c r="R59" s="64">
        <v>0</v>
      </c>
      <c r="S59" s="64">
        <v>0</v>
      </c>
      <c r="T59" s="64"/>
      <c r="U59" s="64">
        <v>0</v>
      </c>
      <c r="V59" s="31"/>
      <c r="X59" s="173"/>
      <c r="Y59" s="174"/>
      <c r="Z59" s="174"/>
      <c r="AB59" s="174"/>
    </row>
    <row r="60" spans="1:28" ht="15.75" hidden="1" x14ac:dyDescent="0.25">
      <c r="A60" s="104">
        <v>412414</v>
      </c>
      <c r="B60" s="41" t="s">
        <v>234</v>
      </c>
      <c r="C60" s="18"/>
      <c r="D60" s="31" t="e">
        <f>#REF!-#REF!</f>
        <v>#REF!</v>
      </c>
      <c r="E60" s="31" t="e">
        <f>#REF!-#REF!</f>
        <v>#REF!</v>
      </c>
      <c r="F60" s="31" t="e">
        <f>#REF!-#REF!</f>
        <v>#REF!</v>
      </c>
      <c r="G60" s="31" t="e">
        <f>#REF!-#REF!</f>
        <v>#REF!</v>
      </c>
      <c r="H60" s="31"/>
      <c r="I60" s="31"/>
      <c r="J60" s="31"/>
      <c r="K60" s="31"/>
      <c r="L60" s="31"/>
      <c r="M60" s="31"/>
      <c r="N60" s="31"/>
      <c r="O60" s="31"/>
      <c r="P60" s="145"/>
      <c r="Q60" s="64"/>
      <c r="R60" s="64">
        <v>0</v>
      </c>
      <c r="S60" s="64">
        <v>0</v>
      </c>
      <c r="T60" s="64"/>
      <c r="U60" s="64">
        <v>0</v>
      </c>
      <c r="V60" s="31"/>
      <c r="X60" s="173"/>
      <c r="Y60" s="174"/>
      <c r="Z60" s="174"/>
      <c r="AB60" s="174"/>
    </row>
    <row r="61" spans="1:28" ht="15.75" hidden="1" x14ac:dyDescent="0.25">
      <c r="A61" s="104">
        <v>412415</v>
      </c>
      <c r="B61" s="41" t="s">
        <v>235</v>
      </c>
      <c r="C61" s="18"/>
      <c r="D61" s="31" t="e">
        <f>#REF!-#REF!</f>
        <v>#REF!</v>
      </c>
      <c r="E61" s="31" t="e">
        <f>#REF!-#REF!</f>
        <v>#REF!</v>
      </c>
      <c r="F61" s="31" t="e">
        <f>#REF!-#REF!</f>
        <v>#REF!</v>
      </c>
      <c r="G61" s="31" t="e">
        <f>#REF!-#REF!</f>
        <v>#REF!</v>
      </c>
      <c r="H61" s="31"/>
      <c r="I61" s="31"/>
      <c r="J61" s="31"/>
      <c r="K61" s="31"/>
      <c r="L61" s="31"/>
      <c r="M61" s="31"/>
      <c r="N61" s="31"/>
      <c r="O61" s="31"/>
      <c r="P61" s="145"/>
      <c r="Q61" s="64"/>
      <c r="R61" s="64">
        <v>0</v>
      </c>
      <c r="S61" s="64">
        <v>0</v>
      </c>
      <c r="T61" s="64"/>
      <c r="U61" s="64">
        <v>0</v>
      </c>
      <c r="V61" s="31"/>
      <c r="X61" s="173"/>
      <c r="Y61" s="174"/>
      <c r="Z61" s="174"/>
      <c r="AB61" s="174"/>
    </row>
    <row r="62" spans="1:28" ht="15.75" hidden="1" x14ac:dyDescent="0.25">
      <c r="A62" s="104">
        <v>412416</v>
      </c>
      <c r="B62" s="41" t="s">
        <v>236</v>
      </c>
      <c r="C62" s="18"/>
      <c r="D62" s="31" t="e">
        <f>#REF!-#REF!</f>
        <v>#REF!</v>
      </c>
      <c r="E62" s="31" t="e">
        <f>#REF!-#REF!</f>
        <v>#REF!</v>
      </c>
      <c r="F62" s="31" t="e">
        <f>#REF!-#REF!</f>
        <v>#REF!</v>
      </c>
      <c r="G62" s="31" t="e">
        <f>#REF!-#REF!</f>
        <v>#REF!</v>
      </c>
      <c r="H62" s="31"/>
      <c r="I62" s="31"/>
      <c r="J62" s="31"/>
      <c r="K62" s="31"/>
      <c r="L62" s="31"/>
      <c r="M62" s="31"/>
      <c r="N62" s="31"/>
      <c r="O62" s="31"/>
      <c r="P62" s="145"/>
      <c r="Q62" s="64"/>
      <c r="R62" s="64">
        <v>0</v>
      </c>
      <c r="S62" s="64">
        <v>0</v>
      </c>
      <c r="T62" s="64"/>
      <c r="U62" s="64">
        <v>0</v>
      </c>
      <c r="V62" s="31"/>
      <c r="X62" s="173"/>
      <c r="Y62" s="174"/>
      <c r="Z62" s="174"/>
      <c r="AB62" s="174"/>
    </row>
    <row r="63" spans="1:28" ht="15.75" x14ac:dyDescent="0.25">
      <c r="A63" s="110">
        <v>412499</v>
      </c>
      <c r="B63" s="41" t="s">
        <v>380</v>
      </c>
      <c r="C63" s="18"/>
      <c r="D63" s="31" t="e">
        <f>#REF!-#REF!</f>
        <v>#REF!</v>
      </c>
      <c r="E63" s="31" t="e">
        <f>#REF!-#REF!</f>
        <v>#REF!</v>
      </c>
      <c r="F63" s="31" t="e">
        <f>#REF!-#REF!</f>
        <v>#REF!</v>
      </c>
      <c r="G63" s="31" t="e">
        <f>#REF!-#REF!</f>
        <v>#REF!</v>
      </c>
      <c r="H63" s="31"/>
      <c r="I63" s="31"/>
      <c r="J63" s="31"/>
      <c r="K63" s="31"/>
      <c r="L63" s="31"/>
      <c r="M63" s="31"/>
      <c r="N63" s="31"/>
      <c r="O63" s="31"/>
      <c r="P63" s="145"/>
      <c r="Q63" s="64"/>
      <c r="R63" s="64">
        <v>5316030000</v>
      </c>
      <c r="S63" s="64">
        <v>4906390000</v>
      </c>
      <c r="T63" s="64">
        <v>3500305000</v>
      </c>
      <c r="U63" s="64">
        <v>5731210000</v>
      </c>
      <c r="V63" s="31"/>
      <c r="X63" s="173"/>
      <c r="Y63" s="174"/>
      <c r="Z63" s="174"/>
      <c r="AB63" s="174"/>
    </row>
    <row r="64" spans="1:28" ht="15.75" x14ac:dyDescent="0.25">
      <c r="A64" s="104">
        <v>412500</v>
      </c>
      <c r="B64" s="40" t="s">
        <v>368</v>
      </c>
      <c r="C64" s="18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145"/>
      <c r="Q64" s="64"/>
      <c r="R64" s="64"/>
      <c r="S64" s="64"/>
      <c r="T64" s="64"/>
      <c r="U64" s="64"/>
      <c r="V64" s="31"/>
      <c r="X64" s="173"/>
      <c r="Y64" s="174"/>
      <c r="Z64" s="174"/>
      <c r="AB64" s="174"/>
    </row>
    <row r="65" spans="1:28" ht="15.75" x14ac:dyDescent="0.25">
      <c r="A65" s="104">
        <v>412501</v>
      </c>
      <c r="B65" s="41" t="s">
        <v>369</v>
      </c>
      <c r="C65" s="18"/>
      <c r="D65" s="31" t="e">
        <f>#REF!-#REF!</f>
        <v>#REF!</v>
      </c>
      <c r="E65" s="31" t="e">
        <f>#REF!-#REF!</f>
        <v>#REF!</v>
      </c>
      <c r="F65" s="31" t="e">
        <f>#REF!-#REF!</f>
        <v>#REF!</v>
      </c>
      <c r="G65" s="31" t="e">
        <f>#REF!-#REF!</f>
        <v>#REF!</v>
      </c>
      <c r="H65" s="31"/>
      <c r="I65" s="31"/>
      <c r="J65" s="31"/>
      <c r="K65" s="31"/>
      <c r="L65" s="31"/>
      <c r="M65" s="31"/>
      <c r="N65" s="31"/>
      <c r="O65" s="31"/>
      <c r="P65" s="145"/>
      <c r="Q65" s="64"/>
      <c r="R65" s="64">
        <v>162672600</v>
      </c>
      <c r="S65" s="64">
        <v>185437400</v>
      </c>
      <c r="T65" s="64">
        <v>30360000</v>
      </c>
      <c r="U65" s="64">
        <v>10645000</v>
      </c>
      <c r="V65" s="31"/>
      <c r="X65" s="173"/>
      <c r="Y65" s="174"/>
      <c r="Z65" s="174"/>
      <c r="AB65" s="174"/>
    </row>
    <row r="66" spans="1:28" ht="15.75" x14ac:dyDescent="0.25">
      <c r="A66" s="104">
        <v>412502</v>
      </c>
      <c r="B66" s="41" t="s">
        <v>370</v>
      </c>
      <c r="C66" s="18"/>
      <c r="D66" s="31" t="e">
        <f>#REF!-#REF!</f>
        <v>#REF!</v>
      </c>
      <c r="E66" s="31" t="e">
        <f>#REF!-#REF!</f>
        <v>#REF!</v>
      </c>
      <c r="F66" s="31" t="e">
        <f>#REF!-#REF!</f>
        <v>#REF!</v>
      </c>
      <c r="G66" s="31" t="e">
        <f>#REF!-#REF!</f>
        <v>#REF!</v>
      </c>
      <c r="H66" s="31"/>
      <c r="I66" s="31"/>
      <c r="J66" s="31"/>
      <c r="K66" s="31"/>
      <c r="L66" s="31"/>
      <c r="M66" s="31"/>
      <c r="N66" s="31"/>
      <c r="O66" s="31"/>
      <c r="P66" s="145"/>
      <c r="Q66" s="64"/>
      <c r="R66" s="64">
        <v>0</v>
      </c>
      <c r="S66" s="64">
        <v>0</v>
      </c>
      <c r="T66" s="64"/>
      <c r="U66" s="64">
        <v>0</v>
      </c>
      <c r="V66" s="31"/>
      <c r="X66" s="173"/>
      <c r="Y66" s="174"/>
      <c r="Z66" s="174"/>
      <c r="AB66" s="174"/>
    </row>
    <row r="67" spans="1:28" ht="15.75" x14ac:dyDescent="0.25">
      <c r="A67" s="104">
        <v>412503</v>
      </c>
      <c r="B67" s="41" t="s">
        <v>371</v>
      </c>
      <c r="C67" s="18"/>
      <c r="D67" s="31" t="e">
        <f>#REF!-#REF!</f>
        <v>#REF!</v>
      </c>
      <c r="E67" s="31" t="e">
        <f>#REF!-#REF!</f>
        <v>#REF!</v>
      </c>
      <c r="F67" s="31" t="e">
        <f>#REF!-#REF!</f>
        <v>#REF!</v>
      </c>
      <c r="G67" s="31" t="e">
        <f>#REF!-#REF!</f>
        <v>#REF!</v>
      </c>
      <c r="H67" s="31"/>
      <c r="I67" s="31"/>
      <c r="J67" s="31"/>
      <c r="K67" s="31"/>
      <c r="L67" s="31"/>
      <c r="M67" s="31"/>
      <c r="N67" s="31"/>
      <c r="O67" s="31"/>
      <c r="P67" s="145"/>
      <c r="Q67" s="64"/>
      <c r="R67" s="64">
        <v>0</v>
      </c>
      <c r="S67" s="64">
        <v>0</v>
      </c>
      <c r="T67" s="64"/>
      <c r="U67" s="64">
        <v>0</v>
      </c>
      <c r="V67" s="31"/>
      <c r="X67" s="173"/>
      <c r="Y67" s="174"/>
      <c r="Z67" s="174"/>
      <c r="AB67" s="174"/>
    </row>
    <row r="68" spans="1:28" ht="15.75" x14ac:dyDescent="0.25">
      <c r="A68" s="104">
        <v>412504</v>
      </c>
      <c r="B68" s="41" t="s">
        <v>372</v>
      </c>
      <c r="C68" s="18"/>
      <c r="D68" s="31" t="e">
        <f>#REF!-#REF!</f>
        <v>#REF!</v>
      </c>
      <c r="E68" s="31" t="e">
        <f>#REF!-#REF!</f>
        <v>#REF!</v>
      </c>
      <c r="F68" s="31" t="e">
        <f>#REF!-#REF!</f>
        <v>#REF!</v>
      </c>
      <c r="G68" s="31" t="e">
        <f>#REF!-#REF!</f>
        <v>#REF!</v>
      </c>
      <c r="H68" s="31"/>
      <c r="I68" s="31"/>
      <c r="J68" s="31"/>
      <c r="K68" s="31"/>
      <c r="L68" s="31"/>
      <c r="M68" s="31"/>
      <c r="N68" s="31"/>
      <c r="O68" s="31"/>
      <c r="P68" s="145"/>
      <c r="Q68" s="64"/>
      <c r="R68" s="64">
        <v>331547400</v>
      </c>
      <c r="S68" s="64">
        <v>393090000</v>
      </c>
      <c r="T68" s="64">
        <v>391991000</v>
      </c>
      <c r="U68" s="64">
        <v>704360000</v>
      </c>
      <c r="V68" s="31"/>
      <c r="X68" s="173"/>
      <c r="Y68" s="174"/>
      <c r="Z68" s="174"/>
      <c r="AB68" s="174"/>
    </row>
    <row r="69" spans="1:28" ht="15.75" x14ac:dyDescent="0.25">
      <c r="A69" s="110">
        <v>412900</v>
      </c>
      <c r="B69" s="40" t="s">
        <v>382</v>
      </c>
      <c r="C69" s="18"/>
      <c r="D69" s="31" t="e">
        <f>#REF!-#REF!</f>
        <v>#REF!</v>
      </c>
      <c r="E69" s="31" t="e">
        <f>#REF!-#REF!</f>
        <v>#REF!</v>
      </c>
      <c r="F69" s="31" t="e">
        <f>#REF!-#REF!</f>
        <v>#REF!</v>
      </c>
      <c r="G69" s="31" t="e">
        <f>#REF!-#REF!</f>
        <v>#REF!</v>
      </c>
      <c r="H69" s="31"/>
      <c r="I69" s="31"/>
      <c r="J69" s="31"/>
      <c r="K69" s="31"/>
      <c r="L69" s="31"/>
      <c r="M69" s="31"/>
      <c r="N69" s="31"/>
      <c r="O69" s="31"/>
      <c r="P69" s="145"/>
      <c r="Q69" s="64"/>
      <c r="R69" s="64">
        <v>1639360660.5</v>
      </c>
      <c r="S69" s="64">
        <v>1136335500</v>
      </c>
      <c r="T69" s="64">
        <v>974676163</v>
      </c>
      <c r="U69" s="64">
        <v>1576351070</v>
      </c>
      <c r="V69" s="31"/>
      <c r="X69" s="173"/>
      <c r="Y69" s="174"/>
      <c r="Z69" s="174"/>
      <c r="AB69" s="174"/>
    </row>
    <row r="70" spans="1:28" ht="15.75" x14ac:dyDescent="0.25">
      <c r="A70" s="49"/>
      <c r="B70" s="13" t="s">
        <v>92</v>
      </c>
      <c r="C70" s="65"/>
      <c r="D70" s="61" t="e">
        <f t="shared" ref="D70:T70" si="0">+SUM(D14:D69)</f>
        <v>#REF!</v>
      </c>
      <c r="E70" s="61" t="e">
        <f>+SUM(E14:E69)</f>
        <v>#REF!</v>
      </c>
      <c r="F70" s="61" t="e">
        <f t="shared" si="0"/>
        <v>#REF!</v>
      </c>
      <c r="G70" s="61" t="e">
        <f t="shared" si="0"/>
        <v>#REF!</v>
      </c>
      <c r="H70" s="61"/>
      <c r="I70" s="61"/>
      <c r="J70" s="61"/>
      <c r="K70" s="61"/>
      <c r="L70" s="61"/>
      <c r="M70" s="61"/>
      <c r="N70" s="61"/>
      <c r="O70" s="61"/>
      <c r="P70" s="146"/>
      <c r="Q70" s="61"/>
      <c r="R70" s="61">
        <f t="shared" si="0"/>
        <v>10999286736.5</v>
      </c>
      <c r="S70" s="61">
        <f t="shared" si="0"/>
        <v>9785984900</v>
      </c>
      <c r="T70" s="61">
        <f t="shared" si="0"/>
        <v>7584015027</v>
      </c>
      <c r="U70" s="61">
        <f>+SUM(U14:U69)</f>
        <v>10901757320</v>
      </c>
      <c r="V70" s="61">
        <f>+SUM(V14:V68)</f>
        <v>0</v>
      </c>
      <c r="X70" s="173"/>
      <c r="Y70" s="174"/>
      <c r="Z70" s="174"/>
      <c r="AB70" s="174"/>
    </row>
    <row r="71" spans="1:28" ht="6" customHeight="1" x14ac:dyDescent="0.25">
      <c r="A71" s="49"/>
      <c r="B71" s="13"/>
      <c r="C71" s="18"/>
      <c r="D71" s="25"/>
      <c r="E71" s="25"/>
      <c r="F71" s="18"/>
      <c r="G71" s="25"/>
      <c r="H71" s="18"/>
      <c r="I71" s="18"/>
      <c r="J71" s="18"/>
      <c r="K71" s="25"/>
      <c r="L71" s="25"/>
      <c r="M71" s="25"/>
      <c r="N71" s="25"/>
      <c r="O71" s="65"/>
      <c r="P71" s="145"/>
      <c r="Q71" s="147"/>
      <c r="R71" s="147"/>
      <c r="S71" s="147"/>
      <c r="T71" s="147"/>
      <c r="U71" s="147"/>
      <c r="V71" s="65"/>
      <c r="X71" s="173"/>
      <c r="Y71" s="174"/>
      <c r="Z71" s="174"/>
      <c r="AB71" s="174"/>
    </row>
    <row r="72" spans="1:28" ht="15.75" x14ac:dyDescent="0.25">
      <c r="A72" s="103">
        <v>420000</v>
      </c>
      <c r="B72" s="13" t="s">
        <v>42</v>
      </c>
      <c r="C72" s="18"/>
      <c r="D72" s="25"/>
      <c r="E72" s="25"/>
      <c r="F72" s="18"/>
      <c r="G72" s="25"/>
      <c r="H72" s="18"/>
      <c r="I72" s="18"/>
      <c r="J72" s="18"/>
      <c r="K72" s="25"/>
      <c r="L72" s="25"/>
      <c r="M72" s="25"/>
      <c r="N72" s="25"/>
      <c r="O72" s="65"/>
      <c r="P72" s="145"/>
      <c r="Q72" s="147"/>
      <c r="R72" s="147"/>
      <c r="S72" s="147"/>
      <c r="T72" s="147"/>
      <c r="U72" s="147"/>
      <c r="V72" s="65"/>
      <c r="X72" s="173"/>
      <c r="Y72" s="174"/>
      <c r="Z72" s="174"/>
      <c r="AB72" s="174"/>
    </row>
    <row r="73" spans="1:28" ht="15.75" x14ac:dyDescent="0.25">
      <c r="A73" s="103">
        <v>421000</v>
      </c>
      <c r="B73" s="14" t="s">
        <v>255</v>
      </c>
      <c r="C73" s="18"/>
      <c r="D73" s="25"/>
      <c r="E73" s="25"/>
      <c r="F73" s="18"/>
      <c r="G73" s="25"/>
      <c r="H73" s="18"/>
      <c r="I73" s="18"/>
      <c r="J73" s="18"/>
      <c r="K73" s="25"/>
      <c r="L73" s="25"/>
      <c r="M73" s="25"/>
      <c r="N73" s="25"/>
      <c r="O73" s="31"/>
      <c r="P73" s="145"/>
      <c r="Q73" s="147"/>
      <c r="R73" s="147"/>
      <c r="S73" s="147"/>
      <c r="T73" s="147"/>
      <c r="U73" s="147"/>
      <c r="V73" s="65"/>
      <c r="X73" s="173"/>
      <c r="Y73" s="174"/>
      <c r="Z73" s="174"/>
      <c r="AB73" s="174"/>
    </row>
    <row r="74" spans="1:28" ht="15.75" x14ac:dyDescent="0.25">
      <c r="A74" s="104">
        <v>421100</v>
      </c>
      <c r="B74" s="40" t="s">
        <v>237</v>
      </c>
      <c r="C74" s="18"/>
      <c r="D74" s="31" t="e">
        <f>#REF!-#REF!</f>
        <v>#REF!</v>
      </c>
      <c r="E74" s="31" t="e">
        <f>#REF!-#REF!</f>
        <v>#REF!</v>
      </c>
      <c r="F74" s="31" t="e">
        <f>#REF!-#REF!</f>
        <v>#REF!</v>
      </c>
      <c r="G74" s="31" t="e">
        <f>#REF!-#REF!</f>
        <v>#REF!</v>
      </c>
      <c r="H74" s="31"/>
      <c r="I74" s="31"/>
      <c r="J74" s="31"/>
      <c r="K74" s="31"/>
      <c r="L74" s="31"/>
      <c r="M74" s="31"/>
      <c r="N74" s="31"/>
      <c r="O74" s="31"/>
      <c r="P74" s="145"/>
      <c r="Q74" s="64"/>
      <c r="R74" s="64">
        <v>1928017500</v>
      </c>
      <c r="S74" s="64">
        <v>845805000</v>
      </c>
      <c r="T74" s="64">
        <v>885050000</v>
      </c>
      <c r="U74" s="64">
        <v>1784575000</v>
      </c>
      <c r="V74" s="31"/>
      <c r="X74" s="173"/>
      <c r="Y74" s="174"/>
      <c r="Z74" s="174"/>
      <c r="AB74" s="174"/>
    </row>
    <row r="75" spans="1:28" ht="15.75" x14ac:dyDescent="0.25">
      <c r="A75" s="104">
        <v>421200</v>
      </c>
      <c r="B75" s="40" t="s">
        <v>238</v>
      </c>
      <c r="C75" s="31"/>
      <c r="D75" s="31" t="e">
        <f>#REF!-#REF!</f>
        <v>#REF!</v>
      </c>
      <c r="E75" s="31" t="e">
        <f>#REF!-#REF!</f>
        <v>#REF!</v>
      </c>
      <c r="F75" s="31" t="e">
        <f>#REF!-#REF!</f>
        <v>#REF!</v>
      </c>
      <c r="G75" s="31" t="e">
        <f>#REF!-#REF!</f>
        <v>#REF!</v>
      </c>
      <c r="H75" s="31"/>
      <c r="I75" s="31"/>
      <c r="J75" s="31"/>
      <c r="K75" s="31"/>
      <c r="L75" s="31"/>
      <c r="M75" s="31"/>
      <c r="N75" s="31"/>
      <c r="O75" s="31"/>
      <c r="P75" s="145"/>
      <c r="Q75" s="64"/>
      <c r="R75" s="64">
        <v>548224136.69999993</v>
      </c>
      <c r="S75" s="64">
        <v>213650000</v>
      </c>
      <c r="T75" s="64">
        <v>232170000</v>
      </c>
      <c r="U75" s="64">
        <v>450835000</v>
      </c>
      <c r="V75" s="31"/>
      <c r="X75" s="173"/>
      <c r="Y75" s="174"/>
      <c r="Z75" s="174"/>
      <c r="AB75" s="174"/>
    </row>
    <row r="76" spans="1:28" ht="15.75" hidden="1" x14ac:dyDescent="0.25">
      <c r="A76" s="104">
        <v>421300</v>
      </c>
      <c r="B76" s="40" t="s">
        <v>239</v>
      </c>
      <c r="C76" s="18"/>
      <c r="D76" s="31" t="e">
        <f>#REF!-#REF!</f>
        <v>#REF!</v>
      </c>
      <c r="E76" s="31" t="e">
        <f>#REF!-#REF!</f>
        <v>#REF!</v>
      </c>
      <c r="F76" s="31" t="e">
        <f>#REF!-#REF!</f>
        <v>#REF!</v>
      </c>
      <c r="G76" s="31" t="e">
        <f>#REF!-#REF!</f>
        <v>#REF!</v>
      </c>
      <c r="H76" s="31"/>
      <c r="I76" s="31"/>
      <c r="J76" s="31"/>
      <c r="K76" s="31"/>
      <c r="L76" s="31"/>
      <c r="M76" s="31"/>
      <c r="N76" s="31"/>
      <c r="O76" s="31"/>
      <c r="P76" s="145"/>
      <c r="Q76" s="64"/>
      <c r="R76" s="64">
        <v>0</v>
      </c>
      <c r="S76" s="64">
        <v>0</v>
      </c>
      <c r="T76" s="64"/>
      <c r="U76" s="64">
        <v>0</v>
      </c>
      <c r="V76" s="31"/>
      <c r="X76" s="173"/>
      <c r="Y76" s="174"/>
      <c r="Z76" s="174"/>
      <c r="AB76" s="174"/>
    </row>
    <row r="77" spans="1:28" ht="15.75" hidden="1" x14ac:dyDescent="0.25">
      <c r="A77" s="104">
        <v>421400</v>
      </c>
      <c r="B77" s="40" t="s">
        <v>43</v>
      </c>
      <c r="C77" s="18"/>
      <c r="D77" s="31" t="e">
        <f>#REF!-#REF!</f>
        <v>#REF!</v>
      </c>
      <c r="E77" s="31" t="e">
        <f>#REF!-#REF!</f>
        <v>#REF!</v>
      </c>
      <c r="F77" s="31" t="e">
        <f>#REF!-#REF!</f>
        <v>#REF!</v>
      </c>
      <c r="G77" s="31" t="e">
        <f>#REF!-#REF!</f>
        <v>#REF!</v>
      </c>
      <c r="H77" s="31"/>
      <c r="I77" s="31"/>
      <c r="J77" s="31"/>
      <c r="K77" s="31"/>
      <c r="L77" s="31"/>
      <c r="M77" s="31"/>
      <c r="N77" s="31"/>
      <c r="O77" s="31"/>
      <c r="P77" s="145"/>
      <c r="Q77" s="64"/>
      <c r="R77" s="64">
        <v>0</v>
      </c>
      <c r="S77" s="64">
        <v>0</v>
      </c>
      <c r="T77" s="64"/>
      <c r="U77" s="64">
        <v>0</v>
      </c>
      <c r="V77" s="31"/>
      <c r="X77" s="173"/>
      <c r="Y77" s="174"/>
      <c r="Z77" s="174"/>
      <c r="AB77" s="174"/>
    </row>
    <row r="78" spans="1:28" ht="15.75" x14ac:dyDescent="0.25">
      <c r="A78" s="104">
        <v>421500</v>
      </c>
      <c r="B78" s="40" t="s">
        <v>240</v>
      </c>
      <c r="C78" s="18"/>
      <c r="D78" s="31" t="e">
        <f>#REF!-#REF!</f>
        <v>#REF!</v>
      </c>
      <c r="E78" s="31" t="e">
        <f>#REF!-#REF!</f>
        <v>#REF!</v>
      </c>
      <c r="F78" s="31" t="e">
        <f>#REF!-#REF!</f>
        <v>#REF!</v>
      </c>
      <c r="G78" s="31" t="e">
        <f>#REF!-#REF!</f>
        <v>#REF!</v>
      </c>
      <c r="H78" s="31"/>
      <c r="I78" s="31"/>
      <c r="J78" s="31"/>
      <c r="K78" s="31"/>
      <c r="L78" s="31"/>
      <c r="M78" s="31"/>
      <c r="N78" s="31"/>
      <c r="O78" s="31"/>
      <c r="P78" s="145"/>
      <c r="Q78" s="64"/>
      <c r="R78" s="64">
        <v>8940000</v>
      </c>
      <c r="S78" s="64">
        <v>5535000</v>
      </c>
      <c r="T78" s="64">
        <v>3980000</v>
      </c>
      <c r="U78" s="64">
        <v>7400000</v>
      </c>
      <c r="V78" s="31"/>
      <c r="X78" s="173"/>
      <c r="Y78" s="174"/>
      <c r="Z78" s="174"/>
      <c r="AB78" s="174"/>
    </row>
    <row r="79" spans="1:28" ht="15.75" hidden="1" x14ac:dyDescent="0.25">
      <c r="A79" s="104">
        <v>421600</v>
      </c>
      <c r="B79" s="40" t="s">
        <v>241</v>
      </c>
      <c r="C79" s="18"/>
      <c r="D79" s="31" t="e">
        <f>#REF!-#REF!</f>
        <v>#REF!</v>
      </c>
      <c r="E79" s="31" t="e">
        <f>#REF!-#REF!</f>
        <v>#REF!</v>
      </c>
      <c r="F79" s="31" t="e">
        <f>#REF!-#REF!</f>
        <v>#REF!</v>
      </c>
      <c r="G79" s="31" t="e">
        <f>#REF!-#REF!</f>
        <v>#REF!</v>
      </c>
      <c r="H79" s="31"/>
      <c r="I79" s="31"/>
      <c r="J79" s="31"/>
      <c r="K79" s="31"/>
      <c r="L79" s="31"/>
      <c r="M79" s="31"/>
      <c r="N79" s="31"/>
      <c r="O79" s="31"/>
      <c r="P79" s="145"/>
      <c r="Q79" s="64"/>
      <c r="R79" s="64">
        <v>0</v>
      </c>
      <c r="S79" s="64">
        <v>0</v>
      </c>
      <c r="T79" s="64"/>
      <c r="U79" s="64">
        <v>0</v>
      </c>
      <c r="V79" s="31"/>
      <c r="X79" s="173"/>
      <c r="Y79" s="174"/>
      <c r="Z79" s="174"/>
      <c r="AB79" s="174"/>
    </row>
    <row r="80" spans="1:28" ht="15.75" hidden="1" x14ac:dyDescent="0.25">
      <c r="A80" s="104">
        <v>421700</v>
      </c>
      <c r="B80" s="40" t="s">
        <v>242</v>
      </c>
      <c r="C80" s="18"/>
      <c r="D80" s="31" t="e">
        <f>#REF!-#REF!</f>
        <v>#REF!</v>
      </c>
      <c r="E80" s="31" t="e">
        <f>#REF!-#REF!</f>
        <v>#REF!</v>
      </c>
      <c r="F80" s="31" t="e">
        <f>#REF!-#REF!</f>
        <v>#REF!</v>
      </c>
      <c r="G80" s="31" t="e">
        <f>#REF!-#REF!</f>
        <v>#REF!</v>
      </c>
      <c r="H80" s="31"/>
      <c r="I80" s="31"/>
      <c r="J80" s="31"/>
      <c r="K80" s="31"/>
      <c r="L80" s="31"/>
      <c r="M80" s="31"/>
      <c r="N80" s="31"/>
      <c r="O80" s="31"/>
      <c r="P80" s="145"/>
      <c r="Q80" s="64"/>
      <c r="R80" s="64">
        <v>0</v>
      </c>
      <c r="S80" s="64">
        <v>0</v>
      </c>
      <c r="T80" s="64"/>
      <c r="U80" s="64">
        <v>0</v>
      </c>
      <c r="V80" s="31"/>
      <c r="X80" s="173"/>
      <c r="Y80" s="174"/>
      <c r="Z80" s="174"/>
      <c r="AB80" s="174"/>
    </row>
    <row r="81" spans="1:28" ht="15.75" hidden="1" x14ac:dyDescent="0.25">
      <c r="A81" s="104">
        <v>421800</v>
      </c>
      <c r="B81" s="40" t="s">
        <v>243</v>
      </c>
      <c r="C81" s="18"/>
      <c r="D81" s="31" t="e">
        <f>#REF!-#REF!</f>
        <v>#REF!</v>
      </c>
      <c r="E81" s="31" t="e">
        <f>#REF!-#REF!</f>
        <v>#REF!</v>
      </c>
      <c r="F81" s="31" t="e">
        <f>#REF!-#REF!</f>
        <v>#REF!</v>
      </c>
      <c r="G81" s="31" t="e">
        <f>#REF!-#REF!</f>
        <v>#REF!</v>
      </c>
      <c r="H81" s="31"/>
      <c r="I81" s="31"/>
      <c r="J81" s="31"/>
      <c r="K81" s="31"/>
      <c r="L81" s="31"/>
      <c r="M81" s="31"/>
      <c r="N81" s="31"/>
      <c r="O81" s="31"/>
      <c r="P81" s="145"/>
      <c r="Q81" s="64"/>
      <c r="R81" s="64">
        <v>0</v>
      </c>
      <c r="S81" s="64">
        <v>0</v>
      </c>
      <c r="T81" s="64"/>
      <c r="U81" s="64">
        <v>0</v>
      </c>
      <c r="V81" s="31"/>
      <c r="X81" s="173"/>
      <c r="Y81" s="174"/>
      <c r="Z81" s="174"/>
      <c r="AB81" s="174"/>
    </row>
    <row r="82" spans="1:28" ht="15.75" x14ac:dyDescent="0.25">
      <c r="A82" s="104">
        <v>421900</v>
      </c>
      <c r="B82" s="40" t="s">
        <v>244</v>
      </c>
      <c r="C82" s="18"/>
      <c r="D82" s="31" t="e">
        <f>#REF!-#REF!</f>
        <v>#REF!</v>
      </c>
      <c r="E82" s="31" t="e">
        <f>#REF!-#REF!</f>
        <v>#REF!</v>
      </c>
      <c r="F82" s="31" t="e">
        <f>#REF!-#REF!</f>
        <v>#REF!</v>
      </c>
      <c r="G82" s="31" t="e">
        <f>#REF!-#REF!</f>
        <v>#REF!</v>
      </c>
      <c r="H82" s="31"/>
      <c r="I82" s="31"/>
      <c r="J82" s="31"/>
      <c r="K82" s="31"/>
      <c r="L82" s="31"/>
      <c r="M82" s="31"/>
      <c r="N82" s="31"/>
      <c r="O82" s="31"/>
      <c r="P82" s="145"/>
      <c r="Q82" s="64"/>
      <c r="R82" s="64">
        <v>228292370</v>
      </c>
      <c r="S82" s="64">
        <v>118306314</v>
      </c>
      <c r="T82" s="64">
        <v>174378412</v>
      </c>
      <c r="U82" s="64">
        <v>229020410</v>
      </c>
      <c r="V82" s="31"/>
      <c r="X82" s="173"/>
      <c r="Y82" s="174"/>
      <c r="Z82" s="174"/>
      <c r="AB82" s="174"/>
    </row>
    <row r="83" spans="1:28" ht="15.75" x14ac:dyDescent="0.25">
      <c r="A83" s="103">
        <v>422000</v>
      </c>
      <c r="B83" s="14" t="s">
        <v>256</v>
      </c>
      <c r="C83" s="18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145"/>
      <c r="Q83" s="64"/>
      <c r="R83" s="64"/>
      <c r="S83" s="64"/>
      <c r="T83" s="64"/>
      <c r="U83" s="64"/>
      <c r="V83" s="31"/>
      <c r="X83" s="173"/>
      <c r="Y83" s="174"/>
      <c r="Z83" s="174"/>
      <c r="AB83" s="174"/>
    </row>
    <row r="84" spans="1:28" ht="15.75" x14ac:dyDescent="0.25">
      <c r="A84" s="104">
        <v>422100</v>
      </c>
      <c r="B84" s="40" t="s">
        <v>245</v>
      </c>
      <c r="C84" s="17"/>
      <c r="D84" s="31" t="e">
        <f>#REF!-#REF!</f>
        <v>#REF!</v>
      </c>
      <c r="E84" s="31" t="e">
        <f>#REF!-#REF!</f>
        <v>#REF!</v>
      </c>
      <c r="F84" s="31" t="e">
        <f>#REF!-#REF!</f>
        <v>#REF!</v>
      </c>
      <c r="G84" s="31" t="e">
        <f>#REF!-#REF!</f>
        <v>#REF!</v>
      </c>
      <c r="H84" s="31"/>
      <c r="I84" s="31"/>
      <c r="J84" s="31"/>
      <c r="K84" s="31"/>
      <c r="L84" s="31"/>
      <c r="M84" s="31"/>
      <c r="N84" s="31"/>
      <c r="O84" s="31"/>
      <c r="P84" s="145"/>
      <c r="Q84" s="64"/>
      <c r="R84" s="64">
        <v>7863792500</v>
      </c>
      <c r="S84" s="64">
        <v>5504065000</v>
      </c>
      <c r="T84" s="64">
        <v>3924205000</v>
      </c>
      <c r="U84" s="64">
        <v>5933925000</v>
      </c>
      <c r="V84" s="31"/>
      <c r="X84" s="173"/>
      <c r="Y84" s="174"/>
      <c r="Z84" s="174"/>
      <c r="AB84" s="174"/>
    </row>
    <row r="85" spans="1:28" ht="15.75" x14ac:dyDescent="0.25">
      <c r="A85" s="104">
        <v>422200</v>
      </c>
      <c r="B85" s="40" t="s">
        <v>246</v>
      </c>
      <c r="C85" s="18"/>
      <c r="D85" s="31" t="e">
        <f>#REF!-#REF!</f>
        <v>#REF!</v>
      </c>
      <c r="E85" s="31" t="e">
        <f>#REF!-#REF!</f>
        <v>#REF!</v>
      </c>
      <c r="F85" s="31" t="e">
        <f>#REF!-#REF!</f>
        <v>#REF!</v>
      </c>
      <c r="G85" s="31" t="e">
        <f>#REF!-#REF!</f>
        <v>#REF!</v>
      </c>
      <c r="H85" s="31"/>
      <c r="I85" s="31"/>
      <c r="J85" s="31"/>
      <c r="K85" s="31"/>
      <c r="L85" s="31"/>
      <c r="M85" s="31"/>
      <c r="N85" s="31"/>
      <c r="O85" s="31"/>
      <c r="P85" s="145"/>
      <c r="Q85" s="64"/>
      <c r="R85" s="64">
        <v>1322482422.600003</v>
      </c>
      <c r="S85" s="64">
        <v>1318143400</v>
      </c>
      <c r="T85" s="64">
        <v>910405000</v>
      </c>
      <c r="U85" s="64">
        <v>1429715000</v>
      </c>
      <c r="V85" s="31"/>
      <c r="X85" s="173"/>
      <c r="Y85" s="174"/>
      <c r="Z85" s="174"/>
      <c r="AB85" s="174"/>
    </row>
    <row r="86" spans="1:28" ht="15.75" hidden="1" x14ac:dyDescent="0.25">
      <c r="A86" s="104">
        <v>422300</v>
      </c>
      <c r="B86" s="40" t="s">
        <v>247</v>
      </c>
      <c r="C86" s="31"/>
      <c r="D86" s="31" t="e">
        <f>#REF!-#REF!</f>
        <v>#REF!</v>
      </c>
      <c r="E86" s="31" t="e">
        <f>#REF!-#REF!</f>
        <v>#REF!</v>
      </c>
      <c r="F86" s="31" t="e">
        <f>#REF!-#REF!</f>
        <v>#REF!</v>
      </c>
      <c r="G86" s="31" t="e">
        <f>#REF!-#REF!</f>
        <v>#REF!</v>
      </c>
      <c r="H86" s="31"/>
      <c r="I86" s="31"/>
      <c r="J86" s="31"/>
      <c r="K86" s="31"/>
      <c r="L86" s="31"/>
      <c r="M86" s="31"/>
      <c r="N86" s="31"/>
      <c r="O86" s="31"/>
      <c r="P86" s="145"/>
      <c r="Q86" s="64"/>
      <c r="R86" s="64">
        <v>0</v>
      </c>
      <c r="S86" s="64">
        <v>0</v>
      </c>
      <c r="T86" s="64"/>
      <c r="U86" s="64">
        <v>0</v>
      </c>
      <c r="V86" s="31"/>
      <c r="X86" s="173"/>
      <c r="Y86" s="174"/>
      <c r="Z86" s="174"/>
      <c r="AB86" s="174"/>
    </row>
    <row r="87" spans="1:28" ht="15.75" hidden="1" x14ac:dyDescent="0.25">
      <c r="A87" s="104">
        <v>422400</v>
      </c>
      <c r="B87" s="40" t="s">
        <v>248</v>
      </c>
      <c r="C87" s="31"/>
      <c r="D87" s="31" t="e">
        <f>#REF!-#REF!</f>
        <v>#REF!</v>
      </c>
      <c r="E87" s="31" t="e">
        <f>#REF!-#REF!</f>
        <v>#REF!</v>
      </c>
      <c r="F87" s="31" t="e">
        <f>#REF!-#REF!</f>
        <v>#REF!</v>
      </c>
      <c r="G87" s="31" t="e">
        <f>#REF!-#REF!</f>
        <v>#REF!</v>
      </c>
      <c r="H87" s="31"/>
      <c r="I87" s="31"/>
      <c r="J87" s="31"/>
      <c r="K87" s="31"/>
      <c r="L87" s="31"/>
      <c r="M87" s="31"/>
      <c r="N87" s="31"/>
      <c r="O87" s="31"/>
      <c r="P87" s="145"/>
      <c r="Q87" s="64"/>
      <c r="R87" s="64">
        <v>0</v>
      </c>
      <c r="S87" s="64">
        <v>0</v>
      </c>
      <c r="T87" s="64"/>
      <c r="U87" s="64">
        <v>0</v>
      </c>
      <c r="V87" s="31"/>
      <c r="X87" s="173"/>
      <c r="Y87" s="174"/>
      <c r="Z87" s="174"/>
      <c r="AB87" s="174"/>
    </row>
    <row r="88" spans="1:28" ht="15.75" x14ac:dyDescent="0.25">
      <c r="A88" s="104">
        <v>422500</v>
      </c>
      <c r="B88" s="40" t="s">
        <v>249</v>
      </c>
      <c r="C88" s="18"/>
      <c r="D88" s="31" t="e">
        <f>#REF!-#REF!</f>
        <v>#REF!</v>
      </c>
      <c r="E88" s="31" t="e">
        <f>#REF!-#REF!</f>
        <v>#REF!</v>
      </c>
      <c r="F88" s="31" t="e">
        <f>#REF!-#REF!</f>
        <v>#REF!</v>
      </c>
      <c r="G88" s="31" t="e">
        <f>#REF!-#REF!</f>
        <v>#REF!</v>
      </c>
      <c r="H88" s="31"/>
      <c r="I88" s="31"/>
      <c r="J88" s="31"/>
      <c r="K88" s="31"/>
      <c r="L88" s="31"/>
      <c r="M88" s="31"/>
      <c r="N88" s="31"/>
      <c r="O88" s="31"/>
      <c r="P88" s="145"/>
      <c r="Q88" s="64"/>
      <c r="R88" s="64">
        <v>106160000</v>
      </c>
      <c r="S88" s="64">
        <v>66280000</v>
      </c>
      <c r="T88" s="64">
        <v>42535000</v>
      </c>
      <c r="U88" s="64">
        <v>49625000</v>
      </c>
      <c r="V88" s="31"/>
      <c r="X88" s="173"/>
      <c r="Y88" s="174"/>
      <c r="Z88" s="174"/>
      <c r="AB88" s="174"/>
    </row>
    <row r="89" spans="1:28" ht="15.75" hidden="1" x14ac:dyDescent="0.25">
      <c r="A89" s="104">
        <v>422600</v>
      </c>
      <c r="B89" s="40" t="s">
        <v>250</v>
      </c>
      <c r="C89" s="18"/>
      <c r="D89" s="31" t="e">
        <f>#REF!-#REF!</f>
        <v>#REF!</v>
      </c>
      <c r="E89" s="31" t="e">
        <f>#REF!-#REF!</f>
        <v>#REF!</v>
      </c>
      <c r="F89" s="31" t="e">
        <f>#REF!-#REF!</f>
        <v>#REF!</v>
      </c>
      <c r="G89" s="31" t="e">
        <f>#REF!-#REF!</f>
        <v>#REF!</v>
      </c>
      <c r="H89" s="31"/>
      <c r="I89" s="31"/>
      <c r="J89" s="31"/>
      <c r="K89" s="31"/>
      <c r="L89" s="31"/>
      <c r="M89" s="31"/>
      <c r="N89" s="31"/>
      <c r="O89" s="31"/>
      <c r="P89" s="145"/>
      <c r="Q89" s="64"/>
      <c r="R89" s="64">
        <v>0</v>
      </c>
      <c r="S89" s="64">
        <v>0</v>
      </c>
      <c r="T89" s="64"/>
      <c r="U89" s="64">
        <v>0</v>
      </c>
      <c r="V89" s="31"/>
      <c r="X89" s="173"/>
      <c r="Y89" s="174"/>
      <c r="Z89" s="174"/>
      <c r="AB89" s="174"/>
    </row>
    <row r="90" spans="1:28" ht="15.75" hidden="1" x14ac:dyDescent="0.25">
      <c r="A90" s="104">
        <v>422700</v>
      </c>
      <c r="B90" s="40" t="s">
        <v>251</v>
      </c>
      <c r="C90" s="18"/>
      <c r="D90" s="31" t="e">
        <f>#REF!-#REF!</f>
        <v>#REF!</v>
      </c>
      <c r="E90" s="31" t="e">
        <f>#REF!-#REF!</f>
        <v>#REF!</v>
      </c>
      <c r="F90" s="31" t="e">
        <f>#REF!-#REF!</f>
        <v>#REF!</v>
      </c>
      <c r="G90" s="31" t="e">
        <f>#REF!-#REF!</f>
        <v>#REF!</v>
      </c>
      <c r="H90" s="31"/>
      <c r="I90" s="31"/>
      <c r="J90" s="31"/>
      <c r="K90" s="31"/>
      <c r="L90" s="31"/>
      <c r="M90" s="31"/>
      <c r="N90" s="31"/>
      <c r="O90" s="31"/>
      <c r="P90" s="145"/>
      <c r="Q90" s="64"/>
      <c r="R90" s="64">
        <v>0</v>
      </c>
      <c r="S90" s="64">
        <v>0</v>
      </c>
      <c r="T90" s="64"/>
      <c r="U90" s="64">
        <v>0</v>
      </c>
      <c r="V90" s="31"/>
      <c r="X90" s="173"/>
      <c r="Y90" s="174"/>
      <c r="Z90" s="174"/>
      <c r="AB90" s="174"/>
    </row>
    <row r="91" spans="1:28" ht="15.75" hidden="1" x14ac:dyDescent="0.25">
      <c r="A91" s="104">
        <v>422800</v>
      </c>
      <c r="B91" s="40" t="s">
        <v>252</v>
      </c>
      <c r="C91" s="18"/>
      <c r="D91" s="31" t="e">
        <f>#REF!-#REF!</f>
        <v>#REF!</v>
      </c>
      <c r="E91" s="31" t="e">
        <f>#REF!-#REF!</f>
        <v>#REF!</v>
      </c>
      <c r="F91" s="31" t="e">
        <f>#REF!-#REF!</f>
        <v>#REF!</v>
      </c>
      <c r="G91" s="31" t="e">
        <f>#REF!-#REF!</f>
        <v>#REF!</v>
      </c>
      <c r="H91" s="31"/>
      <c r="I91" s="31"/>
      <c r="J91" s="31"/>
      <c r="K91" s="31"/>
      <c r="L91" s="31"/>
      <c r="M91" s="31"/>
      <c r="N91" s="31"/>
      <c r="O91" s="31"/>
      <c r="P91" s="145"/>
      <c r="Q91" s="64"/>
      <c r="R91" s="64">
        <v>0</v>
      </c>
      <c r="S91" s="64">
        <v>0</v>
      </c>
      <c r="T91" s="64"/>
      <c r="U91" s="64">
        <v>0</v>
      </c>
      <c r="V91" s="31"/>
      <c r="X91" s="173"/>
      <c r="Y91" s="174"/>
      <c r="Z91" s="174"/>
      <c r="AB91" s="174"/>
    </row>
    <row r="92" spans="1:28" ht="15.75" x14ac:dyDescent="0.25">
      <c r="A92" s="104">
        <v>422900</v>
      </c>
      <c r="B92" s="40" t="s">
        <v>253</v>
      </c>
      <c r="C92" s="18"/>
      <c r="D92" s="31" t="e">
        <f>#REF!-#REF!</f>
        <v>#REF!</v>
      </c>
      <c r="E92" s="31" t="e">
        <f>#REF!-#REF!</f>
        <v>#REF!</v>
      </c>
      <c r="F92" s="31" t="e">
        <f>#REF!-#REF!</f>
        <v>#REF!</v>
      </c>
      <c r="G92" s="31" t="e">
        <f>#REF!-#REF!</f>
        <v>#REF!</v>
      </c>
      <c r="H92" s="31"/>
      <c r="I92" s="31"/>
      <c r="J92" s="31"/>
      <c r="K92" s="31"/>
      <c r="L92" s="31"/>
      <c r="M92" s="31"/>
      <c r="N92" s="31"/>
      <c r="O92" s="31"/>
      <c r="P92" s="145"/>
      <c r="Q92" s="64"/>
      <c r="R92" s="64">
        <v>901456468.23000002</v>
      </c>
      <c r="S92" s="64">
        <v>945561137</v>
      </c>
      <c r="T92" s="64">
        <v>434953755</v>
      </c>
      <c r="U92" s="64">
        <v>656868842</v>
      </c>
      <c r="V92" s="31"/>
      <c r="X92" s="173"/>
      <c r="Y92" s="174"/>
      <c r="Z92" s="174"/>
      <c r="AB92" s="174"/>
    </row>
    <row r="93" spans="1:28" ht="6" customHeight="1" x14ac:dyDescent="0.25">
      <c r="P93" s="144"/>
      <c r="Q93" s="32"/>
      <c r="X93" s="173"/>
      <c r="Y93" s="174"/>
      <c r="Z93" s="174"/>
      <c r="AB93" s="174"/>
    </row>
    <row r="94" spans="1:28" ht="15.75" x14ac:dyDescent="0.25">
      <c r="A94" s="49"/>
      <c r="B94" s="13" t="s">
        <v>93</v>
      </c>
      <c r="C94" s="18"/>
      <c r="D94" s="61" t="e">
        <f>+SUM(D73:D92)</f>
        <v>#REF!</v>
      </c>
      <c r="E94" s="61" t="e">
        <f t="shared" ref="E94:R94" si="1">+SUM(E73:E92)</f>
        <v>#REF!</v>
      </c>
      <c r="F94" s="61" t="e">
        <f t="shared" si="1"/>
        <v>#REF!</v>
      </c>
      <c r="G94" s="61" t="e">
        <f t="shared" si="1"/>
        <v>#REF!</v>
      </c>
      <c r="H94" s="61"/>
      <c r="I94" s="61"/>
      <c r="J94" s="61"/>
      <c r="K94" s="61"/>
      <c r="L94" s="61"/>
      <c r="M94" s="61"/>
      <c r="N94" s="61"/>
      <c r="O94" s="61"/>
      <c r="P94" s="146"/>
      <c r="Q94" s="61"/>
      <c r="R94" s="61">
        <f t="shared" si="1"/>
        <v>12907365397.530003</v>
      </c>
      <c r="S94" s="61">
        <f t="shared" ref="S94" si="2">+SUM(S73:S92)</f>
        <v>9017345851</v>
      </c>
      <c r="T94" s="61">
        <f>+SUM(T74:T93)</f>
        <v>6607677167</v>
      </c>
      <c r="U94" s="61">
        <f>+SUM(U74:U93)</f>
        <v>10541964252</v>
      </c>
      <c r="V94" s="61">
        <f>+SUM(V73:V92)</f>
        <v>0</v>
      </c>
      <c r="X94" s="173"/>
      <c r="Y94" s="174"/>
      <c r="Z94" s="174"/>
      <c r="AB94" s="174"/>
    </row>
    <row r="95" spans="1:28" ht="6" customHeight="1" x14ac:dyDescent="0.25">
      <c r="A95" s="49"/>
      <c r="B95" s="13"/>
      <c r="C95" s="18"/>
      <c r="D95" s="64"/>
      <c r="E95" s="25"/>
      <c r="F95" s="18"/>
      <c r="G95" s="25"/>
      <c r="H95" s="18"/>
      <c r="I95" s="18"/>
      <c r="J95" s="18"/>
      <c r="K95" s="25"/>
      <c r="L95" s="25"/>
      <c r="M95" s="25"/>
      <c r="N95" s="25"/>
      <c r="O95" s="65"/>
      <c r="P95" s="145"/>
      <c r="Q95" s="147"/>
      <c r="R95" s="147"/>
      <c r="S95" s="147"/>
      <c r="T95" s="147"/>
      <c r="U95" s="147"/>
      <c r="V95" s="65"/>
      <c r="X95" s="173"/>
      <c r="Y95" s="174"/>
      <c r="Z95" s="174"/>
      <c r="AB95" s="174"/>
    </row>
    <row r="96" spans="1:28" ht="15.75" x14ac:dyDescent="0.25">
      <c r="A96" s="103">
        <v>430000</v>
      </c>
      <c r="B96" s="13" t="s">
        <v>254</v>
      </c>
      <c r="C96" s="18"/>
      <c r="D96" s="64"/>
      <c r="E96" s="25"/>
      <c r="F96" s="18"/>
      <c r="G96" s="25"/>
      <c r="H96" s="18"/>
      <c r="I96" s="18"/>
      <c r="J96" s="18"/>
      <c r="K96" s="25"/>
      <c r="L96" s="25"/>
      <c r="M96" s="25"/>
      <c r="N96" s="25"/>
      <c r="O96" s="65"/>
      <c r="P96" s="145"/>
      <c r="Q96" s="147"/>
      <c r="R96" s="147"/>
      <c r="S96" s="147"/>
      <c r="T96" s="147"/>
      <c r="U96" s="147"/>
      <c r="V96" s="65"/>
      <c r="X96" s="173"/>
      <c r="Y96" s="174"/>
      <c r="Z96" s="174"/>
      <c r="AB96" s="174"/>
    </row>
    <row r="97" spans="1:28" ht="15.75" x14ac:dyDescent="0.25">
      <c r="A97" s="103">
        <v>431000</v>
      </c>
      <c r="B97" s="14" t="s">
        <v>257</v>
      </c>
      <c r="C97" s="18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71"/>
      <c r="O97" s="71"/>
      <c r="P97" s="145"/>
      <c r="Q97" s="147"/>
      <c r="R97" s="147"/>
      <c r="S97" s="147"/>
      <c r="T97" s="147"/>
      <c r="U97" s="147"/>
      <c r="V97" s="31"/>
      <c r="X97" s="173"/>
      <c r="Y97" s="174"/>
      <c r="Z97" s="174"/>
      <c r="AB97" s="174"/>
    </row>
    <row r="98" spans="1:28" ht="15.75" hidden="1" x14ac:dyDescent="0.25">
      <c r="A98" s="104">
        <v>431100</v>
      </c>
      <c r="B98" s="40" t="s">
        <v>261</v>
      </c>
      <c r="C98" s="18"/>
      <c r="D98" s="31" t="e">
        <f>#REF!-#REF!</f>
        <v>#REF!</v>
      </c>
      <c r="E98" s="31" t="e">
        <f>#REF!-#REF!</f>
        <v>#REF!</v>
      </c>
      <c r="F98" s="31" t="e">
        <f>#REF!-#REF!</f>
        <v>#REF!</v>
      </c>
      <c r="G98" s="31" t="e">
        <f>#REF!-#REF!</f>
        <v>#REF!</v>
      </c>
      <c r="H98" s="31"/>
      <c r="I98" s="31"/>
      <c r="J98" s="31"/>
      <c r="K98" s="31"/>
      <c r="L98" s="31"/>
      <c r="M98" s="31"/>
      <c r="N98" s="71"/>
      <c r="O98" s="71"/>
      <c r="P98" s="145"/>
      <c r="Q98" s="64"/>
      <c r="R98" s="147"/>
      <c r="S98" s="147">
        <v>0</v>
      </c>
      <c r="T98" s="147"/>
      <c r="U98" s="147">
        <v>0</v>
      </c>
      <c r="V98" s="31">
        <v>0</v>
      </c>
      <c r="X98" s="173"/>
      <c r="Y98" s="174"/>
      <c r="Z98" s="174"/>
      <c r="AB98" s="174"/>
    </row>
    <row r="99" spans="1:28" ht="15.75" hidden="1" x14ac:dyDescent="0.25">
      <c r="A99" s="104">
        <v>431200</v>
      </c>
      <c r="B99" s="40" t="s">
        <v>260</v>
      </c>
      <c r="C99" s="18"/>
      <c r="D99" s="31" t="e">
        <f>#REF!-#REF!</f>
        <v>#REF!</v>
      </c>
      <c r="E99" s="31" t="e">
        <f>#REF!-#REF!</f>
        <v>#REF!</v>
      </c>
      <c r="F99" s="31" t="e">
        <f>#REF!-#REF!</f>
        <v>#REF!</v>
      </c>
      <c r="G99" s="31" t="e">
        <f>#REF!-#REF!</f>
        <v>#REF!</v>
      </c>
      <c r="H99" s="31"/>
      <c r="I99" s="31"/>
      <c r="J99" s="31"/>
      <c r="K99" s="31"/>
      <c r="L99" s="31"/>
      <c r="M99" s="31"/>
      <c r="N99" s="71"/>
      <c r="O99" s="71"/>
      <c r="P99" s="145"/>
      <c r="Q99" s="64"/>
      <c r="R99" s="147"/>
      <c r="S99" s="147">
        <v>0</v>
      </c>
      <c r="T99" s="147"/>
      <c r="U99" s="147">
        <v>0</v>
      </c>
      <c r="V99" s="31">
        <v>0</v>
      </c>
      <c r="X99" s="173"/>
      <c r="Y99" s="174"/>
      <c r="Z99" s="174"/>
      <c r="AB99" s="174"/>
    </row>
    <row r="100" spans="1:28" ht="15.75" hidden="1" x14ac:dyDescent="0.25">
      <c r="A100" s="104">
        <v>431300</v>
      </c>
      <c r="B100" s="40" t="s">
        <v>262</v>
      </c>
      <c r="C100" s="18"/>
      <c r="D100" s="31" t="e">
        <f>#REF!-#REF!</f>
        <v>#REF!</v>
      </c>
      <c r="E100" s="31" t="e">
        <f>#REF!-#REF!</f>
        <v>#REF!</v>
      </c>
      <c r="F100" s="31" t="e">
        <f>#REF!-#REF!</f>
        <v>#REF!</v>
      </c>
      <c r="G100" s="31" t="e">
        <f>#REF!-#REF!</f>
        <v>#REF!</v>
      </c>
      <c r="H100" s="31"/>
      <c r="I100" s="31"/>
      <c r="J100" s="31"/>
      <c r="K100" s="31"/>
      <c r="L100" s="31"/>
      <c r="M100" s="31"/>
      <c r="N100" s="71"/>
      <c r="O100" s="71"/>
      <c r="P100" s="145"/>
      <c r="Q100" s="64"/>
      <c r="R100" s="147"/>
      <c r="S100" s="147">
        <v>0</v>
      </c>
      <c r="T100" s="147"/>
      <c r="U100" s="147">
        <v>0</v>
      </c>
      <c r="V100" s="31">
        <v>0</v>
      </c>
      <c r="X100" s="173"/>
      <c r="Y100" s="174"/>
      <c r="Z100" s="174"/>
      <c r="AB100" s="174"/>
    </row>
    <row r="101" spans="1:28" ht="15.75" hidden="1" x14ac:dyDescent="0.25">
      <c r="A101" s="104">
        <v>431400</v>
      </c>
      <c r="B101" s="40" t="s">
        <v>263</v>
      </c>
      <c r="C101" s="18"/>
      <c r="D101" s="31" t="e">
        <f>#REF!-#REF!</f>
        <v>#REF!</v>
      </c>
      <c r="E101" s="31" t="e">
        <f>#REF!-#REF!</f>
        <v>#REF!</v>
      </c>
      <c r="F101" s="31" t="e">
        <f>#REF!-#REF!</f>
        <v>#REF!</v>
      </c>
      <c r="G101" s="31" t="e">
        <f>#REF!-#REF!</f>
        <v>#REF!</v>
      </c>
      <c r="H101" s="31"/>
      <c r="I101" s="31"/>
      <c r="J101" s="31"/>
      <c r="K101" s="31"/>
      <c r="L101" s="31"/>
      <c r="M101" s="31"/>
      <c r="N101" s="71"/>
      <c r="O101" s="71"/>
      <c r="P101" s="145"/>
      <c r="Q101" s="64"/>
      <c r="R101" s="147"/>
      <c r="S101" s="147">
        <v>0</v>
      </c>
      <c r="T101" s="147"/>
      <c r="U101" s="147">
        <v>0</v>
      </c>
      <c r="V101" s="31">
        <v>0</v>
      </c>
      <c r="X101" s="173"/>
      <c r="Y101" s="174"/>
      <c r="Z101" s="174"/>
      <c r="AB101" s="174"/>
    </row>
    <row r="102" spans="1:28" ht="15.75" x14ac:dyDescent="0.25">
      <c r="A102" s="104">
        <v>431500</v>
      </c>
      <c r="B102" s="40" t="s">
        <v>264</v>
      </c>
      <c r="C102" s="18"/>
      <c r="D102" s="31" t="e">
        <f>#REF!-#REF!</f>
        <v>#REF!</v>
      </c>
      <c r="E102" s="31" t="e">
        <f>#REF!-#REF!</f>
        <v>#REF!</v>
      </c>
      <c r="F102" s="31" t="e">
        <f>#REF!-#REF!</f>
        <v>#REF!</v>
      </c>
      <c r="G102" s="31" t="e">
        <f>#REF!-#REF!</f>
        <v>#REF!</v>
      </c>
      <c r="H102" s="31"/>
      <c r="I102" s="31"/>
      <c r="J102" s="31"/>
      <c r="K102" s="31"/>
      <c r="L102" s="31"/>
      <c r="M102" s="31"/>
      <c r="N102" s="31"/>
      <c r="O102" s="31"/>
      <c r="P102" s="145"/>
      <c r="Q102" s="64"/>
      <c r="R102" s="64">
        <v>3462421699</v>
      </c>
      <c r="S102" s="64">
        <v>1807733900</v>
      </c>
      <c r="T102" s="64">
        <v>1820772600</v>
      </c>
      <c r="U102" s="64">
        <v>1881255500</v>
      </c>
      <c r="V102" s="31">
        <v>0</v>
      </c>
      <c r="X102" s="173"/>
      <c r="Y102" s="174"/>
      <c r="Z102" s="174"/>
      <c r="AB102" s="174"/>
    </row>
    <row r="103" spans="1:28" ht="15.75" x14ac:dyDescent="0.25">
      <c r="A103" s="104">
        <v>431600</v>
      </c>
      <c r="B103" s="40" t="s">
        <v>265</v>
      </c>
      <c r="C103" s="18"/>
      <c r="D103" s="31" t="e">
        <f>#REF!-#REF!</f>
        <v>#REF!</v>
      </c>
      <c r="E103" s="31" t="e">
        <f>#REF!-#REF!</f>
        <v>#REF!</v>
      </c>
      <c r="F103" s="31" t="e">
        <f>#REF!-#REF!</f>
        <v>#REF!</v>
      </c>
      <c r="G103" s="31" t="e">
        <f>#REF!-#REF!</f>
        <v>#REF!</v>
      </c>
      <c r="H103" s="31"/>
      <c r="I103" s="31"/>
      <c r="J103" s="31"/>
      <c r="K103" s="31"/>
      <c r="L103" s="31"/>
      <c r="M103" s="31"/>
      <c r="N103" s="31"/>
      <c r="O103" s="31"/>
      <c r="P103" s="145"/>
      <c r="Q103" s="64"/>
      <c r="R103" s="64">
        <v>2100000</v>
      </c>
      <c r="S103" s="64">
        <v>1400000</v>
      </c>
      <c r="T103" s="64"/>
      <c r="U103" s="64">
        <v>0</v>
      </c>
      <c r="V103" s="31">
        <v>0</v>
      </c>
      <c r="X103" s="173"/>
      <c r="Y103" s="174"/>
      <c r="Z103" s="174"/>
      <c r="AB103" s="174"/>
    </row>
    <row r="104" spans="1:28" ht="15.75" hidden="1" x14ac:dyDescent="0.25">
      <c r="A104" s="104">
        <v>431700</v>
      </c>
      <c r="B104" s="40" t="s">
        <v>266</v>
      </c>
      <c r="C104" s="18"/>
      <c r="D104" s="31" t="e">
        <f>#REF!-#REF!</f>
        <v>#REF!</v>
      </c>
      <c r="E104" s="31" t="e">
        <f>#REF!-#REF!</f>
        <v>#REF!</v>
      </c>
      <c r="F104" s="31" t="e">
        <f>#REF!-#REF!</f>
        <v>#REF!</v>
      </c>
      <c r="G104" s="31" t="e">
        <f>#REF!-#REF!</f>
        <v>#REF!</v>
      </c>
      <c r="H104" s="31"/>
      <c r="I104" s="31"/>
      <c r="J104" s="31"/>
      <c r="K104" s="31"/>
      <c r="L104" s="31"/>
      <c r="M104" s="31"/>
      <c r="N104" s="31"/>
      <c r="O104" s="31"/>
      <c r="P104" s="145"/>
      <c r="Q104" s="64"/>
      <c r="R104" s="64">
        <v>0</v>
      </c>
      <c r="S104" s="64">
        <v>0</v>
      </c>
      <c r="T104" s="64"/>
      <c r="U104" s="64">
        <v>0</v>
      </c>
      <c r="V104" s="31">
        <v>0</v>
      </c>
      <c r="X104" s="173"/>
      <c r="Y104" s="174"/>
      <c r="Z104" s="174"/>
      <c r="AB104" s="174"/>
    </row>
    <row r="105" spans="1:28" ht="15.75" x14ac:dyDescent="0.25">
      <c r="A105" s="104">
        <v>431900</v>
      </c>
      <c r="B105" s="40" t="s">
        <v>267</v>
      </c>
      <c r="C105" s="18"/>
      <c r="D105" s="31" t="e">
        <f>#REF!-#REF!</f>
        <v>#REF!</v>
      </c>
      <c r="E105" s="31" t="e">
        <f>#REF!-#REF!</f>
        <v>#REF!</v>
      </c>
      <c r="F105" s="31" t="e">
        <f>#REF!-#REF!</f>
        <v>#REF!</v>
      </c>
      <c r="G105" s="31" t="e">
        <f>#REF!-#REF!</f>
        <v>#REF!</v>
      </c>
      <c r="H105" s="31"/>
      <c r="I105" s="31"/>
      <c r="J105" s="31"/>
      <c r="K105" s="31"/>
      <c r="L105" s="31"/>
      <c r="M105" s="31"/>
      <c r="N105" s="31"/>
      <c r="O105" s="31"/>
      <c r="P105" s="145"/>
      <c r="Q105" s="64"/>
      <c r="R105" s="64">
        <v>499054100</v>
      </c>
      <c r="S105" s="64">
        <v>177488500</v>
      </c>
      <c r="T105" s="64">
        <v>179978500</v>
      </c>
      <c r="U105" s="64">
        <v>286570000</v>
      </c>
      <c r="V105" s="31">
        <v>0</v>
      </c>
      <c r="X105" s="173"/>
      <c r="Y105" s="174"/>
      <c r="Z105" s="174"/>
      <c r="AB105" s="174"/>
    </row>
    <row r="106" spans="1:28" ht="15.75" x14ac:dyDescent="0.25">
      <c r="A106" s="103">
        <v>432000</v>
      </c>
      <c r="B106" s="14" t="s">
        <v>268</v>
      </c>
      <c r="C106" s="18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145"/>
      <c r="Q106" s="64"/>
      <c r="R106" s="64"/>
      <c r="S106" s="64"/>
      <c r="T106" s="64"/>
      <c r="U106" s="64"/>
      <c r="V106" s="31"/>
      <c r="X106" s="173"/>
      <c r="Y106" s="174"/>
      <c r="Z106" s="174"/>
      <c r="AB106" s="174"/>
    </row>
    <row r="107" spans="1:28" ht="15.75" hidden="1" x14ac:dyDescent="0.25">
      <c r="A107" s="104">
        <v>432100</v>
      </c>
      <c r="B107" s="40" t="s">
        <v>269</v>
      </c>
      <c r="C107" s="18"/>
      <c r="D107" s="31" t="e">
        <f>#REF!-#REF!</f>
        <v>#REF!</v>
      </c>
      <c r="E107" s="31" t="e">
        <f>#REF!-#REF!</f>
        <v>#REF!</v>
      </c>
      <c r="F107" s="31" t="e">
        <f>#REF!-#REF!</f>
        <v>#REF!</v>
      </c>
      <c r="G107" s="31" t="e">
        <f>#REF!-#REF!</f>
        <v>#REF!</v>
      </c>
      <c r="H107" s="31"/>
      <c r="I107" s="31"/>
      <c r="J107" s="31"/>
      <c r="K107" s="31"/>
      <c r="L107" s="31"/>
      <c r="M107" s="31"/>
      <c r="N107" s="31"/>
      <c r="O107" s="31"/>
      <c r="P107" s="145"/>
      <c r="Q107" s="64"/>
      <c r="R107" s="64">
        <v>0</v>
      </c>
      <c r="S107" s="64">
        <v>0</v>
      </c>
      <c r="T107" s="64"/>
      <c r="U107" s="64">
        <v>0</v>
      </c>
      <c r="V107" s="31">
        <v>0</v>
      </c>
      <c r="X107" s="173"/>
      <c r="Y107" s="174"/>
      <c r="Z107" s="174"/>
      <c r="AB107" s="174"/>
    </row>
    <row r="108" spans="1:28" ht="15.75" hidden="1" x14ac:dyDescent="0.25">
      <c r="A108" s="104">
        <v>432200</v>
      </c>
      <c r="B108" s="40" t="s">
        <v>270</v>
      </c>
      <c r="C108" s="18"/>
      <c r="D108" s="31" t="e">
        <f>#REF!-#REF!</f>
        <v>#REF!</v>
      </c>
      <c r="E108" s="31" t="e">
        <f>#REF!-#REF!</f>
        <v>#REF!</v>
      </c>
      <c r="F108" s="31" t="e">
        <f>#REF!-#REF!</f>
        <v>#REF!</v>
      </c>
      <c r="G108" s="31" t="e">
        <f>#REF!-#REF!</f>
        <v>#REF!</v>
      </c>
      <c r="H108" s="31"/>
      <c r="I108" s="31"/>
      <c r="J108" s="31"/>
      <c r="K108" s="31"/>
      <c r="L108" s="31"/>
      <c r="M108" s="31"/>
      <c r="N108" s="31"/>
      <c r="O108" s="31"/>
      <c r="P108" s="145"/>
      <c r="Q108" s="64"/>
      <c r="R108" s="64">
        <v>0</v>
      </c>
      <c r="S108" s="64">
        <v>0</v>
      </c>
      <c r="T108" s="64"/>
      <c r="U108" s="64">
        <v>0</v>
      </c>
      <c r="V108" s="31">
        <v>0</v>
      </c>
      <c r="X108" s="173"/>
      <c r="Y108" s="174"/>
      <c r="Z108" s="174"/>
      <c r="AB108" s="174"/>
    </row>
    <row r="109" spans="1:28" ht="15.75" hidden="1" x14ac:dyDescent="0.25">
      <c r="A109" s="104">
        <v>432300</v>
      </c>
      <c r="B109" s="40" t="s">
        <v>271</v>
      </c>
      <c r="C109" s="18"/>
      <c r="D109" s="31" t="e">
        <f>#REF!-#REF!</f>
        <v>#REF!</v>
      </c>
      <c r="E109" s="31" t="e">
        <f>#REF!-#REF!</f>
        <v>#REF!</v>
      </c>
      <c r="F109" s="31" t="e">
        <f>#REF!-#REF!</f>
        <v>#REF!</v>
      </c>
      <c r="G109" s="31" t="e">
        <f>#REF!-#REF!</f>
        <v>#REF!</v>
      </c>
      <c r="H109" s="31"/>
      <c r="I109" s="31"/>
      <c r="J109" s="31"/>
      <c r="K109" s="31"/>
      <c r="L109" s="31"/>
      <c r="M109" s="31"/>
      <c r="N109" s="31"/>
      <c r="O109" s="31"/>
      <c r="P109" s="145"/>
      <c r="Q109" s="64"/>
      <c r="R109" s="64">
        <v>0</v>
      </c>
      <c r="S109" s="64">
        <v>0</v>
      </c>
      <c r="T109" s="64"/>
      <c r="U109" s="64">
        <v>0</v>
      </c>
      <c r="V109" s="31">
        <v>0</v>
      </c>
      <c r="X109" s="173"/>
      <c r="Y109" s="174"/>
      <c r="Z109" s="174"/>
      <c r="AB109" s="174"/>
    </row>
    <row r="110" spans="1:28" ht="15.75" hidden="1" x14ac:dyDescent="0.25">
      <c r="A110" s="104">
        <v>432400</v>
      </c>
      <c r="B110" s="40" t="s">
        <v>272</v>
      </c>
      <c r="C110" s="18"/>
      <c r="D110" s="31" t="e">
        <f>#REF!-#REF!</f>
        <v>#REF!</v>
      </c>
      <c r="E110" s="31" t="e">
        <f>#REF!-#REF!</f>
        <v>#REF!</v>
      </c>
      <c r="F110" s="31" t="e">
        <f>#REF!-#REF!</f>
        <v>#REF!</v>
      </c>
      <c r="G110" s="31" t="e">
        <f>#REF!-#REF!</f>
        <v>#REF!</v>
      </c>
      <c r="H110" s="31"/>
      <c r="I110" s="31"/>
      <c r="J110" s="31"/>
      <c r="K110" s="31"/>
      <c r="L110" s="31"/>
      <c r="M110" s="31"/>
      <c r="N110" s="31"/>
      <c r="O110" s="31"/>
      <c r="P110" s="145"/>
      <c r="Q110" s="64"/>
      <c r="R110" s="64">
        <v>0</v>
      </c>
      <c r="S110" s="64">
        <v>0</v>
      </c>
      <c r="T110" s="64"/>
      <c r="U110" s="64">
        <v>0</v>
      </c>
      <c r="V110" s="31">
        <v>0</v>
      </c>
      <c r="X110" s="173"/>
      <c r="Y110" s="174"/>
      <c r="Z110" s="174"/>
      <c r="AB110" s="174"/>
    </row>
    <row r="111" spans="1:28" ht="15.75" x14ac:dyDescent="0.25">
      <c r="A111" s="104">
        <v>432500</v>
      </c>
      <c r="B111" s="40" t="s">
        <v>273</v>
      </c>
      <c r="C111" s="18"/>
      <c r="D111" s="31" t="e">
        <f>#REF!-#REF!</f>
        <v>#REF!</v>
      </c>
      <c r="E111" s="31" t="e">
        <f>#REF!-#REF!</f>
        <v>#REF!</v>
      </c>
      <c r="F111" s="31" t="e">
        <f>#REF!-#REF!</f>
        <v>#REF!</v>
      </c>
      <c r="G111" s="31" t="e">
        <f>#REF!-#REF!</f>
        <v>#REF!</v>
      </c>
      <c r="H111" s="31"/>
      <c r="I111" s="31"/>
      <c r="J111" s="31"/>
      <c r="K111" s="31"/>
      <c r="L111" s="31"/>
      <c r="M111" s="31"/>
      <c r="N111" s="31"/>
      <c r="O111" s="31"/>
      <c r="P111" s="145"/>
      <c r="Q111" s="64"/>
      <c r="R111" s="64">
        <v>11684941377.799999</v>
      </c>
      <c r="S111" s="64">
        <v>13129813799</v>
      </c>
      <c r="T111" s="64">
        <v>10009038800</v>
      </c>
      <c r="U111" s="64">
        <v>10329047100</v>
      </c>
      <c r="V111" s="31">
        <v>0</v>
      </c>
      <c r="X111" s="173"/>
      <c r="Y111" s="174"/>
      <c r="Z111" s="174"/>
      <c r="AB111" s="174"/>
    </row>
    <row r="112" spans="1:28" ht="15.75" x14ac:dyDescent="0.25">
      <c r="A112" s="104">
        <v>432600</v>
      </c>
      <c r="B112" s="40" t="s">
        <v>274</v>
      </c>
      <c r="C112" s="18"/>
      <c r="D112" s="31" t="e">
        <f>#REF!-#REF!</f>
        <v>#REF!</v>
      </c>
      <c r="E112" s="31" t="e">
        <f>#REF!-#REF!</f>
        <v>#REF!</v>
      </c>
      <c r="F112" s="31" t="e">
        <f>#REF!-#REF!</f>
        <v>#REF!</v>
      </c>
      <c r="G112" s="31" t="e">
        <f>#REF!-#REF!</f>
        <v>#REF!</v>
      </c>
      <c r="H112" s="31"/>
      <c r="I112" s="31"/>
      <c r="J112" s="31"/>
      <c r="K112" s="31"/>
      <c r="L112" s="31"/>
      <c r="M112" s="31"/>
      <c r="N112" s="31"/>
      <c r="O112" s="31"/>
      <c r="P112" s="145"/>
      <c r="Q112" s="64"/>
      <c r="R112" s="64">
        <v>11200000</v>
      </c>
      <c r="S112" s="64">
        <v>0</v>
      </c>
      <c r="T112" s="64"/>
      <c r="U112" s="64">
        <v>0</v>
      </c>
      <c r="V112" s="31">
        <v>0</v>
      </c>
      <c r="X112" s="173"/>
      <c r="Y112" s="174"/>
      <c r="Z112" s="174"/>
      <c r="AB112" s="174"/>
    </row>
    <row r="113" spans="1:28" ht="15.75" hidden="1" x14ac:dyDescent="0.25">
      <c r="A113" s="104">
        <v>432700</v>
      </c>
      <c r="B113" s="40" t="s">
        <v>275</v>
      </c>
      <c r="C113" s="18"/>
      <c r="D113" s="31" t="e">
        <f>#REF!-#REF!</f>
        <v>#REF!</v>
      </c>
      <c r="E113" s="31" t="e">
        <f>#REF!-#REF!</f>
        <v>#REF!</v>
      </c>
      <c r="F113" s="31" t="e">
        <f>#REF!-#REF!</f>
        <v>#REF!</v>
      </c>
      <c r="G113" s="31" t="e">
        <f>#REF!-#REF!</f>
        <v>#REF!</v>
      </c>
      <c r="H113" s="31"/>
      <c r="I113" s="31"/>
      <c r="J113" s="31"/>
      <c r="K113" s="31"/>
      <c r="L113" s="31"/>
      <c r="M113" s="31"/>
      <c r="N113" s="31"/>
      <c r="O113" s="31"/>
      <c r="P113" s="145"/>
      <c r="Q113" s="64"/>
      <c r="R113" s="64">
        <v>0</v>
      </c>
      <c r="S113" s="64">
        <v>0</v>
      </c>
      <c r="T113" s="64"/>
      <c r="U113" s="64">
        <v>0</v>
      </c>
      <c r="V113" s="31">
        <v>0</v>
      </c>
      <c r="X113" s="173"/>
      <c r="Y113" s="174"/>
      <c r="Z113" s="174"/>
      <c r="AB113" s="174"/>
    </row>
    <row r="114" spans="1:28" ht="15.75" x14ac:dyDescent="0.25">
      <c r="A114" s="104">
        <v>432900</v>
      </c>
      <c r="B114" s="40" t="s">
        <v>276</v>
      </c>
      <c r="C114" s="18"/>
      <c r="D114" s="31" t="e">
        <f>#REF!-#REF!</f>
        <v>#REF!</v>
      </c>
      <c r="E114" s="31" t="e">
        <f>#REF!-#REF!</f>
        <v>#REF!</v>
      </c>
      <c r="F114" s="31" t="e">
        <f>#REF!-#REF!</f>
        <v>#REF!</v>
      </c>
      <c r="G114" s="31" t="e">
        <f>#REF!-#REF!</f>
        <v>#REF!</v>
      </c>
      <c r="H114" s="31"/>
      <c r="I114" s="31"/>
      <c r="J114" s="31"/>
      <c r="K114" s="31"/>
      <c r="L114" s="31"/>
      <c r="M114" s="31"/>
      <c r="N114" s="31"/>
      <c r="O114" s="31"/>
      <c r="P114" s="145"/>
      <c r="Q114" s="64"/>
      <c r="R114" s="64">
        <v>1320446700</v>
      </c>
      <c r="S114" s="64">
        <v>1135486200</v>
      </c>
      <c r="T114" s="64">
        <v>815453500</v>
      </c>
      <c r="U114" s="64">
        <v>1233719000</v>
      </c>
      <c r="V114" s="31">
        <v>0</v>
      </c>
      <c r="X114" s="173"/>
      <c r="Y114" s="174"/>
      <c r="Z114" s="174"/>
      <c r="AB114" s="174"/>
    </row>
    <row r="115" spans="1:28" ht="15.75" x14ac:dyDescent="0.25">
      <c r="A115" s="49"/>
      <c r="B115" s="13" t="s">
        <v>362</v>
      </c>
      <c r="C115" s="18"/>
      <c r="D115" s="61" t="e">
        <f>+SUM(D97:D114)</f>
        <v>#REF!</v>
      </c>
      <c r="E115" s="61" t="e">
        <f t="shared" ref="E115:N115" si="3">+SUM(E97:E114)</f>
        <v>#REF!</v>
      </c>
      <c r="F115" s="61" t="e">
        <f t="shared" si="3"/>
        <v>#REF!</v>
      </c>
      <c r="G115" s="61" t="e">
        <f t="shared" si="3"/>
        <v>#REF!</v>
      </c>
      <c r="H115" s="61"/>
      <c r="I115" s="61"/>
      <c r="J115" s="61"/>
      <c r="K115" s="61"/>
      <c r="L115" s="61"/>
      <c r="M115" s="61"/>
      <c r="N115" s="61"/>
      <c r="O115" s="61"/>
      <c r="P115" s="146"/>
      <c r="Q115" s="61"/>
      <c r="R115" s="61">
        <f t="shared" ref="O115:V115" si="4">+SUM(R97:R114)</f>
        <v>16980163876.799999</v>
      </c>
      <c r="S115" s="61">
        <f t="shared" si="4"/>
        <v>16251922399</v>
      </c>
      <c r="T115" s="61">
        <f t="shared" si="4"/>
        <v>12825243400</v>
      </c>
      <c r="U115" s="61">
        <f t="shared" si="4"/>
        <v>13730591600</v>
      </c>
      <c r="V115" s="61">
        <f t="shared" si="4"/>
        <v>0</v>
      </c>
      <c r="X115" s="173"/>
      <c r="Y115" s="174"/>
      <c r="Z115" s="174"/>
      <c r="AB115" s="174"/>
    </row>
    <row r="116" spans="1:28" ht="6" customHeight="1" x14ac:dyDescent="0.25">
      <c r="A116" s="49"/>
      <c r="B116" s="13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145"/>
      <c r="Q116" s="147"/>
      <c r="R116" s="147"/>
      <c r="S116" s="147"/>
      <c r="T116" s="147"/>
      <c r="U116" s="147"/>
      <c r="V116" s="29"/>
      <c r="X116" s="173"/>
      <c r="Y116" s="174"/>
      <c r="Z116" s="174"/>
      <c r="AB116" s="174"/>
    </row>
    <row r="117" spans="1:28" ht="15.75" x14ac:dyDescent="0.25">
      <c r="A117" s="103">
        <v>440000</v>
      </c>
      <c r="B117" s="13" t="s">
        <v>277</v>
      </c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145"/>
      <c r="Q117" s="147"/>
      <c r="R117" s="147"/>
      <c r="S117" s="147"/>
      <c r="T117" s="147"/>
      <c r="U117" s="147"/>
      <c r="V117" s="29"/>
      <c r="X117" s="173"/>
      <c r="Y117" s="174"/>
      <c r="Z117" s="174"/>
      <c r="AB117" s="174"/>
    </row>
    <row r="118" spans="1:28" ht="15.75" x14ac:dyDescent="0.25">
      <c r="A118" s="104">
        <v>441000</v>
      </c>
      <c r="B118" s="20" t="s">
        <v>277</v>
      </c>
      <c r="C118" s="29"/>
      <c r="D118" s="31" t="e">
        <f>#REF!-#REF!</f>
        <v>#REF!</v>
      </c>
      <c r="E118" s="31" t="e">
        <f>#REF!-#REF!</f>
        <v>#REF!</v>
      </c>
      <c r="F118" s="31" t="e">
        <f>#REF!-#REF!</f>
        <v>#REF!</v>
      </c>
      <c r="G118" s="31" t="e">
        <f>#REF!-#REF!</f>
        <v>#REF!</v>
      </c>
      <c r="H118" s="31"/>
      <c r="I118" s="31"/>
      <c r="J118" s="31"/>
      <c r="K118" s="31"/>
      <c r="L118" s="31"/>
      <c r="M118" s="31"/>
      <c r="N118" s="31"/>
      <c r="O118" s="31"/>
      <c r="P118" s="145"/>
      <c r="Q118" s="64"/>
      <c r="R118" s="64">
        <v>11566669619.420828</v>
      </c>
      <c r="S118" s="64">
        <v>16914224791.115166</v>
      </c>
      <c r="T118" s="64">
        <v>10627415364.603764</v>
      </c>
      <c r="U118" s="64">
        <v>6727349880.3703833</v>
      </c>
      <c r="V118" s="31">
        <v>0</v>
      </c>
      <c r="X118" s="173"/>
      <c r="Y118" s="174"/>
      <c r="Z118" s="174"/>
      <c r="AB118" s="174"/>
    </row>
    <row r="119" spans="1:28" ht="15.75" x14ac:dyDescent="0.25">
      <c r="A119" s="104">
        <v>442000</v>
      </c>
      <c r="B119" s="20" t="s">
        <v>138</v>
      </c>
      <c r="C119" s="29"/>
      <c r="D119" s="31" t="e">
        <f>#REF!-#REF!</f>
        <v>#REF!</v>
      </c>
      <c r="E119" s="31" t="e">
        <f>#REF!-#REF!</f>
        <v>#REF!</v>
      </c>
      <c r="F119" s="31" t="e">
        <f>#REF!-#REF!</f>
        <v>#REF!</v>
      </c>
      <c r="G119" s="31" t="e">
        <f>#REF!-#REF!</f>
        <v>#REF!</v>
      </c>
      <c r="H119" s="31"/>
      <c r="I119" s="31"/>
      <c r="J119" s="31"/>
      <c r="K119" s="31"/>
      <c r="L119" s="31"/>
      <c r="M119" s="31"/>
      <c r="N119" s="31"/>
      <c r="O119" s="31"/>
      <c r="P119" s="145"/>
      <c r="Q119" s="64"/>
      <c r="R119" s="64">
        <v>9013223079.2586784</v>
      </c>
      <c r="S119" s="64">
        <v>7447561284.0421562</v>
      </c>
      <c r="T119" s="64">
        <v>6387175098.9123459</v>
      </c>
      <c r="U119" s="64">
        <v>10560115052.241318</v>
      </c>
      <c r="V119" s="31">
        <v>0</v>
      </c>
      <c r="X119" s="173"/>
      <c r="Y119" s="174">
        <f>H121/1.2</f>
        <v>0</v>
      </c>
      <c r="Z119" s="174"/>
      <c r="AB119" s="174"/>
    </row>
    <row r="120" spans="1:28" ht="15.75" hidden="1" x14ac:dyDescent="0.25">
      <c r="A120" s="104">
        <v>449000</v>
      </c>
      <c r="B120" s="20" t="s">
        <v>278</v>
      </c>
      <c r="C120" s="29"/>
      <c r="D120" s="31" t="e">
        <f>#REF!-#REF!</f>
        <v>#REF!</v>
      </c>
      <c r="E120" s="31" t="e">
        <f>#REF!-#REF!</f>
        <v>#REF!</v>
      </c>
      <c r="F120" s="31" t="e">
        <f>#REF!-#REF!</f>
        <v>#REF!</v>
      </c>
      <c r="G120" s="31" t="e">
        <f>#REF!-#REF!</f>
        <v>#REF!</v>
      </c>
      <c r="H120" s="31"/>
      <c r="I120" s="31"/>
      <c r="J120" s="31"/>
      <c r="K120" s="31"/>
      <c r="L120" s="31"/>
      <c r="M120" s="31"/>
      <c r="N120" s="71"/>
      <c r="O120" s="71"/>
      <c r="P120" s="145"/>
      <c r="Q120" s="64"/>
      <c r="R120" s="147"/>
      <c r="S120" s="147">
        <v>0</v>
      </c>
      <c r="T120" s="147"/>
      <c r="U120" s="147">
        <v>0</v>
      </c>
      <c r="V120" s="31">
        <v>0</v>
      </c>
      <c r="X120" s="176"/>
      <c r="Y120" s="174" t="e">
        <f t="shared" ref="Y120" si="5">D120/1.2</f>
        <v>#REF!</v>
      </c>
      <c r="Z120" s="175"/>
      <c r="AB120" s="175"/>
    </row>
    <row r="121" spans="1:28" ht="15.75" x14ac:dyDescent="0.25">
      <c r="A121" s="49"/>
      <c r="B121" s="13" t="s">
        <v>363</v>
      </c>
      <c r="C121" s="18"/>
      <c r="D121" s="61" t="e">
        <f>+SUM(D118:D120)</f>
        <v>#REF!</v>
      </c>
      <c r="E121" s="61" t="e">
        <f t="shared" ref="E121:N121" si="6">+SUM(E118:E120)</f>
        <v>#REF!</v>
      </c>
      <c r="F121" s="61" t="e">
        <f t="shared" si="6"/>
        <v>#REF!</v>
      </c>
      <c r="G121" s="61" t="e">
        <f t="shared" si="6"/>
        <v>#REF!</v>
      </c>
      <c r="H121" s="61"/>
      <c r="I121" s="61"/>
      <c r="J121" s="61"/>
      <c r="K121" s="61"/>
      <c r="L121" s="61"/>
      <c r="M121" s="61"/>
      <c r="N121" s="61"/>
      <c r="O121" s="61"/>
      <c r="P121" s="146"/>
      <c r="Q121" s="61"/>
      <c r="R121" s="61">
        <f t="shared" ref="O121:U121" si="7">+SUM(R118:R120)</f>
        <v>20579892698.679504</v>
      </c>
      <c r="S121" s="61">
        <f t="shared" si="7"/>
        <v>24361786075.157322</v>
      </c>
      <c r="T121" s="61">
        <f t="shared" si="7"/>
        <v>17014590463.516109</v>
      </c>
      <c r="U121" s="61">
        <f t="shared" si="7"/>
        <v>17287464932.611702</v>
      </c>
      <c r="V121" s="61">
        <f>+SUM(V103:V120)</f>
        <v>0</v>
      </c>
      <c r="X121" s="190">
        <v>0.11015076277745947</v>
      </c>
      <c r="Y121" s="174" t="e">
        <f>D121/1.2</f>
        <v>#REF!</v>
      </c>
      <c r="Z121" s="174" t="e">
        <f>E121-Y121</f>
        <v>#REF!</v>
      </c>
      <c r="AB121" s="174"/>
    </row>
    <row r="122" spans="1:28" ht="6" customHeight="1" x14ac:dyDescent="0.25">
      <c r="A122" s="49"/>
      <c r="B122" s="13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145"/>
      <c r="Q122" s="147"/>
      <c r="R122" s="147"/>
      <c r="S122" s="147"/>
      <c r="T122" s="147"/>
      <c r="U122" s="147"/>
      <c r="V122" s="29"/>
      <c r="X122" s="173"/>
      <c r="Y122" s="174"/>
      <c r="Z122" s="174"/>
      <c r="AB122" s="174"/>
    </row>
    <row r="123" spans="1:28" ht="15.75" x14ac:dyDescent="0.25">
      <c r="A123" s="103">
        <v>450000</v>
      </c>
      <c r="B123" s="13" t="s">
        <v>44</v>
      </c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145"/>
      <c r="Q123" s="147"/>
      <c r="R123" s="147"/>
      <c r="S123" s="147"/>
      <c r="T123" s="147"/>
      <c r="U123" s="147"/>
      <c r="V123" s="30"/>
      <c r="X123" s="173"/>
      <c r="Y123" s="174"/>
      <c r="Z123" s="174"/>
      <c r="AB123" s="174"/>
    </row>
    <row r="124" spans="1:28" ht="15.75" x14ac:dyDescent="0.25">
      <c r="A124" s="103">
        <v>451000</v>
      </c>
      <c r="B124" s="14" t="s">
        <v>279</v>
      </c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71"/>
      <c r="O124" s="71"/>
      <c r="P124" s="145"/>
      <c r="Q124" s="147"/>
      <c r="R124" s="147"/>
      <c r="S124" s="147"/>
      <c r="T124" s="147"/>
      <c r="U124" s="147"/>
      <c r="V124" s="31">
        <v>0</v>
      </c>
      <c r="X124" s="173"/>
      <c r="Y124" s="174"/>
      <c r="Z124" s="174"/>
      <c r="AB124" s="174"/>
    </row>
    <row r="125" spans="1:28" ht="15.75" hidden="1" x14ac:dyDescent="0.25">
      <c r="A125" s="104">
        <v>451100</v>
      </c>
      <c r="B125" s="40" t="s">
        <v>280</v>
      </c>
      <c r="C125" s="31"/>
      <c r="D125" s="31" t="e">
        <f>#REF!-#REF!</f>
        <v>#REF!</v>
      </c>
      <c r="E125" s="31" t="e">
        <f>#REF!-#REF!</f>
        <v>#REF!</v>
      </c>
      <c r="F125" s="31" t="e">
        <f>#REF!-#REF!</f>
        <v>#REF!</v>
      </c>
      <c r="G125" s="31" t="e">
        <f>#REF!-#REF!</f>
        <v>#REF!</v>
      </c>
      <c r="H125" s="31"/>
      <c r="I125" s="31"/>
      <c r="J125" s="31"/>
      <c r="K125" s="31"/>
      <c r="L125" s="31"/>
      <c r="M125" s="31"/>
      <c r="N125" s="71"/>
      <c r="O125" s="71"/>
      <c r="P125" s="145"/>
      <c r="Q125" s="64"/>
      <c r="R125" s="147">
        <v>0</v>
      </c>
      <c r="S125" s="147">
        <v>0</v>
      </c>
      <c r="T125" s="147"/>
      <c r="U125" s="147">
        <v>0</v>
      </c>
      <c r="V125" s="31">
        <v>0</v>
      </c>
      <c r="X125" s="173"/>
      <c r="Y125" s="174"/>
      <c r="Z125" s="174"/>
      <c r="AB125" s="174"/>
    </row>
    <row r="126" spans="1:28" ht="15.75" hidden="1" x14ac:dyDescent="0.25">
      <c r="A126" s="104">
        <v>451200</v>
      </c>
      <c r="B126" s="40" t="s">
        <v>281</v>
      </c>
      <c r="C126" s="31"/>
      <c r="D126" s="31" t="e">
        <f>#REF!-#REF!</f>
        <v>#REF!</v>
      </c>
      <c r="E126" s="31" t="e">
        <f>#REF!-#REF!</f>
        <v>#REF!</v>
      </c>
      <c r="F126" s="31" t="e">
        <f>#REF!-#REF!</f>
        <v>#REF!</v>
      </c>
      <c r="G126" s="31" t="e">
        <f>#REF!-#REF!</f>
        <v>#REF!</v>
      </c>
      <c r="H126" s="31"/>
      <c r="I126" s="31"/>
      <c r="J126" s="31"/>
      <c r="K126" s="31"/>
      <c r="L126" s="31"/>
      <c r="M126" s="31"/>
      <c r="N126" s="71"/>
      <c r="O126" s="71"/>
      <c r="P126" s="145"/>
      <c r="Q126" s="64"/>
      <c r="R126" s="147">
        <v>0</v>
      </c>
      <c r="S126" s="147">
        <v>0</v>
      </c>
      <c r="T126" s="147"/>
      <c r="U126" s="147">
        <v>0</v>
      </c>
      <c r="V126" s="31">
        <v>0</v>
      </c>
      <c r="X126" s="173"/>
      <c r="Y126" s="174"/>
      <c r="Z126" s="174"/>
      <c r="AB126" s="174"/>
    </row>
    <row r="127" spans="1:28" ht="15.75" hidden="1" x14ac:dyDescent="0.25">
      <c r="A127" s="104">
        <v>451300</v>
      </c>
      <c r="B127" s="40" t="s">
        <v>282</v>
      </c>
      <c r="C127" s="31"/>
      <c r="D127" s="31" t="e">
        <f>#REF!-#REF!</f>
        <v>#REF!</v>
      </c>
      <c r="E127" s="31" t="e">
        <f>#REF!-#REF!</f>
        <v>#REF!</v>
      </c>
      <c r="F127" s="31" t="e">
        <f>#REF!-#REF!</f>
        <v>#REF!</v>
      </c>
      <c r="G127" s="31" t="e">
        <f>#REF!-#REF!</f>
        <v>#REF!</v>
      </c>
      <c r="H127" s="31"/>
      <c r="I127" s="31"/>
      <c r="J127" s="31"/>
      <c r="K127" s="31"/>
      <c r="L127" s="31"/>
      <c r="M127" s="31"/>
      <c r="N127" s="71"/>
      <c r="O127" s="71"/>
      <c r="P127" s="145"/>
      <c r="Q127" s="64"/>
      <c r="R127" s="147">
        <v>0</v>
      </c>
      <c r="S127" s="147">
        <v>0</v>
      </c>
      <c r="T127" s="147"/>
      <c r="U127" s="147">
        <v>0</v>
      </c>
      <c r="V127" s="31">
        <v>0</v>
      </c>
      <c r="X127" s="173"/>
      <c r="Y127" s="174"/>
      <c r="Z127" s="174"/>
      <c r="AB127" s="174"/>
    </row>
    <row r="128" spans="1:28" ht="15.75" hidden="1" x14ac:dyDescent="0.25">
      <c r="A128" s="104">
        <v>451400</v>
      </c>
      <c r="B128" s="40" t="s">
        <v>283</v>
      </c>
      <c r="C128" s="31"/>
      <c r="D128" s="31" t="e">
        <f>#REF!-#REF!</f>
        <v>#REF!</v>
      </c>
      <c r="E128" s="31" t="e">
        <f>#REF!-#REF!</f>
        <v>#REF!</v>
      </c>
      <c r="F128" s="31" t="e">
        <f>#REF!-#REF!</f>
        <v>#REF!</v>
      </c>
      <c r="G128" s="31" t="e">
        <f>#REF!-#REF!</f>
        <v>#REF!</v>
      </c>
      <c r="H128" s="31"/>
      <c r="I128" s="31"/>
      <c r="J128" s="31"/>
      <c r="K128" s="31"/>
      <c r="L128" s="31"/>
      <c r="M128" s="31"/>
      <c r="N128" s="71"/>
      <c r="O128" s="71"/>
      <c r="P128" s="145"/>
      <c r="Q128" s="64"/>
      <c r="R128" s="147">
        <v>0</v>
      </c>
      <c r="S128" s="147">
        <v>0</v>
      </c>
      <c r="T128" s="147"/>
      <c r="U128" s="147">
        <v>0</v>
      </c>
      <c r="V128" s="31">
        <v>0</v>
      </c>
      <c r="X128" s="173"/>
      <c r="Y128" s="174"/>
      <c r="Z128" s="174"/>
      <c r="AB128" s="174"/>
    </row>
    <row r="129" spans="1:28" ht="15.75" x14ac:dyDescent="0.25">
      <c r="A129" s="104">
        <v>451500</v>
      </c>
      <c r="B129" s="40" t="s">
        <v>284</v>
      </c>
      <c r="C129" s="31"/>
      <c r="D129" s="31" t="e">
        <f>#REF!-#REF!</f>
        <v>#REF!</v>
      </c>
      <c r="E129" s="31" t="e">
        <f>#REF!-#REF!</f>
        <v>#REF!</v>
      </c>
      <c r="F129" s="31" t="e">
        <f>#REF!-#REF!</f>
        <v>#REF!</v>
      </c>
      <c r="G129" s="31" t="e">
        <f>#REF!-#REF!</f>
        <v>#REF!</v>
      </c>
      <c r="H129" s="31"/>
      <c r="I129" s="31"/>
      <c r="J129" s="31"/>
      <c r="K129" s="31"/>
      <c r="L129" s="31"/>
      <c r="M129" s="31"/>
      <c r="N129" s="31"/>
      <c r="O129" s="31"/>
      <c r="P129" s="145"/>
      <c r="Q129" s="64"/>
      <c r="R129" s="64">
        <v>717428000</v>
      </c>
      <c r="S129" s="64">
        <v>890638000</v>
      </c>
      <c r="T129" s="64">
        <v>706192500</v>
      </c>
      <c r="U129" s="64">
        <v>738520000</v>
      </c>
      <c r="V129" s="31">
        <v>0</v>
      </c>
      <c r="X129" s="173"/>
      <c r="Y129" s="174"/>
      <c r="Z129" s="174"/>
      <c r="AB129" s="174"/>
    </row>
    <row r="130" spans="1:28" ht="15.75" x14ac:dyDescent="0.25">
      <c r="A130" s="104">
        <v>451600</v>
      </c>
      <c r="B130" s="40" t="s">
        <v>285</v>
      </c>
      <c r="C130" s="31"/>
      <c r="D130" s="31" t="e">
        <f>#REF!-#REF!</f>
        <v>#REF!</v>
      </c>
      <c r="E130" s="31" t="e">
        <f>#REF!-#REF!</f>
        <v>#REF!</v>
      </c>
      <c r="F130" s="31" t="e">
        <f>#REF!-#REF!</f>
        <v>#REF!</v>
      </c>
      <c r="G130" s="31" t="e">
        <f>#REF!-#REF!</f>
        <v>#REF!</v>
      </c>
      <c r="H130" s="31"/>
      <c r="I130" s="31"/>
      <c r="J130" s="31"/>
      <c r="K130" s="31"/>
      <c r="L130" s="31"/>
      <c r="M130" s="31"/>
      <c r="N130" s="31"/>
      <c r="O130" s="31"/>
      <c r="P130" s="145"/>
      <c r="Q130" s="64"/>
      <c r="R130" s="64">
        <v>2666557320</v>
      </c>
      <c r="S130" s="64">
        <v>2479567900</v>
      </c>
      <c r="T130" s="64">
        <v>2170342750</v>
      </c>
      <c r="U130" s="64">
        <v>2190981600</v>
      </c>
      <c r="V130" s="31">
        <v>0</v>
      </c>
      <c r="X130" s="173"/>
      <c r="Y130" s="174"/>
      <c r="Z130" s="174"/>
      <c r="AB130" s="174"/>
    </row>
    <row r="131" spans="1:28" ht="15.75" hidden="1" x14ac:dyDescent="0.25">
      <c r="A131" s="104">
        <v>451700</v>
      </c>
      <c r="B131" s="40" t="s">
        <v>286</v>
      </c>
      <c r="C131" s="31"/>
      <c r="D131" s="31" t="e">
        <f>#REF!-#REF!</f>
        <v>#REF!</v>
      </c>
      <c r="E131" s="31" t="e">
        <f>#REF!-#REF!</f>
        <v>#REF!</v>
      </c>
      <c r="F131" s="31" t="e">
        <f>#REF!-#REF!</f>
        <v>#REF!</v>
      </c>
      <c r="G131" s="31" t="e">
        <f>#REF!-#REF!</f>
        <v>#REF!</v>
      </c>
      <c r="H131" s="31"/>
      <c r="I131" s="31"/>
      <c r="J131" s="31"/>
      <c r="K131" s="31"/>
      <c r="L131" s="31"/>
      <c r="M131" s="31"/>
      <c r="N131" s="31"/>
      <c r="O131" s="31"/>
      <c r="P131" s="145"/>
      <c r="Q131" s="64"/>
      <c r="R131" s="64">
        <v>0</v>
      </c>
      <c r="S131" s="64">
        <v>0</v>
      </c>
      <c r="T131" s="64"/>
      <c r="U131" s="64">
        <v>0</v>
      </c>
      <c r="V131" s="31">
        <v>0</v>
      </c>
      <c r="X131" s="173"/>
      <c r="Y131" s="174"/>
      <c r="Z131" s="174"/>
      <c r="AB131" s="174"/>
    </row>
    <row r="132" spans="1:28" ht="15.75" x14ac:dyDescent="0.25">
      <c r="A132" s="103">
        <v>452000</v>
      </c>
      <c r="B132" s="14" t="s">
        <v>287</v>
      </c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145"/>
      <c r="Q132" s="64"/>
      <c r="R132" s="64"/>
      <c r="S132" s="64"/>
      <c r="T132" s="64"/>
      <c r="U132" s="64"/>
      <c r="V132" s="31">
        <v>0</v>
      </c>
      <c r="X132" s="173"/>
      <c r="Y132" s="174"/>
      <c r="Z132" s="174"/>
      <c r="AB132" s="174"/>
    </row>
    <row r="133" spans="1:28" ht="15.75" hidden="1" x14ac:dyDescent="0.25">
      <c r="A133" s="104">
        <v>452100</v>
      </c>
      <c r="B133" s="40" t="s">
        <v>288</v>
      </c>
      <c r="C133" s="31"/>
      <c r="D133" s="31" t="e">
        <f>#REF!-#REF!</f>
        <v>#REF!</v>
      </c>
      <c r="E133" s="31" t="e">
        <f>#REF!-#REF!</f>
        <v>#REF!</v>
      </c>
      <c r="F133" s="31" t="e">
        <f>#REF!-#REF!</f>
        <v>#REF!</v>
      </c>
      <c r="G133" s="31" t="e">
        <f>#REF!-#REF!</f>
        <v>#REF!</v>
      </c>
      <c r="H133" s="31"/>
      <c r="I133" s="31"/>
      <c r="J133" s="31"/>
      <c r="K133" s="31"/>
      <c r="L133" s="31"/>
      <c r="M133" s="31"/>
      <c r="N133" s="31"/>
      <c r="O133" s="31"/>
      <c r="P133" s="145"/>
      <c r="Q133" s="64"/>
      <c r="R133" s="64">
        <v>0</v>
      </c>
      <c r="S133" s="64">
        <v>0</v>
      </c>
      <c r="T133" s="64"/>
      <c r="U133" s="64">
        <v>0</v>
      </c>
      <c r="V133" s="31">
        <v>0</v>
      </c>
      <c r="X133" s="173"/>
      <c r="Y133" s="174"/>
      <c r="Z133" s="174"/>
      <c r="AB133" s="174"/>
    </row>
    <row r="134" spans="1:28" ht="15.75" hidden="1" x14ac:dyDescent="0.25">
      <c r="A134" s="104">
        <v>452200</v>
      </c>
      <c r="B134" s="40" t="s">
        <v>289</v>
      </c>
      <c r="C134" s="31"/>
      <c r="D134" s="31" t="e">
        <f>#REF!-#REF!</f>
        <v>#REF!</v>
      </c>
      <c r="E134" s="31" t="e">
        <f>#REF!-#REF!</f>
        <v>#REF!</v>
      </c>
      <c r="F134" s="31" t="e">
        <f>#REF!-#REF!</f>
        <v>#REF!</v>
      </c>
      <c r="G134" s="31" t="e">
        <f>#REF!-#REF!</f>
        <v>#REF!</v>
      </c>
      <c r="H134" s="31"/>
      <c r="I134" s="31"/>
      <c r="J134" s="31"/>
      <c r="K134" s="31"/>
      <c r="L134" s="31"/>
      <c r="M134" s="31"/>
      <c r="N134" s="31"/>
      <c r="O134" s="31"/>
      <c r="P134" s="145"/>
      <c r="Q134" s="64"/>
      <c r="R134" s="64">
        <v>0</v>
      </c>
      <c r="S134" s="64">
        <v>0</v>
      </c>
      <c r="T134" s="64"/>
      <c r="U134" s="64">
        <v>0</v>
      </c>
      <c r="V134" s="31">
        <v>0</v>
      </c>
      <c r="X134" s="173"/>
      <c r="Y134" s="174"/>
      <c r="Z134" s="174"/>
      <c r="AB134" s="174"/>
    </row>
    <row r="135" spans="1:28" ht="15.75" hidden="1" x14ac:dyDescent="0.25">
      <c r="A135" s="104">
        <v>452300</v>
      </c>
      <c r="B135" s="40" t="s">
        <v>290</v>
      </c>
      <c r="C135" s="31"/>
      <c r="D135" s="31" t="e">
        <f>#REF!-#REF!</f>
        <v>#REF!</v>
      </c>
      <c r="E135" s="31" t="e">
        <f>#REF!-#REF!</f>
        <v>#REF!</v>
      </c>
      <c r="F135" s="31" t="e">
        <f>#REF!-#REF!</f>
        <v>#REF!</v>
      </c>
      <c r="G135" s="31" t="e">
        <f>#REF!-#REF!</f>
        <v>#REF!</v>
      </c>
      <c r="H135" s="31"/>
      <c r="I135" s="31"/>
      <c r="J135" s="31"/>
      <c r="K135" s="31"/>
      <c r="L135" s="31"/>
      <c r="M135" s="31"/>
      <c r="N135" s="31"/>
      <c r="O135" s="31"/>
      <c r="P135" s="145"/>
      <c r="Q135" s="64"/>
      <c r="R135" s="64">
        <v>0</v>
      </c>
      <c r="S135" s="64">
        <v>0</v>
      </c>
      <c r="T135" s="64"/>
      <c r="U135" s="64">
        <v>0</v>
      </c>
      <c r="V135" s="31">
        <v>0</v>
      </c>
      <c r="X135" s="173"/>
      <c r="Y135" s="174"/>
      <c r="Z135" s="174"/>
      <c r="AB135" s="174"/>
    </row>
    <row r="136" spans="1:28" ht="15.75" hidden="1" x14ac:dyDescent="0.25">
      <c r="A136" s="104">
        <v>452400</v>
      </c>
      <c r="B136" s="40" t="s">
        <v>288</v>
      </c>
      <c r="C136" s="31"/>
      <c r="D136" s="31" t="e">
        <f>#REF!-#REF!</f>
        <v>#REF!</v>
      </c>
      <c r="E136" s="31" t="e">
        <f>#REF!-#REF!</f>
        <v>#REF!</v>
      </c>
      <c r="F136" s="31" t="e">
        <f>#REF!-#REF!</f>
        <v>#REF!</v>
      </c>
      <c r="G136" s="31" t="e">
        <f>#REF!-#REF!</f>
        <v>#REF!</v>
      </c>
      <c r="H136" s="31"/>
      <c r="I136" s="31"/>
      <c r="J136" s="31"/>
      <c r="K136" s="31"/>
      <c r="L136" s="31"/>
      <c r="M136" s="31"/>
      <c r="N136" s="31"/>
      <c r="O136" s="31"/>
      <c r="P136" s="145"/>
      <c r="Q136" s="64"/>
      <c r="R136" s="64">
        <v>0</v>
      </c>
      <c r="S136" s="64">
        <v>0</v>
      </c>
      <c r="T136" s="64"/>
      <c r="U136" s="64">
        <v>0</v>
      </c>
      <c r="V136" s="31">
        <v>0</v>
      </c>
      <c r="X136" s="173"/>
      <c r="Y136" s="174"/>
      <c r="Z136" s="174"/>
      <c r="AB136" s="174"/>
    </row>
    <row r="137" spans="1:28" ht="15.75" x14ac:dyDescent="0.25">
      <c r="A137" s="104">
        <v>452500</v>
      </c>
      <c r="B137" s="40" t="s">
        <v>291</v>
      </c>
      <c r="C137" s="31"/>
      <c r="D137" s="31" t="e">
        <f>#REF!-#REF!</f>
        <v>#REF!</v>
      </c>
      <c r="E137" s="31" t="e">
        <f>#REF!-#REF!</f>
        <v>#REF!</v>
      </c>
      <c r="F137" s="31" t="e">
        <f>#REF!-#REF!</f>
        <v>#REF!</v>
      </c>
      <c r="G137" s="31" t="e">
        <f>#REF!-#REF!</f>
        <v>#REF!</v>
      </c>
      <c r="H137" s="31"/>
      <c r="I137" s="31"/>
      <c r="J137" s="31"/>
      <c r="K137" s="31"/>
      <c r="L137" s="31"/>
      <c r="M137" s="31"/>
      <c r="N137" s="31"/>
      <c r="O137" s="31"/>
      <c r="P137" s="145"/>
      <c r="Q137" s="64"/>
      <c r="R137" s="64">
        <v>383411000</v>
      </c>
      <c r="S137" s="64">
        <v>397762000</v>
      </c>
      <c r="T137" s="64">
        <v>262005000</v>
      </c>
      <c r="U137" s="64">
        <v>321240000</v>
      </c>
      <c r="V137" s="31">
        <v>0</v>
      </c>
      <c r="X137" s="173"/>
      <c r="Y137" s="174"/>
      <c r="Z137" s="174"/>
      <c r="AB137" s="174"/>
    </row>
    <row r="138" spans="1:28" ht="15.75" x14ac:dyDescent="0.25">
      <c r="A138" s="104">
        <v>452600</v>
      </c>
      <c r="B138" s="40" t="s">
        <v>292</v>
      </c>
      <c r="C138" s="31"/>
      <c r="D138" s="31" t="e">
        <f>#REF!-#REF!</f>
        <v>#REF!</v>
      </c>
      <c r="E138" s="31" t="e">
        <f>#REF!-#REF!</f>
        <v>#REF!</v>
      </c>
      <c r="F138" s="31" t="e">
        <f>#REF!-#REF!</f>
        <v>#REF!</v>
      </c>
      <c r="G138" s="31" t="e">
        <f>#REF!-#REF!</f>
        <v>#REF!</v>
      </c>
      <c r="H138" s="31"/>
      <c r="I138" s="31"/>
      <c r="J138" s="31"/>
      <c r="K138" s="31"/>
      <c r="L138" s="31"/>
      <c r="M138" s="31"/>
      <c r="N138" s="31"/>
      <c r="O138" s="31"/>
      <c r="P138" s="145"/>
      <c r="Q138" s="64"/>
      <c r="R138" s="64">
        <v>2838167100</v>
      </c>
      <c r="S138" s="64">
        <v>2028276600</v>
      </c>
      <c r="T138" s="64">
        <v>1358707000</v>
      </c>
      <c r="U138" s="64">
        <v>1608266000</v>
      </c>
      <c r="V138" s="31">
        <v>0</v>
      </c>
      <c r="X138" s="173"/>
      <c r="Y138" s="174"/>
      <c r="Z138" s="174"/>
      <c r="AB138" s="174"/>
    </row>
    <row r="139" spans="1:28" ht="15.75" hidden="1" x14ac:dyDescent="0.25">
      <c r="A139" s="104">
        <v>452700</v>
      </c>
      <c r="B139" s="40" t="s">
        <v>293</v>
      </c>
      <c r="C139" s="31"/>
      <c r="D139" s="31" t="e">
        <f>#REF!-#REF!</f>
        <v>#REF!</v>
      </c>
      <c r="E139" s="31" t="e">
        <f>#REF!-#REF!</f>
        <v>#REF!</v>
      </c>
      <c r="F139" s="31" t="e">
        <f>#REF!-#REF!</f>
        <v>#REF!</v>
      </c>
      <c r="G139" s="31" t="e">
        <f>#REF!-#REF!</f>
        <v>#REF!</v>
      </c>
      <c r="H139" s="31"/>
      <c r="I139" s="31"/>
      <c r="J139" s="31"/>
      <c r="K139" s="31"/>
      <c r="L139" s="31"/>
      <c r="M139" s="31"/>
      <c r="N139" s="71"/>
      <c r="O139" s="71"/>
      <c r="P139" s="145"/>
      <c r="Q139" s="64"/>
      <c r="R139" s="147"/>
      <c r="S139" s="147">
        <v>0</v>
      </c>
      <c r="T139" s="147"/>
      <c r="U139" s="147">
        <v>0</v>
      </c>
      <c r="V139" s="31">
        <v>0</v>
      </c>
      <c r="X139" s="173"/>
      <c r="Y139" s="174"/>
      <c r="Z139" s="174"/>
      <c r="AB139" s="174"/>
    </row>
    <row r="140" spans="1:28" ht="15.75" x14ac:dyDescent="0.25">
      <c r="A140" s="49"/>
      <c r="B140" s="13" t="s">
        <v>94</v>
      </c>
      <c r="C140" s="18"/>
      <c r="D140" s="61" t="e">
        <f>+SUM(D124:D139)</f>
        <v>#REF!</v>
      </c>
      <c r="E140" s="61" t="e">
        <f t="shared" ref="E140:N140" si="8">+SUM(E124:E139)</f>
        <v>#REF!</v>
      </c>
      <c r="F140" s="61" t="e">
        <f t="shared" si="8"/>
        <v>#REF!</v>
      </c>
      <c r="G140" s="61" t="e">
        <f t="shared" si="8"/>
        <v>#REF!</v>
      </c>
      <c r="H140" s="61"/>
      <c r="I140" s="61"/>
      <c r="J140" s="61"/>
      <c r="K140" s="61"/>
      <c r="L140" s="61"/>
      <c r="M140" s="61"/>
      <c r="N140" s="61"/>
      <c r="O140" s="61"/>
      <c r="P140" s="146"/>
      <c r="Q140" s="61"/>
      <c r="R140" s="61">
        <f t="shared" ref="O140:V140" si="9">+SUM(R124:R139)</f>
        <v>6605563420</v>
      </c>
      <c r="S140" s="61">
        <f t="shared" si="9"/>
        <v>5796244500</v>
      </c>
      <c r="T140" s="61">
        <f t="shared" si="9"/>
        <v>4497247250</v>
      </c>
      <c r="U140" s="61">
        <f t="shared" si="9"/>
        <v>4859007600</v>
      </c>
      <c r="V140" s="61">
        <f t="shared" si="9"/>
        <v>0</v>
      </c>
      <c r="X140" s="173"/>
      <c r="Y140" s="174"/>
      <c r="Z140" s="174"/>
      <c r="AB140" s="174"/>
    </row>
    <row r="141" spans="1:28" ht="6" customHeight="1" x14ac:dyDescent="0.25">
      <c r="A141" s="49"/>
      <c r="B141" s="13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145"/>
      <c r="Q141" s="147"/>
      <c r="R141" s="147"/>
      <c r="S141" s="147"/>
      <c r="T141" s="147"/>
      <c r="U141" s="147"/>
      <c r="V141" s="31"/>
      <c r="X141" s="173"/>
      <c r="Y141" s="174"/>
      <c r="Z141" s="174"/>
      <c r="AB141" s="174"/>
    </row>
    <row r="142" spans="1:28" ht="15.75" x14ac:dyDescent="0.25">
      <c r="A142" s="103">
        <v>490000</v>
      </c>
      <c r="B142" s="13" t="s">
        <v>45</v>
      </c>
      <c r="C142" s="18"/>
      <c r="D142" s="25"/>
      <c r="E142" s="25"/>
      <c r="F142" s="18"/>
      <c r="G142" s="25"/>
      <c r="H142" s="18"/>
      <c r="I142" s="18"/>
      <c r="J142" s="18"/>
      <c r="K142" s="25"/>
      <c r="L142" s="25"/>
      <c r="M142" s="25"/>
      <c r="N142" s="25"/>
      <c r="O142" s="25"/>
      <c r="P142" s="145"/>
      <c r="Q142" s="147"/>
      <c r="R142" s="147"/>
      <c r="S142" s="147"/>
      <c r="T142" s="147"/>
      <c r="U142" s="147"/>
      <c r="V142" s="64"/>
      <c r="X142" s="173"/>
      <c r="Y142" s="174"/>
      <c r="Z142" s="174"/>
      <c r="AB142" s="174"/>
    </row>
    <row r="143" spans="1:28" ht="15.75" hidden="1" x14ac:dyDescent="0.25">
      <c r="A143" s="104">
        <v>490001</v>
      </c>
      <c r="B143" s="20" t="s">
        <v>294</v>
      </c>
      <c r="C143" s="18"/>
      <c r="D143" s="31" t="e">
        <f>#REF!-#REF!</f>
        <v>#REF!</v>
      </c>
      <c r="E143" s="31" t="e">
        <f>#REF!-#REF!</f>
        <v>#REF!</v>
      </c>
      <c r="F143" s="31" t="e">
        <f>#REF!-#REF!</f>
        <v>#REF!</v>
      </c>
      <c r="G143" s="31" t="e">
        <f>#REF!-#REF!</f>
        <v>#REF!</v>
      </c>
      <c r="H143" s="31"/>
      <c r="I143" s="31"/>
      <c r="J143" s="31"/>
      <c r="K143" s="31"/>
      <c r="L143" s="31"/>
      <c r="M143" s="31"/>
      <c r="N143" s="31"/>
      <c r="O143" s="31"/>
      <c r="P143" s="145"/>
      <c r="Q143" s="64"/>
      <c r="R143" s="147"/>
      <c r="S143" s="147">
        <v>0</v>
      </c>
      <c r="T143" s="147"/>
      <c r="U143" s="147">
        <v>0</v>
      </c>
      <c r="V143" s="31">
        <v>0</v>
      </c>
      <c r="X143" s="173"/>
      <c r="Y143" s="174"/>
      <c r="Z143" s="174"/>
      <c r="AB143" s="174"/>
    </row>
    <row r="144" spans="1:28" ht="15.75" hidden="1" x14ac:dyDescent="0.25">
      <c r="A144" s="104">
        <v>490002</v>
      </c>
      <c r="B144" s="20" t="s">
        <v>295</v>
      </c>
      <c r="C144" s="18"/>
      <c r="D144" s="31" t="e">
        <f>#REF!-#REF!</f>
        <v>#REF!</v>
      </c>
      <c r="E144" s="31" t="e">
        <f>#REF!-#REF!</f>
        <v>#REF!</v>
      </c>
      <c r="F144" s="31" t="e">
        <f>#REF!-#REF!</f>
        <v>#REF!</v>
      </c>
      <c r="G144" s="31" t="e">
        <f>#REF!-#REF!</f>
        <v>#REF!</v>
      </c>
      <c r="H144" s="31"/>
      <c r="I144" s="31"/>
      <c r="J144" s="31"/>
      <c r="K144" s="31"/>
      <c r="L144" s="31"/>
      <c r="M144" s="31"/>
      <c r="N144" s="31"/>
      <c r="O144" s="31"/>
      <c r="P144" s="145"/>
      <c r="Q144" s="64"/>
      <c r="R144" s="147"/>
      <c r="S144" s="147">
        <v>0</v>
      </c>
      <c r="T144" s="147"/>
      <c r="U144" s="147">
        <v>0</v>
      </c>
      <c r="V144" s="31">
        <v>0</v>
      </c>
      <c r="X144" s="173"/>
      <c r="Y144" s="174"/>
      <c r="Z144" s="174"/>
      <c r="AB144" s="174"/>
    </row>
    <row r="145" spans="1:28" ht="15.75" hidden="1" x14ac:dyDescent="0.25">
      <c r="A145" s="104">
        <v>490003</v>
      </c>
      <c r="B145" s="20" t="s">
        <v>296</v>
      </c>
      <c r="C145" s="18"/>
      <c r="D145" s="31" t="e">
        <f>#REF!-#REF!</f>
        <v>#REF!</v>
      </c>
      <c r="E145" s="31" t="e">
        <f>#REF!-#REF!</f>
        <v>#REF!</v>
      </c>
      <c r="F145" s="31" t="e">
        <f>#REF!-#REF!</f>
        <v>#REF!</v>
      </c>
      <c r="G145" s="31" t="e">
        <f>#REF!-#REF!</f>
        <v>#REF!</v>
      </c>
      <c r="H145" s="31"/>
      <c r="I145" s="31"/>
      <c r="J145" s="31"/>
      <c r="K145" s="31"/>
      <c r="L145" s="31"/>
      <c r="M145" s="31"/>
      <c r="N145" s="31"/>
      <c r="O145" s="31"/>
      <c r="P145" s="145"/>
      <c r="Q145" s="64"/>
      <c r="R145" s="147"/>
      <c r="S145" s="147">
        <v>0</v>
      </c>
      <c r="T145" s="147"/>
      <c r="U145" s="147">
        <v>0</v>
      </c>
      <c r="V145" s="31">
        <v>0</v>
      </c>
      <c r="X145" s="173"/>
      <c r="Y145" s="174"/>
      <c r="Z145" s="174"/>
      <c r="AB145" s="174"/>
    </row>
    <row r="146" spans="1:28" ht="15.75" hidden="1" x14ac:dyDescent="0.25">
      <c r="A146" s="104">
        <v>490004</v>
      </c>
      <c r="B146" s="20" t="s">
        <v>297</v>
      </c>
      <c r="C146" s="18"/>
      <c r="D146" s="31" t="e">
        <f>#REF!-#REF!</f>
        <v>#REF!</v>
      </c>
      <c r="E146" s="31" t="e">
        <f>#REF!-#REF!</f>
        <v>#REF!</v>
      </c>
      <c r="F146" s="31" t="e">
        <f>#REF!-#REF!</f>
        <v>#REF!</v>
      </c>
      <c r="G146" s="31" t="e">
        <f>#REF!-#REF!</f>
        <v>#REF!</v>
      </c>
      <c r="H146" s="31"/>
      <c r="I146" s="31"/>
      <c r="J146" s="31"/>
      <c r="K146" s="31"/>
      <c r="L146" s="31"/>
      <c r="M146" s="31"/>
      <c r="N146" s="31"/>
      <c r="O146" s="31"/>
      <c r="P146" s="145"/>
      <c r="Q146" s="64"/>
      <c r="R146" s="147"/>
      <c r="S146" s="147">
        <v>0</v>
      </c>
      <c r="T146" s="147"/>
      <c r="U146" s="147">
        <v>0</v>
      </c>
      <c r="V146" s="31">
        <v>0</v>
      </c>
      <c r="X146" s="173"/>
      <c r="Y146" s="174"/>
      <c r="Z146" s="174"/>
      <c r="AB146" s="174"/>
    </row>
    <row r="147" spans="1:28" ht="15.75" hidden="1" x14ac:dyDescent="0.25">
      <c r="A147" s="104">
        <v>490005</v>
      </c>
      <c r="B147" s="20" t="s">
        <v>298</v>
      </c>
      <c r="C147" s="18"/>
      <c r="D147" s="31" t="e">
        <f>#REF!-#REF!</f>
        <v>#REF!</v>
      </c>
      <c r="E147" s="31" t="e">
        <f>#REF!-#REF!</f>
        <v>#REF!</v>
      </c>
      <c r="F147" s="31" t="e">
        <f>#REF!-#REF!</f>
        <v>#REF!</v>
      </c>
      <c r="G147" s="31" t="e">
        <f>#REF!-#REF!</f>
        <v>#REF!</v>
      </c>
      <c r="H147" s="31"/>
      <c r="I147" s="31"/>
      <c r="J147" s="31"/>
      <c r="K147" s="31"/>
      <c r="L147" s="31"/>
      <c r="M147" s="31"/>
      <c r="N147" s="31"/>
      <c r="O147" s="31"/>
      <c r="P147" s="145"/>
      <c r="Q147" s="64"/>
      <c r="R147" s="147"/>
      <c r="S147" s="147">
        <v>0</v>
      </c>
      <c r="T147" s="147"/>
      <c r="U147" s="147">
        <v>0</v>
      </c>
      <c r="V147" s="31">
        <v>0</v>
      </c>
      <c r="X147" s="173"/>
      <c r="Y147" s="174"/>
      <c r="Z147" s="174"/>
      <c r="AB147" s="174"/>
    </row>
    <row r="148" spans="1:28" ht="15.75" x14ac:dyDescent="0.25">
      <c r="A148" s="104">
        <v>490006</v>
      </c>
      <c r="B148" s="20" t="s">
        <v>16</v>
      </c>
      <c r="C148" s="18"/>
      <c r="D148" s="31" t="e">
        <f>#REF!-#REF!</f>
        <v>#REF!</v>
      </c>
      <c r="E148" s="31" t="e">
        <f>#REF!-#REF!</f>
        <v>#REF!</v>
      </c>
      <c r="F148" s="31" t="e">
        <f>#REF!-#REF!</f>
        <v>#REF!</v>
      </c>
      <c r="G148" s="31" t="e">
        <f>#REF!-#REF!</f>
        <v>#REF!</v>
      </c>
      <c r="H148" s="31"/>
      <c r="I148" s="31"/>
      <c r="J148" s="31"/>
      <c r="K148" s="31"/>
      <c r="L148" s="31"/>
      <c r="M148" s="31"/>
      <c r="N148" s="31"/>
      <c r="O148" s="31"/>
      <c r="P148" s="145"/>
      <c r="Q148" s="64"/>
      <c r="R148" s="64">
        <v>51249200</v>
      </c>
      <c r="S148" s="64">
        <v>20808200</v>
      </c>
      <c r="T148" s="64"/>
      <c r="U148" s="64">
        <v>0</v>
      </c>
      <c r="V148" s="31">
        <v>0</v>
      </c>
      <c r="X148" s="173"/>
      <c r="Y148" s="174"/>
      <c r="Z148" s="174"/>
      <c r="AB148" s="174"/>
    </row>
    <row r="149" spans="1:28" ht="15.75" hidden="1" x14ac:dyDescent="0.25">
      <c r="A149" s="104">
        <v>490007</v>
      </c>
      <c r="B149" s="20" t="s">
        <v>299</v>
      </c>
      <c r="C149" s="18"/>
      <c r="D149" s="31" t="e">
        <f>#REF!-#REF!</f>
        <v>#REF!</v>
      </c>
      <c r="E149" s="31" t="e">
        <f>#REF!-#REF!</f>
        <v>#REF!</v>
      </c>
      <c r="F149" s="31" t="e">
        <f>#REF!-#REF!</f>
        <v>#REF!</v>
      </c>
      <c r="G149" s="31" t="e">
        <f>#REF!-#REF!</f>
        <v>#REF!</v>
      </c>
      <c r="H149" s="31"/>
      <c r="I149" s="31"/>
      <c r="J149" s="31"/>
      <c r="K149" s="31"/>
      <c r="L149" s="31"/>
      <c r="M149" s="31"/>
      <c r="N149" s="31"/>
      <c r="O149" s="31"/>
      <c r="P149" s="145"/>
      <c r="Q149" s="64"/>
      <c r="R149" s="64">
        <v>0</v>
      </c>
      <c r="S149" s="64">
        <v>0</v>
      </c>
      <c r="T149" s="64"/>
      <c r="U149" s="64">
        <v>0</v>
      </c>
      <c r="V149" s="31">
        <v>0</v>
      </c>
      <c r="X149" s="173"/>
      <c r="Y149" s="174"/>
      <c r="Z149" s="174"/>
      <c r="AB149" s="174"/>
    </row>
    <row r="150" spans="1:28" ht="15.75" hidden="1" x14ac:dyDescent="0.25">
      <c r="A150" s="104">
        <v>490008</v>
      </c>
      <c r="B150" s="20" t="s">
        <v>300</v>
      </c>
      <c r="C150" s="18"/>
      <c r="D150" s="31" t="e">
        <f>#REF!-#REF!</f>
        <v>#REF!</v>
      </c>
      <c r="E150" s="31" t="e">
        <f>#REF!-#REF!</f>
        <v>#REF!</v>
      </c>
      <c r="F150" s="31" t="e">
        <f>#REF!-#REF!</f>
        <v>#REF!</v>
      </c>
      <c r="G150" s="31" t="e">
        <f>#REF!-#REF!</f>
        <v>#REF!</v>
      </c>
      <c r="H150" s="31"/>
      <c r="I150" s="31"/>
      <c r="J150" s="31"/>
      <c r="K150" s="31"/>
      <c r="L150" s="31"/>
      <c r="M150" s="31"/>
      <c r="N150" s="31"/>
      <c r="O150" s="31"/>
      <c r="P150" s="145"/>
      <c r="Q150" s="64"/>
      <c r="R150" s="64">
        <v>0</v>
      </c>
      <c r="S150" s="64">
        <v>0</v>
      </c>
      <c r="T150" s="64"/>
      <c r="U150" s="64">
        <v>0</v>
      </c>
      <c r="V150" s="31">
        <v>0</v>
      </c>
      <c r="X150" s="173"/>
      <c r="Y150" s="174"/>
      <c r="Z150" s="174"/>
      <c r="AB150" s="174"/>
    </row>
    <row r="151" spans="1:28" ht="15.75" x14ac:dyDescent="0.25">
      <c r="A151" s="104">
        <v>490009</v>
      </c>
      <c r="B151" s="20" t="s">
        <v>17</v>
      </c>
      <c r="C151" s="18"/>
      <c r="D151" s="31" t="e">
        <f>#REF!-#REF!</f>
        <v>#REF!</v>
      </c>
      <c r="E151" s="31" t="e">
        <f>#REF!-#REF!</f>
        <v>#REF!</v>
      </c>
      <c r="F151" s="31" t="e">
        <f>#REF!-#REF!</f>
        <v>#REF!</v>
      </c>
      <c r="G151" s="31" t="e">
        <f>#REF!-#REF!</f>
        <v>#REF!</v>
      </c>
      <c r="H151" s="31"/>
      <c r="I151" s="31"/>
      <c r="J151" s="31"/>
      <c r="K151" s="31"/>
      <c r="L151" s="31"/>
      <c r="M151" s="31"/>
      <c r="N151" s="31"/>
      <c r="O151" s="31"/>
      <c r="P151" s="145"/>
      <c r="Q151" s="64"/>
      <c r="R151" s="64">
        <v>427974301</v>
      </c>
      <c r="S151" s="64">
        <v>297155623.00099999</v>
      </c>
      <c r="T151" s="64">
        <v>29060000</v>
      </c>
      <c r="U151" s="64">
        <v>1553000000.0999999</v>
      </c>
      <c r="V151" s="31">
        <v>0</v>
      </c>
      <c r="X151" s="173"/>
      <c r="Y151" s="174"/>
      <c r="Z151" s="174"/>
      <c r="AB151" s="174"/>
    </row>
    <row r="152" spans="1:28" ht="15.75" hidden="1" x14ac:dyDescent="0.25">
      <c r="A152" s="104">
        <v>490010</v>
      </c>
      <c r="B152" s="20" t="s">
        <v>301</v>
      </c>
      <c r="C152" s="18"/>
      <c r="D152" s="31" t="e">
        <f>#REF!-#REF!</f>
        <v>#REF!</v>
      </c>
      <c r="E152" s="31" t="e">
        <f>#REF!-#REF!</f>
        <v>#REF!</v>
      </c>
      <c r="F152" s="31" t="e">
        <f>#REF!-#REF!</f>
        <v>#REF!</v>
      </c>
      <c r="G152" s="31" t="e">
        <f>#REF!-#REF!</f>
        <v>#REF!</v>
      </c>
      <c r="H152" s="31"/>
      <c r="I152" s="31"/>
      <c r="J152" s="31"/>
      <c r="K152" s="31"/>
      <c r="L152" s="31"/>
      <c r="M152" s="31"/>
      <c r="N152" s="31"/>
      <c r="O152" s="31"/>
      <c r="P152" s="145"/>
      <c r="Q152" s="64"/>
      <c r="R152" s="64">
        <v>0</v>
      </c>
      <c r="S152" s="64">
        <v>0</v>
      </c>
      <c r="T152" s="64"/>
      <c r="U152" s="64">
        <v>0</v>
      </c>
      <c r="V152" s="31">
        <v>0</v>
      </c>
      <c r="X152" s="173"/>
      <c r="Y152" s="174"/>
      <c r="Z152" s="174"/>
      <c r="AB152" s="174"/>
    </row>
    <row r="153" spans="1:28" ht="15.75" hidden="1" x14ac:dyDescent="0.25">
      <c r="A153" s="104">
        <v>490011</v>
      </c>
      <c r="B153" s="20" t="s">
        <v>302</v>
      </c>
      <c r="C153" s="18"/>
      <c r="D153" s="31" t="e">
        <f>#REF!-#REF!</f>
        <v>#REF!</v>
      </c>
      <c r="E153" s="31" t="e">
        <f>#REF!-#REF!</f>
        <v>#REF!</v>
      </c>
      <c r="F153" s="31" t="e">
        <f>#REF!-#REF!</f>
        <v>#REF!</v>
      </c>
      <c r="G153" s="31" t="e">
        <f>#REF!-#REF!</f>
        <v>#REF!</v>
      </c>
      <c r="H153" s="31"/>
      <c r="I153" s="31"/>
      <c r="J153" s="31"/>
      <c r="K153" s="31"/>
      <c r="L153" s="31"/>
      <c r="M153" s="31"/>
      <c r="N153" s="31"/>
      <c r="O153" s="31"/>
      <c r="P153" s="145"/>
      <c r="Q153" s="64"/>
      <c r="R153" s="64">
        <v>0</v>
      </c>
      <c r="S153" s="64">
        <v>0</v>
      </c>
      <c r="T153" s="64"/>
      <c r="U153" s="64">
        <v>0</v>
      </c>
      <c r="V153" s="31">
        <v>0</v>
      </c>
      <c r="X153" s="173"/>
      <c r="Y153" s="174"/>
      <c r="Z153" s="174"/>
      <c r="AB153" s="174"/>
    </row>
    <row r="154" spans="1:28" ht="15.75" hidden="1" x14ac:dyDescent="0.25">
      <c r="A154" s="104">
        <v>490012</v>
      </c>
      <c r="B154" s="20" t="s">
        <v>303</v>
      </c>
      <c r="C154" s="18"/>
      <c r="D154" s="31" t="e">
        <f>#REF!-#REF!</f>
        <v>#REF!</v>
      </c>
      <c r="E154" s="31" t="e">
        <f>#REF!-#REF!</f>
        <v>#REF!</v>
      </c>
      <c r="F154" s="31" t="e">
        <f>#REF!-#REF!</f>
        <v>#REF!</v>
      </c>
      <c r="G154" s="31" t="e">
        <f>#REF!-#REF!</f>
        <v>#REF!</v>
      </c>
      <c r="H154" s="31"/>
      <c r="I154" s="31"/>
      <c r="J154" s="31"/>
      <c r="K154" s="31"/>
      <c r="L154" s="31"/>
      <c r="M154" s="31"/>
      <c r="N154" s="31"/>
      <c r="O154" s="31"/>
      <c r="P154" s="145"/>
      <c r="Q154" s="64"/>
      <c r="R154" s="64">
        <v>0</v>
      </c>
      <c r="S154" s="64">
        <v>46981480</v>
      </c>
      <c r="T154" s="64"/>
      <c r="U154" s="64">
        <v>0</v>
      </c>
      <c r="V154" s="31">
        <v>0</v>
      </c>
      <c r="X154" s="173"/>
      <c r="Y154" s="174"/>
      <c r="Z154" s="174"/>
      <c r="AB154" s="174"/>
    </row>
    <row r="155" spans="1:28" ht="15.75" hidden="1" x14ac:dyDescent="0.25">
      <c r="A155" s="104">
        <v>490013</v>
      </c>
      <c r="B155" s="20" t="s">
        <v>427</v>
      </c>
      <c r="C155" s="18"/>
      <c r="D155" s="31" t="e">
        <f>#REF!-#REF!</f>
        <v>#REF!</v>
      </c>
      <c r="E155" s="31" t="e">
        <f>#REF!-#REF!</f>
        <v>#REF!</v>
      </c>
      <c r="F155" s="31" t="e">
        <f>#REF!-#REF!</f>
        <v>#REF!</v>
      </c>
      <c r="G155" s="31" t="e">
        <f>#REF!-#REF!</f>
        <v>#REF!</v>
      </c>
      <c r="H155" s="31"/>
      <c r="I155" s="31"/>
      <c r="J155" s="31"/>
      <c r="K155" s="31"/>
      <c r="L155" s="31"/>
      <c r="M155" s="31"/>
      <c r="N155" s="31"/>
      <c r="O155" s="31"/>
      <c r="P155" s="145"/>
      <c r="Q155" s="64"/>
      <c r="R155" s="64">
        <v>0</v>
      </c>
      <c r="S155" s="64"/>
      <c r="T155" s="64"/>
      <c r="U155" s="64"/>
      <c r="V155" s="31"/>
      <c r="X155" s="173"/>
      <c r="Y155" s="174"/>
      <c r="Z155" s="174"/>
      <c r="AB155" s="174"/>
    </row>
    <row r="156" spans="1:28" ht="15.75" x14ac:dyDescent="0.25">
      <c r="A156" s="104">
        <v>490099</v>
      </c>
      <c r="B156" s="20" t="s">
        <v>18</v>
      </c>
      <c r="C156" s="18"/>
      <c r="D156" s="31" t="e">
        <f>#REF!-#REF!</f>
        <v>#REF!</v>
      </c>
      <c r="E156" s="31" t="e">
        <f>#REF!-#REF!</f>
        <v>#REF!</v>
      </c>
      <c r="F156" s="31" t="e">
        <f>#REF!-#REF!</f>
        <v>#REF!</v>
      </c>
      <c r="G156" s="31" t="e">
        <f>#REF!-#REF!</f>
        <v>#REF!</v>
      </c>
      <c r="H156" s="31"/>
      <c r="I156" s="31"/>
      <c r="J156" s="31"/>
      <c r="K156" s="31"/>
      <c r="L156" s="31"/>
      <c r="M156" s="31"/>
      <c r="N156" s="31"/>
      <c r="O156" s="31"/>
      <c r="P156" s="145"/>
      <c r="Q156" s="64"/>
      <c r="R156" s="64">
        <v>12479305.98</v>
      </c>
      <c r="S156" s="64">
        <v>222686336</v>
      </c>
      <c r="T156" s="64"/>
      <c r="U156" s="64">
        <v>713058477</v>
      </c>
      <c r="V156" s="31">
        <v>0</v>
      </c>
      <c r="X156" s="173"/>
      <c r="Y156" s="174"/>
      <c r="Z156" s="174"/>
      <c r="AB156" s="174"/>
    </row>
    <row r="157" spans="1:28" ht="15.75" x14ac:dyDescent="0.25">
      <c r="A157" s="104">
        <v>490100</v>
      </c>
      <c r="B157" s="20" t="s">
        <v>403</v>
      </c>
      <c r="C157" s="18"/>
      <c r="D157" s="31" t="e">
        <f>#REF!-#REF!</f>
        <v>#REF!</v>
      </c>
      <c r="E157" s="31" t="e">
        <f>#REF!-#REF!</f>
        <v>#REF!</v>
      </c>
      <c r="F157" s="31" t="e">
        <f>#REF!-#REF!</f>
        <v>#REF!</v>
      </c>
      <c r="G157" s="31" t="e">
        <f>#REF!-#REF!</f>
        <v>#REF!</v>
      </c>
      <c r="H157" s="31"/>
      <c r="I157" s="31"/>
      <c r="J157" s="31"/>
      <c r="K157" s="31"/>
      <c r="L157" s="31"/>
      <c r="M157" s="31"/>
      <c r="N157" s="31"/>
      <c r="O157" s="31"/>
      <c r="P157" s="145"/>
      <c r="Q157" s="64"/>
      <c r="R157" s="64">
        <v>3252940700</v>
      </c>
      <c r="S157" s="64">
        <v>33789798700</v>
      </c>
      <c r="T157" s="64">
        <v>22094845200</v>
      </c>
      <c r="U157" s="64">
        <v>0</v>
      </c>
      <c r="V157" s="31"/>
      <c r="W157" s="9"/>
      <c r="X157" s="173"/>
      <c r="Y157" s="174"/>
      <c r="Z157" s="174"/>
      <c r="AB157" s="174"/>
    </row>
    <row r="158" spans="1:28" ht="15.75" x14ac:dyDescent="0.25">
      <c r="A158" s="49"/>
      <c r="B158" s="13" t="s">
        <v>95</v>
      </c>
      <c r="C158" s="18"/>
      <c r="D158" s="61" t="e">
        <f t="shared" ref="D158:R158" si="10">SUM(D143:D157)</f>
        <v>#REF!</v>
      </c>
      <c r="E158" s="61" t="e">
        <f t="shared" si="10"/>
        <v>#REF!</v>
      </c>
      <c r="F158" s="61" t="e">
        <f t="shared" si="10"/>
        <v>#REF!</v>
      </c>
      <c r="G158" s="61" t="e">
        <f t="shared" si="10"/>
        <v>#REF!</v>
      </c>
      <c r="H158" s="61"/>
      <c r="I158" s="61"/>
      <c r="J158" s="61"/>
      <c r="K158" s="61"/>
      <c r="L158" s="61"/>
      <c r="M158" s="61"/>
      <c r="N158" s="61"/>
      <c r="O158" s="61"/>
      <c r="P158" s="146"/>
      <c r="Q158" s="61"/>
      <c r="R158" s="61">
        <f t="shared" si="10"/>
        <v>3744643506.98</v>
      </c>
      <c r="S158" s="61">
        <f>SUM(S143:S157)</f>
        <v>34377430339.000999</v>
      </c>
      <c r="T158" s="61">
        <f>SUM(T143:T157)</f>
        <v>22123905200</v>
      </c>
      <c r="U158" s="61">
        <f>SUM(U143:U157)</f>
        <v>2266058477.0999999</v>
      </c>
      <c r="V158" s="61">
        <f>SUM(V143:V156)</f>
        <v>0</v>
      </c>
      <c r="X158" s="173"/>
      <c r="Y158" s="174"/>
      <c r="Z158" s="174"/>
      <c r="AB158" s="174"/>
    </row>
    <row r="159" spans="1:28" ht="6" customHeight="1" x14ac:dyDescent="0.25">
      <c r="A159" s="49"/>
      <c r="B159" s="13"/>
      <c r="C159" s="18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140"/>
      <c r="Q159" s="65"/>
      <c r="R159" s="65"/>
      <c r="S159" s="65"/>
      <c r="T159" s="65"/>
      <c r="U159" s="65"/>
      <c r="V159" s="65"/>
      <c r="X159" s="173"/>
      <c r="Y159" s="174"/>
      <c r="Z159" s="174"/>
      <c r="AB159" s="174"/>
    </row>
    <row r="160" spans="1:28" ht="15.75" x14ac:dyDescent="0.25">
      <c r="A160" s="49">
        <v>491000</v>
      </c>
      <c r="B160" s="13" t="s">
        <v>404</v>
      </c>
      <c r="C160" s="18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140"/>
      <c r="Q160" s="65"/>
      <c r="R160" s="65"/>
      <c r="S160" s="65"/>
      <c r="T160" s="65"/>
      <c r="U160" s="65"/>
      <c r="V160" s="65"/>
      <c r="X160" s="173"/>
      <c r="Y160" s="174"/>
      <c r="Z160" s="174"/>
      <c r="AB160" s="174"/>
    </row>
    <row r="161" spans="1:28" ht="15.75" x14ac:dyDescent="0.25">
      <c r="A161" s="104">
        <v>491100</v>
      </c>
      <c r="B161" s="40" t="s">
        <v>385</v>
      </c>
      <c r="C161" s="18"/>
      <c r="D161" s="31" t="e">
        <f>#REF!-#REF!</f>
        <v>#REF!</v>
      </c>
      <c r="E161" s="31" t="e">
        <f>#REF!-#REF!</f>
        <v>#REF!</v>
      </c>
      <c r="F161" s="31" t="e">
        <f>#REF!-#REF!</f>
        <v>#REF!</v>
      </c>
      <c r="G161" s="31" t="e">
        <f>#REF!-#REF!</f>
        <v>#REF!</v>
      </c>
      <c r="H161" s="31"/>
      <c r="I161" s="31"/>
      <c r="J161" s="31"/>
      <c r="K161" s="31"/>
      <c r="L161" s="31"/>
      <c r="M161" s="31"/>
      <c r="N161" s="31"/>
      <c r="O161" s="31"/>
      <c r="P161" s="145"/>
      <c r="Q161" s="64"/>
      <c r="R161" s="64">
        <v>-9979878483.8192921</v>
      </c>
      <c r="S161" s="64">
        <v>-17660384488.56258</v>
      </c>
      <c r="T161" s="64">
        <v>-7979442671.8747492</v>
      </c>
      <c r="U161" s="64">
        <v>-7298997322</v>
      </c>
      <c r="V161" s="31"/>
      <c r="X161" s="173"/>
      <c r="Y161" s="174"/>
      <c r="Z161" s="174"/>
      <c r="AB161" s="174"/>
    </row>
    <row r="162" spans="1:28" ht="15.75" x14ac:dyDescent="0.25">
      <c r="A162" s="110">
        <v>491200</v>
      </c>
      <c r="B162" s="40" t="s">
        <v>384</v>
      </c>
      <c r="C162" s="18"/>
      <c r="D162" s="31" t="e">
        <f>#REF!-#REF!</f>
        <v>#REF!</v>
      </c>
      <c r="E162" s="31" t="e">
        <f>#REF!-#REF!</f>
        <v>#REF!</v>
      </c>
      <c r="F162" s="31" t="e">
        <f>#REF!-#REF!</f>
        <v>#REF!</v>
      </c>
      <c r="G162" s="31" t="e">
        <f>#REF!-#REF!</f>
        <v>#REF!</v>
      </c>
      <c r="H162" s="31"/>
      <c r="I162" s="31"/>
      <c r="J162" s="31"/>
      <c r="K162" s="31"/>
      <c r="L162" s="31"/>
      <c r="M162" s="31"/>
      <c r="N162" s="31"/>
      <c r="O162" s="31"/>
      <c r="P162" s="145"/>
      <c r="Q162" s="64"/>
      <c r="R162" s="64">
        <v>869913497.54234481</v>
      </c>
      <c r="S162" s="64">
        <v>1415897566.9940355</v>
      </c>
      <c r="T162" s="64">
        <v>2100603995.2799811</v>
      </c>
      <c r="U162" s="64">
        <v>1550745195</v>
      </c>
      <c r="V162" s="31"/>
      <c r="X162" s="173"/>
      <c r="Y162" s="174"/>
      <c r="Z162" s="174"/>
      <c r="AB162" s="174"/>
    </row>
    <row r="163" spans="1:28" ht="15.75" hidden="1" x14ac:dyDescent="0.25">
      <c r="A163" s="49">
        <v>491300</v>
      </c>
      <c r="B163" s="40" t="s">
        <v>405</v>
      </c>
      <c r="C163" s="18"/>
      <c r="D163" s="31" t="e">
        <f>#REF!-#REF!</f>
        <v>#REF!</v>
      </c>
      <c r="E163" s="31" t="e">
        <f>#REF!-#REF!</f>
        <v>#REF!</v>
      </c>
      <c r="F163" s="31" t="e">
        <f>#REF!-#REF!</f>
        <v>#REF!</v>
      </c>
      <c r="G163" s="31" t="e">
        <f>#REF!-#REF!</f>
        <v>#REF!</v>
      </c>
      <c r="H163" s="31"/>
      <c r="I163" s="31"/>
      <c r="J163" s="31"/>
      <c r="K163" s="31"/>
      <c r="L163" s="31"/>
      <c r="M163" s="31"/>
      <c r="N163" s="31"/>
      <c r="O163" s="31"/>
      <c r="P163" s="145"/>
      <c r="Q163" s="64"/>
      <c r="R163" s="65">
        <v>0</v>
      </c>
      <c r="S163" s="147">
        <v>-1294776000</v>
      </c>
      <c r="T163" s="65">
        <v>-4260381000</v>
      </c>
      <c r="U163" s="65">
        <v>0</v>
      </c>
      <c r="V163" s="65"/>
      <c r="X163" s="173"/>
      <c r="Y163" s="174"/>
      <c r="Z163" s="174"/>
      <c r="AB163" s="174"/>
    </row>
    <row r="164" spans="1:28" ht="6" customHeight="1" x14ac:dyDescent="0.25">
      <c r="A164" s="49"/>
      <c r="B164" s="13"/>
      <c r="C164" s="18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140"/>
      <c r="Q164" s="65"/>
      <c r="R164" s="65"/>
      <c r="S164" s="65"/>
      <c r="T164" s="65"/>
      <c r="U164" s="65"/>
      <c r="V164" s="65"/>
      <c r="X164" s="173"/>
      <c r="Y164" s="174"/>
      <c r="Z164" s="174"/>
      <c r="AB164" s="174"/>
    </row>
    <row r="165" spans="1:28" ht="15.75" x14ac:dyDescent="0.25">
      <c r="A165" s="49"/>
      <c r="B165" s="13" t="s">
        <v>406</v>
      </c>
      <c r="C165" s="18"/>
      <c r="D165" s="61" t="e">
        <f>SUM(D161:D164)</f>
        <v>#REF!</v>
      </c>
      <c r="E165" s="61" t="e">
        <f t="shared" ref="E165:R165" si="11">SUM(E161:E164)</f>
        <v>#REF!</v>
      </c>
      <c r="F165" s="61" t="e">
        <f t="shared" si="11"/>
        <v>#REF!</v>
      </c>
      <c r="G165" s="61" t="e">
        <f t="shared" si="11"/>
        <v>#REF!</v>
      </c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>
        <f t="shared" si="11"/>
        <v>-9109964986.276947</v>
      </c>
      <c r="S165" s="61">
        <f t="shared" ref="S165" si="12">SUM(S161:S163)</f>
        <v>-17539262921.568542</v>
      </c>
      <c r="T165" s="61">
        <f t="shared" ref="T165" si="13">SUM(T161:T163)</f>
        <v>-10139219676.594769</v>
      </c>
      <c r="U165" s="61">
        <f>SUM(U161:U163)</f>
        <v>-5748252127</v>
      </c>
      <c r="V165" s="65"/>
      <c r="X165" s="173"/>
      <c r="Y165" s="174"/>
      <c r="Z165" s="174"/>
      <c r="AB165" s="174"/>
    </row>
    <row r="166" spans="1:28" ht="6" customHeight="1" x14ac:dyDescent="0.25">
      <c r="A166" s="49"/>
      <c r="B166" s="13"/>
      <c r="C166" s="18"/>
      <c r="D166" s="25"/>
      <c r="E166" s="25"/>
      <c r="F166" s="18"/>
      <c r="G166" s="25"/>
      <c r="H166" s="18"/>
      <c r="I166" s="18"/>
      <c r="J166" s="18"/>
      <c r="K166" s="25"/>
      <c r="L166" s="25"/>
      <c r="M166" s="25"/>
      <c r="N166" s="25"/>
      <c r="O166" s="65"/>
      <c r="P166" s="145"/>
      <c r="Q166" s="147"/>
      <c r="R166" s="147"/>
      <c r="S166" s="147"/>
      <c r="T166" s="147"/>
      <c r="U166" s="65"/>
      <c r="V166" s="64"/>
      <c r="X166" s="173"/>
      <c r="Y166" s="174"/>
      <c r="Z166" s="174"/>
      <c r="AB166" s="174"/>
    </row>
    <row r="167" spans="1:28" ht="15.75" x14ac:dyDescent="0.25">
      <c r="A167" s="49"/>
      <c r="B167" s="13" t="s">
        <v>96</v>
      </c>
      <c r="C167" s="18"/>
      <c r="D167" s="62" t="e">
        <f t="shared" ref="D167:R167" si="14">+D70+D94+D115+D140+D158+D121+D165</f>
        <v>#REF!</v>
      </c>
      <c r="E167" s="62" t="e">
        <f t="shared" si="14"/>
        <v>#REF!</v>
      </c>
      <c r="F167" s="62" t="e">
        <f t="shared" si="14"/>
        <v>#REF!</v>
      </c>
      <c r="G167" s="62" t="e">
        <f t="shared" si="14"/>
        <v>#REF!</v>
      </c>
      <c r="H167" s="62"/>
      <c r="I167" s="62"/>
      <c r="J167" s="62"/>
      <c r="K167" s="62"/>
      <c r="L167" s="62"/>
      <c r="M167" s="62"/>
      <c r="N167" s="62"/>
      <c r="O167" s="62"/>
      <c r="P167" s="157"/>
      <c r="Q167" s="62"/>
      <c r="R167" s="62">
        <f t="shared" si="14"/>
        <v>62706950650.212555</v>
      </c>
      <c r="S167" s="62">
        <f>+S70+S94+S115+S140+S158+S121+S165</f>
        <v>82051451142.589783</v>
      </c>
      <c r="T167" s="62">
        <f>+T70+T94+T115+T140+T158+T121+T165</f>
        <v>60513458830.921341</v>
      </c>
      <c r="U167" s="62">
        <f>+U70+U94+U115+U140+U158+U121+U165</f>
        <v>53838592054.7117</v>
      </c>
      <c r="V167" s="62">
        <f>+V70+V94+V115+V140+V158+V121</f>
        <v>0</v>
      </c>
      <c r="X167" s="173"/>
      <c r="Y167" s="174"/>
      <c r="Z167" s="174"/>
      <c r="AB167" s="174"/>
    </row>
    <row r="168" spans="1:28" ht="6" customHeight="1" x14ac:dyDescent="0.25">
      <c r="A168" s="49"/>
      <c r="B168" s="13"/>
      <c r="C168" s="18"/>
      <c r="D168" s="25"/>
      <c r="E168" s="25"/>
      <c r="F168" s="18"/>
      <c r="G168" s="25"/>
      <c r="H168" s="18"/>
      <c r="I168" s="18"/>
      <c r="J168" s="18"/>
      <c r="K168" s="25"/>
      <c r="L168" s="25"/>
      <c r="M168" s="25"/>
      <c r="N168" s="25"/>
      <c r="O168" s="65"/>
      <c r="P168" s="145"/>
      <c r="Q168" s="147"/>
      <c r="R168" s="147"/>
      <c r="S168" s="147"/>
      <c r="T168" s="147"/>
      <c r="U168" s="147"/>
      <c r="V168" s="65"/>
      <c r="X168" s="173"/>
      <c r="Y168" s="174"/>
      <c r="Z168" s="174"/>
      <c r="AB168" s="174"/>
    </row>
    <row r="169" spans="1:28" ht="15.75" x14ac:dyDescent="0.25">
      <c r="A169" s="103">
        <v>500000</v>
      </c>
      <c r="B169" s="43" t="s">
        <v>46</v>
      </c>
      <c r="C169" s="18"/>
      <c r="D169" s="192"/>
      <c r="E169" s="193"/>
      <c r="F169" s="192"/>
      <c r="G169" s="185"/>
      <c r="H169" s="185"/>
      <c r="I169" s="185"/>
      <c r="J169" s="185"/>
      <c r="K169" s="185"/>
      <c r="L169" s="185"/>
      <c r="M169" s="185"/>
      <c r="N169" s="25"/>
      <c r="O169" s="65"/>
      <c r="P169" s="145"/>
      <c r="Q169" s="147"/>
      <c r="R169" s="147"/>
      <c r="S169" s="147"/>
      <c r="T169" s="147"/>
      <c r="U169" s="179"/>
      <c r="V169" s="65"/>
      <c r="X169" s="173"/>
      <c r="Y169" s="174"/>
      <c r="Z169" s="174"/>
      <c r="AB169" s="174"/>
    </row>
    <row r="170" spans="1:28" ht="15.75" x14ac:dyDescent="0.25">
      <c r="A170" s="104">
        <v>501000</v>
      </c>
      <c r="B170" s="20" t="s">
        <v>47</v>
      </c>
      <c r="C170" s="18"/>
      <c r="D170" s="25" t="e">
        <f>#REF!-#REF!</f>
        <v>#REF!</v>
      </c>
      <c r="E170" s="25" t="e">
        <f>#REF!-#REF!</f>
        <v>#REF!</v>
      </c>
      <c r="F170" s="25" t="e">
        <f>#REF!-#REF!</f>
        <v>#REF!</v>
      </c>
      <c r="G170" s="25" t="e">
        <f>#REF!-#REF!</f>
        <v>#REF!</v>
      </c>
      <c r="H170" s="25"/>
      <c r="I170" s="25"/>
      <c r="J170" s="25"/>
      <c r="K170" s="25"/>
      <c r="L170" s="25"/>
      <c r="M170" s="25"/>
      <c r="N170" s="25"/>
      <c r="O170" s="25"/>
      <c r="P170" s="145"/>
      <c r="Q170" s="64"/>
      <c r="R170" s="64">
        <v>13881493846</v>
      </c>
      <c r="S170" s="64">
        <v>17961407748.110001</v>
      </c>
      <c r="T170" s="64">
        <v>12707970389</v>
      </c>
      <c r="U170" s="64">
        <v>13694040405</v>
      </c>
      <c r="V170" s="31">
        <v>7836243336</v>
      </c>
      <c r="X170" s="190" t="e">
        <f>G121/G172</f>
        <v>#REF!</v>
      </c>
      <c r="Y170" s="174"/>
      <c r="Z170" s="174"/>
      <c r="AB170" s="174"/>
    </row>
    <row r="171" spans="1:28" ht="15.75" hidden="1" x14ac:dyDescent="0.25">
      <c r="A171" s="104">
        <v>501100</v>
      </c>
      <c r="B171" s="20" t="s">
        <v>408</v>
      </c>
      <c r="C171" s="18"/>
      <c r="D171" s="25" t="e">
        <f>#REF!-#REF!</f>
        <v>#REF!</v>
      </c>
      <c r="E171" s="25" t="e">
        <f>#REF!-#REF!</f>
        <v>#REF!</v>
      </c>
      <c r="F171" s="25" t="e">
        <f>#REF!-#REF!</f>
        <v>#REF!</v>
      </c>
      <c r="G171" s="25" t="e">
        <f>#REF!-#REF!</f>
        <v>#REF!</v>
      </c>
      <c r="H171" s="25"/>
      <c r="I171" s="25"/>
      <c r="J171" s="25"/>
      <c r="K171" s="25"/>
      <c r="L171" s="25"/>
      <c r="M171" s="25"/>
      <c r="N171" s="25"/>
      <c r="O171" s="25"/>
      <c r="P171" s="145"/>
      <c r="Q171" s="64"/>
      <c r="R171" s="64">
        <v>0</v>
      </c>
      <c r="S171" s="64">
        <v>1182500</v>
      </c>
      <c r="T171" s="64"/>
      <c r="U171" s="64"/>
      <c r="V171" s="31"/>
      <c r="X171" s="173"/>
      <c r="Y171" s="174"/>
      <c r="Z171" s="174"/>
      <c r="AB171" s="174"/>
    </row>
    <row r="172" spans="1:28" ht="15.75" x14ac:dyDescent="0.25">
      <c r="A172" s="104">
        <v>502000</v>
      </c>
      <c r="B172" s="20" t="s">
        <v>23</v>
      </c>
      <c r="C172" s="18"/>
      <c r="D172" s="25" t="e">
        <f>#REF!-#REF!</f>
        <v>#REF!</v>
      </c>
      <c r="E172" s="25" t="e">
        <f>#REF!-#REF!</f>
        <v>#REF!</v>
      </c>
      <c r="F172" s="25" t="e">
        <f>#REF!-#REF!</f>
        <v>#REF!</v>
      </c>
      <c r="G172" s="25" t="e">
        <f>#REF!-#REF!</f>
        <v>#REF!</v>
      </c>
      <c r="H172" s="25"/>
      <c r="I172" s="64"/>
      <c r="J172" s="25"/>
      <c r="K172" s="25"/>
      <c r="L172" s="25"/>
      <c r="M172" s="25"/>
      <c r="N172" s="25"/>
      <c r="O172" s="25"/>
      <c r="P172" s="145"/>
      <c r="Q172" s="64"/>
      <c r="R172" s="64">
        <v>18407064549.729996</v>
      </c>
      <c r="S172" s="64">
        <v>20082160062.860001</v>
      </c>
      <c r="T172" s="64">
        <v>15442068213.419998</v>
      </c>
      <c r="U172" s="64">
        <v>15963226984.75</v>
      </c>
      <c r="V172" s="31">
        <v>8243196549</v>
      </c>
      <c r="X172" s="173"/>
      <c r="Y172" s="174"/>
      <c r="Z172" s="174"/>
      <c r="AB172" s="174"/>
    </row>
    <row r="173" spans="1:28" ht="15.75" x14ac:dyDescent="0.25">
      <c r="A173" s="104">
        <v>503000</v>
      </c>
      <c r="B173" s="20" t="s">
        <v>24</v>
      </c>
      <c r="C173" s="18"/>
      <c r="D173" s="25" t="e">
        <f>#REF!-#REF!</f>
        <v>#REF!</v>
      </c>
      <c r="E173" s="25" t="e">
        <f>#REF!-#REF!</f>
        <v>#REF!</v>
      </c>
      <c r="F173" s="25" t="e">
        <f>#REF!-#REF!</f>
        <v>#REF!</v>
      </c>
      <c r="G173" s="25" t="e">
        <f>#REF!-#REF!</f>
        <v>#REF!</v>
      </c>
      <c r="H173" s="25"/>
      <c r="I173" s="25"/>
      <c r="J173" s="25"/>
      <c r="K173" s="25"/>
      <c r="L173" s="25"/>
      <c r="M173" s="25"/>
      <c r="N173" s="25"/>
      <c r="O173" s="25"/>
      <c r="P173" s="145"/>
      <c r="Q173" s="64"/>
      <c r="R173" s="64">
        <v>445138900</v>
      </c>
      <c r="S173" s="64">
        <v>85938155</v>
      </c>
      <c r="T173" s="64">
        <v>260566208</v>
      </c>
      <c r="U173" s="64">
        <v>83893220</v>
      </c>
      <c r="V173" s="31">
        <v>1289421711</v>
      </c>
      <c r="X173" s="173"/>
      <c r="Y173" s="174"/>
      <c r="Z173" s="174"/>
      <c r="AB173" s="174"/>
    </row>
    <row r="174" spans="1:28" ht="15.75" x14ac:dyDescent="0.25">
      <c r="A174" s="104">
        <v>503100</v>
      </c>
      <c r="B174" s="20" t="s">
        <v>429</v>
      </c>
      <c r="C174" s="18"/>
      <c r="D174" s="25" t="e">
        <f>#REF!-#REF!</f>
        <v>#REF!</v>
      </c>
      <c r="E174" s="25" t="e">
        <f>#REF!-#REF!</f>
        <v>#REF!</v>
      </c>
      <c r="F174" s="25" t="e">
        <f>#REF!-#REF!</f>
        <v>#REF!</v>
      </c>
      <c r="G174" s="25" t="e">
        <f>#REF!-#REF!</f>
        <v>#REF!</v>
      </c>
      <c r="H174" s="25"/>
      <c r="I174" s="25"/>
      <c r="J174" s="25"/>
      <c r="K174" s="25"/>
      <c r="L174" s="25"/>
      <c r="M174" s="25"/>
      <c r="N174" s="25"/>
      <c r="O174" s="25"/>
      <c r="P174" s="145"/>
      <c r="Q174" s="64"/>
      <c r="R174" s="64">
        <v>616560100</v>
      </c>
      <c r="S174" s="64">
        <v>0</v>
      </c>
      <c r="T174" s="64"/>
      <c r="U174" s="64"/>
      <c r="V174" s="31"/>
      <c r="X174" s="173"/>
      <c r="Y174" s="174"/>
      <c r="Z174" s="174"/>
      <c r="AB174" s="174"/>
    </row>
    <row r="175" spans="1:28" ht="15.75" x14ac:dyDescent="0.25">
      <c r="A175" s="104">
        <v>504000</v>
      </c>
      <c r="B175" s="20" t="s">
        <v>299</v>
      </c>
      <c r="C175" s="18"/>
      <c r="D175" s="25" t="e">
        <f>#REF!-#REF!</f>
        <v>#REF!</v>
      </c>
      <c r="E175" s="25" t="e">
        <f>#REF!-#REF!</f>
        <v>#REF!</v>
      </c>
      <c r="F175" s="25" t="e">
        <f>#REF!-#REF!</f>
        <v>#REF!</v>
      </c>
      <c r="G175" s="25" t="e">
        <f>#REF!-#REF!</f>
        <v>#REF!</v>
      </c>
      <c r="H175" s="25"/>
      <c r="I175" s="25"/>
      <c r="J175" s="25"/>
      <c r="K175" s="25"/>
      <c r="L175" s="25"/>
      <c r="M175" s="25"/>
      <c r="N175" s="25"/>
      <c r="O175" s="25"/>
      <c r="P175" s="145"/>
      <c r="Q175" s="64"/>
      <c r="R175" s="64">
        <v>0</v>
      </c>
      <c r="S175" s="64">
        <v>0</v>
      </c>
      <c r="T175" s="64"/>
      <c r="U175" s="64">
        <v>0</v>
      </c>
      <c r="V175" s="31">
        <v>0</v>
      </c>
      <c r="X175" s="173"/>
      <c r="Y175" s="174"/>
      <c r="Z175" s="174"/>
      <c r="AB175" s="174"/>
    </row>
    <row r="176" spans="1:28" ht="15.75" hidden="1" x14ac:dyDescent="0.25">
      <c r="A176" s="104">
        <v>505000</v>
      </c>
      <c r="B176" s="20" t="s">
        <v>304</v>
      </c>
      <c r="C176" s="18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145"/>
      <c r="Q176" s="64"/>
      <c r="R176" s="180"/>
      <c r="S176" s="64"/>
      <c r="T176" s="64"/>
      <c r="U176" s="64"/>
      <c r="V176" s="31">
        <v>0</v>
      </c>
      <c r="X176" s="173"/>
      <c r="Y176" s="174"/>
      <c r="Z176" s="174"/>
      <c r="AB176" s="174"/>
    </row>
    <row r="177" spans="1:28" ht="15.75" hidden="1" x14ac:dyDescent="0.25">
      <c r="A177" s="104">
        <v>505001</v>
      </c>
      <c r="B177" s="40" t="s">
        <v>56</v>
      </c>
      <c r="C177" s="18"/>
      <c r="D177" s="25" t="e">
        <f>#REF!-#REF!</f>
        <v>#REF!</v>
      </c>
      <c r="E177" s="25" t="e">
        <f>#REF!-#REF!</f>
        <v>#REF!</v>
      </c>
      <c r="F177" s="25" t="e">
        <f>#REF!-#REF!</f>
        <v>#REF!</v>
      </c>
      <c r="G177" s="25" t="e">
        <f>#REF!-#REF!</f>
        <v>#REF!</v>
      </c>
      <c r="H177" s="25"/>
      <c r="I177" s="25"/>
      <c r="J177" s="25"/>
      <c r="K177" s="25"/>
      <c r="L177" s="25"/>
      <c r="M177" s="25"/>
      <c r="N177" s="25"/>
      <c r="O177" s="25"/>
      <c r="P177" s="145"/>
      <c r="Q177" s="64"/>
      <c r="R177" s="64">
        <v>0</v>
      </c>
      <c r="S177" s="64">
        <v>0</v>
      </c>
      <c r="T177" s="64"/>
      <c r="U177" s="64">
        <v>0</v>
      </c>
      <c r="V177" s="31">
        <v>0</v>
      </c>
      <c r="X177" s="173"/>
      <c r="Y177" s="174"/>
      <c r="Z177" s="174"/>
      <c r="AB177" s="174"/>
    </row>
    <row r="178" spans="1:28" ht="15.75" hidden="1" x14ac:dyDescent="0.25">
      <c r="A178" s="104">
        <v>505002</v>
      </c>
      <c r="B178" s="40" t="s">
        <v>57</v>
      </c>
      <c r="C178" s="18"/>
      <c r="D178" s="25" t="e">
        <f>#REF!-#REF!</f>
        <v>#REF!</v>
      </c>
      <c r="E178" s="25" t="e">
        <f>#REF!-#REF!</f>
        <v>#REF!</v>
      </c>
      <c r="F178" s="25" t="e">
        <f>#REF!-#REF!</f>
        <v>#REF!</v>
      </c>
      <c r="G178" s="25" t="e">
        <f>#REF!-#REF!</f>
        <v>#REF!</v>
      </c>
      <c r="H178" s="25"/>
      <c r="I178" s="25"/>
      <c r="J178" s="25"/>
      <c r="K178" s="25"/>
      <c r="L178" s="25"/>
      <c r="M178" s="25"/>
      <c r="N178" s="25"/>
      <c r="O178" s="25"/>
      <c r="P178" s="145"/>
      <c r="Q178" s="64"/>
      <c r="R178" s="64">
        <v>0</v>
      </c>
      <c r="S178" s="64">
        <v>0</v>
      </c>
      <c r="T178" s="64"/>
      <c r="U178" s="64">
        <v>0</v>
      </c>
      <c r="V178" s="31">
        <v>0</v>
      </c>
      <c r="X178" s="173"/>
      <c r="Y178" s="174"/>
      <c r="Z178" s="174"/>
      <c r="AB178" s="174"/>
    </row>
    <row r="179" spans="1:28" ht="15.75" hidden="1" x14ac:dyDescent="0.25">
      <c r="A179" s="104">
        <v>505003</v>
      </c>
      <c r="B179" s="40" t="s">
        <v>58</v>
      </c>
      <c r="C179" s="31"/>
      <c r="D179" s="25" t="e">
        <f>#REF!-#REF!</f>
        <v>#REF!</v>
      </c>
      <c r="E179" s="25" t="e">
        <f>#REF!-#REF!</f>
        <v>#REF!</v>
      </c>
      <c r="F179" s="25" t="e">
        <f>#REF!-#REF!</f>
        <v>#REF!</v>
      </c>
      <c r="G179" s="25" t="e">
        <f>#REF!-#REF!</f>
        <v>#REF!</v>
      </c>
      <c r="H179" s="25"/>
      <c r="I179" s="25"/>
      <c r="J179" s="25"/>
      <c r="K179" s="25"/>
      <c r="L179" s="25"/>
      <c r="M179" s="25"/>
      <c r="N179" s="25"/>
      <c r="O179" s="25"/>
      <c r="P179" s="145"/>
      <c r="Q179" s="64"/>
      <c r="R179" s="64">
        <v>0</v>
      </c>
      <c r="S179" s="64">
        <v>0</v>
      </c>
      <c r="T179" s="64"/>
      <c r="U179" s="64">
        <v>0</v>
      </c>
      <c r="V179" s="31">
        <v>0</v>
      </c>
      <c r="X179" s="173"/>
      <c r="Y179" s="174"/>
      <c r="Z179" s="174"/>
      <c r="AB179" s="174"/>
    </row>
    <row r="180" spans="1:28" ht="15.75" hidden="1" x14ac:dyDescent="0.25">
      <c r="A180" s="104">
        <v>505004</v>
      </c>
      <c r="B180" s="40" t="s">
        <v>59</v>
      </c>
      <c r="C180" s="18"/>
      <c r="D180" s="25" t="e">
        <f>#REF!-#REF!</f>
        <v>#REF!</v>
      </c>
      <c r="E180" s="25" t="e">
        <f>#REF!-#REF!</f>
        <v>#REF!</v>
      </c>
      <c r="F180" s="25" t="e">
        <f>#REF!-#REF!</f>
        <v>#REF!</v>
      </c>
      <c r="G180" s="25" t="e">
        <f>#REF!-#REF!</f>
        <v>#REF!</v>
      </c>
      <c r="H180" s="25"/>
      <c r="I180" s="25"/>
      <c r="J180" s="25"/>
      <c r="K180" s="25"/>
      <c r="L180" s="25"/>
      <c r="M180" s="25"/>
      <c r="N180" s="25"/>
      <c r="O180" s="25"/>
      <c r="P180" s="145"/>
      <c r="Q180" s="64"/>
      <c r="R180" s="64">
        <v>0</v>
      </c>
      <c r="S180" s="64">
        <v>0</v>
      </c>
      <c r="T180" s="64"/>
      <c r="U180" s="64">
        <v>357098</v>
      </c>
      <c r="V180" s="31">
        <v>0</v>
      </c>
      <c r="X180" s="173"/>
      <c r="Y180" s="174"/>
      <c r="Z180" s="174"/>
      <c r="AB180" s="174"/>
    </row>
    <row r="181" spans="1:28" ht="15.75" hidden="1" x14ac:dyDescent="0.25">
      <c r="A181" s="104">
        <v>505005</v>
      </c>
      <c r="B181" s="40" t="s">
        <v>60</v>
      </c>
      <c r="C181" s="18"/>
      <c r="D181" s="25" t="e">
        <f>#REF!-#REF!</f>
        <v>#REF!</v>
      </c>
      <c r="E181" s="25" t="e">
        <f>#REF!-#REF!</f>
        <v>#REF!</v>
      </c>
      <c r="F181" s="25" t="e">
        <f>#REF!-#REF!</f>
        <v>#REF!</v>
      </c>
      <c r="G181" s="25" t="e">
        <f>#REF!-#REF!</f>
        <v>#REF!</v>
      </c>
      <c r="H181" s="25"/>
      <c r="I181" s="25"/>
      <c r="J181" s="25"/>
      <c r="K181" s="25"/>
      <c r="L181" s="25"/>
      <c r="M181" s="25"/>
      <c r="N181" s="25"/>
      <c r="O181" s="25"/>
      <c r="P181" s="145"/>
      <c r="Q181" s="64"/>
      <c r="R181" s="64">
        <v>0</v>
      </c>
      <c r="S181" s="64">
        <v>0</v>
      </c>
      <c r="T181" s="64"/>
      <c r="U181" s="64">
        <v>0</v>
      </c>
      <c r="V181" s="31">
        <v>0</v>
      </c>
      <c r="X181" s="173"/>
      <c r="Y181" s="174"/>
      <c r="Z181" s="174"/>
      <c r="AB181" s="174"/>
    </row>
    <row r="182" spans="1:28" ht="15.75" hidden="1" x14ac:dyDescent="0.25">
      <c r="A182" s="104">
        <v>505006</v>
      </c>
      <c r="B182" s="40" t="s">
        <v>61</v>
      </c>
      <c r="C182" s="18"/>
      <c r="D182" s="25" t="e">
        <f>#REF!-#REF!</f>
        <v>#REF!</v>
      </c>
      <c r="E182" s="25" t="e">
        <f>#REF!-#REF!</f>
        <v>#REF!</v>
      </c>
      <c r="F182" s="25" t="e">
        <f>#REF!-#REF!</f>
        <v>#REF!</v>
      </c>
      <c r="G182" s="25" t="e">
        <f>#REF!-#REF!</f>
        <v>#REF!</v>
      </c>
      <c r="H182" s="25"/>
      <c r="I182" s="25"/>
      <c r="J182" s="25"/>
      <c r="K182" s="25"/>
      <c r="L182" s="25"/>
      <c r="M182" s="25"/>
      <c r="N182" s="25"/>
      <c r="O182" s="25"/>
      <c r="P182" s="145"/>
      <c r="Q182" s="64"/>
      <c r="R182" s="64">
        <v>0</v>
      </c>
      <c r="S182" s="64">
        <v>0</v>
      </c>
      <c r="T182" s="64"/>
      <c r="U182" s="64">
        <v>0</v>
      </c>
      <c r="V182" s="31">
        <v>0</v>
      </c>
      <c r="X182" s="173"/>
      <c r="Y182" s="174"/>
      <c r="Z182" s="174"/>
      <c r="AB182" s="174"/>
    </row>
    <row r="183" spans="1:28" ht="15.75" hidden="1" x14ac:dyDescent="0.25">
      <c r="A183" s="104">
        <v>505007</v>
      </c>
      <c r="B183" s="40" t="s">
        <v>62</v>
      </c>
      <c r="C183" s="18"/>
      <c r="D183" s="25" t="e">
        <f>#REF!-#REF!</f>
        <v>#REF!</v>
      </c>
      <c r="E183" s="25" t="e">
        <f>#REF!-#REF!</f>
        <v>#REF!</v>
      </c>
      <c r="F183" s="25" t="e">
        <f>#REF!-#REF!</f>
        <v>#REF!</v>
      </c>
      <c r="G183" s="25" t="e">
        <f>#REF!-#REF!</f>
        <v>#REF!</v>
      </c>
      <c r="H183" s="25"/>
      <c r="I183" s="25"/>
      <c r="J183" s="25"/>
      <c r="K183" s="25"/>
      <c r="L183" s="25"/>
      <c r="M183" s="25"/>
      <c r="N183" s="25"/>
      <c r="O183" s="25"/>
      <c r="P183" s="145"/>
      <c r="Q183" s="64"/>
      <c r="R183" s="64">
        <v>0</v>
      </c>
      <c r="S183" s="64">
        <v>0</v>
      </c>
      <c r="T183" s="64"/>
      <c r="U183" s="64">
        <v>13131100</v>
      </c>
      <c r="V183" s="31">
        <v>0</v>
      </c>
      <c r="X183" s="173"/>
      <c r="Y183" s="174"/>
      <c r="Z183" s="174"/>
      <c r="AB183" s="174"/>
    </row>
    <row r="184" spans="1:28" ht="15.75" hidden="1" x14ac:dyDescent="0.25">
      <c r="A184" s="104">
        <v>505008</v>
      </c>
      <c r="B184" s="40" t="s">
        <v>321</v>
      </c>
      <c r="C184" s="18"/>
      <c r="D184" s="25" t="e">
        <f>#REF!-#REF!</f>
        <v>#REF!</v>
      </c>
      <c r="E184" s="25" t="e">
        <f>#REF!-#REF!</f>
        <v>#REF!</v>
      </c>
      <c r="F184" s="25" t="e">
        <f>#REF!-#REF!</f>
        <v>#REF!</v>
      </c>
      <c r="G184" s="25" t="e">
        <f>#REF!-#REF!</f>
        <v>#REF!</v>
      </c>
      <c r="H184" s="25"/>
      <c r="I184" s="25"/>
      <c r="J184" s="25"/>
      <c r="K184" s="25"/>
      <c r="L184" s="25"/>
      <c r="M184" s="25"/>
      <c r="N184" s="25"/>
      <c r="O184" s="25"/>
      <c r="P184" s="145"/>
      <c r="Q184" s="64"/>
      <c r="R184" s="64">
        <v>0</v>
      </c>
      <c r="S184" s="64">
        <v>0</v>
      </c>
      <c r="T184" s="64">
        <v>7106725</v>
      </c>
      <c r="U184" s="64">
        <v>7650000</v>
      </c>
      <c r="V184" s="31">
        <v>0</v>
      </c>
      <c r="X184" s="173"/>
      <c r="Y184" s="174"/>
      <c r="Z184" s="174"/>
      <c r="AB184" s="174"/>
    </row>
    <row r="185" spans="1:28" ht="15.75" hidden="1" x14ac:dyDescent="0.25">
      <c r="A185" s="104">
        <v>505009</v>
      </c>
      <c r="B185" s="40" t="s">
        <v>322</v>
      </c>
      <c r="C185" s="18"/>
      <c r="D185" s="25" t="e">
        <f>#REF!-#REF!</f>
        <v>#REF!</v>
      </c>
      <c r="E185" s="25" t="e">
        <f>#REF!-#REF!</f>
        <v>#REF!</v>
      </c>
      <c r="F185" s="25" t="e">
        <f>#REF!-#REF!</f>
        <v>#REF!</v>
      </c>
      <c r="G185" s="25" t="e">
        <f>#REF!-#REF!</f>
        <v>#REF!</v>
      </c>
      <c r="H185" s="25"/>
      <c r="I185" s="25"/>
      <c r="J185" s="25"/>
      <c r="K185" s="25"/>
      <c r="L185" s="25"/>
      <c r="M185" s="25"/>
      <c r="N185" s="25"/>
      <c r="O185" s="25"/>
      <c r="P185" s="145"/>
      <c r="Q185" s="64"/>
      <c r="R185" s="64">
        <v>0</v>
      </c>
      <c r="S185" s="64">
        <v>0</v>
      </c>
      <c r="T185" s="64"/>
      <c r="U185" s="64">
        <v>0</v>
      </c>
      <c r="V185" s="31">
        <v>0</v>
      </c>
      <c r="X185" s="173"/>
      <c r="Y185" s="174"/>
      <c r="Z185" s="174"/>
      <c r="AB185" s="174"/>
    </row>
    <row r="186" spans="1:28" ht="15.75" hidden="1" x14ac:dyDescent="0.25">
      <c r="A186" s="104">
        <v>505010</v>
      </c>
      <c r="B186" s="40" t="s">
        <v>323</v>
      </c>
      <c r="C186" s="18"/>
      <c r="D186" s="25" t="e">
        <f>#REF!-#REF!</f>
        <v>#REF!</v>
      </c>
      <c r="E186" s="25" t="e">
        <f>#REF!-#REF!</f>
        <v>#REF!</v>
      </c>
      <c r="F186" s="25" t="e">
        <f>#REF!-#REF!</f>
        <v>#REF!</v>
      </c>
      <c r="G186" s="25" t="e">
        <f>#REF!-#REF!</f>
        <v>#REF!</v>
      </c>
      <c r="H186" s="25"/>
      <c r="I186" s="25"/>
      <c r="J186" s="25"/>
      <c r="K186" s="25"/>
      <c r="L186" s="25"/>
      <c r="M186" s="25"/>
      <c r="N186" s="25"/>
      <c r="O186" s="25"/>
      <c r="P186" s="145"/>
      <c r="Q186" s="64"/>
      <c r="R186" s="64">
        <v>0</v>
      </c>
      <c r="S186" s="64">
        <v>0</v>
      </c>
      <c r="T186" s="64"/>
      <c r="U186" s="64">
        <v>4600000</v>
      </c>
      <c r="V186" s="31">
        <v>0</v>
      </c>
      <c r="X186" s="173"/>
      <c r="Y186" s="174"/>
      <c r="Z186" s="174"/>
      <c r="AB186" s="174"/>
    </row>
    <row r="187" spans="1:28" ht="15.75" hidden="1" x14ac:dyDescent="0.25">
      <c r="A187" s="104">
        <v>505099</v>
      </c>
      <c r="B187" s="40" t="s">
        <v>324</v>
      </c>
      <c r="C187" s="18"/>
      <c r="D187" s="25" t="e">
        <f>#REF!-#REF!</f>
        <v>#REF!</v>
      </c>
      <c r="E187" s="25" t="e">
        <f>#REF!-#REF!</f>
        <v>#REF!</v>
      </c>
      <c r="F187" s="25" t="e">
        <f>#REF!-#REF!</f>
        <v>#REF!</v>
      </c>
      <c r="G187" s="25" t="e">
        <f>#REF!-#REF!</f>
        <v>#REF!</v>
      </c>
      <c r="H187" s="25"/>
      <c r="I187" s="25"/>
      <c r="J187" s="25"/>
      <c r="K187" s="25"/>
      <c r="L187" s="25"/>
      <c r="M187" s="25"/>
      <c r="N187" s="25"/>
      <c r="O187" s="25"/>
      <c r="P187" s="145"/>
      <c r="Q187" s="64"/>
      <c r="R187" s="64">
        <v>0</v>
      </c>
      <c r="S187" s="64">
        <v>0</v>
      </c>
      <c r="T187" s="64"/>
      <c r="U187" s="64">
        <v>0</v>
      </c>
      <c r="V187" s="31">
        <v>0</v>
      </c>
      <c r="X187" s="173"/>
      <c r="Y187" s="174"/>
      <c r="Z187" s="174"/>
      <c r="AB187" s="174"/>
    </row>
    <row r="188" spans="1:28" ht="15.75" x14ac:dyDescent="0.25">
      <c r="A188" s="104">
        <v>506000</v>
      </c>
      <c r="B188" s="20" t="s">
        <v>307</v>
      </c>
      <c r="C188" s="18"/>
      <c r="D188" s="25" t="e">
        <f>#REF!-#REF!</f>
        <v>#REF!</v>
      </c>
      <c r="E188" s="25" t="e">
        <f>#REF!-#REF!</f>
        <v>#REF!</v>
      </c>
      <c r="F188" s="25" t="e">
        <f>#REF!-#REF!</f>
        <v>#REF!</v>
      </c>
      <c r="G188" s="25" t="e">
        <f>#REF!-#REF!</f>
        <v>#REF!</v>
      </c>
      <c r="H188" s="25"/>
      <c r="I188" s="25"/>
      <c r="J188" s="25"/>
      <c r="K188" s="25"/>
      <c r="L188" s="25"/>
      <c r="M188" s="25"/>
      <c r="N188" s="25"/>
      <c r="O188" s="25"/>
      <c r="P188" s="145"/>
      <c r="Q188" s="64"/>
      <c r="R188" s="64">
        <v>37133675</v>
      </c>
      <c r="S188" s="64">
        <v>44276920</v>
      </c>
      <c r="T188" s="64">
        <v>40649965</v>
      </c>
      <c r="U188" s="64">
        <v>24237774</v>
      </c>
      <c r="V188" s="31">
        <v>0</v>
      </c>
      <c r="X188" s="173"/>
      <c r="Y188" s="174"/>
      <c r="Z188" s="174"/>
      <c r="AB188" s="174"/>
    </row>
    <row r="189" spans="1:28" ht="15.75" x14ac:dyDescent="0.25">
      <c r="A189" s="104">
        <v>507000</v>
      </c>
      <c r="B189" s="20" t="s">
        <v>306</v>
      </c>
      <c r="C189" s="18"/>
      <c r="D189" s="25" t="e">
        <f>#REF!-#REF!</f>
        <v>#REF!</v>
      </c>
      <c r="E189" s="25" t="e">
        <f>#REF!-#REF!</f>
        <v>#REF!</v>
      </c>
      <c r="F189" s="25" t="e">
        <f>#REF!-#REF!</f>
        <v>#REF!</v>
      </c>
      <c r="G189" s="25" t="e">
        <f>#REF!-#REF!</f>
        <v>#REF!</v>
      </c>
      <c r="H189" s="25"/>
      <c r="I189" s="25"/>
      <c r="J189" s="25"/>
      <c r="K189" s="25"/>
      <c r="L189" s="25"/>
      <c r="M189" s="25"/>
      <c r="N189" s="25"/>
      <c r="O189" s="25"/>
      <c r="P189" s="145"/>
      <c r="Q189" s="64"/>
      <c r="R189" s="64">
        <v>12849724</v>
      </c>
      <c r="S189" s="64">
        <v>0</v>
      </c>
      <c r="T189" s="64">
        <v>1121000</v>
      </c>
      <c r="U189" s="64">
        <v>11061210</v>
      </c>
      <c r="V189" s="31">
        <v>0</v>
      </c>
      <c r="X189" s="173"/>
      <c r="Y189" s="174"/>
      <c r="Z189" s="174"/>
      <c r="AB189" s="174"/>
    </row>
    <row r="190" spans="1:28" ht="15.75" x14ac:dyDescent="0.25">
      <c r="A190" s="104">
        <v>508000</v>
      </c>
      <c r="B190" s="20" t="s">
        <v>49</v>
      </c>
      <c r="C190" s="18"/>
      <c r="D190" s="25" t="e">
        <f>#REF!-#REF!</f>
        <v>#REF!</v>
      </c>
      <c r="E190" s="25" t="e">
        <f>#REF!-#REF!</f>
        <v>#REF!</v>
      </c>
      <c r="F190" s="25" t="e">
        <f>#REF!-#REF!</f>
        <v>#REF!</v>
      </c>
      <c r="G190" s="25" t="e">
        <f>#REF!-#REF!</f>
        <v>#REF!</v>
      </c>
      <c r="H190" s="25"/>
      <c r="I190" s="25"/>
      <c r="J190" s="25"/>
      <c r="K190" s="25"/>
      <c r="L190" s="25"/>
      <c r="M190" s="25"/>
      <c r="N190" s="25"/>
      <c r="O190" s="25"/>
      <c r="P190" s="145"/>
      <c r="Q190" s="64"/>
      <c r="R190" s="64">
        <v>152821000</v>
      </c>
      <c r="S190" s="64">
        <v>0</v>
      </c>
      <c r="T190" s="64">
        <v>11605000</v>
      </c>
      <c r="U190" s="64">
        <v>67182000</v>
      </c>
      <c r="V190" s="31">
        <v>0</v>
      </c>
      <c r="X190" s="173"/>
      <c r="Y190" s="174"/>
      <c r="Z190" s="174"/>
      <c r="AB190" s="174"/>
    </row>
    <row r="191" spans="1:28" ht="15.75" hidden="1" x14ac:dyDescent="0.25">
      <c r="A191" s="104">
        <v>509000</v>
      </c>
      <c r="B191" s="20" t="s">
        <v>308</v>
      </c>
      <c r="C191" s="18"/>
      <c r="D191" s="25" t="e">
        <f>#REF!-#REF!</f>
        <v>#REF!</v>
      </c>
      <c r="E191" s="25" t="e">
        <f>#REF!-#REF!</f>
        <v>#REF!</v>
      </c>
      <c r="F191" s="25" t="e">
        <f>#REF!-#REF!</f>
        <v>#REF!</v>
      </c>
      <c r="G191" s="25" t="e">
        <f>#REF!-#REF!</f>
        <v>#REF!</v>
      </c>
      <c r="H191" s="25"/>
      <c r="I191" s="25"/>
      <c r="J191" s="25"/>
      <c r="K191" s="25"/>
      <c r="L191" s="25"/>
      <c r="M191" s="25"/>
      <c r="N191" s="25"/>
      <c r="O191" s="25"/>
      <c r="P191" s="145"/>
      <c r="Q191" s="64"/>
      <c r="R191" s="64">
        <v>0</v>
      </c>
      <c r="S191" s="64">
        <v>0</v>
      </c>
      <c r="T191" s="64"/>
      <c r="U191" s="64">
        <v>0</v>
      </c>
      <c r="V191" s="31">
        <v>0</v>
      </c>
      <c r="X191" s="173"/>
      <c r="Y191" s="174"/>
      <c r="Z191" s="174"/>
      <c r="AB191" s="174"/>
    </row>
    <row r="192" spans="1:28" ht="15.75" x14ac:dyDescent="0.25">
      <c r="A192" s="104">
        <v>510000</v>
      </c>
      <c r="B192" s="20" t="s">
        <v>50</v>
      </c>
      <c r="C192" s="18"/>
      <c r="D192" s="25" t="e">
        <f>#REF!-#REF!</f>
        <v>#REF!</v>
      </c>
      <c r="E192" s="25" t="e">
        <f>#REF!-#REF!</f>
        <v>#REF!</v>
      </c>
      <c r="F192" s="25" t="e">
        <f>#REF!-#REF!</f>
        <v>#REF!</v>
      </c>
      <c r="G192" s="25" t="e">
        <f>#REF!-#REF!</f>
        <v>#REF!</v>
      </c>
      <c r="H192" s="25"/>
      <c r="I192" s="25"/>
      <c r="J192" s="25"/>
      <c r="K192" s="25"/>
      <c r="L192" s="25"/>
      <c r="M192" s="25"/>
      <c r="N192" s="25"/>
      <c r="O192" s="25"/>
      <c r="P192" s="145"/>
      <c r="Q192" s="64"/>
      <c r="R192" s="64">
        <v>1576175253.7569447</v>
      </c>
      <c r="S192" s="64">
        <v>1018873371.7499999</v>
      </c>
      <c r="T192" s="64">
        <v>574224096.33333337</v>
      </c>
      <c r="U192" s="64">
        <v>506710666.66666675</v>
      </c>
      <c r="V192" s="31">
        <v>0</v>
      </c>
      <c r="X192" s="173"/>
      <c r="Y192" s="174"/>
      <c r="Z192" s="174"/>
      <c r="AB192" s="174"/>
    </row>
    <row r="193" spans="1:28" ht="15.75" x14ac:dyDescent="0.25">
      <c r="A193" s="104">
        <v>511000</v>
      </c>
      <c r="B193" s="20" t="s">
        <v>51</v>
      </c>
      <c r="C193" s="18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145"/>
      <c r="Q193" s="64"/>
      <c r="R193" s="64"/>
      <c r="S193" s="64"/>
      <c r="T193" s="64"/>
      <c r="U193" s="64"/>
      <c r="V193" s="31">
        <v>0</v>
      </c>
      <c r="X193" s="173"/>
      <c r="Y193" s="174"/>
      <c r="Z193" s="174"/>
      <c r="AB193" s="174"/>
    </row>
    <row r="194" spans="1:28" ht="15.75" x14ac:dyDescent="0.25">
      <c r="A194" s="104">
        <v>511001</v>
      </c>
      <c r="B194" s="40" t="s">
        <v>325</v>
      </c>
      <c r="C194" s="18"/>
      <c r="D194" s="25" t="e">
        <f>#REF!-#REF!</f>
        <v>#REF!</v>
      </c>
      <c r="E194" s="25" t="e">
        <f>#REF!-#REF!</f>
        <v>#REF!</v>
      </c>
      <c r="F194" s="25" t="e">
        <f>#REF!-#REF!</f>
        <v>#REF!</v>
      </c>
      <c r="G194" s="25" t="e">
        <f>#REF!-#REF!</f>
        <v>#REF!</v>
      </c>
      <c r="H194" s="25"/>
      <c r="I194" s="25"/>
      <c r="J194" s="25"/>
      <c r="K194" s="25"/>
      <c r="L194" s="25"/>
      <c r="M194" s="25"/>
      <c r="N194" s="25"/>
      <c r="O194" s="25"/>
      <c r="P194" s="145"/>
      <c r="Q194" s="64"/>
      <c r="R194" s="64">
        <v>2450000</v>
      </c>
      <c r="S194" s="64">
        <v>5500000</v>
      </c>
      <c r="T194" s="64">
        <v>1160200</v>
      </c>
      <c r="U194" s="64">
        <v>15423841</v>
      </c>
      <c r="V194" s="31">
        <v>0</v>
      </c>
      <c r="X194" s="173"/>
      <c r="Y194" s="174"/>
      <c r="Z194" s="174"/>
      <c r="AB194" s="174"/>
    </row>
    <row r="195" spans="1:28" ht="15.75" x14ac:dyDescent="0.25">
      <c r="A195" s="104">
        <v>511002</v>
      </c>
      <c r="B195" s="40" t="s">
        <v>326</v>
      </c>
      <c r="C195" s="18"/>
      <c r="D195" s="25" t="e">
        <f>#REF!-#REF!</f>
        <v>#REF!</v>
      </c>
      <c r="E195" s="25" t="e">
        <f>#REF!-#REF!</f>
        <v>#REF!</v>
      </c>
      <c r="F195" s="25" t="e">
        <f>#REF!-#REF!</f>
        <v>#REF!</v>
      </c>
      <c r="G195" s="25" t="e">
        <f>#REF!-#REF!</f>
        <v>#REF!</v>
      </c>
      <c r="H195" s="25"/>
      <c r="I195" s="25"/>
      <c r="J195" s="25"/>
      <c r="K195" s="25"/>
      <c r="L195" s="25"/>
      <c r="M195" s="25"/>
      <c r="N195" s="25"/>
      <c r="O195" s="25"/>
      <c r="P195" s="145"/>
      <c r="Q195" s="64"/>
      <c r="R195" s="64">
        <v>188482895</v>
      </c>
      <c r="S195" s="64">
        <v>154686450</v>
      </c>
      <c r="T195" s="64">
        <v>160878500</v>
      </c>
      <c r="U195" s="64">
        <v>61702000</v>
      </c>
      <c r="V195" s="31">
        <v>0</v>
      </c>
      <c r="X195" s="173"/>
      <c r="Y195" s="174"/>
      <c r="Z195" s="174"/>
      <c r="AB195" s="174"/>
    </row>
    <row r="196" spans="1:28" ht="15.75" x14ac:dyDescent="0.25">
      <c r="A196" s="104">
        <v>512000</v>
      </c>
      <c r="B196" s="20" t="s">
        <v>52</v>
      </c>
      <c r="C196" s="18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145"/>
      <c r="Q196" s="64"/>
      <c r="R196" s="64"/>
      <c r="S196" s="64"/>
      <c r="T196" s="64"/>
      <c r="U196" s="64"/>
      <c r="V196" s="31">
        <v>0</v>
      </c>
      <c r="X196" s="173"/>
      <c r="Y196" s="174"/>
      <c r="Z196" s="174"/>
      <c r="AB196" s="174"/>
    </row>
    <row r="197" spans="1:28" ht="15.75" x14ac:dyDescent="0.25">
      <c r="A197" s="104">
        <v>512001</v>
      </c>
      <c r="B197" s="40" t="s">
        <v>327</v>
      </c>
      <c r="C197" s="18"/>
      <c r="D197" s="25" t="e">
        <f>#REF!-#REF!</f>
        <v>#REF!</v>
      </c>
      <c r="E197" s="25" t="e">
        <f>#REF!-#REF!</f>
        <v>#REF!</v>
      </c>
      <c r="F197" s="25" t="e">
        <f>#REF!-#REF!</f>
        <v>#REF!</v>
      </c>
      <c r="G197" s="25" t="e">
        <f>#REF!-#REF!</f>
        <v>#REF!</v>
      </c>
      <c r="H197" s="25"/>
      <c r="I197" s="25"/>
      <c r="J197" s="25"/>
      <c r="K197" s="25"/>
      <c r="L197" s="25"/>
      <c r="M197" s="25"/>
      <c r="N197" s="25"/>
      <c r="O197" s="25"/>
      <c r="P197" s="145"/>
      <c r="Q197" s="64"/>
      <c r="R197" s="64">
        <v>861798132</v>
      </c>
      <c r="S197" s="64">
        <v>1156591405</v>
      </c>
      <c r="T197" s="64">
        <v>716831328</v>
      </c>
      <c r="U197" s="64">
        <v>724290625</v>
      </c>
      <c r="V197" s="31">
        <v>0</v>
      </c>
      <c r="X197" s="173"/>
      <c r="Y197" s="174"/>
      <c r="Z197" s="174"/>
      <c r="AB197" s="174"/>
    </row>
    <row r="198" spans="1:28" ht="15.75" x14ac:dyDescent="0.25">
      <c r="A198" s="104">
        <v>512002</v>
      </c>
      <c r="B198" s="40" t="s">
        <v>328</v>
      </c>
      <c r="C198" s="18"/>
      <c r="D198" s="25" t="e">
        <f>#REF!-#REF!</f>
        <v>#REF!</v>
      </c>
      <c r="E198" s="25" t="e">
        <f>#REF!-#REF!</f>
        <v>#REF!</v>
      </c>
      <c r="F198" s="25" t="e">
        <f>#REF!-#REF!</f>
        <v>#REF!</v>
      </c>
      <c r="G198" s="25" t="e">
        <f>#REF!-#REF!</f>
        <v>#REF!</v>
      </c>
      <c r="H198" s="25"/>
      <c r="I198" s="25"/>
      <c r="J198" s="25"/>
      <c r="K198" s="25"/>
      <c r="L198" s="25"/>
      <c r="M198" s="25"/>
      <c r="N198" s="25"/>
      <c r="O198" s="25"/>
      <c r="P198" s="145"/>
      <c r="Q198" s="64"/>
      <c r="R198" s="64">
        <v>177794850</v>
      </c>
      <c r="S198" s="64">
        <v>250327307</v>
      </c>
      <c r="T198" s="64">
        <v>202876800</v>
      </c>
      <c r="U198" s="64">
        <v>237286610</v>
      </c>
      <c r="V198" s="31">
        <v>0</v>
      </c>
      <c r="X198" s="173"/>
      <c r="Y198" s="174"/>
      <c r="Z198" s="174"/>
      <c r="AB198" s="174"/>
    </row>
    <row r="199" spans="1:28" ht="15.75" hidden="1" x14ac:dyDescent="0.25">
      <c r="A199" s="104">
        <v>512003</v>
      </c>
      <c r="B199" s="40" t="s">
        <v>329</v>
      </c>
      <c r="C199" s="18"/>
      <c r="D199" s="25" t="e">
        <f>#REF!-#REF!</f>
        <v>#REF!</v>
      </c>
      <c r="E199" s="25" t="e">
        <f>#REF!-#REF!</f>
        <v>#REF!</v>
      </c>
      <c r="F199" s="25" t="e">
        <f>#REF!-#REF!</f>
        <v>#REF!</v>
      </c>
      <c r="G199" s="25" t="e">
        <f>#REF!-#REF!</f>
        <v>#REF!</v>
      </c>
      <c r="H199" s="25"/>
      <c r="I199" s="25"/>
      <c r="J199" s="25"/>
      <c r="K199" s="25"/>
      <c r="L199" s="25"/>
      <c r="M199" s="25"/>
      <c r="N199" s="25"/>
      <c r="O199" s="25"/>
      <c r="P199" s="145"/>
      <c r="Q199" s="64"/>
      <c r="R199" s="64">
        <v>0</v>
      </c>
      <c r="S199" s="64">
        <v>0</v>
      </c>
      <c r="T199" s="64">
        <v>30404897</v>
      </c>
      <c r="U199" s="64">
        <v>77135000</v>
      </c>
      <c r="V199" s="31">
        <v>0</v>
      </c>
      <c r="X199" s="173"/>
      <c r="Y199" s="174"/>
      <c r="Z199" s="174"/>
      <c r="AB199" s="174"/>
    </row>
    <row r="200" spans="1:28" ht="15.75" x14ac:dyDescent="0.25">
      <c r="A200" s="104">
        <v>513000</v>
      </c>
      <c r="B200" s="20" t="s">
        <v>53</v>
      </c>
      <c r="C200" s="18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145"/>
      <c r="Q200" s="64"/>
      <c r="R200" s="64"/>
      <c r="S200" s="64"/>
      <c r="T200" s="64"/>
      <c r="U200" s="64"/>
      <c r="V200" s="31">
        <v>0</v>
      </c>
      <c r="X200" s="173"/>
      <c r="Y200" s="174"/>
      <c r="Z200" s="174"/>
      <c r="AB200" s="174"/>
    </row>
    <row r="201" spans="1:28" ht="15.75" x14ac:dyDescent="0.25">
      <c r="A201" s="104">
        <v>513001</v>
      </c>
      <c r="B201" s="40" t="s">
        <v>330</v>
      </c>
      <c r="C201" s="18"/>
      <c r="D201" s="25" t="e">
        <f>#REF!-#REF!</f>
        <v>#REF!</v>
      </c>
      <c r="E201" s="25" t="e">
        <f>#REF!-#REF!</f>
        <v>#REF!</v>
      </c>
      <c r="F201" s="25" t="e">
        <f>#REF!-#REF!</f>
        <v>#REF!</v>
      </c>
      <c r="G201" s="25" t="e">
        <f>#REF!-#REF!</f>
        <v>#REF!</v>
      </c>
      <c r="H201" s="25"/>
      <c r="I201" s="25"/>
      <c r="J201" s="25"/>
      <c r="K201" s="25"/>
      <c r="L201" s="25"/>
      <c r="M201" s="25"/>
      <c r="N201" s="25"/>
      <c r="O201" s="25"/>
      <c r="P201" s="145"/>
      <c r="Q201" s="64"/>
      <c r="R201" s="64">
        <v>302774387</v>
      </c>
      <c r="S201" s="64">
        <v>462338797</v>
      </c>
      <c r="T201" s="64">
        <v>424933983</v>
      </c>
      <c r="U201" s="64">
        <v>290612023</v>
      </c>
      <c r="V201" s="31">
        <v>0</v>
      </c>
      <c r="X201" s="173"/>
      <c r="Y201" s="174"/>
      <c r="Z201" s="174"/>
      <c r="AB201" s="174"/>
    </row>
    <row r="202" spans="1:28" ht="15.75" x14ac:dyDescent="0.25">
      <c r="A202" s="104">
        <v>513002</v>
      </c>
      <c r="B202" s="40" t="s">
        <v>331</v>
      </c>
      <c r="C202" s="18"/>
      <c r="D202" s="25" t="e">
        <f>#REF!-#REF!</f>
        <v>#REF!</v>
      </c>
      <c r="E202" s="25" t="e">
        <f>#REF!-#REF!</f>
        <v>#REF!</v>
      </c>
      <c r="F202" s="25" t="e">
        <f>#REF!-#REF!</f>
        <v>#REF!</v>
      </c>
      <c r="G202" s="25" t="e">
        <f>#REF!-#REF!</f>
        <v>#REF!</v>
      </c>
      <c r="H202" s="25"/>
      <c r="I202" s="25"/>
      <c r="J202" s="25"/>
      <c r="K202" s="25"/>
      <c r="L202" s="25"/>
      <c r="M202" s="25"/>
      <c r="N202" s="25"/>
      <c r="O202" s="25"/>
      <c r="P202" s="145"/>
      <c r="Q202" s="64"/>
      <c r="R202" s="64">
        <v>15400000</v>
      </c>
      <c r="S202" s="64">
        <v>16800000</v>
      </c>
      <c r="T202" s="64">
        <v>14822700</v>
      </c>
      <c r="U202" s="64">
        <v>17108700</v>
      </c>
      <c r="V202" s="31">
        <v>0</v>
      </c>
      <c r="X202" s="173"/>
      <c r="Y202" s="174"/>
      <c r="Z202" s="174"/>
      <c r="AB202" s="174"/>
    </row>
    <row r="203" spans="1:28" ht="15.75" x14ac:dyDescent="0.25">
      <c r="A203" s="104">
        <v>514000</v>
      </c>
      <c r="B203" s="20" t="s">
        <v>54</v>
      </c>
      <c r="C203" s="18"/>
      <c r="D203" s="25" t="e">
        <f>#REF!-#REF!</f>
        <v>#REF!</v>
      </c>
      <c r="E203" s="25" t="e">
        <f>#REF!-#REF!</f>
        <v>#REF!</v>
      </c>
      <c r="F203" s="25" t="e">
        <f>#REF!-#REF!</f>
        <v>#REF!</v>
      </c>
      <c r="G203" s="25" t="e">
        <f>#REF!-#REF!</f>
        <v>#REF!</v>
      </c>
      <c r="H203" s="25"/>
      <c r="I203" s="25"/>
      <c r="J203" s="25"/>
      <c r="K203" s="25"/>
      <c r="L203" s="25"/>
      <c r="M203" s="25"/>
      <c r="N203" s="25"/>
      <c r="O203" s="25"/>
      <c r="P203" s="145"/>
      <c r="Q203" s="64"/>
      <c r="R203" s="64">
        <v>410097316</v>
      </c>
      <c r="S203" s="64">
        <v>185271300</v>
      </c>
      <c r="T203" s="64">
        <v>262492744</v>
      </c>
      <c r="U203" s="64">
        <v>218395484</v>
      </c>
      <c r="V203" s="31">
        <v>0</v>
      </c>
      <c r="X203" s="173"/>
      <c r="Y203" s="174"/>
      <c r="Z203" s="174"/>
      <c r="AB203" s="174"/>
    </row>
    <row r="204" spans="1:28" ht="15.75" x14ac:dyDescent="0.25">
      <c r="A204" s="104">
        <v>515000</v>
      </c>
      <c r="B204" s="20" t="s">
        <v>55</v>
      </c>
      <c r="C204" s="18"/>
      <c r="D204" s="25" t="e">
        <f>#REF!-#REF!</f>
        <v>#REF!</v>
      </c>
      <c r="E204" s="25" t="e">
        <f>#REF!-#REF!</f>
        <v>#REF!</v>
      </c>
      <c r="F204" s="25" t="e">
        <f>#REF!-#REF!</f>
        <v>#REF!</v>
      </c>
      <c r="G204" s="25" t="e">
        <f>#REF!-#REF!</f>
        <v>#REF!</v>
      </c>
      <c r="H204" s="25"/>
      <c r="I204" s="25"/>
      <c r="J204" s="25"/>
      <c r="K204" s="25"/>
      <c r="L204" s="25"/>
      <c r="M204" s="25"/>
      <c r="N204" s="25"/>
      <c r="O204" s="25"/>
      <c r="P204" s="145"/>
      <c r="Q204" s="64"/>
      <c r="R204" s="64">
        <v>358895000</v>
      </c>
      <c r="S204" s="64">
        <v>907620500</v>
      </c>
      <c r="T204" s="64">
        <v>270220000</v>
      </c>
      <c r="U204" s="64">
        <v>352840000</v>
      </c>
      <c r="V204" s="31">
        <v>0</v>
      </c>
      <c r="X204" s="173"/>
      <c r="Y204" s="174"/>
      <c r="Z204" s="174"/>
      <c r="AB204" s="174"/>
    </row>
    <row r="205" spans="1:28" ht="15.75" x14ac:dyDescent="0.25">
      <c r="A205" s="104">
        <v>516000</v>
      </c>
      <c r="B205" s="20" t="s">
        <v>401</v>
      </c>
      <c r="C205" s="18"/>
      <c r="D205" s="25" t="e">
        <f>#REF!-#REF!</f>
        <v>#REF!</v>
      </c>
      <c r="E205" s="25" t="e">
        <f>#REF!-#REF!</f>
        <v>#REF!</v>
      </c>
      <c r="F205" s="25" t="e">
        <f>#REF!-#REF!</f>
        <v>#REF!</v>
      </c>
      <c r="G205" s="25" t="e">
        <f>#REF!-#REF!</f>
        <v>#REF!</v>
      </c>
      <c r="H205" s="25"/>
      <c r="I205" s="25"/>
      <c r="J205" s="25"/>
      <c r="K205" s="25"/>
      <c r="L205" s="25"/>
      <c r="M205" s="25"/>
      <c r="N205" s="25"/>
      <c r="O205" s="25"/>
      <c r="P205" s="145"/>
      <c r="Q205" s="64"/>
      <c r="R205" s="64">
        <v>13305000</v>
      </c>
      <c r="S205" s="64">
        <v>6438000</v>
      </c>
      <c r="T205" s="64">
        <v>113150000</v>
      </c>
      <c r="U205" s="64">
        <v>0</v>
      </c>
      <c r="V205" s="31"/>
      <c r="X205" s="173"/>
      <c r="Y205" s="174"/>
      <c r="Z205" s="174"/>
      <c r="AB205" s="174"/>
    </row>
    <row r="206" spans="1:28" ht="15.75" x14ac:dyDescent="0.25">
      <c r="A206" s="104">
        <v>517000</v>
      </c>
      <c r="B206" s="20" t="s">
        <v>435</v>
      </c>
      <c r="C206" s="18"/>
      <c r="D206" s="25" t="e">
        <f>#REF!-#REF!</f>
        <v>#REF!</v>
      </c>
      <c r="E206" s="25" t="e">
        <f>#REF!-#REF!</f>
        <v>#REF!</v>
      </c>
      <c r="F206" s="25" t="e">
        <f>#REF!-#REF!</f>
        <v>#REF!</v>
      </c>
      <c r="G206" s="25" t="e">
        <f>#REF!-#REF!</f>
        <v>#REF!</v>
      </c>
      <c r="H206" s="25"/>
      <c r="I206" s="25"/>
      <c r="J206" s="25"/>
      <c r="K206" s="25"/>
      <c r="L206" s="25"/>
      <c r="M206" s="25"/>
      <c r="N206" s="25"/>
      <c r="O206" s="25"/>
      <c r="P206" s="145"/>
      <c r="Q206" s="64"/>
      <c r="R206" s="64">
        <v>487452600</v>
      </c>
      <c r="S206" s="64">
        <v>10544000</v>
      </c>
      <c r="T206" s="64">
        <v>0</v>
      </c>
      <c r="U206" s="64">
        <v>0</v>
      </c>
      <c r="V206" s="31"/>
      <c r="X206" s="173"/>
      <c r="Y206" s="174"/>
      <c r="Z206" s="174"/>
      <c r="AB206" s="174"/>
    </row>
    <row r="207" spans="1:28" ht="6" customHeight="1" x14ac:dyDescent="0.25">
      <c r="A207" s="49"/>
      <c r="B207" s="20"/>
      <c r="C207" s="18"/>
      <c r="D207" s="25"/>
      <c r="E207" s="25"/>
      <c r="F207" s="18"/>
      <c r="G207" s="25"/>
      <c r="H207" s="18"/>
      <c r="I207" s="18"/>
      <c r="J207" s="18"/>
      <c r="K207" s="25"/>
      <c r="L207" s="25"/>
      <c r="M207" s="25"/>
      <c r="N207" s="25"/>
      <c r="O207" s="25"/>
      <c r="P207" s="145"/>
      <c r="Q207" s="147"/>
      <c r="R207" s="147"/>
      <c r="S207" s="147"/>
      <c r="T207" s="147"/>
      <c r="U207" s="147"/>
      <c r="V207" s="31">
        <v>0</v>
      </c>
      <c r="X207" s="173"/>
      <c r="Y207" s="174"/>
      <c r="Z207" s="174"/>
      <c r="AB207" s="174"/>
    </row>
    <row r="208" spans="1:28" ht="15.75" x14ac:dyDescent="0.25">
      <c r="A208" s="49"/>
      <c r="B208" s="44" t="s">
        <v>97</v>
      </c>
      <c r="C208" s="18"/>
      <c r="D208" s="62" t="e">
        <f t="shared" ref="D208:R208" si="15">SUM(D170:D207)</f>
        <v>#REF!</v>
      </c>
      <c r="E208" s="62" t="e">
        <f t="shared" si="15"/>
        <v>#REF!</v>
      </c>
      <c r="F208" s="62" t="e">
        <f t="shared" si="15"/>
        <v>#REF!</v>
      </c>
      <c r="G208" s="62" t="e">
        <f t="shared" si="15"/>
        <v>#REF!</v>
      </c>
      <c r="H208" s="62"/>
      <c r="I208" s="62"/>
      <c r="J208" s="62"/>
      <c r="K208" s="62"/>
      <c r="L208" s="62"/>
      <c r="M208" s="62"/>
      <c r="N208" s="62"/>
      <c r="O208" s="62"/>
      <c r="P208" s="157"/>
      <c r="Q208" s="62"/>
      <c r="R208" s="62">
        <f t="shared" si="15"/>
        <v>37947687228.486938</v>
      </c>
      <c r="S208" s="62">
        <f t="shared" ref="S208" si="16">SUM(S170:S207)</f>
        <v>42349956516.720001</v>
      </c>
      <c r="T208" s="62">
        <f>SUM(T170:T207)</f>
        <v>31243082748.75333</v>
      </c>
      <c r="U208" s="62">
        <f>SUM(U170:U207)</f>
        <v>32370884741.416668</v>
      </c>
      <c r="V208" s="62">
        <f>SUM(V170:V207)</f>
        <v>17368861596</v>
      </c>
      <c r="X208" s="173"/>
      <c r="Y208" s="174"/>
      <c r="Z208" s="174"/>
      <c r="AB208" s="174"/>
    </row>
    <row r="209" spans="1:28" ht="6" customHeight="1" x14ac:dyDescent="0.25">
      <c r="A209" s="49"/>
      <c r="B209" s="16"/>
      <c r="C209" s="18"/>
      <c r="D209" s="25"/>
      <c r="E209" s="25"/>
      <c r="F209" s="18"/>
      <c r="G209" s="25"/>
      <c r="H209" s="18"/>
      <c r="I209" s="18"/>
      <c r="J209" s="18"/>
      <c r="K209" s="25"/>
      <c r="L209" s="25"/>
      <c r="M209" s="25"/>
      <c r="N209" s="25"/>
      <c r="O209" s="65"/>
      <c r="P209" s="145"/>
      <c r="Q209" s="147"/>
      <c r="R209" s="147"/>
      <c r="S209" s="147"/>
      <c r="T209" s="147"/>
      <c r="U209" s="65"/>
      <c r="V209" s="64"/>
      <c r="X209" s="173"/>
      <c r="Y209" s="174"/>
      <c r="Z209" s="174"/>
      <c r="AB209" s="174"/>
    </row>
    <row r="210" spans="1:28" ht="16.5" thickBot="1" x14ac:dyDescent="0.3">
      <c r="A210" s="49"/>
      <c r="B210" s="13" t="s">
        <v>420</v>
      </c>
      <c r="C210" s="18"/>
      <c r="D210" s="66" t="e">
        <f t="shared" ref="D210:V210" si="17">+D167-D208</f>
        <v>#REF!</v>
      </c>
      <c r="E210" s="66" t="e">
        <f t="shared" si="17"/>
        <v>#REF!</v>
      </c>
      <c r="F210" s="66" t="e">
        <f t="shared" si="17"/>
        <v>#REF!</v>
      </c>
      <c r="G210" s="66" t="e">
        <f t="shared" si="17"/>
        <v>#REF!</v>
      </c>
      <c r="H210" s="66"/>
      <c r="I210" s="66"/>
      <c r="J210" s="66"/>
      <c r="K210" s="66"/>
      <c r="L210" s="66"/>
      <c r="M210" s="66"/>
      <c r="N210" s="66"/>
      <c r="O210" s="66"/>
      <c r="P210" s="141"/>
      <c r="Q210" s="66"/>
      <c r="R210" s="66">
        <f t="shared" si="17"/>
        <v>24759263421.725616</v>
      </c>
      <c r="S210" s="66">
        <f t="shared" si="17"/>
        <v>39701494625.869781</v>
      </c>
      <c r="T210" s="66">
        <f t="shared" si="17"/>
        <v>29270376082.168011</v>
      </c>
      <c r="U210" s="66">
        <f t="shared" si="17"/>
        <v>21467707313.295033</v>
      </c>
      <c r="V210" s="66">
        <f t="shared" si="17"/>
        <v>-17368861596</v>
      </c>
      <c r="X210" s="190"/>
      <c r="Y210" s="191"/>
      <c r="Z210" s="191"/>
      <c r="AB210" s="174"/>
    </row>
    <row r="211" spans="1:28" ht="6" customHeight="1" x14ac:dyDescent="0.25">
      <c r="A211" s="49"/>
      <c r="B211" s="16"/>
      <c r="C211" s="18"/>
      <c r="D211" s="25"/>
      <c r="E211" s="25"/>
      <c r="F211" s="18"/>
      <c r="G211" s="25"/>
      <c r="H211" s="18"/>
      <c r="I211" s="18"/>
      <c r="J211" s="18"/>
      <c r="K211" s="25"/>
      <c r="L211" s="25"/>
      <c r="M211" s="25"/>
      <c r="N211" s="25"/>
      <c r="O211" s="65"/>
      <c r="P211" s="145"/>
      <c r="Q211" s="147"/>
      <c r="R211" s="147"/>
      <c r="S211" s="147"/>
      <c r="T211" s="147"/>
      <c r="U211" s="147"/>
      <c r="V211" s="65"/>
      <c r="X211" s="173"/>
      <c r="Y211" s="174"/>
      <c r="Z211" s="174"/>
      <c r="AB211" s="174"/>
    </row>
    <row r="212" spans="1:28" ht="15.75" x14ac:dyDescent="0.25">
      <c r="A212" s="103">
        <v>600000</v>
      </c>
      <c r="B212" s="13" t="s">
        <v>319</v>
      </c>
      <c r="C212" s="18"/>
      <c r="D212" s="25"/>
      <c r="E212" s="25"/>
      <c r="F212" s="18"/>
      <c r="G212" s="25"/>
      <c r="H212" s="18"/>
      <c r="I212" s="18"/>
      <c r="J212" s="18"/>
      <c r="K212" s="25"/>
      <c r="L212" s="25"/>
      <c r="M212" s="25"/>
      <c r="N212" s="25"/>
      <c r="O212" s="65"/>
      <c r="P212" s="145"/>
      <c r="Q212" s="147"/>
      <c r="R212" s="147"/>
      <c r="S212" s="147"/>
      <c r="T212" s="147"/>
      <c r="U212" s="147"/>
      <c r="V212" s="65"/>
      <c r="X212" s="173"/>
      <c r="Y212" s="174"/>
      <c r="Z212" s="174"/>
      <c r="AB212" s="174"/>
    </row>
    <row r="213" spans="1:28" ht="15.75" x14ac:dyDescent="0.25">
      <c r="A213" s="103">
        <v>610000</v>
      </c>
      <c r="B213" s="14" t="s">
        <v>48</v>
      </c>
      <c r="C213" s="18"/>
      <c r="D213" s="25"/>
      <c r="E213" s="25"/>
      <c r="F213" s="18"/>
      <c r="G213" s="25"/>
      <c r="H213" s="18"/>
      <c r="I213" s="18"/>
      <c r="J213" s="18"/>
      <c r="K213" s="25"/>
      <c r="L213" s="25"/>
      <c r="M213" s="25"/>
      <c r="N213" s="25"/>
      <c r="O213" s="65"/>
      <c r="P213" s="145"/>
      <c r="Q213" s="147"/>
      <c r="R213" s="147"/>
      <c r="S213" s="147"/>
      <c r="T213" s="147"/>
      <c r="U213" s="147"/>
      <c r="V213" s="65"/>
      <c r="X213" s="173"/>
      <c r="Y213" s="174"/>
      <c r="Z213" s="174"/>
      <c r="AB213" s="174"/>
    </row>
    <row r="214" spans="1:28" ht="15.75" x14ac:dyDescent="0.25">
      <c r="A214" s="104">
        <v>610001</v>
      </c>
      <c r="B214" s="40" t="s">
        <v>320</v>
      </c>
      <c r="C214" s="18"/>
      <c r="D214" s="25" t="e">
        <f>#REF!-#REF!</f>
        <v>#REF!</v>
      </c>
      <c r="E214" s="25" t="e">
        <f>#REF!-#REF!</f>
        <v>#REF!</v>
      </c>
      <c r="F214" s="25" t="e">
        <f>#REF!-#REF!</f>
        <v>#REF!</v>
      </c>
      <c r="G214" s="25" t="e">
        <f>#REF!-#REF!</f>
        <v>#REF!</v>
      </c>
      <c r="H214" s="25"/>
      <c r="I214" s="25"/>
      <c r="J214" s="25"/>
      <c r="K214" s="25"/>
      <c r="L214" s="25"/>
      <c r="M214" s="25"/>
      <c r="N214" s="25"/>
      <c r="O214" s="25"/>
      <c r="P214" s="145"/>
      <c r="Q214" s="64"/>
      <c r="R214" s="64">
        <v>12195793126</v>
      </c>
      <c r="S214" s="64">
        <v>11340283353</v>
      </c>
      <c r="T214" s="64">
        <v>10116050118</v>
      </c>
      <c r="U214" s="64">
        <v>8809289731</v>
      </c>
      <c r="V214" s="31">
        <v>1124603153</v>
      </c>
      <c r="X214" s="173"/>
      <c r="Y214" s="174"/>
      <c r="Z214" s="174"/>
      <c r="AB214" s="174"/>
    </row>
    <row r="215" spans="1:28" ht="15.75" hidden="1" x14ac:dyDescent="0.25">
      <c r="A215" s="104">
        <v>610002</v>
      </c>
      <c r="B215" s="40" t="s">
        <v>57</v>
      </c>
      <c r="C215" s="18"/>
      <c r="D215" s="25" t="e">
        <f>#REF!-#REF!</f>
        <v>#REF!</v>
      </c>
      <c r="E215" s="25" t="e">
        <f>#REF!-#REF!</f>
        <v>#REF!</v>
      </c>
      <c r="F215" s="25" t="e">
        <f>#REF!-#REF!</f>
        <v>#REF!</v>
      </c>
      <c r="G215" s="25" t="e">
        <f>#REF!-#REF!</f>
        <v>#REF!</v>
      </c>
      <c r="H215" s="25"/>
      <c r="I215" s="25"/>
      <c r="J215" s="25"/>
      <c r="K215" s="25"/>
      <c r="L215" s="25"/>
      <c r="M215" s="25"/>
      <c r="N215" s="25"/>
      <c r="O215" s="25"/>
      <c r="P215" s="145"/>
      <c r="Q215" s="64"/>
      <c r="R215" s="64">
        <v>0</v>
      </c>
      <c r="S215" s="64">
        <v>0</v>
      </c>
      <c r="T215" s="64"/>
      <c r="U215" s="64">
        <v>0</v>
      </c>
      <c r="V215" s="31">
        <f>V214-P214-P216-P217</f>
        <v>1124603153</v>
      </c>
      <c r="X215" s="173"/>
      <c r="Y215" s="174"/>
      <c r="Z215" s="174"/>
      <c r="AB215" s="174"/>
    </row>
    <row r="216" spans="1:28" ht="15.75" x14ac:dyDescent="0.25">
      <c r="A216" s="104">
        <v>610003</v>
      </c>
      <c r="B216" s="40" t="s">
        <v>58</v>
      </c>
      <c r="C216" s="18"/>
      <c r="D216" s="25" t="e">
        <f>#REF!-#REF!</f>
        <v>#REF!</v>
      </c>
      <c r="E216" s="25" t="e">
        <f>#REF!-#REF!</f>
        <v>#REF!</v>
      </c>
      <c r="F216" s="25" t="e">
        <f>#REF!-#REF!</f>
        <v>#REF!</v>
      </c>
      <c r="G216" s="25" t="e">
        <f>#REF!-#REF!</f>
        <v>#REF!</v>
      </c>
      <c r="H216" s="25"/>
      <c r="I216" s="25"/>
      <c r="J216" s="25"/>
      <c r="K216" s="25"/>
      <c r="L216" s="25"/>
      <c r="M216" s="25"/>
      <c r="N216" s="25"/>
      <c r="O216" s="25"/>
      <c r="P216" s="145"/>
      <c r="Q216" s="64"/>
      <c r="R216" s="64">
        <v>823890979</v>
      </c>
      <c r="S216" s="64">
        <v>716339099</v>
      </c>
      <c r="T216" s="64">
        <v>579248887</v>
      </c>
      <c r="U216" s="64">
        <v>294846855</v>
      </c>
      <c r="V216" s="31"/>
      <c r="X216" s="173"/>
      <c r="Y216" s="174"/>
      <c r="Z216" s="174"/>
      <c r="AB216" s="174"/>
    </row>
    <row r="217" spans="1:28" ht="15.75" x14ac:dyDescent="0.25">
      <c r="A217" s="104">
        <v>610004</v>
      </c>
      <c r="B217" s="40" t="s">
        <v>59</v>
      </c>
      <c r="C217" s="17"/>
      <c r="D217" s="25" t="e">
        <f>#REF!-#REF!</f>
        <v>#REF!</v>
      </c>
      <c r="E217" s="25" t="e">
        <f>#REF!-#REF!</f>
        <v>#REF!</v>
      </c>
      <c r="F217" s="25" t="e">
        <f>#REF!-#REF!</f>
        <v>#REF!</v>
      </c>
      <c r="G217" s="25" t="e">
        <f>#REF!-#REF!</f>
        <v>#REF!</v>
      </c>
      <c r="H217" s="25"/>
      <c r="I217" s="25"/>
      <c r="J217" s="25"/>
      <c r="K217" s="25"/>
      <c r="L217" s="25"/>
      <c r="M217" s="25"/>
      <c r="N217" s="25"/>
      <c r="O217" s="25"/>
      <c r="P217" s="145"/>
      <c r="Q217" s="64"/>
      <c r="R217" s="64">
        <v>874435273</v>
      </c>
      <c r="S217" s="64">
        <v>789406865</v>
      </c>
      <c r="T217" s="64">
        <v>421258686</v>
      </c>
      <c r="U217" s="64">
        <v>187259727</v>
      </c>
      <c r="V217" s="31"/>
      <c r="X217" s="173"/>
      <c r="Y217" s="174"/>
      <c r="Z217" s="174"/>
      <c r="AB217" s="174"/>
    </row>
    <row r="218" spans="1:28" ht="15.75" x14ac:dyDescent="0.25">
      <c r="A218" s="104">
        <v>610005</v>
      </c>
      <c r="B218" s="40" t="s">
        <v>60</v>
      </c>
      <c r="C218" s="18"/>
      <c r="D218" s="25" t="e">
        <f>#REF!-#REF!</f>
        <v>#REF!</v>
      </c>
      <c r="E218" s="25" t="e">
        <f>#REF!-#REF!</f>
        <v>#REF!</v>
      </c>
      <c r="F218" s="25" t="e">
        <f>#REF!-#REF!</f>
        <v>#REF!</v>
      </c>
      <c r="G218" s="25" t="e">
        <f>#REF!-#REF!</f>
        <v>#REF!</v>
      </c>
      <c r="H218" s="25"/>
      <c r="I218" s="25"/>
      <c r="J218" s="25"/>
      <c r="K218" s="25"/>
      <c r="L218" s="25"/>
      <c r="M218" s="25"/>
      <c r="N218" s="25"/>
      <c r="O218" s="25"/>
      <c r="P218" s="145"/>
      <c r="Q218" s="64"/>
      <c r="R218" s="64">
        <v>734800000</v>
      </c>
      <c r="S218" s="64">
        <v>451139493</v>
      </c>
      <c r="T218" s="64">
        <v>511109879</v>
      </c>
      <c r="U218" s="64">
        <v>359864750</v>
      </c>
      <c r="V218" s="31"/>
      <c r="X218" s="173"/>
      <c r="Y218" s="174"/>
      <c r="Z218" s="174"/>
      <c r="AB218" s="174"/>
    </row>
    <row r="219" spans="1:28" ht="15.75" hidden="1" x14ac:dyDescent="0.25">
      <c r="A219" s="104">
        <v>610006</v>
      </c>
      <c r="B219" s="40" t="s">
        <v>61</v>
      </c>
      <c r="C219" s="29"/>
      <c r="D219" s="25" t="e">
        <f>#REF!-#REF!</f>
        <v>#REF!</v>
      </c>
      <c r="E219" s="25" t="e">
        <f>#REF!-#REF!</f>
        <v>#REF!</v>
      </c>
      <c r="F219" s="25" t="e">
        <f>#REF!-#REF!</f>
        <v>#REF!</v>
      </c>
      <c r="G219" s="25" t="e">
        <f>#REF!-#REF!</f>
        <v>#REF!</v>
      </c>
      <c r="H219" s="25"/>
      <c r="I219" s="25"/>
      <c r="J219" s="25"/>
      <c r="K219" s="25"/>
      <c r="L219" s="25"/>
      <c r="M219" s="25"/>
      <c r="N219" s="25"/>
      <c r="O219" s="25"/>
      <c r="P219" s="145"/>
      <c r="Q219" s="64"/>
      <c r="R219" s="64">
        <v>0</v>
      </c>
      <c r="S219" s="64">
        <v>131650000</v>
      </c>
      <c r="T219" s="64">
        <v>124345000</v>
      </c>
      <c r="U219" s="64">
        <v>118000000</v>
      </c>
      <c r="V219" s="31"/>
      <c r="X219" s="173"/>
      <c r="Y219" s="174"/>
      <c r="Z219" s="174"/>
      <c r="AB219" s="174"/>
    </row>
    <row r="220" spans="1:28" ht="15.75" x14ac:dyDescent="0.25">
      <c r="A220" s="104">
        <v>610007</v>
      </c>
      <c r="B220" s="40" t="s">
        <v>62</v>
      </c>
      <c r="C220" s="30"/>
      <c r="D220" s="25" t="e">
        <f>#REF!-#REF!</f>
        <v>#REF!</v>
      </c>
      <c r="E220" s="25" t="e">
        <f>#REF!-#REF!</f>
        <v>#REF!</v>
      </c>
      <c r="F220" s="25" t="e">
        <f>#REF!-#REF!</f>
        <v>#REF!</v>
      </c>
      <c r="G220" s="25" t="e">
        <f>#REF!-#REF!</f>
        <v>#REF!</v>
      </c>
      <c r="H220" s="25"/>
      <c r="I220" s="25"/>
      <c r="J220" s="25"/>
      <c r="K220" s="25"/>
      <c r="L220" s="25"/>
      <c r="M220" s="64"/>
      <c r="N220" s="64"/>
      <c r="O220" s="25"/>
      <c r="P220" s="145"/>
      <c r="Q220" s="64"/>
      <c r="R220" s="64">
        <v>3583235503</v>
      </c>
      <c r="S220" s="64">
        <v>365830848</v>
      </c>
      <c r="T220" s="64">
        <v>950625423</v>
      </c>
      <c r="U220" s="64">
        <v>2545412490</v>
      </c>
      <c r="V220" s="31"/>
      <c r="X220" s="173" t="s">
        <v>452</v>
      </c>
      <c r="Y220" s="174" t="s">
        <v>451</v>
      </c>
      <c r="Z220" s="174"/>
      <c r="AB220" s="174"/>
    </row>
    <row r="221" spans="1:28" ht="15.75" hidden="1" x14ac:dyDescent="0.25">
      <c r="A221" s="104">
        <v>610008</v>
      </c>
      <c r="B221" s="40" t="s">
        <v>63</v>
      </c>
      <c r="C221" s="30"/>
      <c r="D221" s="25" t="e">
        <f>#REF!-#REF!</f>
        <v>#REF!</v>
      </c>
      <c r="E221" s="25" t="e">
        <f>#REF!-#REF!</f>
        <v>#REF!</v>
      </c>
      <c r="F221" s="25" t="e">
        <f>#REF!-#REF!</f>
        <v>#REF!</v>
      </c>
      <c r="G221" s="25" t="e">
        <f>#REF!-#REF!</f>
        <v>#REF!</v>
      </c>
      <c r="H221" s="25"/>
      <c r="I221" s="25"/>
      <c r="J221" s="25"/>
      <c r="K221" s="25"/>
      <c r="L221" s="25"/>
      <c r="M221" s="25"/>
      <c r="N221" s="25"/>
      <c r="O221" s="25"/>
      <c r="P221" s="145"/>
      <c r="Q221" s="64"/>
      <c r="R221" s="64">
        <v>4745500</v>
      </c>
      <c r="S221" s="64">
        <v>0</v>
      </c>
      <c r="T221" s="64"/>
      <c r="U221" s="64">
        <v>85150000</v>
      </c>
      <c r="V221" s="31"/>
      <c r="X221" s="173"/>
      <c r="Y221" s="174"/>
      <c r="Z221" s="174"/>
      <c r="AB221" s="174"/>
    </row>
    <row r="222" spans="1:28" ht="15.75" hidden="1" x14ac:dyDescent="0.25">
      <c r="A222" s="104">
        <v>610009</v>
      </c>
      <c r="B222" s="40" t="s">
        <v>305</v>
      </c>
      <c r="C222" s="30"/>
      <c r="D222" s="25" t="e">
        <f>#REF!-#REF!</f>
        <v>#REF!</v>
      </c>
      <c r="E222" s="25" t="e">
        <f>#REF!-#REF!</f>
        <v>#REF!</v>
      </c>
      <c r="F222" s="25" t="e">
        <f>#REF!-#REF!</f>
        <v>#REF!</v>
      </c>
      <c r="G222" s="25" t="e">
        <f>#REF!-#REF!</f>
        <v>#REF!</v>
      </c>
      <c r="H222" s="25"/>
      <c r="I222" s="25"/>
      <c r="J222" s="25"/>
      <c r="K222" s="25"/>
      <c r="L222" s="25"/>
      <c r="M222" s="25"/>
      <c r="N222" s="25"/>
      <c r="O222" s="25"/>
      <c r="P222" s="145"/>
      <c r="Q222" s="64"/>
      <c r="R222" s="64">
        <v>0</v>
      </c>
      <c r="S222" s="64">
        <v>0</v>
      </c>
      <c r="T222" s="64"/>
      <c r="U222" s="64">
        <v>0</v>
      </c>
      <c r="V222" s="31"/>
      <c r="X222" s="173"/>
      <c r="Y222" s="174"/>
      <c r="Z222" s="174"/>
      <c r="AB222" s="174"/>
    </row>
    <row r="223" spans="1:28" ht="15.75" x14ac:dyDescent="0.25">
      <c r="A223" s="104">
        <v>610010</v>
      </c>
      <c r="B223" s="40" t="s">
        <v>323</v>
      </c>
      <c r="C223" s="30"/>
      <c r="D223" s="25" t="e">
        <f>#REF!-#REF!</f>
        <v>#REF!</v>
      </c>
      <c r="E223" s="25" t="e">
        <f>#REF!-#REF!</f>
        <v>#REF!</v>
      </c>
      <c r="F223" s="25" t="e">
        <f>#REF!-#REF!</f>
        <v>#REF!</v>
      </c>
      <c r="G223" s="25" t="e">
        <f>#REF!-#REF!</f>
        <v>#REF!</v>
      </c>
      <c r="H223" s="25"/>
      <c r="I223" s="25"/>
      <c r="J223" s="25"/>
      <c r="K223" s="25"/>
      <c r="L223" s="25"/>
      <c r="M223" s="25"/>
      <c r="N223" s="25"/>
      <c r="O223" s="25"/>
      <c r="P223" s="145"/>
      <c r="Q223" s="64"/>
      <c r="R223" s="64">
        <v>140898915</v>
      </c>
      <c r="S223" s="64">
        <v>326510607</v>
      </c>
      <c r="T223" s="64">
        <v>42627534</v>
      </c>
      <c r="U223" s="64">
        <v>217115956</v>
      </c>
      <c r="V223" s="31"/>
      <c r="X223" s="173"/>
      <c r="Y223" s="174"/>
      <c r="Z223" s="174"/>
      <c r="AB223" s="174"/>
    </row>
    <row r="224" spans="1:28" ht="15.75" x14ac:dyDescent="0.25">
      <c r="A224" s="104">
        <v>610099</v>
      </c>
      <c r="B224" s="40" t="s">
        <v>64</v>
      </c>
      <c r="C224" s="30"/>
      <c r="D224" s="25" t="e">
        <f>#REF!-#REF!</f>
        <v>#REF!</v>
      </c>
      <c r="E224" s="25" t="e">
        <f>#REF!-#REF!</f>
        <v>#REF!</v>
      </c>
      <c r="F224" s="25" t="e">
        <f>#REF!-#REF!</f>
        <v>#REF!</v>
      </c>
      <c r="G224" s="25" t="e">
        <f>#REF!-#REF!</f>
        <v>#REF!</v>
      </c>
      <c r="H224" s="25"/>
      <c r="I224" s="25"/>
      <c r="J224" s="25"/>
      <c r="K224" s="25"/>
      <c r="L224" s="25"/>
      <c r="M224" s="25"/>
      <c r="N224" s="25"/>
      <c r="O224" s="25"/>
      <c r="P224" s="145"/>
      <c r="Q224" s="64"/>
      <c r="R224" s="64">
        <v>123444000</v>
      </c>
      <c r="S224" s="64">
        <v>0</v>
      </c>
      <c r="T224" s="64">
        <v>117193700</v>
      </c>
      <c r="U224" s="64">
        <v>180293971</v>
      </c>
      <c r="V224" s="31"/>
      <c r="X224" s="173"/>
      <c r="Y224" s="174"/>
      <c r="Z224" s="174"/>
      <c r="AB224" s="174"/>
    </row>
    <row r="225" spans="1:28" ht="15.75" x14ac:dyDescent="0.25">
      <c r="A225" s="104">
        <v>610100</v>
      </c>
      <c r="B225" s="40" t="s">
        <v>449</v>
      </c>
      <c r="C225" s="30"/>
      <c r="D225" s="25" t="e">
        <f>#REF!-#REF!</f>
        <v>#REF!</v>
      </c>
      <c r="E225" s="25" t="e">
        <f>#REF!-#REF!</f>
        <v>#REF!</v>
      </c>
      <c r="F225" s="25" t="e">
        <f>#REF!-#REF!</f>
        <v>#REF!</v>
      </c>
      <c r="G225" s="25" t="e">
        <f>#REF!-#REF!</f>
        <v>#REF!</v>
      </c>
      <c r="H225" s="25"/>
      <c r="I225" s="25"/>
      <c r="J225" s="25"/>
      <c r="K225" s="25"/>
      <c r="L225" s="25"/>
      <c r="M225" s="25"/>
      <c r="N225" s="25"/>
      <c r="O225" s="25"/>
      <c r="P225" s="145"/>
      <c r="Q225" s="64"/>
      <c r="R225" s="64">
        <v>27057000</v>
      </c>
      <c r="S225" s="64">
        <v>39305000</v>
      </c>
      <c r="T225" s="64">
        <v>11703013</v>
      </c>
      <c r="U225" s="64">
        <v>0</v>
      </c>
      <c r="V225" s="31"/>
      <c r="X225" s="173"/>
      <c r="Y225" s="174"/>
      <c r="Z225" s="174"/>
      <c r="AB225" s="174"/>
    </row>
    <row r="226" spans="1:28" ht="15.75" x14ac:dyDescent="0.25">
      <c r="A226" s="103">
        <v>620000</v>
      </c>
      <c r="B226" s="14" t="s">
        <v>65</v>
      </c>
      <c r="C226" s="30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145"/>
      <c r="Q226" s="64"/>
      <c r="R226" s="64"/>
      <c r="S226" s="64"/>
      <c r="T226" s="64"/>
      <c r="U226" s="64"/>
      <c r="V226" s="31"/>
      <c r="X226" s="173"/>
      <c r="Y226" s="174"/>
      <c r="Z226" s="174"/>
      <c r="AB226" s="174"/>
    </row>
    <row r="227" spans="1:28" ht="15.75" x14ac:dyDescent="0.25">
      <c r="A227" s="104">
        <v>620010</v>
      </c>
      <c r="B227" s="40" t="s">
        <v>66</v>
      </c>
      <c r="C227" s="31"/>
      <c r="D227" s="25" t="e">
        <f>#REF!-#REF!</f>
        <v>#REF!</v>
      </c>
      <c r="E227" s="25" t="e">
        <f>#REF!-#REF!</f>
        <v>#REF!</v>
      </c>
      <c r="F227" s="25" t="e">
        <f>#REF!-#REF!</f>
        <v>#REF!</v>
      </c>
      <c r="G227" s="25" t="e">
        <f>#REF!-#REF!</f>
        <v>#REF!</v>
      </c>
      <c r="H227" s="25"/>
      <c r="I227" s="25"/>
      <c r="J227" s="25"/>
      <c r="K227" s="25"/>
      <c r="L227" s="25"/>
      <c r="M227" s="64"/>
      <c r="N227" s="25"/>
      <c r="O227" s="25"/>
      <c r="P227" s="145"/>
      <c r="Q227" s="64"/>
      <c r="R227" s="64">
        <v>759826524</v>
      </c>
      <c r="S227" s="64">
        <v>688325766</v>
      </c>
      <c r="T227" s="64">
        <v>615664659</v>
      </c>
      <c r="U227" s="64">
        <v>595532533</v>
      </c>
      <c r="V227" s="31">
        <v>482758617</v>
      </c>
      <c r="X227" s="183"/>
      <c r="Y227" s="174"/>
      <c r="Z227" s="174"/>
      <c r="AB227" s="174"/>
    </row>
    <row r="228" spans="1:28" ht="15.75" x14ac:dyDescent="0.25">
      <c r="A228" s="104">
        <v>620020</v>
      </c>
      <c r="B228" s="40" t="s">
        <v>332</v>
      </c>
      <c r="C228" s="31"/>
      <c r="D228" s="25" t="e">
        <f>#REF!-#REF!</f>
        <v>#REF!</v>
      </c>
      <c r="E228" s="25" t="e">
        <f>#REF!-#REF!</f>
        <v>#REF!</v>
      </c>
      <c r="F228" s="25" t="e">
        <f>#REF!-#REF!</f>
        <v>#REF!</v>
      </c>
      <c r="G228" s="25" t="e">
        <f>#REF!-#REF!</f>
        <v>#REF!</v>
      </c>
      <c r="H228" s="25"/>
      <c r="I228" s="25"/>
      <c r="J228" s="25"/>
      <c r="K228" s="25"/>
      <c r="L228" s="25"/>
      <c r="M228" s="25"/>
      <c r="N228" s="25"/>
      <c r="O228" s="25"/>
      <c r="P228" s="145"/>
      <c r="Q228" s="64"/>
      <c r="R228" s="64">
        <v>7112500</v>
      </c>
      <c r="S228" s="64">
        <v>6330600</v>
      </c>
      <c r="T228" s="64">
        <v>7816800</v>
      </c>
      <c r="U228" s="64">
        <v>6333800</v>
      </c>
      <c r="V228" s="31"/>
      <c r="X228" s="173"/>
      <c r="Y228" s="174"/>
      <c r="Z228" s="174"/>
      <c r="AB228" s="174"/>
    </row>
    <row r="229" spans="1:28" ht="15.75" x14ac:dyDescent="0.25">
      <c r="A229" s="104">
        <v>620030</v>
      </c>
      <c r="B229" s="40" t="s">
        <v>333</v>
      </c>
      <c r="C229" s="31"/>
      <c r="D229" s="25" t="e">
        <f>#REF!-#REF!</f>
        <v>#REF!</v>
      </c>
      <c r="E229" s="25" t="e">
        <f>#REF!-#REF!</f>
        <v>#REF!</v>
      </c>
      <c r="F229" s="25" t="e">
        <f>#REF!-#REF!</f>
        <v>#REF!</v>
      </c>
      <c r="G229" s="25" t="e">
        <f>#REF!-#REF!</f>
        <v>#REF!</v>
      </c>
      <c r="H229" s="25"/>
      <c r="I229" s="25"/>
      <c r="J229" s="25"/>
      <c r="K229" s="25"/>
      <c r="L229" s="25"/>
      <c r="M229" s="25"/>
      <c r="N229" s="25"/>
      <c r="O229" s="25"/>
      <c r="P229" s="145"/>
      <c r="Q229" s="64"/>
      <c r="R229" s="64">
        <v>25707954</v>
      </c>
      <c r="S229" s="64">
        <v>49338942</v>
      </c>
      <c r="T229" s="64">
        <v>65720821</v>
      </c>
      <c r="U229" s="64">
        <v>74727951</v>
      </c>
      <c r="V229" s="31"/>
      <c r="X229" s="173"/>
      <c r="Y229" s="174"/>
      <c r="Z229" s="174"/>
      <c r="AB229" s="174"/>
    </row>
    <row r="230" spans="1:28" ht="15.75" x14ac:dyDescent="0.25">
      <c r="A230" s="104">
        <v>620040</v>
      </c>
      <c r="B230" s="40" t="s">
        <v>310</v>
      </c>
      <c r="C230" s="31"/>
      <c r="D230" s="25" t="e">
        <f>#REF!-#REF!</f>
        <v>#REF!</v>
      </c>
      <c r="E230" s="25" t="e">
        <f>#REF!-#REF!</f>
        <v>#REF!</v>
      </c>
      <c r="F230" s="25" t="e">
        <f>#REF!-#REF!</f>
        <v>#REF!</v>
      </c>
      <c r="G230" s="25" t="e">
        <f>#REF!-#REF!</f>
        <v>#REF!</v>
      </c>
      <c r="H230" s="25"/>
      <c r="I230" s="25"/>
      <c r="J230" s="25"/>
      <c r="K230" s="25"/>
      <c r="L230" s="25"/>
      <c r="M230" s="64"/>
      <c r="N230" s="25"/>
      <c r="O230" s="25"/>
      <c r="P230" s="145"/>
      <c r="Q230" s="64"/>
      <c r="R230" s="64">
        <v>21355700</v>
      </c>
      <c r="S230" s="64">
        <v>3657000</v>
      </c>
      <c r="T230" s="64">
        <v>486198</v>
      </c>
      <c r="U230" s="64">
        <v>1738000</v>
      </c>
      <c r="V230" s="31"/>
      <c r="X230" s="173"/>
      <c r="Y230" s="174"/>
      <c r="Z230" s="174"/>
      <c r="AB230" s="174"/>
    </row>
    <row r="231" spans="1:28" ht="15.75" x14ac:dyDescent="0.25">
      <c r="A231" s="104">
        <v>620050</v>
      </c>
      <c r="B231" s="40" t="s">
        <v>334</v>
      </c>
      <c r="C231" s="31"/>
      <c r="D231" s="25" t="e">
        <f>#REF!-#REF!</f>
        <v>#REF!</v>
      </c>
      <c r="E231" s="25" t="e">
        <f>#REF!-#REF!</f>
        <v>#REF!</v>
      </c>
      <c r="F231" s="25" t="e">
        <f>#REF!-#REF!</f>
        <v>#REF!</v>
      </c>
      <c r="G231" s="25" t="e">
        <f>#REF!-#REF!</f>
        <v>#REF!</v>
      </c>
      <c r="H231" s="25"/>
      <c r="I231" s="25"/>
      <c r="J231" s="25"/>
      <c r="K231" s="25"/>
      <c r="L231" s="25"/>
      <c r="M231" s="64"/>
      <c r="N231" s="25"/>
      <c r="O231" s="25"/>
      <c r="P231" s="145"/>
      <c r="Q231" s="64"/>
      <c r="R231" s="64">
        <v>63250000</v>
      </c>
      <c r="S231" s="64">
        <v>51780000</v>
      </c>
      <c r="T231" s="64">
        <v>39850000</v>
      </c>
      <c r="U231" s="64">
        <v>49255000</v>
      </c>
      <c r="V231" s="31"/>
      <c r="X231" s="173"/>
      <c r="Y231" s="174"/>
      <c r="Z231" s="174"/>
      <c r="AB231" s="174"/>
    </row>
    <row r="232" spans="1:28" ht="15.75" x14ac:dyDescent="0.25">
      <c r="A232" s="104">
        <v>620060</v>
      </c>
      <c r="B232" s="40" t="s">
        <v>335</v>
      </c>
      <c r="C232" s="31"/>
      <c r="D232" s="25" t="e">
        <f>#REF!-#REF!</f>
        <v>#REF!</v>
      </c>
      <c r="E232" s="25" t="e">
        <f>#REF!-#REF!</f>
        <v>#REF!</v>
      </c>
      <c r="F232" s="25" t="e">
        <f>#REF!-#REF!</f>
        <v>#REF!</v>
      </c>
      <c r="G232" s="25" t="e">
        <f>#REF!-#REF!</f>
        <v>#REF!</v>
      </c>
      <c r="H232" s="25"/>
      <c r="I232" s="25"/>
      <c r="J232" s="25"/>
      <c r="K232" s="25"/>
      <c r="L232" s="25"/>
      <c r="M232" s="25"/>
      <c r="N232" s="25"/>
      <c r="O232" s="25"/>
      <c r="P232" s="145"/>
      <c r="Q232" s="64"/>
      <c r="R232" s="64">
        <v>368853208</v>
      </c>
      <c r="S232" s="64">
        <v>275042017</v>
      </c>
      <c r="T232" s="64">
        <v>281605817</v>
      </c>
      <c r="U232" s="64">
        <v>569283021</v>
      </c>
      <c r="V232" s="31">
        <v>3450201216</v>
      </c>
      <c r="X232" s="173"/>
      <c r="Y232" s="174"/>
      <c r="Z232" s="174"/>
      <c r="AB232" s="174"/>
    </row>
    <row r="233" spans="1:28" ht="15.75" x14ac:dyDescent="0.25">
      <c r="A233" s="104">
        <v>620061</v>
      </c>
      <c r="B233" s="70" t="s">
        <v>375</v>
      </c>
      <c r="C233" s="31"/>
      <c r="D233" s="25" t="e">
        <f>#REF!-#REF!</f>
        <v>#REF!</v>
      </c>
      <c r="E233" s="25" t="e">
        <f>#REF!-#REF!</f>
        <v>#REF!</v>
      </c>
      <c r="F233" s="25" t="e">
        <f>#REF!-#REF!</f>
        <v>#REF!</v>
      </c>
      <c r="G233" s="25" t="e">
        <f>#REF!-#REF!</f>
        <v>#REF!</v>
      </c>
      <c r="H233" s="25"/>
      <c r="I233" s="25"/>
      <c r="J233" s="25"/>
      <c r="K233" s="25"/>
      <c r="L233" s="25"/>
      <c r="M233" s="25"/>
      <c r="N233" s="25"/>
      <c r="O233" s="25"/>
      <c r="P233" s="145"/>
      <c r="Q233" s="64"/>
      <c r="R233" s="64">
        <v>246958780</v>
      </c>
      <c r="S233" s="64">
        <v>787784350</v>
      </c>
      <c r="T233" s="64">
        <v>616724650</v>
      </c>
      <c r="U233" s="64">
        <v>652020955</v>
      </c>
      <c r="V233" s="31"/>
      <c r="X233" s="173"/>
      <c r="Y233" s="174"/>
      <c r="Z233" s="174"/>
      <c r="AB233" s="174"/>
    </row>
    <row r="234" spans="1:28" ht="15.75" hidden="1" x14ac:dyDescent="0.25">
      <c r="A234" s="104">
        <v>620062</v>
      </c>
      <c r="B234" s="70" t="s">
        <v>376</v>
      </c>
      <c r="C234" s="31"/>
      <c r="D234" s="25" t="e">
        <f>#REF!-#REF!</f>
        <v>#REF!</v>
      </c>
      <c r="E234" s="25" t="e">
        <f>#REF!-#REF!</f>
        <v>#REF!</v>
      </c>
      <c r="F234" s="25" t="e">
        <f>#REF!-#REF!</f>
        <v>#REF!</v>
      </c>
      <c r="G234" s="25" t="e">
        <f>#REF!-#REF!</f>
        <v>#REF!</v>
      </c>
      <c r="H234" s="25"/>
      <c r="I234" s="25"/>
      <c r="J234" s="25"/>
      <c r="K234" s="25"/>
      <c r="L234" s="25"/>
      <c r="M234" s="25"/>
      <c r="N234" s="25"/>
      <c r="O234" s="25"/>
      <c r="P234" s="145"/>
      <c r="Q234" s="64"/>
      <c r="R234" s="64">
        <v>0</v>
      </c>
      <c r="S234" s="64">
        <v>765632</v>
      </c>
      <c r="T234" s="64">
        <v>10664949</v>
      </c>
      <c r="U234" s="64">
        <v>19293098</v>
      </c>
      <c r="V234" s="31">
        <v>18946515</v>
      </c>
      <c r="X234" s="173"/>
      <c r="Y234" s="174"/>
      <c r="Z234" s="174"/>
      <c r="AB234" s="174"/>
    </row>
    <row r="235" spans="1:28" ht="15.75" x14ac:dyDescent="0.25">
      <c r="A235" s="104">
        <v>620063</v>
      </c>
      <c r="B235" s="70" t="s">
        <v>416</v>
      </c>
      <c r="C235" s="31"/>
      <c r="D235" s="25" t="e">
        <f>#REF!-#REF!</f>
        <v>#REF!</v>
      </c>
      <c r="E235" s="25" t="e">
        <f>#REF!-#REF!</f>
        <v>#REF!</v>
      </c>
      <c r="F235" s="25" t="e">
        <f>#REF!-#REF!</f>
        <v>#REF!</v>
      </c>
      <c r="G235" s="25" t="e">
        <f>#REF!-#REF!</f>
        <v>#REF!</v>
      </c>
      <c r="H235" s="25"/>
      <c r="I235" s="25"/>
      <c r="J235" s="25"/>
      <c r="K235" s="25"/>
      <c r="L235" s="25"/>
      <c r="M235" s="25"/>
      <c r="N235" s="25"/>
      <c r="O235" s="25"/>
      <c r="P235" s="145"/>
      <c r="Q235" s="64"/>
      <c r="R235" s="64">
        <v>623718100</v>
      </c>
      <c r="S235" s="64">
        <v>0</v>
      </c>
      <c r="T235" s="64"/>
      <c r="U235" s="64"/>
      <c r="V235" s="31"/>
      <c r="X235" s="173"/>
      <c r="Y235" s="174"/>
      <c r="Z235" s="174"/>
      <c r="AB235" s="174"/>
    </row>
    <row r="236" spans="1:28" ht="15.75" x14ac:dyDescent="0.25">
      <c r="A236" s="104">
        <v>620070</v>
      </c>
      <c r="B236" s="40" t="s">
        <v>336</v>
      </c>
      <c r="C236" s="31"/>
      <c r="D236" s="25" t="e">
        <f>#REF!-#REF!</f>
        <v>#REF!</v>
      </c>
      <c r="E236" s="25" t="e">
        <f>#REF!-#REF!</f>
        <v>#REF!</v>
      </c>
      <c r="F236" s="25" t="e">
        <f>#REF!-#REF!</f>
        <v>#REF!</v>
      </c>
      <c r="G236" s="25" t="e">
        <f>#REF!-#REF!</f>
        <v>#REF!</v>
      </c>
      <c r="H236" s="25"/>
      <c r="I236" s="25"/>
      <c r="J236" s="25"/>
      <c r="K236" s="25"/>
      <c r="L236" s="25"/>
      <c r="M236" s="25"/>
      <c r="N236" s="25"/>
      <c r="O236" s="25"/>
      <c r="P236" s="145"/>
      <c r="Q236" s="64"/>
      <c r="R236" s="64">
        <v>276134315</v>
      </c>
      <c r="S236" s="64">
        <v>122852829</v>
      </c>
      <c r="T236" s="64">
        <v>257032931</v>
      </c>
      <c r="U236" s="64">
        <v>261309497</v>
      </c>
      <c r="V236" s="31"/>
      <c r="X236" s="173"/>
      <c r="Y236" s="174"/>
      <c r="Z236" s="174"/>
      <c r="AB236" s="174"/>
    </row>
    <row r="237" spans="1:28" ht="15.75" x14ac:dyDescent="0.25">
      <c r="A237" s="104">
        <v>620080</v>
      </c>
      <c r="B237" s="40" t="s">
        <v>337</v>
      </c>
      <c r="C237" s="31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145"/>
      <c r="Q237" s="64"/>
      <c r="R237" s="64"/>
      <c r="S237" s="64"/>
      <c r="T237" s="64"/>
      <c r="U237" s="64"/>
      <c r="V237" s="31"/>
      <c r="X237" s="173"/>
      <c r="Y237" s="174"/>
      <c r="Z237" s="174"/>
      <c r="AB237" s="174"/>
    </row>
    <row r="238" spans="1:28" ht="15.75" x14ac:dyDescent="0.25">
      <c r="A238" s="104">
        <v>620081</v>
      </c>
      <c r="B238" s="41" t="s">
        <v>67</v>
      </c>
      <c r="C238" s="18"/>
      <c r="D238" s="25" t="e">
        <f>#REF!-#REF!</f>
        <v>#REF!</v>
      </c>
      <c r="E238" s="25" t="e">
        <f>#REF!-#REF!</f>
        <v>#REF!</v>
      </c>
      <c r="F238" s="25" t="e">
        <f>#REF!-#REF!</f>
        <v>#REF!</v>
      </c>
      <c r="G238" s="25" t="e">
        <f>#REF!-#REF!</f>
        <v>#REF!</v>
      </c>
      <c r="H238" s="25"/>
      <c r="I238" s="25"/>
      <c r="J238" s="25"/>
      <c r="K238" s="25"/>
      <c r="L238" s="25"/>
      <c r="M238" s="25"/>
      <c r="N238" s="25"/>
      <c r="O238" s="25"/>
      <c r="P238" s="145"/>
      <c r="Q238" s="64"/>
      <c r="R238" s="64">
        <v>648936325</v>
      </c>
      <c r="S238" s="64">
        <v>238276000</v>
      </c>
      <c r="T238" s="64">
        <v>136102166</v>
      </c>
      <c r="U238" s="64">
        <v>123307000</v>
      </c>
      <c r="V238" s="31"/>
      <c r="X238" s="173"/>
      <c r="Y238" s="174"/>
      <c r="Z238" s="174"/>
      <c r="AB238" s="174"/>
    </row>
    <row r="239" spans="1:28" ht="15.75" x14ac:dyDescent="0.25">
      <c r="A239" s="104">
        <v>620082</v>
      </c>
      <c r="B239" s="41" t="s">
        <v>70</v>
      </c>
      <c r="C239" s="18"/>
      <c r="D239" s="25" t="e">
        <f>#REF!-#REF!</f>
        <v>#REF!</v>
      </c>
      <c r="E239" s="25" t="e">
        <f>#REF!-#REF!</f>
        <v>#REF!</v>
      </c>
      <c r="F239" s="25" t="e">
        <f>#REF!-#REF!</f>
        <v>#REF!</v>
      </c>
      <c r="G239" s="25" t="e">
        <f>#REF!-#REF!</f>
        <v>#REF!</v>
      </c>
      <c r="H239" s="25"/>
      <c r="I239" s="25"/>
      <c r="J239" s="25"/>
      <c r="K239" s="25"/>
      <c r="L239" s="25"/>
      <c r="M239" s="25"/>
      <c r="N239" s="25"/>
      <c r="O239" s="25"/>
      <c r="P239" s="145"/>
      <c r="Q239" s="64"/>
      <c r="R239" s="64">
        <v>73361500</v>
      </c>
      <c r="S239" s="64">
        <v>22074204</v>
      </c>
      <c r="T239" s="64">
        <v>10384618</v>
      </c>
      <c r="U239" s="64">
        <v>3118111</v>
      </c>
      <c r="V239" s="31"/>
      <c r="X239" s="173"/>
      <c r="Y239" s="174"/>
      <c r="Z239" s="174"/>
      <c r="AB239" s="174"/>
    </row>
    <row r="240" spans="1:28" ht="15.75" x14ac:dyDescent="0.25">
      <c r="A240" s="104">
        <v>620083</v>
      </c>
      <c r="B240" s="41" t="s">
        <v>68</v>
      </c>
      <c r="C240" s="18"/>
      <c r="D240" s="25" t="e">
        <f>#REF!-#REF!</f>
        <v>#REF!</v>
      </c>
      <c r="E240" s="25" t="e">
        <f>#REF!-#REF!</f>
        <v>#REF!</v>
      </c>
      <c r="F240" s="25" t="e">
        <f>#REF!-#REF!</f>
        <v>#REF!</v>
      </c>
      <c r="G240" s="25" t="e">
        <f>#REF!-#REF!</f>
        <v>#REF!</v>
      </c>
      <c r="H240" s="25"/>
      <c r="I240" s="25"/>
      <c r="J240" s="25"/>
      <c r="K240" s="25"/>
      <c r="L240" s="25"/>
      <c r="M240" s="25"/>
      <c r="N240" s="25"/>
      <c r="O240" s="25"/>
      <c r="P240" s="145"/>
      <c r="Q240" s="64"/>
      <c r="R240" s="64">
        <v>7000000</v>
      </c>
      <c r="S240" s="64">
        <v>54518000</v>
      </c>
      <c r="T240" s="64">
        <v>86296000</v>
      </c>
      <c r="U240" s="64">
        <v>49981800</v>
      </c>
      <c r="V240" s="31"/>
      <c r="X240" s="173"/>
      <c r="Y240" s="174"/>
      <c r="Z240" s="174"/>
      <c r="AB240" s="174"/>
    </row>
    <row r="241" spans="1:28" ht="15.75" x14ac:dyDescent="0.25">
      <c r="A241" s="104">
        <v>620084</v>
      </c>
      <c r="B241" s="41" t="s">
        <v>69</v>
      </c>
      <c r="C241" s="18"/>
      <c r="D241" s="25" t="e">
        <f>#REF!-#REF!</f>
        <v>#REF!</v>
      </c>
      <c r="E241" s="25" t="e">
        <f>#REF!-#REF!</f>
        <v>#REF!</v>
      </c>
      <c r="F241" s="25" t="e">
        <f>#REF!-#REF!</f>
        <v>#REF!</v>
      </c>
      <c r="G241" s="25" t="e">
        <f>#REF!-#REF!</f>
        <v>#REF!</v>
      </c>
      <c r="H241" s="25"/>
      <c r="I241" s="25"/>
      <c r="J241" s="25"/>
      <c r="K241" s="25"/>
      <c r="L241" s="25"/>
      <c r="M241" s="25"/>
      <c r="N241" s="25"/>
      <c r="O241" s="25"/>
      <c r="P241" s="145"/>
      <c r="Q241" s="64"/>
      <c r="R241" s="64">
        <v>69445700</v>
      </c>
      <c r="S241" s="64">
        <v>71368750</v>
      </c>
      <c r="T241" s="64">
        <v>157502000</v>
      </c>
      <c r="U241" s="64">
        <v>177963550</v>
      </c>
      <c r="V241" s="31"/>
      <c r="X241" s="173"/>
      <c r="Y241" s="174"/>
      <c r="Z241" s="174"/>
      <c r="AB241" s="174"/>
    </row>
    <row r="242" spans="1:28" ht="15.75" x14ac:dyDescent="0.25">
      <c r="A242" s="104">
        <v>620090</v>
      </c>
      <c r="B242" s="40" t="s">
        <v>338</v>
      </c>
      <c r="C242" s="18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145"/>
      <c r="Q242" s="64"/>
      <c r="R242" s="64"/>
      <c r="S242" s="64"/>
      <c r="T242" s="64"/>
      <c r="U242" s="64"/>
      <c r="V242" s="31"/>
      <c r="X242" s="173"/>
      <c r="Y242" s="174"/>
      <c r="Z242" s="174"/>
      <c r="AB242" s="174"/>
    </row>
    <row r="243" spans="1:28" ht="15.75" x14ac:dyDescent="0.25">
      <c r="A243" s="104">
        <v>620091</v>
      </c>
      <c r="B243" s="41" t="s">
        <v>71</v>
      </c>
      <c r="C243" s="18"/>
      <c r="D243" s="25" t="e">
        <f>#REF!-#REF!</f>
        <v>#REF!</v>
      </c>
      <c r="E243" s="25" t="e">
        <f>#REF!-#REF!</f>
        <v>#REF!</v>
      </c>
      <c r="F243" s="25" t="e">
        <f>#REF!-#REF!</f>
        <v>#REF!</v>
      </c>
      <c r="G243" s="25" t="e">
        <f>#REF!-#REF!</f>
        <v>#REF!</v>
      </c>
      <c r="H243" s="25"/>
      <c r="I243" s="25"/>
      <c r="J243" s="25"/>
      <c r="K243" s="25"/>
      <c r="L243" s="25"/>
      <c r="M243" s="25"/>
      <c r="N243" s="25"/>
      <c r="O243" s="25"/>
      <c r="P243" s="145"/>
      <c r="Q243" s="64"/>
      <c r="R243" s="64">
        <v>133392953</v>
      </c>
      <c r="S243" s="64">
        <v>563914057</v>
      </c>
      <c r="T243" s="64">
        <v>131511400</v>
      </c>
      <c r="U243" s="64">
        <v>165159200</v>
      </c>
      <c r="V243" s="31"/>
      <c r="X243" s="173"/>
      <c r="Y243" s="174"/>
      <c r="Z243" s="174"/>
      <c r="AB243" s="174"/>
    </row>
    <row r="244" spans="1:28" ht="15.75" x14ac:dyDescent="0.25">
      <c r="A244" s="104">
        <v>620092</v>
      </c>
      <c r="B244" s="41" t="s">
        <v>74</v>
      </c>
      <c r="C244" s="18"/>
      <c r="D244" s="25" t="e">
        <f>#REF!-#REF!</f>
        <v>#REF!</v>
      </c>
      <c r="E244" s="25" t="e">
        <f>#REF!-#REF!</f>
        <v>#REF!</v>
      </c>
      <c r="F244" s="25" t="e">
        <f>#REF!-#REF!</f>
        <v>#REF!</v>
      </c>
      <c r="G244" s="25" t="e">
        <f>#REF!-#REF!</f>
        <v>#REF!</v>
      </c>
      <c r="H244" s="25"/>
      <c r="I244" s="25"/>
      <c r="J244" s="25"/>
      <c r="K244" s="25"/>
      <c r="L244" s="25"/>
      <c r="M244" s="25"/>
      <c r="N244" s="25"/>
      <c r="O244" s="25"/>
      <c r="P244" s="145"/>
      <c r="Q244" s="64"/>
      <c r="R244" s="64">
        <v>8848867</v>
      </c>
      <c r="S244" s="64">
        <v>2520500</v>
      </c>
      <c r="T244" s="64">
        <v>1638000</v>
      </c>
      <c r="U244" s="64">
        <v>2609002</v>
      </c>
      <c r="V244" s="31"/>
      <c r="X244" s="173"/>
      <c r="Y244" s="174"/>
      <c r="Z244" s="174"/>
      <c r="AB244" s="174"/>
    </row>
    <row r="245" spans="1:28" ht="15.75" x14ac:dyDescent="0.25">
      <c r="A245" s="104">
        <v>620093</v>
      </c>
      <c r="B245" s="41" t="s">
        <v>72</v>
      </c>
      <c r="C245" s="18"/>
      <c r="D245" s="25" t="e">
        <f>#REF!-#REF!</f>
        <v>#REF!</v>
      </c>
      <c r="E245" s="25" t="e">
        <f>#REF!-#REF!</f>
        <v>#REF!</v>
      </c>
      <c r="F245" s="25" t="e">
        <f>#REF!-#REF!</f>
        <v>#REF!</v>
      </c>
      <c r="G245" s="25" t="e">
        <f>#REF!-#REF!</f>
        <v>#REF!</v>
      </c>
      <c r="H245" s="25"/>
      <c r="I245" s="25"/>
      <c r="J245" s="25"/>
      <c r="K245" s="25"/>
      <c r="L245" s="25"/>
      <c r="M245" s="25"/>
      <c r="N245" s="25"/>
      <c r="O245" s="25"/>
      <c r="P245" s="145"/>
      <c r="Q245" s="64"/>
      <c r="R245" s="64">
        <v>82135000</v>
      </c>
      <c r="S245" s="64">
        <v>32217000</v>
      </c>
      <c r="T245" s="64">
        <v>40116600</v>
      </c>
      <c r="U245" s="64">
        <v>4980000</v>
      </c>
      <c r="V245" s="31"/>
      <c r="X245" s="173"/>
      <c r="Y245" s="174"/>
      <c r="Z245" s="174"/>
      <c r="AB245" s="174"/>
    </row>
    <row r="246" spans="1:28" ht="15.75" x14ac:dyDescent="0.25">
      <c r="A246" s="104">
        <v>620094</v>
      </c>
      <c r="B246" s="41" t="s">
        <v>73</v>
      </c>
      <c r="C246" s="18"/>
      <c r="D246" s="25" t="e">
        <f>#REF!-#REF!</f>
        <v>#REF!</v>
      </c>
      <c r="E246" s="25" t="e">
        <f>#REF!-#REF!</f>
        <v>#REF!</v>
      </c>
      <c r="F246" s="25" t="e">
        <f>#REF!-#REF!</f>
        <v>#REF!</v>
      </c>
      <c r="G246" s="25" t="e">
        <f>#REF!-#REF!</f>
        <v>#REF!</v>
      </c>
      <c r="H246" s="25"/>
      <c r="I246" s="25"/>
      <c r="J246" s="25"/>
      <c r="K246" s="25"/>
      <c r="L246" s="25"/>
      <c r="M246" s="25"/>
      <c r="N246" s="25"/>
      <c r="O246" s="25"/>
      <c r="P246" s="145"/>
      <c r="Q246" s="64"/>
      <c r="R246" s="64">
        <v>17590554</v>
      </c>
      <c r="S246" s="64">
        <v>12189000</v>
      </c>
      <c r="T246" s="64">
        <v>10255950</v>
      </c>
      <c r="U246" s="64">
        <v>61264500</v>
      </c>
      <c r="V246" s="31"/>
      <c r="X246" s="173"/>
      <c r="Y246" s="174"/>
      <c r="Z246" s="174"/>
      <c r="AB246" s="174"/>
    </row>
    <row r="247" spans="1:28" ht="15.75" x14ac:dyDescent="0.25">
      <c r="A247" s="104">
        <v>620100</v>
      </c>
      <c r="B247" s="40" t="s">
        <v>75</v>
      </c>
      <c r="C247" s="18"/>
      <c r="D247" s="25" t="e">
        <f>#REF!-#REF!</f>
        <v>#REF!</v>
      </c>
      <c r="E247" s="25" t="e">
        <f>#REF!-#REF!</f>
        <v>#REF!</v>
      </c>
      <c r="F247" s="25" t="e">
        <f>#REF!-#REF!</f>
        <v>#REF!</v>
      </c>
      <c r="G247" s="25" t="e">
        <f>#REF!-#REF!</f>
        <v>#REF!</v>
      </c>
      <c r="H247" s="25"/>
      <c r="I247" s="25"/>
      <c r="J247" s="25"/>
      <c r="K247" s="25"/>
      <c r="L247" s="25"/>
      <c r="M247" s="25"/>
      <c r="N247" s="25"/>
      <c r="O247" s="25"/>
      <c r="P247" s="145"/>
      <c r="Q247" s="64"/>
      <c r="R247" s="64">
        <v>62653500</v>
      </c>
      <c r="S247" s="64">
        <v>68042690</v>
      </c>
      <c r="T247" s="64">
        <v>31735100</v>
      </c>
      <c r="U247" s="64">
        <v>234423859</v>
      </c>
      <c r="V247" s="31"/>
      <c r="X247" s="173"/>
      <c r="Y247" s="174"/>
      <c r="Z247" s="174"/>
      <c r="AB247" s="174"/>
    </row>
    <row r="248" spans="1:28" ht="15.75" x14ac:dyDescent="0.25">
      <c r="A248" s="104">
        <v>620110</v>
      </c>
      <c r="B248" s="40" t="s">
        <v>76</v>
      </c>
      <c r="C248" s="18"/>
      <c r="D248" s="25" t="e">
        <f>#REF!-#REF!</f>
        <v>#REF!</v>
      </c>
      <c r="E248" s="25" t="e">
        <f>#REF!-#REF!</f>
        <v>#REF!</v>
      </c>
      <c r="F248" s="25" t="e">
        <f>#REF!-#REF!</f>
        <v>#REF!</v>
      </c>
      <c r="G248" s="25" t="e">
        <f>#REF!-#REF!</f>
        <v>#REF!</v>
      </c>
      <c r="H248" s="25"/>
      <c r="I248" s="25"/>
      <c r="J248" s="25"/>
      <c r="K248" s="25"/>
      <c r="L248" s="25"/>
      <c r="M248" s="25"/>
      <c r="N248" s="25"/>
      <c r="O248" s="25"/>
      <c r="P248" s="145"/>
      <c r="Q248" s="64"/>
      <c r="R248" s="64">
        <v>34324000</v>
      </c>
      <c r="S248" s="64">
        <v>33372300</v>
      </c>
      <c r="T248" s="64">
        <v>39285660</v>
      </c>
      <c r="U248" s="64">
        <v>1819980</v>
      </c>
      <c r="V248" s="31"/>
      <c r="X248" s="173"/>
      <c r="Y248" s="174"/>
      <c r="Z248" s="174"/>
      <c r="AB248" s="174"/>
    </row>
    <row r="249" spans="1:28" ht="15.75" x14ac:dyDescent="0.25">
      <c r="A249" s="104">
        <v>620120</v>
      </c>
      <c r="B249" s="40" t="s">
        <v>103</v>
      </c>
      <c r="C249" s="18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145"/>
      <c r="Q249" s="64"/>
      <c r="R249" s="64"/>
      <c r="S249" s="64"/>
      <c r="T249" s="64"/>
      <c r="U249" s="64"/>
      <c r="V249" s="31"/>
      <c r="X249" s="173"/>
      <c r="Y249" s="174"/>
      <c r="Z249" s="174"/>
      <c r="AB249" s="174"/>
    </row>
    <row r="250" spans="1:28" ht="15.75" x14ac:dyDescent="0.25">
      <c r="A250" s="104">
        <v>620121</v>
      </c>
      <c r="B250" s="41" t="s">
        <v>339</v>
      </c>
      <c r="C250" s="18"/>
      <c r="D250" s="25" t="e">
        <f>#REF!-#REF!</f>
        <v>#REF!</v>
      </c>
      <c r="E250" s="25" t="e">
        <f>#REF!-#REF!</f>
        <v>#REF!</v>
      </c>
      <c r="F250" s="25" t="e">
        <f>#REF!-#REF!</f>
        <v>#REF!</v>
      </c>
      <c r="G250" s="25" t="e">
        <f>#REF!-#REF!</f>
        <v>#REF!</v>
      </c>
      <c r="H250" s="25"/>
      <c r="I250" s="25"/>
      <c r="J250" s="25"/>
      <c r="K250" s="25"/>
      <c r="L250" s="25"/>
      <c r="M250" s="25"/>
      <c r="N250" s="25"/>
      <c r="O250" s="25"/>
      <c r="P250" s="145"/>
      <c r="Q250" s="64"/>
      <c r="R250" s="64">
        <v>633708571.66666663</v>
      </c>
      <c r="S250" s="64">
        <v>592706515</v>
      </c>
      <c r="T250" s="64">
        <v>492191181.66666669</v>
      </c>
      <c r="U250" s="64">
        <v>395811712.91666675</v>
      </c>
      <c r="V250" s="31"/>
      <c r="X250" s="173"/>
      <c r="Y250" s="174"/>
      <c r="Z250" s="174"/>
      <c r="AB250" s="174"/>
    </row>
    <row r="251" spans="1:28" ht="15.75" x14ac:dyDescent="0.25">
      <c r="A251" s="104">
        <v>620122</v>
      </c>
      <c r="B251" s="41" t="s">
        <v>340</v>
      </c>
      <c r="C251" s="18"/>
      <c r="D251" s="25" t="e">
        <f>#REF!-#REF!</f>
        <v>#REF!</v>
      </c>
      <c r="E251" s="25" t="e">
        <f>#REF!-#REF!</f>
        <v>#REF!</v>
      </c>
      <c r="F251" s="25" t="e">
        <f>#REF!-#REF!</f>
        <v>#REF!</v>
      </c>
      <c r="G251" s="25" t="e">
        <f>#REF!-#REF!</f>
        <v>#REF!</v>
      </c>
      <c r="H251" s="25"/>
      <c r="I251" s="25"/>
      <c r="J251" s="25"/>
      <c r="K251" s="25"/>
      <c r="L251" s="25"/>
      <c r="M251" s="25"/>
      <c r="N251" s="25"/>
      <c r="O251" s="25"/>
      <c r="P251" s="145"/>
      <c r="Q251" s="64"/>
      <c r="R251" s="64">
        <v>126285375</v>
      </c>
      <c r="S251" s="64">
        <v>126285375</v>
      </c>
      <c r="T251" s="64">
        <v>126285375</v>
      </c>
      <c r="U251" s="64">
        <v>108885906.25</v>
      </c>
      <c r="V251" s="31"/>
      <c r="X251" s="173"/>
      <c r="Y251" s="174"/>
      <c r="Z251" s="174"/>
      <c r="AB251" s="174"/>
    </row>
    <row r="252" spans="1:28" ht="15.75" x14ac:dyDescent="0.25">
      <c r="A252" s="104">
        <v>620123</v>
      </c>
      <c r="B252" s="41" t="s">
        <v>341</v>
      </c>
      <c r="C252" s="18"/>
      <c r="D252" s="25" t="e">
        <f>#REF!-#REF!</f>
        <v>#REF!</v>
      </c>
      <c r="E252" s="25" t="e">
        <f>#REF!-#REF!</f>
        <v>#REF!</v>
      </c>
      <c r="F252" s="25" t="e">
        <f>#REF!-#REF!</f>
        <v>#REF!</v>
      </c>
      <c r="G252" s="25" t="e">
        <f>#REF!-#REF!</f>
        <v>#REF!</v>
      </c>
      <c r="H252" s="25"/>
      <c r="I252" s="25"/>
      <c r="J252" s="25"/>
      <c r="K252" s="25"/>
      <c r="L252" s="25"/>
      <c r="M252" s="64"/>
      <c r="N252" s="25"/>
      <c r="O252" s="25"/>
      <c r="P252" s="145"/>
      <c r="Q252" s="64"/>
      <c r="R252" s="64">
        <v>606898576.57638896</v>
      </c>
      <c r="S252" s="64">
        <v>433470160.22916663</v>
      </c>
      <c r="T252" s="64">
        <v>302475538.66666663</v>
      </c>
      <c r="U252" s="64">
        <v>410995710.04166675</v>
      </c>
      <c r="V252" s="31"/>
      <c r="X252" s="173">
        <v>62434283.128472224</v>
      </c>
      <c r="Y252" s="174" t="s">
        <v>450</v>
      </c>
      <c r="Z252" s="174"/>
      <c r="AB252" s="174"/>
    </row>
    <row r="253" spans="1:28" ht="15.75" x14ac:dyDescent="0.25">
      <c r="A253" s="104">
        <v>620130</v>
      </c>
      <c r="B253" s="40" t="s">
        <v>77</v>
      </c>
      <c r="C253" s="18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145"/>
      <c r="Q253" s="64"/>
      <c r="R253" s="64"/>
      <c r="S253" s="64"/>
      <c r="T253" s="64"/>
      <c r="U253" s="64"/>
      <c r="V253" s="31"/>
      <c r="X253" s="173"/>
      <c r="Y253" s="174"/>
      <c r="Z253" s="174"/>
      <c r="AB253" s="174"/>
    </row>
    <row r="254" spans="1:28" ht="15.75" hidden="1" x14ac:dyDescent="0.25">
      <c r="A254" s="104">
        <v>620131</v>
      </c>
      <c r="B254" s="41" t="s">
        <v>342</v>
      </c>
      <c r="C254" s="18"/>
      <c r="D254" s="25" t="e">
        <f>#REF!-#REF!</f>
        <v>#REF!</v>
      </c>
      <c r="E254" s="25" t="e">
        <f>#REF!-#REF!</f>
        <v>#REF!</v>
      </c>
      <c r="F254" s="25" t="e">
        <f>#REF!-#REF!</f>
        <v>#REF!</v>
      </c>
      <c r="G254" s="25" t="e">
        <f>#REF!-#REF!</f>
        <v>#REF!</v>
      </c>
      <c r="H254" s="25"/>
      <c r="I254" s="25"/>
      <c r="J254" s="25"/>
      <c r="K254" s="25"/>
      <c r="L254" s="25"/>
      <c r="M254" s="25"/>
      <c r="N254" s="25"/>
      <c r="O254" s="25"/>
      <c r="P254" s="145"/>
      <c r="Q254" s="64"/>
      <c r="R254" s="64">
        <v>0</v>
      </c>
      <c r="S254" s="64">
        <v>0</v>
      </c>
      <c r="T254" s="64"/>
      <c r="U254" s="64">
        <v>0</v>
      </c>
      <c r="V254" s="31"/>
      <c r="X254" s="173"/>
      <c r="Y254" s="174"/>
      <c r="Z254" s="174"/>
      <c r="AB254" s="174"/>
    </row>
    <row r="255" spans="1:28" ht="15.75" hidden="1" x14ac:dyDescent="0.25">
      <c r="A255" s="104">
        <v>620132</v>
      </c>
      <c r="B255" s="41" t="s">
        <v>343</v>
      </c>
      <c r="C255" s="18"/>
      <c r="D255" s="25" t="e">
        <f>#REF!-#REF!</f>
        <v>#REF!</v>
      </c>
      <c r="E255" s="25" t="e">
        <f>#REF!-#REF!</f>
        <v>#REF!</v>
      </c>
      <c r="F255" s="25" t="e">
        <f>#REF!-#REF!</f>
        <v>#REF!</v>
      </c>
      <c r="G255" s="25" t="e">
        <f>#REF!-#REF!</f>
        <v>#REF!</v>
      </c>
      <c r="H255" s="25"/>
      <c r="I255" s="25"/>
      <c r="J255" s="25"/>
      <c r="K255" s="25"/>
      <c r="L255" s="25"/>
      <c r="M255" s="25"/>
      <c r="N255" s="25"/>
      <c r="O255" s="25"/>
      <c r="P255" s="145"/>
      <c r="Q255" s="64"/>
      <c r="R255" s="64">
        <v>0</v>
      </c>
      <c r="S255" s="64">
        <v>0</v>
      </c>
      <c r="T255" s="64"/>
      <c r="U255" s="64">
        <v>0</v>
      </c>
      <c r="V255" s="31"/>
      <c r="X255" s="173"/>
      <c r="Y255" s="174"/>
      <c r="Z255" s="174"/>
      <c r="AB255" s="174"/>
    </row>
    <row r="256" spans="1:28" ht="15.75" x14ac:dyDescent="0.25">
      <c r="A256" s="104">
        <v>620133</v>
      </c>
      <c r="B256" s="41" t="s">
        <v>344</v>
      </c>
      <c r="C256" s="18"/>
      <c r="D256" s="25" t="e">
        <f>#REF!-#REF!</f>
        <v>#REF!</v>
      </c>
      <c r="E256" s="25" t="e">
        <f>#REF!-#REF!</f>
        <v>#REF!</v>
      </c>
      <c r="F256" s="25" t="e">
        <f>#REF!-#REF!</f>
        <v>#REF!</v>
      </c>
      <c r="G256" s="25" t="e">
        <f>#REF!-#REF!</f>
        <v>#REF!</v>
      </c>
      <c r="H256" s="25"/>
      <c r="I256" s="25"/>
      <c r="J256" s="25"/>
      <c r="K256" s="25"/>
      <c r="L256" s="25"/>
      <c r="M256" s="25"/>
      <c r="N256" s="25"/>
      <c r="O256" s="25"/>
      <c r="P256" s="145"/>
      <c r="Q256" s="64"/>
      <c r="R256" s="64">
        <v>437500</v>
      </c>
      <c r="S256" s="64">
        <v>0</v>
      </c>
      <c r="T256" s="64"/>
      <c r="U256" s="64">
        <v>0</v>
      </c>
      <c r="V256" s="31"/>
      <c r="X256" s="173"/>
      <c r="Y256" s="174"/>
      <c r="Z256" s="174"/>
      <c r="AB256" s="174"/>
    </row>
    <row r="257" spans="1:28" ht="15.75" x14ac:dyDescent="0.25">
      <c r="A257" s="104">
        <v>620134</v>
      </c>
      <c r="B257" s="41" t="s">
        <v>345</v>
      </c>
      <c r="C257" s="18"/>
      <c r="D257" s="25" t="e">
        <f>#REF!-#REF!</f>
        <v>#REF!</v>
      </c>
      <c r="E257" s="25" t="e">
        <f>#REF!-#REF!</f>
        <v>#REF!</v>
      </c>
      <c r="F257" s="25" t="e">
        <f>#REF!-#REF!</f>
        <v>#REF!</v>
      </c>
      <c r="G257" s="25" t="e">
        <f>#REF!-#REF!</f>
        <v>#REF!</v>
      </c>
      <c r="H257" s="25"/>
      <c r="I257" s="25"/>
      <c r="J257" s="25"/>
      <c r="K257" s="25"/>
      <c r="L257" s="25"/>
      <c r="M257" s="25"/>
      <c r="N257" s="25"/>
      <c r="O257" s="25"/>
      <c r="P257" s="145"/>
      <c r="Q257" s="64"/>
      <c r="R257" s="64">
        <v>53515953.708333336</v>
      </c>
      <c r="S257" s="64">
        <v>53515953.250000007</v>
      </c>
      <c r="T257" s="64">
        <v>52594139.937500007</v>
      </c>
      <c r="U257" s="64">
        <v>0</v>
      </c>
      <c r="V257" s="31"/>
      <c r="X257" s="173"/>
      <c r="Y257" s="174"/>
      <c r="Z257" s="174"/>
      <c r="AB257" s="174"/>
    </row>
    <row r="258" spans="1:28" ht="15.75" x14ac:dyDescent="0.25">
      <c r="A258" s="104">
        <v>620140</v>
      </c>
      <c r="B258" s="40" t="s">
        <v>346</v>
      </c>
      <c r="C258" s="18"/>
      <c r="D258" s="25" t="e">
        <f>#REF!-#REF!</f>
        <v>#REF!</v>
      </c>
      <c r="E258" s="25" t="e">
        <f>#REF!-#REF!</f>
        <v>#REF!</v>
      </c>
      <c r="F258" s="25" t="e">
        <f>#REF!-#REF!</f>
        <v>#REF!</v>
      </c>
      <c r="G258" s="25" t="e">
        <f>#REF!-#REF!</f>
        <v>#REF!</v>
      </c>
      <c r="H258" s="25"/>
      <c r="I258" s="25"/>
      <c r="J258" s="25"/>
      <c r="K258" s="25"/>
      <c r="L258" s="25"/>
      <c r="M258" s="25"/>
      <c r="N258" s="25"/>
      <c r="O258" s="25"/>
      <c r="P258" s="145"/>
      <c r="Q258" s="64"/>
      <c r="R258" s="64">
        <v>914808816</v>
      </c>
      <c r="S258" s="64">
        <v>866243185</v>
      </c>
      <c r="T258" s="64">
        <v>216381944</v>
      </c>
      <c r="U258" s="64">
        <v>50766627</v>
      </c>
      <c r="V258" s="31"/>
      <c r="X258" s="173"/>
      <c r="Y258" s="174"/>
      <c r="Z258" s="174"/>
      <c r="AB258" s="174"/>
    </row>
    <row r="259" spans="1:28" ht="15.75" x14ac:dyDescent="0.25">
      <c r="A259" s="104">
        <v>620150</v>
      </c>
      <c r="B259" s="40" t="s">
        <v>347</v>
      </c>
      <c r="C259" s="18"/>
      <c r="D259" s="25" t="e">
        <f>#REF!-#REF!</f>
        <v>#REF!</v>
      </c>
      <c r="E259" s="25" t="e">
        <f>#REF!-#REF!</f>
        <v>#REF!</v>
      </c>
      <c r="F259" s="25" t="e">
        <f>#REF!-#REF!</f>
        <v>#REF!</v>
      </c>
      <c r="G259" s="25" t="e">
        <f>#REF!-#REF!</f>
        <v>#REF!</v>
      </c>
      <c r="H259" s="25"/>
      <c r="I259" s="25"/>
      <c r="J259" s="25"/>
      <c r="K259" s="25"/>
      <c r="L259" s="25"/>
      <c r="M259" s="25"/>
      <c r="N259" s="25"/>
      <c r="O259" s="25"/>
      <c r="P259" s="145"/>
      <c r="Q259" s="64"/>
      <c r="R259" s="64">
        <v>232750000</v>
      </c>
      <c r="S259" s="64">
        <v>1064261600</v>
      </c>
      <c r="T259" s="64">
        <v>185950000</v>
      </c>
      <c r="U259" s="64">
        <v>137200000</v>
      </c>
      <c r="V259" s="31"/>
      <c r="X259" s="173"/>
      <c r="Y259" s="174"/>
      <c r="Z259" s="174"/>
      <c r="AB259" s="174"/>
    </row>
    <row r="260" spans="1:28" ht="15.75" x14ac:dyDescent="0.25">
      <c r="A260" s="104">
        <v>620160</v>
      </c>
      <c r="B260" s="40" t="s">
        <v>348</v>
      </c>
      <c r="C260" s="18"/>
      <c r="D260" s="25" t="e">
        <f>#REF!-#REF!</f>
        <v>#REF!</v>
      </c>
      <c r="E260" s="25" t="e">
        <f>#REF!-#REF!</f>
        <v>#REF!</v>
      </c>
      <c r="F260" s="25" t="e">
        <f>#REF!-#REF!</f>
        <v>#REF!</v>
      </c>
      <c r="G260" s="25" t="e">
        <f>#REF!-#REF!</f>
        <v>#REF!</v>
      </c>
      <c r="H260" s="25"/>
      <c r="I260" s="25"/>
      <c r="J260" s="25"/>
      <c r="K260" s="25"/>
      <c r="L260" s="25"/>
      <c r="M260" s="25"/>
      <c r="N260" s="25"/>
      <c r="O260" s="25"/>
      <c r="P260" s="145"/>
      <c r="Q260" s="64"/>
      <c r="R260" s="64">
        <v>44389550</v>
      </c>
      <c r="S260" s="64">
        <v>16684900</v>
      </c>
      <c r="T260" s="64">
        <v>18147160</v>
      </c>
      <c r="U260" s="64">
        <v>66559397</v>
      </c>
      <c r="V260" s="31"/>
      <c r="X260" s="173"/>
      <c r="Y260" s="174"/>
      <c r="Z260" s="174"/>
      <c r="AB260" s="174"/>
    </row>
    <row r="261" spans="1:28" ht="15.75" x14ac:dyDescent="0.25">
      <c r="A261" s="104">
        <v>620170</v>
      </c>
      <c r="B261" s="40" t="s">
        <v>349</v>
      </c>
      <c r="C261" s="18"/>
      <c r="D261" s="25" t="e">
        <f>#REF!-#REF!</f>
        <v>#REF!</v>
      </c>
      <c r="E261" s="25" t="e">
        <f>#REF!-#REF!</f>
        <v>#REF!</v>
      </c>
      <c r="F261" s="25" t="e">
        <f>#REF!-#REF!</f>
        <v>#REF!</v>
      </c>
      <c r="G261" s="25" t="e">
        <f>#REF!-#REF!</f>
        <v>#REF!</v>
      </c>
      <c r="H261" s="25"/>
      <c r="I261" s="25"/>
      <c r="J261" s="25"/>
      <c r="K261" s="25"/>
      <c r="L261" s="25"/>
      <c r="M261" s="25"/>
      <c r="N261" s="25"/>
      <c r="O261" s="25"/>
      <c r="P261" s="145"/>
      <c r="Q261" s="64"/>
      <c r="R261" s="64">
        <v>11050000</v>
      </c>
      <c r="S261" s="64">
        <v>820000</v>
      </c>
      <c r="T261" s="64">
        <v>38044225</v>
      </c>
      <c r="U261" s="64">
        <v>59790188.5</v>
      </c>
      <c r="V261" s="31"/>
      <c r="X261" s="173"/>
      <c r="Y261" s="174"/>
      <c r="Z261" s="174"/>
      <c r="AB261" s="174"/>
    </row>
    <row r="262" spans="1:28" ht="15.75" x14ac:dyDescent="0.25">
      <c r="A262" s="104">
        <v>620180</v>
      </c>
      <c r="B262" s="40" t="s">
        <v>350</v>
      </c>
      <c r="C262" s="18"/>
      <c r="D262" s="25" t="e">
        <f>#REF!-#REF!</f>
        <v>#REF!</v>
      </c>
      <c r="E262" s="25" t="e">
        <f>#REF!-#REF!</f>
        <v>#REF!</v>
      </c>
      <c r="F262" s="25" t="e">
        <f>#REF!-#REF!</f>
        <v>#REF!</v>
      </c>
      <c r="G262" s="25" t="e">
        <f>#REF!-#REF!</f>
        <v>#REF!</v>
      </c>
      <c r="H262" s="25"/>
      <c r="I262" s="25"/>
      <c r="J262" s="25"/>
      <c r="K262" s="25"/>
      <c r="L262" s="25"/>
      <c r="M262" s="25"/>
      <c r="N262" s="25"/>
      <c r="O262" s="25"/>
      <c r="P262" s="145"/>
      <c r="Q262" s="64"/>
      <c r="R262" s="64">
        <v>20330875</v>
      </c>
      <c r="S262" s="64">
        <v>34604795</v>
      </c>
      <c r="T262" s="64">
        <v>3980575</v>
      </c>
      <c r="U262" s="64">
        <v>0</v>
      </c>
      <c r="V262" s="31"/>
      <c r="X262" s="173"/>
      <c r="Y262" s="174"/>
      <c r="Z262" s="174"/>
      <c r="AB262" s="174"/>
    </row>
    <row r="263" spans="1:28" ht="15.75" x14ac:dyDescent="0.25">
      <c r="A263" s="104">
        <v>620190</v>
      </c>
      <c r="B263" s="40" t="s">
        <v>309</v>
      </c>
      <c r="C263" s="18"/>
      <c r="D263" s="25" t="e">
        <f>#REF!-#REF!</f>
        <v>#REF!</v>
      </c>
      <c r="E263" s="25" t="e">
        <f>#REF!-#REF!</f>
        <v>#REF!</v>
      </c>
      <c r="F263" s="25" t="e">
        <f>#REF!-#REF!</f>
        <v>#REF!</v>
      </c>
      <c r="G263" s="25" t="e">
        <f>#REF!-#REF!</f>
        <v>#REF!</v>
      </c>
      <c r="H263" s="25"/>
      <c r="I263" s="25"/>
      <c r="J263" s="25"/>
      <c r="K263" s="25"/>
      <c r="L263" s="25"/>
      <c r="M263" s="25"/>
      <c r="N263" s="25"/>
      <c r="O263" s="25"/>
      <c r="P263" s="145"/>
      <c r="Q263" s="64"/>
      <c r="R263" s="64">
        <v>64304500</v>
      </c>
      <c r="S263" s="64">
        <v>144626145</v>
      </c>
      <c r="T263" s="64">
        <v>136811323</v>
      </c>
      <c r="U263" s="64">
        <v>190382400</v>
      </c>
      <c r="V263" s="31"/>
      <c r="X263" s="173"/>
      <c r="Y263" s="174"/>
      <c r="Z263" s="174"/>
      <c r="AB263" s="174"/>
    </row>
    <row r="264" spans="1:28" ht="15.75" x14ac:dyDescent="0.25">
      <c r="A264" s="104">
        <v>620191</v>
      </c>
      <c r="B264" s="40" t="s">
        <v>428</v>
      </c>
      <c r="C264" s="18"/>
      <c r="D264" s="25" t="e">
        <f>#REF!-#REF!</f>
        <v>#REF!</v>
      </c>
      <c r="E264" s="25" t="e">
        <f>#REF!-#REF!</f>
        <v>#REF!</v>
      </c>
      <c r="F264" s="25" t="e">
        <f>#REF!-#REF!</f>
        <v>#REF!</v>
      </c>
      <c r="G264" s="25" t="e">
        <f>#REF!-#REF!</f>
        <v>#REF!</v>
      </c>
      <c r="H264" s="25"/>
      <c r="I264" s="25"/>
      <c r="J264" s="25"/>
      <c r="K264" s="25"/>
      <c r="L264" s="25"/>
      <c r="M264" s="25"/>
      <c r="N264" s="25"/>
      <c r="O264" s="25"/>
      <c r="P264" s="145"/>
      <c r="Q264" s="64"/>
      <c r="R264" s="64">
        <v>56494000</v>
      </c>
      <c r="S264" s="64">
        <v>0</v>
      </c>
      <c r="T264" s="64"/>
      <c r="U264" s="64"/>
      <c r="V264" s="31"/>
      <c r="X264" s="173"/>
      <c r="Y264" s="174"/>
      <c r="Z264" s="174"/>
      <c r="AB264" s="174"/>
    </row>
    <row r="265" spans="1:28" ht="15.75" hidden="1" x14ac:dyDescent="0.25">
      <c r="A265" s="104">
        <v>620200</v>
      </c>
      <c r="B265" s="101" t="s">
        <v>31</v>
      </c>
      <c r="C265" s="18"/>
      <c r="D265" s="25" t="e">
        <f>#REF!-#REF!</f>
        <v>#REF!</v>
      </c>
      <c r="E265" s="25" t="e">
        <f>#REF!-#REF!</f>
        <v>#REF!</v>
      </c>
      <c r="F265" s="25" t="e">
        <f>#REF!-#REF!</f>
        <v>#REF!</v>
      </c>
      <c r="G265" s="25" t="e">
        <f>#REF!-#REF!</f>
        <v>#REF!</v>
      </c>
      <c r="H265" s="25"/>
      <c r="I265" s="25"/>
      <c r="J265" s="25"/>
      <c r="K265" s="25"/>
      <c r="L265" s="25"/>
      <c r="M265" s="25"/>
      <c r="N265" s="25"/>
      <c r="O265" s="25"/>
      <c r="P265" s="145"/>
      <c r="Q265" s="64"/>
      <c r="R265" s="64">
        <v>263520500</v>
      </c>
      <c r="S265" s="64">
        <v>0</v>
      </c>
      <c r="T265" s="64">
        <v>0</v>
      </c>
      <c r="U265" s="64">
        <v>101266354</v>
      </c>
      <c r="V265" s="31"/>
      <c r="X265" s="173"/>
      <c r="Y265" s="174"/>
      <c r="Z265" s="174"/>
      <c r="AB265" s="174"/>
    </row>
    <row r="266" spans="1:28" ht="15.75" x14ac:dyDescent="0.25">
      <c r="A266" s="104">
        <v>620210</v>
      </c>
      <c r="B266" s="101" t="s">
        <v>311</v>
      </c>
      <c r="C266" s="18"/>
      <c r="D266" s="25" t="e">
        <f>#REF!-#REF!</f>
        <v>#REF!</v>
      </c>
      <c r="E266" s="25" t="e">
        <f>#REF!-#REF!</f>
        <v>#REF!</v>
      </c>
      <c r="F266" s="25" t="e">
        <f>#REF!-#REF!</f>
        <v>#REF!</v>
      </c>
      <c r="G266" s="25" t="e">
        <f>#REF!-#REF!</f>
        <v>#REF!</v>
      </c>
      <c r="H266" s="25"/>
      <c r="I266" s="25"/>
      <c r="J266" s="25"/>
      <c r="K266" s="25"/>
      <c r="L266" s="25"/>
      <c r="M266" s="25"/>
      <c r="N266" s="25"/>
      <c r="O266" s="25"/>
      <c r="P266" s="145"/>
      <c r="Q266" s="64"/>
      <c r="R266" s="64">
        <v>686451500</v>
      </c>
      <c r="S266" s="64">
        <v>686800981</v>
      </c>
      <c r="T266" s="64">
        <v>618317738</v>
      </c>
      <c r="U266" s="64">
        <v>717270000</v>
      </c>
      <c r="V266" s="31">
        <v>583207000</v>
      </c>
      <c r="X266" s="173"/>
      <c r="Y266" s="174"/>
      <c r="Z266" s="174"/>
      <c r="AB266" s="174"/>
    </row>
    <row r="267" spans="1:28" ht="15.75" x14ac:dyDescent="0.25">
      <c r="A267" s="104">
        <v>620220</v>
      </c>
      <c r="B267" s="101" t="s">
        <v>30</v>
      </c>
      <c r="C267" s="18"/>
      <c r="D267" s="25" t="e">
        <f>#REF!-#REF!</f>
        <v>#REF!</v>
      </c>
      <c r="E267" s="25" t="e">
        <f>#REF!-#REF!</f>
        <v>#REF!</v>
      </c>
      <c r="F267" s="25" t="e">
        <f>#REF!-#REF!</f>
        <v>#REF!</v>
      </c>
      <c r="G267" s="25" t="e">
        <f>#REF!-#REF!</f>
        <v>#REF!</v>
      </c>
      <c r="H267" s="25"/>
      <c r="I267" s="25"/>
      <c r="J267" s="25"/>
      <c r="K267" s="25"/>
      <c r="L267" s="25"/>
      <c r="M267" s="25"/>
      <c r="N267" s="25"/>
      <c r="O267" s="25"/>
      <c r="P267" s="145"/>
      <c r="Q267" s="64"/>
      <c r="R267" s="64">
        <v>18448650</v>
      </c>
      <c r="S267" s="64">
        <v>49320311</v>
      </c>
      <c r="T267" s="64">
        <v>2500000</v>
      </c>
      <c r="U267" s="64">
        <v>0</v>
      </c>
      <c r="V267" s="31"/>
      <c r="X267" s="173"/>
      <c r="Y267" s="174"/>
      <c r="Z267" s="174"/>
      <c r="AB267" s="174"/>
    </row>
    <row r="268" spans="1:28" ht="15.75" x14ac:dyDescent="0.25">
      <c r="A268" s="104">
        <v>620230</v>
      </c>
      <c r="B268" s="101" t="s">
        <v>395</v>
      </c>
      <c r="C268" s="18"/>
      <c r="D268" s="25" t="e">
        <f>#REF!-#REF!</f>
        <v>#REF!</v>
      </c>
      <c r="E268" s="25" t="e">
        <f>#REF!-#REF!</f>
        <v>#REF!</v>
      </c>
      <c r="F268" s="25" t="e">
        <f>#REF!-#REF!</f>
        <v>#REF!</v>
      </c>
      <c r="G268" s="25" t="e">
        <f>#REF!-#REF!</f>
        <v>#REF!</v>
      </c>
      <c r="H268" s="25"/>
      <c r="I268" s="25"/>
      <c r="J268" s="25"/>
      <c r="K268" s="25"/>
      <c r="L268" s="25"/>
      <c r="M268" s="25"/>
      <c r="N268" s="25"/>
      <c r="O268" s="25"/>
      <c r="P268" s="145"/>
      <c r="Q268" s="64"/>
      <c r="R268" s="64">
        <v>60383700</v>
      </c>
      <c r="S268" s="64">
        <v>22275100</v>
      </c>
      <c r="T268" s="64">
        <v>12508000</v>
      </c>
      <c r="U268" s="64">
        <v>31240000</v>
      </c>
      <c r="V268" s="31"/>
      <c r="X268" s="173"/>
      <c r="Y268" s="174"/>
      <c r="Z268" s="174"/>
      <c r="AB268" s="174"/>
    </row>
    <row r="269" spans="1:28" ht="15.75" x14ac:dyDescent="0.25">
      <c r="A269" s="104">
        <v>620240</v>
      </c>
      <c r="B269" s="101" t="s">
        <v>415</v>
      </c>
      <c r="C269" s="18"/>
      <c r="D269" s="25" t="e">
        <f>#REF!-#REF!</f>
        <v>#REF!</v>
      </c>
      <c r="E269" s="25" t="e">
        <f>#REF!-#REF!</f>
        <v>#REF!</v>
      </c>
      <c r="F269" s="25" t="e">
        <f>#REF!-#REF!</f>
        <v>#REF!</v>
      </c>
      <c r="G269" s="25" t="e">
        <f>#REF!-#REF!</f>
        <v>#REF!</v>
      </c>
      <c r="H269" s="25"/>
      <c r="I269" s="25"/>
      <c r="J269" s="25"/>
      <c r="K269" s="25"/>
      <c r="L269" s="25"/>
      <c r="M269" s="25"/>
      <c r="N269" s="25"/>
      <c r="O269" s="25"/>
      <c r="P269" s="145"/>
      <c r="Q269" s="64"/>
      <c r="R269" s="64">
        <v>281379932</v>
      </c>
      <c r="S269" s="64">
        <v>0</v>
      </c>
      <c r="T269" s="64"/>
      <c r="U269" s="64"/>
      <c r="V269" s="31"/>
      <c r="X269" s="173"/>
      <c r="Y269" s="174"/>
      <c r="Z269" s="174"/>
      <c r="AB269" s="174"/>
    </row>
    <row r="270" spans="1:28" ht="15.75" x14ac:dyDescent="0.25">
      <c r="A270" s="104">
        <v>620990</v>
      </c>
      <c r="B270" s="101" t="s">
        <v>318</v>
      </c>
      <c r="C270" s="18"/>
      <c r="D270" s="25" t="e">
        <f>#REF!-#REF!</f>
        <v>#REF!</v>
      </c>
      <c r="E270" s="25" t="e">
        <f>#REF!-#REF!</f>
        <v>#REF!</v>
      </c>
      <c r="F270" s="25" t="e">
        <f>#REF!-#REF!</f>
        <v>#REF!</v>
      </c>
      <c r="G270" s="25" t="e">
        <f>#REF!-#REF!</f>
        <v>#REF!</v>
      </c>
      <c r="H270" s="25"/>
      <c r="I270" s="25"/>
      <c r="J270" s="25"/>
      <c r="K270" s="25"/>
      <c r="L270" s="25"/>
      <c r="M270" s="25"/>
      <c r="N270" s="25"/>
      <c r="O270" s="25"/>
      <c r="P270" s="145"/>
      <c r="Q270" s="64"/>
      <c r="R270" s="64">
        <v>196540800</v>
      </c>
      <c r="S270" s="64">
        <v>138102050</v>
      </c>
      <c r="T270" s="64">
        <v>48876209</v>
      </c>
      <c r="U270" s="64">
        <v>123208133.06456923</v>
      </c>
      <c r="V270" s="31">
        <v>242342558</v>
      </c>
      <c r="X270" s="173"/>
      <c r="Y270" s="174"/>
      <c r="Z270" s="174"/>
      <c r="AB270" s="174"/>
    </row>
    <row r="271" spans="1:28" ht="15.75" x14ac:dyDescent="0.25">
      <c r="A271" s="103">
        <v>630000</v>
      </c>
      <c r="B271" s="14" t="s">
        <v>312</v>
      </c>
      <c r="C271" s="18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145"/>
      <c r="Q271" s="64"/>
      <c r="R271" s="64"/>
      <c r="S271" s="64"/>
      <c r="T271" s="64"/>
      <c r="U271" s="64"/>
      <c r="V271" s="31"/>
      <c r="X271" s="173"/>
      <c r="Y271" s="174"/>
      <c r="Z271" s="174"/>
      <c r="AB271" s="174"/>
    </row>
    <row r="272" spans="1:28" ht="15.75" x14ac:dyDescent="0.25">
      <c r="A272" s="104">
        <v>630010</v>
      </c>
      <c r="B272" s="40" t="s">
        <v>313</v>
      </c>
      <c r="C272" s="18"/>
      <c r="D272" s="25" t="e">
        <f>#REF!-#REF!</f>
        <v>#REF!</v>
      </c>
      <c r="E272" s="25" t="e">
        <f>#REF!-#REF!</f>
        <v>#REF!</v>
      </c>
      <c r="F272" s="25" t="e">
        <f>#REF!-#REF!</f>
        <v>#REF!</v>
      </c>
      <c r="G272" s="25" t="e">
        <f>#REF!-#REF!</f>
        <v>#REF!</v>
      </c>
      <c r="H272" s="25"/>
      <c r="I272" s="25"/>
      <c r="J272" s="25"/>
      <c r="K272" s="25"/>
      <c r="L272" s="25"/>
      <c r="M272" s="25"/>
      <c r="N272" s="25"/>
      <c r="O272" s="25"/>
      <c r="P272" s="145"/>
      <c r="Q272" s="64"/>
      <c r="R272" s="64">
        <v>1500000</v>
      </c>
      <c r="S272" s="64">
        <v>3003000</v>
      </c>
      <c r="T272" s="64">
        <v>1500000</v>
      </c>
      <c r="U272" s="64">
        <v>11305000</v>
      </c>
      <c r="V272" s="31"/>
      <c r="X272" s="173"/>
      <c r="Y272" s="174"/>
      <c r="Z272" s="174"/>
      <c r="AB272" s="174"/>
    </row>
    <row r="273" spans="1:28" ht="15.75" x14ac:dyDescent="0.25">
      <c r="A273" s="104">
        <v>630020</v>
      </c>
      <c r="B273" s="101" t="s">
        <v>314</v>
      </c>
      <c r="C273" s="18"/>
      <c r="D273" s="25" t="e">
        <f>#REF!-#REF!</f>
        <v>#REF!</v>
      </c>
      <c r="E273" s="25" t="e">
        <f>#REF!-#REF!</f>
        <v>#REF!</v>
      </c>
      <c r="F273" s="25" t="e">
        <f>#REF!-#REF!</f>
        <v>#REF!</v>
      </c>
      <c r="G273" s="25" t="e">
        <f>#REF!-#REF!</f>
        <v>#REF!</v>
      </c>
      <c r="H273" s="25"/>
      <c r="I273" s="25"/>
      <c r="J273" s="25"/>
      <c r="K273" s="25"/>
      <c r="L273" s="25"/>
      <c r="M273" s="25"/>
      <c r="N273" s="25"/>
      <c r="O273" s="25"/>
      <c r="P273" s="145"/>
      <c r="Q273" s="64"/>
      <c r="R273" s="64">
        <v>1080000</v>
      </c>
      <c r="S273" s="64">
        <v>546000</v>
      </c>
      <c r="T273" s="64">
        <v>17310000</v>
      </c>
      <c r="U273" s="64">
        <v>3641000</v>
      </c>
      <c r="V273" s="31"/>
      <c r="X273" s="173"/>
      <c r="Y273" s="174"/>
      <c r="Z273" s="174"/>
      <c r="AB273" s="174"/>
    </row>
    <row r="274" spans="1:28" ht="15.75" x14ac:dyDescent="0.25">
      <c r="A274" s="104">
        <v>630030</v>
      </c>
      <c r="B274" s="101" t="s">
        <v>315</v>
      </c>
      <c r="C274" s="18"/>
      <c r="D274" s="25" t="e">
        <f>#REF!-#REF!</f>
        <v>#REF!</v>
      </c>
      <c r="E274" s="25" t="e">
        <f>#REF!-#REF!</f>
        <v>#REF!</v>
      </c>
      <c r="F274" s="25" t="e">
        <f>#REF!-#REF!</f>
        <v>#REF!</v>
      </c>
      <c r="G274" s="25" t="e">
        <f>#REF!-#REF!</f>
        <v>#REF!</v>
      </c>
      <c r="H274" s="25"/>
      <c r="I274" s="25"/>
      <c r="J274" s="25"/>
      <c r="K274" s="25"/>
      <c r="L274" s="25"/>
      <c r="M274" s="25"/>
      <c r="N274" s="25"/>
      <c r="O274" s="25"/>
      <c r="P274" s="145"/>
      <c r="Q274" s="64"/>
      <c r="R274" s="64">
        <v>13100000</v>
      </c>
      <c r="S274" s="64">
        <v>0</v>
      </c>
      <c r="T274" s="64">
        <v>300000</v>
      </c>
      <c r="U274" s="64">
        <v>66278900</v>
      </c>
      <c r="V274" s="31"/>
      <c r="X274" s="173"/>
      <c r="Y274" s="174"/>
      <c r="Z274" s="174"/>
      <c r="AB274" s="174"/>
    </row>
    <row r="275" spans="1:28" ht="15.75" hidden="1" x14ac:dyDescent="0.25">
      <c r="A275" s="104">
        <v>630040</v>
      </c>
      <c r="B275" s="101" t="s">
        <v>316</v>
      </c>
      <c r="C275" s="18"/>
      <c r="D275" s="25" t="e">
        <f>#REF!-#REF!</f>
        <v>#REF!</v>
      </c>
      <c r="E275" s="25" t="e">
        <f>#REF!-#REF!</f>
        <v>#REF!</v>
      </c>
      <c r="F275" s="25" t="e">
        <f>#REF!-#REF!</f>
        <v>#REF!</v>
      </c>
      <c r="G275" s="25" t="e">
        <f>#REF!-#REF!</f>
        <v>#REF!</v>
      </c>
      <c r="H275" s="25"/>
      <c r="I275" s="25"/>
      <c r="J275" s="25"/>
      <c r="K275" s="25"/>
      <c r="L275" s="25"/>
      <c r="M275" s="25"/>
      <c r="N275" s="25"/>
      <c r="O275" s="25"/>
      <c r="P275" s="145"/>
      <c r="Q275" s="64"/>
      <c r="R275" s="64">
        <v>0</v>
      </c>
      <c r="S275" s="64">
        <v>0</v>
      </c>
      <c r="T275" s="64">
        <v>0</v>
      </c>
      <c r="U275" s="64">
        <v>0</v>
      </c>
      <c r="V275" s="31"/>
      <c r="X275" s="173"/>
      <c r="Y275" s="174"/>
      <c r="Z275" s="174"/>
      <c r="AB275" s="174"/>
    </row>
    <row r="276" spans="1:28" ht="15.75" x14ac:dyDescent="0.25">
      <c r="A276" s="104">
        <v>630090</v>
      </c>
      <c r="B276" s="101" t="s">
        <v>317</v>
      </c>
      <c r="C276" s="18"/>
      <c r="D276" s="25" t="e">
        <f>#REF!-#REF!</f>
        <v>#REF!</v>
      </c>
      <c r="E276" s="25" t="e">
        <f>#REF!-#REF!</f>
        <v>#REF!</v>
      </c>
      <c r="F276" s="25" t="e">
        <f>#REF!-#REF!</f>
        <v>#REF!</v>
      </c>
      <c r="G276" s="25" t="e">
        <f>#REF!-#REF!</f>
        <v>#REF!</v>
      </c>
      <c r="H276" s="25"/>
      <c r="I276" s="25"/>
      <c r="J276" s="25"/>
      <c r="K276" s="25"/>
      <c r="L276" s="25"/>
      <c r="M276" s="25"/>
      <c r="N276" s="25"/>
      <c r="O276" s="25"/>
      <c r="P276" s="145"/>
      <c r="Q276" s="64"/>
      <c r="R276" s="64">
        <v>1442815</v>
      </c>
      <c r="S276" s="64">
        <v>1750000</v>
      </c>
      <c r="T276" s="64">
        <v>12189500</v>
      </c>
      <c r="U276" s="64">
        <v>23331750</v>
      </c>
      <c r="V276" s="31"/>
      <c r="X276" s="173"/>
      <c r="Y276" s="174"/>
      <c r="Z276" s="174"/>
      <c r="AB276" s="174"/>
    </row>
    <row r="277" spans="1:28" ht="6" customHeight="1" x14ac:dyDescent="0.25">
      <c r="A277" s="49"/>
      <c r="B277" s="40"/>
      <c r="C277" s="18"/>
      <c r="D277" s="25"/>
      <c r="E277" s="25"/>
      <c r="F277" s="18"/>
      <c r="G277" s="25"/>
      <c r="H277" s="18"/>
      <c r="I277" s="18"/>
      <c r="J277" s="18"/>
      <c r="K277" s="25"/>
      <c r="L277" s="25"/>
      <c r="M277" s="25"/>
      <c r="N277" s="25"/>
      <c r="O277" s="65"/>
      <c r="P277" s="145"/>
      <c r="Q277" s="147"/>
      <c r="R277" s="147"/>
      <c r="S277" s="147"/>
      <c r="T277" s="147"/>
      <c r="U277" s="65"/>
      <c r="V277" s="64"/>
      <c r="X277" s="173"/>
      <c r="Y277" s="174"/>
      <c r="Z277" s="174"/>
      <c r="AB277" s="174"/>
    </row>
    <row r="278" spans="1:28" ht="16.5" thickBot="1" x14ac:dyDescent="0.3">
      <c r="A278" s="49"/>
      <c r="B278" s="44" t="s">
        <v>402</v>
      </c>
      <c r="C278" s="18"/>
      <c r="D278" s="66" t="e">
        <f>SUM(D214:D276)</f>
        <v>#REF!</v>
      </c>
      <c r="E278" s="66" t="e">
        <f t="shared" ref="E278:U278" si="18">SUM(E214:E276)</f>
        <v>#REF!</v>
      </c>
      <c r="F278" s="66" t="e">
        <f t="shared" si="18"/>
        <v>#REF!</v>
      </c>
      <c r="G278" s="66" t="e">
        <f t="shared" si="18"/>
        <v>#REF!</v>
      </c>
      <c r="H278" s="66"/>
      <c r="I278" s="66"/>
      <c r="J278" s="66"/>
      <c r="K278" s="66"/>
      <c r="L278" s="66"/>
      <c r="M278" s="66"/>
      <c r="N278" s="66"/>
      <c r="O278" s="66"/>
      <c r="P278" s="158"/>
      <c r="Q278" s="66"/>
      <c r="R278" s="66">
        <f t="shared" si="18"/>
        <v>26327727390.951389</v>
      </c>
      <c r="S278" s="66">
        <f t="shared" ref="S278" si="19">SUM(S214:S276)</f>
        <v>21479850972.479168</v>
      </c>
      <c r="T278" s="66">
        <f t="shared" si="18"/>
        <v>17700919468.270832</v>
      </c>
      <c r="U278" s="66">
        <f t="shared" si="18"/>
        <v>18349287415.7729</v>
      </c>
      <c r="V278" s="66">
        <f>+V197-V276</f>
        <v>0</v>
      </c>
      <c r="X278" s="173"/>
      <c r="Y278" s="174"/>
      <c r="Z278" s="174"/>
      <c r="AB278" s="174"/>
    </row>
    <row r="279" spans="1:28" ht="6" customHeight="1" x14ac:dyDescent="0.25">
      <c r="A279" s="49"/>
      <c r="B279" s="40"/>
      <c r="C279" s="18"/>
      <c r="D279" s="25"/>
      <c r="E279" s="25"/>
      <c r="F279" s="18"/>
      <c r="G279" s="25"/>
      <c r="H279" s="18"/>
      <c r="I279" s="18"/>
      <c r="J279" s="18"/>
      <c r="K279" s="25"/>
      <c r="L279" s="25"/>
      <c r="M279" s="25"/>
      <c r="N279" s="25"/>
      <c r="O279" s="65"/>
      <c r="P279" s="145"/>
      <c r="Q279" s="147"/>
      <c r="R279" s="147"/>
      <c r="S279" s="147"/>
      <c r="T279" s="147"/>
      <c r="U279" s="65"/>
      <c r="V279" s="64"/>
      <c r="X279" s="173"/>
      <c r="Y279" s="174"/>
      <c r="Z279" s="174"/>
      <c r="AB279" s="174"/>
    </row>
    <row r="280" spans="1:28" ht="16.5" thickBot="1" x14ac:dyDescent="0.3">
      <c r="A280" s="49"/>
      <c r="B280" s="44" t="s">
        <v>421</v>
      </c>
      <c r="C280" s="18"/>
      <c r="D280" s="66" t="e">
        <f>D210-D278</f>
        <v>#REF!</v>
      </c>
      <c r="E280" s="66" t="e">
        <f t="shared" ref="E280:U280" si="20">E210-E278</f>
        <v>#REF!</v>
      </c>
      <c r="F280" s="66" t="e">
        <f t="shared" si="20"/>
        <v>#REF!</v>
      </c>
      <c r="G280" s="66" t="e">
        <f t="shared" si="20"/>
        <v>#REF!</v>
      </c>
      <c r="H280" s="66"/>
      <c r="I280" s="66"/>
      <c r="J280" s="66"/>
      <c r="K280" s="66"/>
      <c r="L280" s="66"/>
      <c r="M280" s="66"/>
      <c r="N280" s="66"/>
      <c r="O280" s="66"/>
      <c r="P280" s="158"/>
      <c r="Q280" s="66"/>
      <c r="R280" s="66">
        <f t="shared" si="20"/>
        <v>-1568463969.2257729</v>
      </c>
      <c r="S280" s="66">
        <f t="shared" ref="S280" si="21">S210-S278</f>
        <v>18221643653.390614</v>
      </c>
      <c r="T280" s="66">
        <f t="shared" si="20"/>
        <v>11569456613.897179</v>
      </c>
      <c r="U280" s="66">
        <f t="shared" si="20"/>
        <v>3118419897.5221329</v>
      </c>
      <c r="V280" s="66">
        <f>+V198-V278</f>
        <v>0</v>
      </c>
      <c r="X280" s="173"/>
      <c r="Y280" s="174"/>
      <c r="Z280" s="174"/>
      <c r="AB280" s="174"/>
    </row>
    <row r="281" spans="1:28" ht="6" customHeight="1" x14ac:dyDescent="0.25">
      <c r="A281" s="49"/>
      <c r="B281" s="44"/>
      <c r="C281" s="18"/>
      <c r="D281" s="65"/>
      <c r="E281" s="65"/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140"/>
      <c r="Q281" s="65"/>
      <c r="R281" s="65"/>
      <c r="S281" s="65"/>
      <c r="T281" s="65"/>
      <c r="U281" s="65"/>
      <c r="V281" s="65"/>
      <c r="X281" s="173"/>
      <c r="Y281" s="174"/>
      <c r="Z281" s="174"/>
      <c r="AB281" s="174"/>
    </row>
    <row r="282" spans="1:28" ht="15.75" x14ac:dyDescent="0.25">
      <c r="A282" s="103">
        <v>640000</v>
      </c>
      <c r="B282" s="151"/>
      <c r="C282" s="18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145"/>
      <c r="Q282" s="147"/>
      <c r="R282" s="147"/>
      <c r="S282" s="147"/>
      <c r="T282" s="147"/>
      <c r="U282" s="147"/>
      <c r="V282" s="31"/>
      <c r="X282" s="173"/>
      <c r="Y282" s="174"/>
      <c r="Z282" s="174"/>
      <c r="AB282" s="174"/>
    </row>
    <row r="283" spans="1:28" ht="15.75" x14ac:dyDescent="0.25">
      <c r="A283" s="103">
        <v>641000</v>
      </c>
      <c r="B283" s="150"/>
      <c r="C283" s="18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145"/>
      <c r="Q283" s="147"/>
      <c r="R283" s="147"/>
      <c r="S283" s="147"/>
      <c r="T283" s="147"/>
      <c r="U283" s="147"/>
      <c r="V283" s="31"/>
      <c r="X283" s="173"/>
      <c r="Y283" s="174"/>
      <c r="Z283" s="174"/>
      <c r="AB283" s="174"/>
    </row>
    <row r="284" spans="1:28" ht="15.75" x14ac:dyDescent="0.25">
      <c r="A284" s="104">
        <v>641100</v>
      </c>
      <c r="B284" s="101"/>
      <c r="C284" s="18"/>
      <c r="D284" s="25" t="e">
        <f>#REF!-#REF!</f>
        <v>#REF!</v>
      </c>
      <c r="E284" s="25" t="e">
        <f>#REF!-#REF!</f>
        <v>#REF!</v>
      </c>
      <c r="F284" s="25" t="e">
        <f>#REF!-#REF!</f>
        <v>#REF!</v>
      </c>
      <c r="G284" s="25" t="e">
        <f>#REF!-#REF!</f>
        <v>#REF!</v>
      </c>
      <c r="H284" s="25"/>
      <c r="I284" s="25"/>
      <c r="J284" s="25"/>
      <c r="K284" s="25"/>
      <c r="L284" s="25"/>
      <c r="M284" s="25"/>
      <c r="N284" s="25"/>
      <c r="O284" s="25"/>
      <c r="P284" s="145"/>
      <c r="Q284" s="64"/>
      <c r="R284" s="64">
        <v>874438456</v>
      </c>
      <c r="S284" s="64">
        <v>892625993</v>
      </c>
      <c r="T284" s="64">
        <v>352161964</v>
      </c>
      <c r="U284" s="64">
        <v>0</v>
      </c>
      <c r="V284" s="31"/>
      <c r="X284" s="173"/>
      <c r="Y284" s="174"/>
      <c r="Z284" s="174"/>
      <c r="AB284" s="174"/>
    </row>
    <row r="285" spans="1:28" ht="15.75" x14ac:dyDescent="0.25">
      <c r="A285" s="104">
        <v>641200</v>
      </c>
      <c r="B285" s="101"/>
      <c r="C285" s="18"/>
      <c r="D285" s="25" t="e">
        <f>#REF!-#REF!</f>
        <v>#REF!</v>
      </c>
      <c r="E285" s="25" t="e">
        <f>#REF!-#REF!</f>
        <v>#REF!</v>
      </c>
      <c r="F285" s="25" t="e">
        <f>#REF!-#REF!</f>
        <v>#REF!</v>
      </c>
      <c r="G285" s="25" t="e">
        <f>#REF!-#REF!</f>
        <v>#REF!</v>
      </c>
      <c r="H285" s="25"/>
      <c r="I285" s="25"/>
      <c r="J285" s="25"/>
      <c r="K285" s="25"/>
      <c r="L285" s="25"/>
      <c r="M285" s="25"/>
      <c r="N285" s="25"/>
      <c r="O285" s="25"/>
      <c r="P285" s="145"/>
      <c r="Q285" s="64"/>
      <c r="R285" s="64">
        <v>74220000</v>
      </c>
      <c r="S285" s="64">
        <v>0</v>
      </c>
      <c r="T285" s="64"/>
      <c r="U285" s="64"/>
      <c r="V285" s="31"/>
      <c r="X285" s="173"/>
      <c r="Y285" s="174"/>
      <c r="Z285" s="174"/>
      <c r="AB285" s="174"/>
    </row>
    <row r="286" spans="1:28" ht="15.75" x14ac:dyDescent="0.25">
      <c r="A286" s="104">
        <v>641300</v>
      </c>
      <c r="B286" s="101"/>
      <c r="C286" s="18"/>
      <c r="D286" s="25" t="e">
        <f>#REF!-#REF!</f>
        <v>#REF!</v>
      </c>
      <c r="E286" s="25" t="e">
        <f>#REF!-#REF!</f>
        <v>#REF!</v>
      </c>
      <c r="F286" s="25" t="e">
        <f>#REF!-#REF!</f>
        <v>#REF!</v>
      </c>
      <c r="G286" s="25" t="e">
        <f>#REF!-#REF!</f>
        <v>#REF!</v>
      </c>
      <c r="H286" s="25"/>
      <c r="I286" s="25"/>
      <c r="J286" s="25"/>
      <c r="K286" s="25"/>
      <c r="L286" s="25"/>
      <c r="M286" s="25"/>
      <c r="N286" s="25"/>
      <c r="O286" s="25"/>
      <c r="P286" s="145"/>
      <c r="Q286" s="64"/>
      <c r="R286" s="64">
        <v>189207979</v>
      </c>
      <c r="S286" s="64">
        <v>203613749</v>
      </c>
      <c r="T286" s="64">
        <v>41459596</v>
      </c>
      <c r="U286" s="64">
        <v>0</v>
      </c>
      <c r="V286" s="31"/>
      <c r="X286" s="173"/>
      <c r="Y286" s="174"/>
      <c r="Z286" s="174"/>
      <c r="AB286" s="174"/>
    </row>
    <row r="287" spans="1:28" ht="15.75" x14ac:dyDescent="0.25">
      <c r="A287" s="104">
        <v>642000</v>
      </c>
      <c r="B287" s="152"/>
      <c r="C287" s="18"/>
      <c r="D287" s="25" t="e">
        <f>#REF!-#REF!</f>
        <v>#REF!</v>
      </c>
      <c r="E287" s="25" t="e">
        <f>#REF!-#REF!</f>
        <v>#REF!</v>
      </c>
      <c r="F287" s="25" t="e">
        <f>#REF!-#REF!</f>
        <v>#REF!</v>
      </c>
      <c r="G287" s="25" t="e">
        <f>#REF!-#REF!</f>
        <v>#REF!</v>
      </c>
      <c r="H287" s="25"/>
      <c r="I287" s="25"/>
      <c r="J287" s="25"/>
      <c r="K287" s="25"/>
      <c r="L287" s="25"/>
      <c r="M287" s="25"/>
      <c r="N287" s="25"/>
      <c r="O287" s="25"/>
      <c r="P287" s="145"/>
      <c r="Q287" s="64"/>
      <c r="R287" s="64">
        <v>363136400</v>
      </c>
      <c r="S287" s="64">
        <v>316385000</v>
      </c>
      <c r="T287" s="64">
        <v>102478700</v>
      </c>
      <c r="U287" s="64">
        <v>0</v>
      </c>
      <c r="V287" s="31"/>
      <c r="X287" s="173"/>
      <c r="Y287" s="174"/>
      <c r="Z287" s="174"/>
      <c r="AB287" s="174"/>
    </row>
    <row r="288" spans="1:28" ht="15.75" x14ac:dyDescent="0.25">
      <c r="A288" s="104">
        <v>649000</v>
      </c>
      <c r="B288" s="152"/>
      <c r="C288" s="18"/>
      <c r="D288" s="25" t="e">
        <f>#REF!-#REF!</f>
        <v>#REF!</v>
      </c>
      <c r="E288" s="25" t="e">
        <f>#REF!-#REF!</f>
        <v>#REF!</v>
      </c>
      <c r="F288" s="25" t="e">
        <f>#REF!-#REF!</f>
        <v>#REF!</v>
      </c>
      <c r="G288" s="25" t="e">
        <f>#REF!-#REF!</f>
        <v>#REF!</v>
      </c>
      <c r="H288" s="25"/>
      <c r="I288" s="25"/>
      <c r="J288" s="25"/>
      <c r="K288" s="25"/>
      <c r="L288" s="25"/>
      <c r="M288" s="25"/>
      <c r="N288" s="25"/>
      <c r="O288" s="25"/>
      <c r="P288" s="145"/>
      <c r="Q288" s="64"/>
      <c r="R288" s="64">
        <v>36000000</v>
      </c>
      <c r="S288" s="64">
        <v>27198900</v>
      </c>
      <c r="T288" s="64">
        <v>39766800</v>
      </c>
      <c r="U288" s="64">
        <v>0</v>
      </c>
      <c r="V288" s="31"/>
      <c r="X288" s="173"/>
      <c r="Y288" s="174"/>
      <c r="Z288" s="174"/>
      <c r="AB288" s="174"/>
    </row>
    <row r="289" spans="1:28" ht="6" customHeight="1" x14ac:dyDescent="0.25">
      <c r="A289" s="49"/>
      <c r="B289" s="40"/>
      <c r="C289" s="18"/>
      <c r="D289" s="25"/>
      <c r="E289" s="25"/>
      <c r="F289" s="18"/>
      <c r="G289" s="25"/>
      <c r="H289" s="18"/>
      <c r="I289" s="18"/>
      <c r="J289" s="18"/>
      <c r="K289" s="25"/>
      <c r="L289" s="25"/>
      <c r="M289" s="25"/>
      <c r="N289" s="25"/>
      <c r="O289" s="25"/>
      <c r="P289" s="145"/>
      <c r="Q289" s="147"/>
      <c r="R289" s="147"/>
      <c r="S289" s="147"/>
      <c r="T289" s="147"/>
      <c r="U289" s="147"/>
      <c r="V289" s="31"/>
      <c r="X289" s="173"/>
      <c r="Y289" s="174"/>
      <c r="Z289" s="174"/>
      <c r="AB289" s="174"/>
    </row>
    <row r="290" spans="1:28" ht="15.75" x14ac:dyDescent="0.25">
      <c r="A290" s="49"/>
      <c r="B290" s="44"/>
      <c r="C290" s="18"/>
      <c r="D290" s="62" t="e">
        <f>SUM(D284:D289)</f>
        <v>#REF!</v>
      </c>
      <c r="E290" s="62" t="e">
        <f t="shared" ref="E290:U290" si="22">SUM(E284:E289)</f>
        <v>#REF!</v>
      </c>
      <c r="F290" s="62" t="e">
        <f t="shared" si="22"/>
        <v>#REF!</v>
      </c>
      <c r="G290" s="62" t="e">
        <f t="shared" si="22"/>
        <v>#REF!</v>
      </c>
      <c r="H290" s="62"/>
      <c r="I290" s="62"/>
      <c r="J290" s="62"/>
      <c r="K290" s="62"/>
      <c r="L290" s="62"/>
      <c r="M290" s="62"/>
      <c r="N290" s="62"/>
      <c r="O290" s="62"/>
      <c r="P290" s="159"/>
      <c r="Q290" s="62"/>
      <c r="R290" s="62">
        <v>1537002835</v>
      </c>
      <c r="S290" s="62">
        <v>1439823642</v>
      </c>
      <c r="T290" s="62">
        <f t="shared" si="22"/>
        <v>535867060</v>
      </c>
      <c r="U290" s="62">
        <f t="shared" si="22"/>
        <v>0</v>
      </c>
      <c r="V290" s="62">
        <f>SUM(V214:V289)</f>
        <v>7026662212</v>
      </c>
      <c r="X290" s="173"/>
      <c r="Y290" s="174"/>
      <c r="Z290" s="174"/>
      <c r="AB290" s="174"/>
    </row>
    <row r="291" spans="1:28" ht="6" customHeight="1" x14ac:dyDescent="0.25">
      <c r="A291" s="49"/>
      <c r="B291" s="40"/>
      <c r="C291" s="18"/>
      <c r="D291" s="25"/>
      <c r="E291" s="25"/>
      <c r="F291" s="18"/>
      <c r="G291" s="25"/>
      <c r="H291" s="18"/>
      <c r="I291" s="18"/>
      <c r="J291" s="18"/>
      <c r="K291" s="25"/>
      <c r="L291" s="25"/>
      <c r="M291" s="25"/>
      <c r="N291" s="25"/>
      <c r="O291" s="65"/>
      <c r="P291" s="145"/>
      <c r="Q291" s="147"/>
      <c r="R291" s="147"/>
      <c r="S291" s="147"/>
      <c r="T291" s="147"/>
      <c r="U291" s="65"/>
      <c r="V291" s="64"/>
      <c r="X291" s="173"/>
      <c r="Y291" s="174"/>
      <c r="Z291" s="174"/>
      <c r="AB291" s="174"/>
    </row>
    <row r="292" spans="1:28" ht="16.5" thickBot="1" x14ac:dyDescent="0.3">
      <c r="A292" s="49"/>
      <c r="B292" s="44"/>
      <c r="C292" s="18"/>
      <c r="D292" s="66" t="e">
        <f>D280-D290</f>
        <v>#REF!</v>
      </c>
      <c r="E292" s="66" t="e">
        <f t="shared" ref="E292:U292" si="23">E280-E290</f>
        <v>#REF!</v>
      </c>
      <c r="F292" s="66" t="e">
        <f t="shared" si="23"/>
        <v>#REF!</v>
      </c>
      <c r="G292" s="66" t="e">
        <f t="shared" si="23"/>
        <v>#REF!</v>
      </c>
      <c r="H292" s="66"/>
      <c r="I292" s="66"/>
      <c r="J292" s="66"/>
      <c r="K292" s="66"/>
      <c r="L292" s="66"/>
      <c r="M292" s="66"/>
      <c r="N292" s="66"/>
      <c r="O292" s="66"/>
      <c r="P292" s="141"/>
      <c r="Q292" s="66"/>
      <c r="R292" s="66">
        <f t="shared" si="23"/>
        <v>-3105466804.2257729</v>
      </c>
      <c r="S292" s="66">
        <f t="shared" ref="S292" si="24">S280-S290</f>
        <v>16781820011.390614</v>
      </c>
      <c r="T292" s="66">
        <f t="shared" si="23"/>
        <v>11033589553.897179</v>
      </c>
      <c r="U292" s="66">
        <f t="shared" si="23"/>
        <v>3118419897.5221329</v>
      </c>
      <c r="V292" s="66">
        <f>+V210-V290</f>
        <v>-24395523808</v>
      </c>
      <c r="X292" s="173"/>
      <c r="Y292" s="174"/>
      <c r="Z292" s="174"/>
      <c r="AB292" s="174"/>
    </row>
    <row r="293" spans="1:28" ht="6" customHeight="1" x14ac:dyDescent="0.25">
      <c r="A293" s="49"/>
      <c r="B293" s="16"/>
      <c r="C293" s="18"/>
      <c r="D293" s="25"/>
      <c r="E293" s="25"/>
      <c r="F293" s="18"/>
      <c r="G293" s="25"/>
      <c r="H293" s="18"/>
      <c r="I293" s="18"/>
      <c r="J293" s="18"/>
      <c r="K293" s="25"/>
      <c r="L293" s="25"/>
      <c r="M293" s="25"/>
      <c r="N293" s="25"/>
      <c r="O293" s="65"/>
      <c r="P293" s="145"/>
      <c r="Q293" s="147"/>
      <c r="R293" s="147"/>
      <c r="S293" s="147"/>
      <c r="T293" s="147"/>
      <c r="U293" s="147"/>
      <c r="V293" s="65"/>
      <c r="X293" s="173"/>
      <c r="Y293" s="174"/>
      <c r="Z293" s="174"/>
      <c r="AB293" s="174"/>
    </row>
    <row r="294" spans="1:28" ht="15.75" x14ac:dyDescent="0.25">
      <c r="A294" s="103">
        <v>700000</v>
      </c>
      <c r="B294" s="13"/>
      <c r="C294" s="18"/>
      <c r="D294" s="25"/>
      <c r="E294" s="25"/>
      <c r="F294" s="18"/>
      <c r="G294" s="25"/>
      <c r="H294" s="18"/>
      <c r="I294" s="18"/>
      <c r="J294" s="18"/>
      <c r="K294" s="25"/>
      <c r="L294" s="25"/>
      <c r="M294" s="25"/>
      <c r="N294" s="25"/>
      <c r="O294" s="65"/>
      <c r="P294" s="145"/>
      <c r="Q294" s="147"/>
      <c r="R294" s="147"/>
      <c r="S294" s="147"/>
      <c r="T294" s="147"/>
      <c r="U294" s="147"/>
      <c r="V294" s="65"/>
      <c r="X294" s="173"/>
      <c r="Y294" s="174"/>
      <c r="Z294" s="174"/>
      <c r="AB294" s="174"/>
    </row>
    <row r="295" spans="1:28" ht="15.75" x14ac:dyDescent="0.25">
      <c r="A295" s="103">
        <v>710000</v>
      </c>
      <c r="B295" s="13"/>
      <c r="C295" s="18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71"/>
      <c r="O295" s="71"/>
      <c r="P295" s="145"/>
      <c r="Q295" s="147"/>
      <c r="R295" s="147"/>
      <c r="S295" s="147"/>
      <c r="T295" s="147"/>
      <c r="U295" s="147"/>
      <c r="V295" s="31"/>
      <c r="X295" s="173"/>
      <c r="Y295" s="174"/>
      <c r="Z295" s="174"/>
      <c r="AB295" s="174"/>
    </row>
    <row r="296" spans="1:28" ht="15.75" x14ac:dyDescent="0.25">
      <c r="A296" s="104">
        <v>711000</v>
      </c>
      <c r="B296" s="15"/>
      <c r="C296" s="18"/>
      <c r="D296" s="31" t="e">
        <f>#REF!-#REF!</f>
        <v>#REF!</v>
      </c>
      <c r="E296" s="31" t="e">
        <f>#REF!-#REF!</f>
        <v>#REF!</v>
      </c>
      <c r="F296" s="31" t="e">
        <f>#REF!-#REF!</f>
        <v>#REF!</v>
      </c>
      <c r="G296" s="31" t="e">
        <f>#REF!-#REF!</f>
        <v>#REF!</v>
      </c>
      <c r="H296" s="31"/>
      <c r="I296" s="31"/>
      <c r="J296" s="31"/>
      <c r="K296" s="31"/>
      <c r="L296" s="31"/>
      <c r="M296" s="31"/>
      <c r="N296" s="31"/>
      <c r="O296" s="31"/>
      <c r="P296" s="145"/>
      <c r="Q296" s="64"/>
      <c r="R296" s="64">
        <v>232058155.13999999</v>
      </c>
      <c r="S296" s="64">
        <v>150681351.84999999</v>
      </c>
      <c r="T296" s="64">
        <v>21996434.93</v>
      </c>
      <c r="U296" s="64">
        <v>13690317.270000001</v>
      </c>
      <c r="V296" s="31"/>
      <c r="X296" s="173"/>
      <c r="Y296" s="174"/>
      <c r="Z296" s="174"/>
      <c r="AB296" s="174"/>
    </row>
    <row r="297" spans="1:28" ht="15.75" x14ac:dyDescent="0.25">
      <c r="A297" s="104">
        <v>712000</v>
      </c>
      <c r="B297" s="15"/>
      <c r="C297" s="18"/>
      <c r="D297" s="31" t="e">
        <f>#REF!-#REF!</f>
        <v>#REF!</v>
      </c>
      <c r="E297" s="31" t="e">
        <f>#REF!-#REF!</f>
        <v>#REF!</v>
      </c>
      <c r="F297" s="31" t="e">
        <f>#REF!-#REF!</f>
        <v>#REF!</v>
      </c>
      <c r="G297" s="31" t="e">
        <f>#REF!-#REF!</f>
        <v>#REF!</v>
      </c>
      <c r="H297" s="31"/>
      <c r="I297" s="31"/>
      <c r="J297" s="31"/>
      <c r="K297" s="31"/>
      <c r="L297" s="31"/>
      <c r="M297" s="31"/>
      <c r="N297" s="31"/>
      <c r="O297" s="31"/>
      <c r="P297" s="145"/>
      <c r="Q297" s="64"/>
      <c r="R297" s="64">
        <v>28884995</v>
      </c>
      <c r="S297" s="64">
        <v>20050047</v>
      </c>
      <c r="T297" s="64">
        <v>2275000</v>
      </c>
      <c r="U297" s="64">
        <v>0</v>
      </c>
      <c r="V297" s="31"/>
      <c r="X297" s="173"/>
      <c r="Y297" s="174"/>
      <c r="Z297" s="174"/>
      <c r="AB297" s="174"/>
    </row>
    <row r="298" spans="1:28" ht="15.75" x14ac:dyDescent="0.25">
      <c r="A298" s="104">
        <v>713000</v>
      </c>
      <c r="B298" s="15"/>
      <c r="C298" s="18"/>
      <c r="D298" s="31" t="e">
        <f>#REF!-#REF!</f>
        <v>#REF!</v>
      </c>
      <c r="E298" s="31" t="e">
        <f>#REF!-#REF!</f>
        <v>#REF!</v>
      </c>
      <c r="F298" s="31" t="e">
        <f>#REF!-#REF!</f>
        <v>#REF!</v>
      </c>
      <c r="G298" s="31" t="e">
        <f>#REF!-#REF!</f>
        <v>#REF!</v>
      </c>
      <c r="H298" s="31"/>
      <c r="I298" s="31"/>
      <c r="J298" s="31"/>
      <c r="K298" s="31"/>
      <c r="L298" s="31"/>
      <c r="M298" s="31"/>
      <c r="N298" s="31"/>
      <c r="O298" s="31"/>
      <c r="P298" s="145"/>
      <c r="Q298" s="64"/>
      <c r="R298" s="64">
        <v>17700000</v>
      </c>
      <c r="S298" s="64">
        <v>41225300</v>
      </c>
      <c r="T298" s="64">
        <v>2500000</v>
      </c>
      <c r="U298" s="64">
        <v>1000000</v>
      </c>
      <c r="V298" s="31"/>
      <c r="X298" s="173"/>
      <c r="Y298" s="174"/>
      <c r="Z298" s="174"/>
      <c r="AB298" s="174"/>
    </row>
    <row r="299" spans="1:28" ht="15.75" hidden="1" x14ac:dyDescent="0.25">
      <c r="A299" s="104">
        <v>714000</v>
      </c>
      <c r="B299" s="15"/>
      <c r="C299" s="18"/>
      <c r="D299" s="31" t="e">
        <f>#REF!-#REF!</f>
        <v>#REF!</v>
      </c>
      <c r="E299" s="31" t="e">
        <f>#REF!-#REF!</f>
        <v>#REF!</v>
      </c>
      <c r="F299" s="31" t="e">
        <f>#REF!-#REF!</f>
        <v>#REF!</v>
      </c>
      <c r="G299" s="31" t="e">
        <f>#REF!-#REF!</f>
        <v>#REF!</v>
      </c>
      <c r="H299" s="31"/>
      <c r="I299" s="31"/>
      <c r="J299" s="31"/>
      <c r="K299" s="31"/>
      <c r="L299" s="31"/>
      <c r="M299" s="31"/>
      <c r="N299" s="31"/>
      <c r="O299" s="31"/>
      <c r="P299" s="145"/>
      <c r="Q299" s="64"/>
      <c r="R299" s="64">
        <v>0</v>
      </c>
      <c r="S299" s="64">
        <v>0</v>
      </c>
      <c r="T299" s="64">
        <v>0</v>
      </c>
      <c r="U299" s="64">
        <v>20622000</v>
      </c>
      <c r="V299" s="31"/>
      <c r="X299" s="173"/>
      <c r="Y299" s="174"/>
      <c r="Z299" s="174"/>
      <c r="AB299" s="174"/>
    </row>
    <row r="300" spans="1:28" ht="15.75" hidden="1" x14ac:dyDescent="0.25">
      <c r="A300" s="104">
        <v>715000</v>
      </c>
      <c r="B300" s="15"/>
      <c r="C300" s="18"/>
      <c r="D300" s="31" t="e">
        <f>#REF!-#REF!</f>
        <v>#REF!</v>
      </c>
      <c r="E300" s="31" t="e">
        <f>#REF!-#REF!</f>
        <v>#REF!</v>
      </c>
      <c r="F300" s="31" t="e">
        <f>#REF!-#REF!</f>
        <v>#REF!</v>
      </c>
      <c r="G300" s="31" t="e">
        <f>#REF!-#REF!</f>
        <v>#REF!</v>
      </c>
      <c r="H300" s="31"/>
      <c r="I300" s="31"/>
      <c r="J300" s="31"/>
      <c r="K300" s="31"/>
      <c r="L300" s="31"/>
      <c r="M300" s="31"/>
      <c r="N300" s="31"/>
      <c r="O300" s="31"/>
      <c r="P300" s="145"/>
      <c r="Q300" s="64"/>
      <c r="R300" s="64">
        <v>0</v>
      </c>
      <c r="S300" s="64">
        <v>0</v>
      </c>
      <c r="T300" s="64">
        <v>0</v>
      </c>
      <c r="U300" s="64">
        <v>0</v>
      </c>
      <c r="V300" s="31"/>
      <c r="X300" s="173"/>
      <c r="Y300" s="174"/>
      <c r="Z300" s="174"/>
      <c r="AB300" s="174"/>
    </row>
    <row r="301" spans="1:28" ht="15.75" hidden="1" x14ac:dyDescent="0.25">
      <c r="A301" s="104">
        <v>716000</v>
      </c>
      <c r="B301" s="15"/>
      <c r="C301" s="18"/>
      <c r="D301" s="31" t="e">
        <f>#REF!-#REF!</f>
        <v>#REF!</v>
      </c>
      <c r="E301" s="31" t="e">
        <f>#REF!-#REF!</f>
        <v>#REF!</v>
      </c>
      <c r="F301" s="31" t="e">
        <f>#REF!-#REF!</f>
        <v>#REF!</v>
      </c>
      <c r="G301" s="31" t="e">
        <f>#REF!-#REF!</f>
        <v>#REF!</v>
      </c>
      <c r="H301" s="31"/>
      <c r="I301" s="31"/>
      <c r="J301" s="31"/>
      <c r="K301" s="31"/>
      <c r="L301" s="31"/>
      <c r="M301" s="31"/>
      <c r="N301" s="31"/>
      <c r="O301" s="31"/>
      <c r="P301" s="145"/>
      <c r="Q301" s="64"/>
      <c r="R301" s="64">
        <v>0</v>
      </c>
      <c r="S301" s="64">
        <v>1097863</v>
      </c>
      <c r="T301" s="64">
        <v>0</v>
      </c>
      <c r="U301" s="64">
        <v>0</v>
      </c>
      <c r="V301" s="31"/>
      <c r="X301" s="173"/>
      <c r="Y301" s="174"/>
      <c r="Z301" s="174"/>
      <c r="AB301" s="174"/>
    </row>
    <row r="302" spans="1:28" ht="15.75" x14ac:dyDescent="0.25">
      <c r="A302" s="104">
        <v>719000</v>
      </c>
      <c r="B302" s="15"/>
      <c r="C302" s="18"/>
      <c r="D302" s="31" t="e">
        <f>#REF!-#REF!</f>
        <v>#REF!</v>
      </c>
      <c r="E302" s="31" t="e">
        <f>#REF!-#REF!</f>
        <v>#REF!</v>
      </c>
      <c r="F302" s="31" t="e">
        <f>#REF!-#REF!</f>
        <v>#REF!</v>
      </c>
      <c r="G302" s="31" t="e">
        <f>#REF!-#REF!</f>
        <v>#REF!</v>
      </c>
      <c r="H302" s="31"/>
      <c r="I302" s="31"/>
      <c r="J302" s="31"/>
      <c r="K302" s="31"/>
      <c r="L302" s="31"/>
      <c r="M302" s="31"/>
      <c r="N302" s="31"/>
      <c r="O302" s="31"/>
      <c r="P302" s="145"/>
      <c r="Q302" s="64"/>
      <c r="R302" s="64">
        <v>139719747.25</v>
      </c>
      <c r="S302" s="64">
        <v>63386958</v>
      </c>
      <c r="T302" s="64">
        <v>421936044</v>
      </c>
      <c r="U302" s="64">
        <v>11538759</v>
      </c>
      <c r="V302" s="65"/>
      <c r="X302" s="173"/>
      <c r="Y302" s="174"/>
      <c r="Z302" s="174"/>
      <c r="AB302" s="174"/>
    </row>
    <row r="303" spans="1:28" ht="15.75" x14ac:dyDescent="0.25">
      <c r="A303" s="49"/>
      <c r="B303" s="44"/>
      <c r="C303" s="18"/>
      <c r="D303" s="62" t="e">
        <f t="shared" ref="D303:U303" si="25">SUM(D295:D302)</f>
        <v>#REF!</v>
      </c>
      <c r="E303" s="62" t="e">
        <f t="shared" si="25"/>
        <v>#REF!</v>
      </c>
      <c r="F303" s="62" t="e">
        <f t="shared" si="25"/>
        <v>#REF!</v>
      </c>
      <c r="G303" s="62" t="e">
        <f t="shared" si="25"/>
        <v>#REF!</v>
      </c>
      <c r="H303" s="62"/>
      <c r="I303" s="62"/>
      <c r="J303" s="62"/>
      <c r="K303" s="62"/>
      <c r="L303" s="62"/>
      <c r="M303" s="62"/>
      <c r="N303" s="62"/>
      <c r="O303" s="62"/>
      <c r="P303" s="157"/>
      <c r="Q303" s="62"/>
      <c r="R303" s="62">
        <f t="shared" si="25"/>
        <v>418362897.38999999</v>
      </c>
      <c r="S303" s="62">
        <f t="shared" ref="S303" si="26">SUM(S295:S302)</f>
        <v>276441519.85000002</v>
      </c>
      <c r="T303" s="62">
        <f t="shared" si="25"/>
        <v>448707478.93000001</v>
      </c>
      <c r="U303" s="62">
        <f t="shared" si="25"/>
        <v>46851076.270000003</v>
      </c>
      <c r="V303" s="62">
        <f>SUM(V295:V302)</f>
        <v>0</v>
      </c>
      <c r="X303" s="173"/>
      <c r="Y303" s="174"/>
      <c r="Z303" s="174"/>
      <c r="AB303" s="174"/>
    </row>
    <row r="304" spans="1:28" ht="6" customHeight="1" x14ac:dyDescent="0.25">
      <c r="A304" s="49"/>
      <c r="B304" s="45"/>
      <c r="C304" s="18"/>
      <c r="D304" s="25"/>
      <c r="E304" s="25"/>
      <c r="F304" s="18"/>
      <c r="G304" s="25"/>
      <c r="H304" s="18"/>
      <c r="I304" s="18"/>
      <c r="J304" s="18"/>
      <c r="K304" s="25"/>
      <c r="L304" s="25"/>
      <c r="M304" s="25"/>
      <c r="N304" s="25"/>
      <c r="O304" s="65"/>
      <c r="P304" s="145"/>
      <c r="Q304" s="147"/>
      <c r="R304" s="147"/>
      <c r="S304" s="147"/>
      <c r="T304" s="147"/>
      <c r="U304" s="147"/>
      <c r="V304" s="65"/>
      <c r="X304" s="173"/>
      <c r="Y304" s="174"/>
      <c r="Z304" s="174"/>
      <c r="AB304" s="174"/>
    </row>
    <row r="305" spans="1:28" ht="15.75" x14ac:dyDescent="0.25">
      <c r="A305" s="103">
        <v>720000</v>
      </c>
      <c r="B305" s="13"/>
      <c r="C305" s="18"/>
      <c r="D305" s="25"/>
      <c r="E305" s="25"/>
      <c r="F305" s="18"/>
      <c r="G305" s="25"/>
      <c r="H305" s="18"/>
      <c r="I305" s="18"/>
      <c r="J305" s="18"/>
      <c r="K305" s="25"/>
      <c r="L305" s="25"/>
      <c r="M305" s="25"/>
      <c r="N305" s="25"/>
      <c r="O305" s="65"/>
      <c r="P305" s="145"/>
      <c r="Q305" s="147"/>
      <c r="R305" s="147"/>
      <c r="S305" s="147"/>
      <c r="T305" s="147"/>
      <c r="U305" s="147"/>
      <c r="V305" s="65"/>
      <c r="X305" s="173"/>
      <c r="Y305" s="174"/>
      <c r="Z305" s="174"/>
      <c r="AB305" s="174"/>
    </row>
    <row r="306" spans="1:28" ht="15.75" x14ac:dyDescent="0.25">
      <c r="A306" s="104">
        <v>721000</v>
      </c>
      <c r="B306" s="15"/>
      <c r="C306" s="18"/>
      <c r="D306" s="64"/>
      <c r="E306" s="25"/>
      <c r="F306" s="18"/>
      <c r="G306" s="25"/>
      <c r="H306" s="18"/>
      <c r="I306" s="18"/>
      <c r="J306" s="18"/>
      <c r="K306" s="25"/>
      <c r="L306" s="25"/>
      <c r="M306" s="25"/>
      <c r="N306" s="25"/>
      <c r="O306" s="31"/>
      <c r="P306" s="145"/>
      <c r="Q306" s="147"/>
      <c r="R306" s="147"/>
      <c r="S306" s="147"/>
      <c r="T306" s="147"/>
      <c r="U306" s="147"/>
      <c r="V306" s="31"/>
      <c r="X306" s="173"/>
      <c r="Y306" s="174"/>
      <c r="Z306" s="174"/>
      <c r="AB306" s="174"/>
    </row>
    <row r="307" spans="1:28" ht="15.75" x14ac:dyDescent="0.25">
      <c r="A307" s="104">
        <v>721100</v>
      </c>
      <c r="B307" s="70"/>
      <c r="C307" s="18"/>
      <c r="D307" s="64" t="e">
        <f>#REF!-#REF!</f>
        <v>#REF!</v>
      </c>
      <c r="E307" s="64" t="e">
        <f>#REF!-#REF!</f>
        <v>#REF!</v>
      </c>
      <c r="F307" s="64" t="e">
        <f>#REF!-#REF!</f>
        <v>#REF!</v>
      </c>
      <c r="G307" s="64" t="e">
        <f>#REF!-#REF!</f>
        <v>#REF!</v>
      </c>
      <c r="H307" s="64"/>
      <c r="I307" s="64"/>
      <c r="J307" s="64"/>
      <c r="K307" s="64"/>
      <c r="L307" s="64"/>
      <c r="M307" s="64"/>
      <c r="N307" s="64"/>
      <c r="O307" s="64"/>
      <c r="P307" s="145"/>
      <c r="Q307" s="64"/>
      <c r="R307" s="64">
        <v>21425138</v>
      </c>
      <c r="S307" s="64">
        <v>54943351</v>
      </c>
      <c r="T307" s="64">
        <v>42644520.100000001</v>
      </c>
      <c r="U307" s="64">
        <v>29562443.620000005</v>
      </c>
      <c r="V307" s="31"/>
      <c r="X307" s="173"/>
      <c r="Y307" s="174"/>
      <c r="Z307" s="174"/>
      <c r="AB307" s="174"/>
    </row>
    <row r="308" spans="1:28" ht="15.75" x14ac:dyDescent="0.25">
      <c r="A308" s="104">
        <v>721200</v>
      </c>
      <c r="B308" s="70"/>
      <c r="C308" s="18"/>
      <c r="D308" s="64" t="e">
        <f>#REF!-#REF!</f>
        <v>#REF!</v>
      </c>
      <c r="E308" s="64" t="e">
        <f>#REF!-#REF!</f>
        <v>#REF!</v>
      </c>
      <c r="F308" s="64" t="e">
        <f>#REF!-#REF!</f>
        <v>#REF!</v>
      </c>
      <c r="G308" s="64" t="e">
        <f>#REF!-#REF!</f>
        <v>#REF!</v>
      </c>
      <c r="H308" s="64"/>
      <c r="I308" s="64"/>
      <c r="J308" s="64"/>
      <c r="K308" s="64"/>
      <c r="L308" s="64"/>
      <c r="M308" s="64"/>
      <c r="N308" s="64"/>
      <c r="O308" s="64"/>
      <c r="P308" s="145"/>
      <c r="Q308" s="64"/>
      <c r="R308" s="64">
        <v>18388238.309999999</v>
      </c>
      <c r="S308" s="64">
        <v>13905099.139999999</v>
      </c>
      <c r="T308" s="64">
        <v>5312493</v>
      </c>
      <c r="U308" s="64">
        <v>2495947.83</v>
      </c>
      <c r="V308" s="31"/>
      <c r="X308" s="173"/>
      <c r="Y308" s="174"/>
      <c r="Z308" s="174"/>
      <c r="AB308" s="174"/>
    </row>
    <row r="309" spans="1:28" ht="15.75" x14ac:dyDescent="0.25">
      <c r="A309" s="104">
        <v>721300</v>
      </c>
      <c r="B309" s="102"/>
      <c r="C309" s="18"/>
      <c r="D309" s="64" t="e">
        <f>#REF!-#REF!</f>
        <v>#REF!</v>
      </c>
      <c r="E309" s="64" t="e">
        <f>#REF!-#REF!</f>
        <v>#REF!</v>
      </c>
      <c r="F309" s="64" t="e">
        <f>#REF!-#REF!</f>
        <v>#REF!</v>
      </c>
      <c r="G309" s="64" t="e">
        <f>#REF!-#REF!</f>
        <v>#REF!</v>
      </c>
      <c r="H309" s="64"/>
      <c r="I309" s="64"/>
      <c r="J309" s="64"/>
      <c r="K309" s="64"/>
      <c r="L309" s="64"/>
      <c r="M309" s="64"/>
      <c r="N309" s="64"/>
      <c r="O309" s="64"/>
      <c r="P309" s="145"/>
      <c r="Q309" s="64"/>
      <c r="R309" s="64">
        <v>681350669.58999979</v>
      </c>
      <c r="S309" s="64">
        <v>576159042.40999997</v>
      </c>
      <c r="T309" s="64">
        <v>460237996.30000001</v>
      </c>
      <c r="U309" s="64">
        <v>297013880.89999998</v>
      </c>
      <c r="V309" s="31"/>
      <c r="X309" s="173"/>
      <c r="Y309" s="174"/>
      <c r="Z309" s="174"/>
      <c r="AB309" s="174"/>
    </row>
    <row r="310" spans="1:28" ht="15.75" x14ac:dyDescent="0.25">
      <c r="A310" s="104">
        <v>721400</v>
      </c>
      <c r="B310" s="102"/>
      <c r="C310" s="18"/>
      <c r="D310" s="64" t="e">
        <f>#REF!-#REF!</f>
        <v>#REF!</v>
      </c>
      <c r="E310" s="64" t="e">
        <f>#REF!-#REF!</f>
        <v>#REF!</v>
      </c>
      <c r="F310" s="64" t="e">
        <f>#REF!-#REF!</f>
        <v>#REF!</v>
      </c>
      <c r="G310" s="64" t="e">
        <f>#REF!-#REF!</f>
        <v>#REF!</v>
      </c>
      <c r="H310" s="64"/>
      <c r="I310" s="64"/>
      <c r="J310" s="64"/>
      <c r="K310" s="64"/>
      <c r="L310" s="64"/>
      <c r="M310" s="64"/>
      <c r="N310" s="64"/>
      <c r="O310" s="64"/>
      <c r="P310" s="145"/>
      <c r="Q310" s="64"/>
      <c r="R310" s="64">
        <v>1191172.68</v>
      </c>
      <c r="S310" s="64">
        <v>21350532.720000003</v>
      </c>
      <c r="T310" s="64">
        <v>45068062.470000006</v>
      </c>
      <c r="U310" s="64">
        <v>42361239.380492777</v>
      </c>
      <c r="V310" s="31"/>
      <c r="X310" s="173"/>
      <c r="Y310" s="174"/>
      <c r="Z310" s="174"/>
      <c r="AB310" s="174"/>
    </row>
    <row r="311" spans="1:28" ht="15.75" x14ac:dyDescent="0.25">
      <c r="A311" s="104">
        <v>722000</v>
      </c>
      <c r="B311" s="15"/>
      <c r="C311" s="18"/>
      <c r="D311" s="64" t="e">
        <f>#REF!-#REF!</f>
        <v>#REF!</v>
      </c>
      <c r="E311" s="64" t="e">
        <f>#REF!-#REF!</f>
        <v>#REF!</v>
      </c>
      <c r="F311" s="64" t="e">
        <f>#REF!-#REF!</f>
        <v>#REF!</v>
      </c>
      <c r="G311" s="64" t="e">
        <f>#REF!-#REF!</f>
        <v>#REF!</v>
      </c>
      <c r="H311" s="64"/>
      <c r="I311" s="64"/>
      <c r="J311" s="64"/>
      <c r="K311" s="64"/>
      <c r="L311" s="64"/>
      <c r="M311" s="64"/>
      <c r="N311" s="64"/>
      <c r="O311" s="64"/>
      <c r="P311" s="145"/>
      <c r="Q311" s="64"/>
      <c r="R311" s="64">
        <v>79456000</v>
      </c>
      <c r="S311" s="64">
        <v>64428251</v>
      </c>
      <c r="T311" s="64">
        <v>30042100</v>
      </c>
      <c r="U311" s="64">
        <v>53404100</v>
      </c>
      <c r="V311" s="31"/>
      <c r="X311" s="173"/>
      <c r="Y311" s="174"/>
      <c r="Z311" s="174"/>
      <c r="AB311" s="174"/>
    </row>
    <row r="312" spans="1:28" ht="15.75" x14ac:dyDescent="0.25">
      <c r="A312" s="104">
        <v>723000</v>
      </c>
      <c r="B312" s="15"/>
      <c r="C312" s="18"/>
      <c r="D312" s="64" t="e">
        <f>#REF!-#REF!</f>
        <v>#REF!</v>
      </c>
      <c r="E312" s="64" t="e">
        <f>#REF!-#REF!</f>
        <v>#REF!</v>
      </c>
      <c r="F312" s="64" t="e">
        <f>#REF!-#REF!</f>
        <v>#REF!</v>
      </c>
      <c r="G312" s="64" t="e">
        <f>#REF!-#REF!</f>
        <v>#REF!</v>
      </c>
      <c r="H312" s="64"/>
      <c r="I312" s="64"/>
      <c r="J312" s="64"/>
      <c r="K312" s="64"/>
      <c r="L312" s="64"/>
      <c r="M312" s="64"/>
      <c r="N312" s="64"/>
      <c r="O312" s="64"/>
      <c r="P312" s="145"/>
      <c r="Q312" s="64"/>
      <c r="R312" s="64">
        <v>269550000</v>
      </c>
      <c r="S312" s="64">
        <v>268002900</v>
      </c>
      <c r="T312" s="64">
        <v>160670000</v>
      </c>
      <c r="U312" s="64">
        <v>0</v>
      </c>
      <c r="V312" s="31"/>
      <c r="X312" s="173"/>
      <c r="Y312" s="174"/>
      <c r="Z312" s="174"/>
      <c r="AB312" s="174"/>
    </row>
    <row r="313" spans="1:28" ht="15.75" x14ac:dyDescent="0.25">
      <c r="A313" s="104">
        <v>729000</v>
      </c>
      <c r="B313" s="15"/>
      <c r="C313" s="18"/>
      <c r="D313" s="64" t="e">
        <f>#REF!-#REF!</f>
        <v>#REF!</v>
      </c>
      <c r="E313" s="64" t="e">
        <f>#REF!-#REF!</f>
        <v>#REF!</v>
      </c>
      <c r="F313" s="64" t="e">
        <f>#REF!-#REF!</f>
        <v>#REF!</v>
      </c>
      <c r="G313" s="64" t="e">
        <f>#REF!-#REF!</f>
        <v>#REF!</v>
      </c>
      <c r="H313" s="64"/>
      <c r="I313" s="64"/>
      <c r="J313" s="64"/>
      <c r="K313" s="64"/>
      <c r="L313" s="64"/>
      <c r="M313" s="64"/>
      <c r="N313" s="64"/>
      <c r="O313" s="64"/>
      <c r="P313" s="145"/>
      <c r="Q313" s="64"/>
      <c r="R313" s="64">
        <v>37593100</v>
      </c>
      <c r="S313" s="64">
        <v>13178865.66</v>
      </c>
      <c r="T313" s="64">
        <v>18206107.00000006</v>
      </c>
      <c r="U313" s="64">
        <v>185033700</v>
      </c>
      <c r="V313" s="31"/>
      <c r="X313" s="173"/>
      <c r="Y313" s="174"/>
      <c r="Z313" s="174"/>
      <c r="AB313" s="174"/>
    </row>
    <row r="314" spans="1:28" ht="6" customHeight="1" x14ac:dyDescent="0.25">
      <c r="A314" s="49"/>
      <c r="B314" s="20"/>
      <c r="C314" s="18"/>
      <c r="D314" s="64"/>
      <c r="E314" s="25"/>
      <c r="F314" s="18"/>
      <c r="G314" s="25"/>
      <c r="H314" s="18"/>
      <c r="I314" s="18"/>
      <c r="J314" s="18"/>
      <c r="K314" s="25"/>
      <c r="L314" s="25"/>
      <c r="M314" s="25"/>
      <c r="N314" s="25"/>
      <c r="O314" s="65"/>
      <c r="P314" s="145"/>
      <c r="Q314" s="147"/>
      <c r="R314" s="147"/>
      <c r="S314" s="147"/>
      <c r="T314" s="147"/>
      <c r="U314" s="147"/>
      <c r="V314" s="65"/>
      <c r="X314" s="173"/>
      <c r="Y314" s="174"/>
      <c r="Z314" s="174"/>
      <c r="AB314" s="174"/>
    </row>
    <row r="315" spans="1:28" ht="15.75" x14ac:dyDescent="0.25">
      <c r="A315" s="49"/>
      <c r="B315" s="44"/>
      <c r="C315" s="18"/>
      <c r="D315" s="62" t="e">
        <f t="shared" ref="D315:R315" si="27">SUM(D306:D314)</f>
        <v>#REF!</v>
      </c>
      <c r="E315" s="62" t="e">
        <f t="shared" si="27"/>
        <v>#REF!</v>
      </c>
      <c r="F315" s="62" t="e">
        <f t="shared" si="27"/>
        <v>#REF!</v>
      </c>
      <c r="G315" s="62" t="e">
        <f t="shared" si="27"/>
        <v>#REF!</v>
      </c>
      <c r="H315" s="62"/>
      <c r="I315" s="62"/>
      <c r="J315" s="62"/>
      <c r="K315" s="62"/>
      <c r="L315" s="62"/>
      <c r="M315" s="62"/>
      <c r="N315" s="62"/>
      <c r="O315" s="62"/>
      <c r="P315" s="157"/>
      <c r="Q315" s="62"/>
      <c r="R315" s="62">
        <f t="shared" si="27"/>
        <v>1108954318.5799999</v>
      </c>
      <c r="S315" s="62">
        <f t="shared" ref="S315" si="28">SUM(S306:S314)</f>
        <v>1011968041.9299999</v>
      </c>
      <c r="T315" s="62">
        <f>SUM(T306:T314)</f>
        <v>762181278.87000012</v>
      </c>
      <c r="U315" s="62">
        <f>SUM(U306:U314)</f>
        <v>609871311.73049271</v>
      </c>
      <c r="V315" s="62">
        <f>SUM(V306:V314)</f>
        <v>0</v>
      </c>
      <c r="X315" s="173"/>
      <c r="Y315" s="174"/>
      <c r="Z315" s="174"/>
      <c r="AB315" s="174"/>
    </row>
    <row r="316" spans="1:28" ht="6" customHeight="1" x14ac:dyDescent="0.25">
      <c r="A316" s="49"/>
      <c r="B316" s="20"/>
      <c r="C316" s="18"/>
      <c r="D316" s="25"/>
      <c r="E316" s="25"/>
      <c r="F316" s="18"/>
      <c r="G316" s="25"/>
      <c r="H316" s="18"/>
      <c r="I316" s="18"/>
      <c r="J316" s="18"/>
      <c r="K316" s="25"/>
      <c r="L316" s="25"/>
      <c r="M316" s="25"/>
      <c r="N316" s="25"/>
      <c r="O316" s="65"/>
      <c r="P316" s="145"/>
      <c r="Q316" s="147"/>
      <c r="R316" s="147"/>
      <c r="S316" s="147"/>
      <c r="T316" s="147"/>
      <c r="U316" s="65"/>
      <c r="V316" s="64"/>
      <c r="X316" s="173"/>
      <c r="Y316" s="174"/>
      <c r="Z316" s="174"/>
      <c r="AB316" s="174"/>
    </row>
    <row r="317" spans="1:28" ht="16.5" thickBot="1" x14ac:dyDescent="0.3">
      <c r="A317" s="49"/>
      <c r="B317" s="44"/>
      <c r="C317" s="18"/>
      <c r="D317" s="66" t="e">
        <f t="shared" ref="D317:O317" si="29">+D292+D303-D315</f>
        <v>#REF!</v>
      </c>
      <c r="E317" s="66" t="e">
        <f t="shared" si="29"/>
        <v>#REF!</v>
      </c>
      <c r="F317" s="66" t="e">
        <f t="shared" si="29"/>
        <v>#REF!</v>
      </c>
      <c r="G317" s="66" t="e">
        <f t="shared" si="29"/>
        <v>#REF!</v>
      </c>
      <c r="H317" s="66"/>
      <c r="I317" s="66"/>
      <c r="J317" s="66"/>
      <c r="K317" s="66"/>
      <c r="L317" s="66"/>
      <c r="M317" s="66"/>
      <c r="N317" s="66"/>
      <c r="O317" s="66"/>
      <c r="P317" s="141"/>
      <c r="Q317" s="66"/>
      <c r="R317" s="66">
        <f t="shared" ref="P317:V317" si="30">+R292+R303-R315</f>
        <v>-3796058225.4157729</v>
      </c>
      <c r="S317" s="66">
        <f t="shared" si="30"/>
        <v>16046293489.310614</v>
      </c>
      <c r="T317" s="66">
        <f t="shared" si="30"/>
        <v>10720115753.957178</v>
      </c>
      <c r="U317" s="66">
        <f t="shared" si="30"/>
        <v>2555399662.0616403</v>
      </c>
      <c r="V317" s="66">
        <f t="shared" si="30"/>
        <v>-24395523808</v>
      </c>
      <c r="X317" s="173"/>
      <c r="Y317" s="174"/>
      <c r="Z317" s="174"/>
      <c r="AB317" s="174"/>
    </row>
    <row r="318" spans="1:28" ht="6" customHeight="1" x14ac:dyDescent="0.25">
      <c r="A318" s="49"/>
      <c r="B318" s="44"/>
      <c r="C318" s="18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140"/>
      <c r="Q318" s="65"/>
      <c r="R318" s="65"/>
      <c r="S318" s="65"/>
      <c r="T318" s="65"/>
      <c r="U318" s="65"/>
      <c r="V318" s="65"/>
      <c r="X318" s="173"/>
      <c r="Y318" s="174"/>
      <c r="Z318" s="174"/>
      <c r="AB318" s="174"/>
    </row>
    <row r="319" spans="1:28" ht="15.75" x14ac:dyDescent="0.25">
      <c r="A319" s="49"/>
      <c r="B319" s="13" t="s">
        <v>398</v>
      </c>
      <c r="C319" s="18"/>
      <c r="D319" s="65"/>
      <c r="E319" s="65"/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140"/>
      <c r="Q319" s="65"/>
      <c r="R319" s="65"/>
      <c r="S319" s="65"/>
      <c r="T319" s="65"/>
      <c r="U319" s="65"/>
      <c r="V319" s="65"/>
      <c r="X319" s="173"/>
      <c r="Y319" s="174"/>
      <c r="Z319" s="174"/>
      <c r="AB319" s="174"/>
    </row>
    <row r="320" spans="1:28" ht="6" customHeight="1" x14ac:dyDescent="0.25">
      <c r="A320" s="49"/>
      <c r="B320" s="44"/>
      <c r="C320" s="18"/>
      <c r="D320" s="65"/>
      <c r="E320" s="65"/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140"/>
      <c r="Q320" s="65"/>
      <c r="R320" s="65"/>
      <c r="S320" s="65"/>
      <c r="T320" s="65"/>
      <c r="U320" s="65"/>
      <c r="V320" s="65"/>
      <c r="X320" s="173"/>
      <c r="Y320" s="174"/>
      <c r="Z320" s="174"/>
      <c r="AB320" s="174"/>
    </row>
    <row r="321" spans="1:28" ht="15.75" hidden="1" x14ac:dyDescent="0.25">
      <c r="A321" s="103">
        <v>810000</v>
      </c>
      <c r="B321" s="13" t="s">
        <v>399</v>
      </c>
      <c r="C321" s="18"/>
      <c r="D321" s="31" t="e">
        <f>#REF!-#REF!</f>
        <v>#REF!</v>
      </c>
      <c r="E321" s="31" t="e">
        <f>#REF!-#REF!</f>
        <v>#REF!</v>
      </c>
      <c r="F321" s="31" t="e">
        <f>#REF!-#REF!</f>
        <v>#REF!</v>
      </c>
      <c r="G321" s="31" t="e">
        <f>#REF!-#REF!</f>
        <v>#REF!</v>
      </c>
      <c r="H321" s="31"/>
      <c r="I321" s="31"/>
      <c r="J321" s="31"/>
      <c r="K321" s="31"/>
      <c r="L321" s="31"/>
      <c r="M321" s="31"/>
      <c r="N321" s="71"/>
      <c r="O321" s="71"/>
      <c r="P321" s="145"/>
      <c r="Q321" s="147"/>
      <c r="R321" s="147"/>
      <c r="S321" s="147" t="e">
        <f>SUMIF(KAKUN,'LPK Det'!C321,SAKKREDIT)</f>
        <v>#REF!</v>
      </c>
      <c r="T321" s="147"/>
      <c r="U321" s="71" t="e">
        <f>#REF!-#REF!</f>
        <v>#REF!</v>
      </c>
      <c r="V321" s="65"/>
      <c r="X321" s="173"/>
      <c r="Y321" s="174"/>
      <c r="Z321" s="174"/>
      <c r="AB321" s="174"/>
    </row>
    <row r="322" spans="1:28" ht="15.75" hidden="1" x14ac:dyDescent="0.25">
      <c r="A322" s="103">
        <v>820000</v>
      </c>
      <c r="B322" s="13" t="s">
        <v>400</v>
      </c>
      <c r="C322" s="18"/>
      <c r="D322" s="64" t="e">
        <f>#REF!-#REF!</f>
        <v>#REF!</v>
      </c>
      <c r="E322" s="64" t="e">
        <f>#REF!-#REF!</f>
        <v>#REF!</v>
      </c>
      <c r="F322" s="64" t="e">
        <f>#REF!-#REF!</f>
        <v>#REF!</v>
      </c>
      <c r="G322" s="64" t="e">
        <f>#REF!-#REF!</f>
        <v>#REF!</v>
      </c>
      <c r="H322" s="64"/>
      <c r="I322" s="64"/>
      <c r="J322" s="64"/>
      <c r="K322" s="64"/>
      <c r="L322" s="64"/>
      <c r="M322" s="64"/>
      <c r="N322" s="64"/>
      <c r="O322" s="64"/>
      <c r="P322" s="145"/>
      <c r="Q322" s="147"/>
      <c r="R322" s="147"/>
      <c r="S322" s="147" t="e">
        <f>SUMIF(KAKUN,'LPK Det'!C322,SAKDEBET)</f>
        <v>#REF!</v>
      </c>
      <c r="T322" s="147"/>
      <c r="U322" s="64" t="e">
        <f>#REF!-#REF!</f>
        <v>#REF!</v>
      </c>
      <c r="V322" s="65"/>
      <c r="X322" s="173"/>
      <c r="Y322" s="174"/>
      <c r="Z322" s="174"/>
      <c r="AB322" s="174"/>
    </row>
    <row r="323" spans="1:28" ht="6" hidden="1" customHeight="1" x14ac:dyDescent="0.25">
      <c r="A323" s="104"/>
      <c r="B323" s="20"/>
      <c r="C323" s="18"/>
      <c r="D323" s="65"/>
      <c r="E323" s="65"/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140"/>
      <c r="Q323" s="65"/>
      <c r="R323" s="65"/>
      <c r="S323" s="65"/>
      <c r="T323" s="65"/>
      <c r="U323" s="65"/>
      <c r="V323" s="65"/>
      <c r="X323" s="173"/>
      <c r="Y323" s="174"/>
      <c r="Z323" s="174"/>
      <c r="AB323" s="174"/>
    </row>
    <row r="324" spans="1:28" ht="16.5" thickBot="1" x14ac:dyDescent="0.3">
      <c r="A324" s="49"/>
      <c r="B324" s="44" t="s">
        <v>422</v>
      </c>
      <c r="C324" s="18"/>
      <c r="D324" s="66" t="e">
        <f>D317+D321-D322</f>
        <v>#REF!</v>
      </c>
      <c r="E324" s="66" t="e">
        <f t="shared" ref="E324:U324" si="31">E317+E321-E322</f>
        <v>#REF!</v>
      </c>
      <c r="F324" s="66" t="e">
        <f t="shared" si="31"/>
        <v>#REF!</v>
      </c>
      <c r="G324" s="66" t="e">
        <f t="shared" si="31"/>
        <v>#REF!</v>
      </c>
      <c r="H324" s="66"/>
      <c r="I324" s="66"/>
      <c r="J324" s="66"/>
      <c r="K324" s="66"/>
      <c r="L324" s="66"/>
      <c r="M324" s="66"/>
      <c r="N324" s="66"/>
      <c r="O324" s="66"/>
      <c r="P324" s="141"/>
      <c r="Q324" s="66"/>
      <c r="R324" s="66">
        <f t="shared" si="31"/>
        <v>-3796058225.4157729</v>
      </c>
      <c r="S324" s="66" t="e">
        <f t="shared" ref="S324" si="32">S317+S321-S322</f>
        <v>#REF!</v>
      </c>
      <c r="T324" s="66">
        <f t="shared" si="31"/>
        <v>10720115753.957178</v>
      </c>
      <c r="U324" s="66" t="e">
        <f t="shared" si="31"/>
        <v>#REF!</v>
      </c>
      <c r="V324" s="66"/>
      <c r="X324" s="173"/>
      <c r="Y324" s="174"/>
      <c r="Z324" s="174"/>
      <c r="AB324" s="174"/>
    </row>
    <row r="325" spans="1:28" ht="15.75" x14ac:dyDescent="0.25">
      <c r="A325" s="49"/>
      <c r="B325" s="44" t="s">
        <v>98</v>
      </c>
      <c r="C325" s="18"/>
      <c r="D325" s="25"/>
      <c r="E325" s="25"/>
      <c r="F325" s="18"/>
      <c r="G325" s="25"/>
      <c r="H325" s="18"/>
      <c r="I325" s="18"/>
      <c r="J325" s="18"/>
      <c r="K325" s="25"/>
      <c r="L325" s="25"/>
      <c r="M325" s="25"/>
      <c r="N325" s="25"/>
      <c r="O325" s="65"/>
      <c r="P325" s="140"/>
      <c r="Q325" s="65"/>
      <c r="R325" s="65">
        <v>0</v>
      </c>
      <c r="S325" s="65"/>
      <c r="T325" s="65"/>
      <c r="U325" s="65"/>
      <c r="V325" s="65"/>
      <c r="X325" s="173"/>
      <c r="Y325" s="174"/>
      <c r="Z325" s="174"/>
      <c r="AB325" s="174"/>
    </row>
    <row r="326" spans="1:28" ht="16.5" thickBot="1" x14ac:dyDescent="0.3">
      <c r="A326" s="3"/>
      <c r="B326" s="44" t="s">
        <v>423</v>
      </c>
      <c r="C326" s="31"/>
      <c r="D326" s="66" t="e">
        <f t="shared" ref="D326:R326" si="33">+D317-D325</f>
        <v>#REF!</v>
      </c>
      <c r="E326" s="66" t="e">
        <f t="shared" si="33"/>
        <v>#REF!</v>
      </c>
      <c r="F326" s="66" t="e">
        <f t="shared" si="33"/>
        <v>#REF!</v>
      </c>
      <c r="G326" s="66" t="e">
        <f t="shared" si="33"/>
        <v>#REF!</v>
      </c>
      <c r="H326" s="66"/>
      <c r="I326" s="66"/>
      <c r="J326" s="66"/>
      <c r="K326" s="66"/>
      <c r="L326" s="66"/>
      <c r="M326" s="66"/>
      <c r="N326" s="66"/>
      <c r="O326" s="66"/>
      <c r="P326" s="141"/>
      <c r="Q326" s="66"/>
      <c r="R326" s="66">
        <f t="shared" si="33"/>
        <v>-3796058225.4157729</v>
      </c>
      <c r="S326" s="66">
        <f t="shared" ref="S326" si="34">+S317-S325</f>
        <v>16046293489.310614</v>
      </c>
      <c r="T326" s="66">
        <f>+T317-T325</f>
        <v>10720115753.957178</v>
      </c>
      <c r="U326" s="66">
        <f>+U317-U325</f>
        <v>2555399662.0616403</v>
      </c>
      <c r="V326" s="66">
        <f>+V317-V325</f>
        <v>-24395523808</v>
      </c>
      <c r="X326" s="173"/>
      <c r="Y326" s="174"/>
      <c r="Z326" s="174"/>
      <c r="AB326" s="174"/>
    </row>
    <row r="327" spans="1:28" ht="6" customHeight="1" thickBot="1" x14ac:dyDescent="0.3">
      <c r="A327" s="33"/>
      <c r="B327" s="33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114"/>
      <c r="Q327" s="114"/>
      <c r="R327" s="114"/>
      <c r="S327" s="114"/>
      <c r="T327" s="114"/>
      <c r="U327" s="114"/>
      <c r="V327" s="69"/>
      <c r="X327" s="177"/>
      <c r="Y327" s="178"/>
      <c r="Z327" s="178"/>
      <c r="AB327" s="178"/>
    </row>
    <row r="330" spans="1:28" ht="15" customHeight="1" x14ac:dyDescent="0.25">
      <c r="B330" s="38"/>
    </row>
  </sheetData>
  <mergeCells count="11">
    <mergeCell ref="X8:Z8"/>
    <mergeCell ref="A8:A9"/>
    <mergeCell ref="C8:C9"/>
    <mergeCell ref="V8:V9"/>
    <mergeCell ref="B8:B9"/>
    <mergeCell ref="U8:U9"/>
    <mergeCell ref="T8:T9"/>
    <mergeCell ref="D8:O8"/>
    <mergeCell ref="S8:S9"/>
    <mergeCell ref="R8:R9"/>
    <mergeCell ref="Q8:Q9"/>
  </mergeCells>
  <phoneticPr fontId="58" type="noConversion"/>
  <printOptions horizontalCentered="1"/>
  <pageMargins left="0.31496062992125984" right="0.31496062992125984" top="0.98425196850393704" bottom="0.59055118110236227" header="0.31496062992125984" footer="0.31496062992125984"/>
  <pageSetup paperSize="9" scale="95" orientation="portrait" horizontalDpi="4294967294" r:id="rId1"/>
  <rowBreaks count="5" manualBreakCount="5">
    <brk id="95" min="1" max="20" man="1"/>
    <brk id="168" min="1" max="20" man="1"/>
    <brk id="225" min="1" max="20" man="1"/>
    <brk id="270" min="1" max="20" man="1"/>
    <brk id="317" min="1" max="2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89"/>
  <sheetViews>
    <sheetView workbookViewId="0">
      <selection activeCell="A26" sqref="A26:A27"/>
    </sheetView>
  </sheetViews>
  <sheetFormatPr defaultColWidth="9.140625" defaultRowHeight="15" customHeight="1" x14ac:dyDescent="0.25"/>
  <cols>
    <col min="1" max="1" width="46.140625" style="7" customWidth="1"/>
    <col min="2" max="2" width="7.42578125" style="7" bestFit="1" customWidth="1"/>
    <col min="3" max="3" width="17.7109375" style="9" bestFit="1" customWidth="1"/>
    <col min="4" max="4" width="17.7109375" style="9" customWidth="1"/>
    <col min="5" max="5" width="17.28515625" style="9" hidden="1" customWidth="1"/>
    <col min="6" max="6" width="17.7109375" style="9" hidden="1" customWidth="1"/>
    <col min="7" max="7" width="1.7109375" style="9" hidden="1" customWidth="1"/>
    <col min="8" max="8" width="17.7109375" style="9" hidden="1" customWidth="1"/>
    <col min="9" max="9" width="1.7109375" style="9" hidden="1" customWidth="1"/>
    <col min="10" max="10" width="17.7109375" style="9" hidden="1" customWidth="1"/>
    <col min="11" max="11" width="1.7109375" style="9" hidden="1" customWidth="1"/>
    <col min="12" max="12" width="17.7109375" style="9" hidden="1" customWidth="1"/>
    <col min="13" max="13" width="1.7109375" style="7" customWidth="1"/>
    <col min="14" max="14" width="17.28515625" style="7" customWidth="1"/>
    <col min="15" max="15" width="14" style="7" bestFit="1" customWidth="1"/>
    <col min="16" max="16" width="14.42578125" style="7" bestFit="1" customWidth="1"/>
    <col min="17" max="16384" width="9.140625" style="7"/>
  </cols>
  <sheetData>
    <row r="1" spans="1:14" ht="6" customHeight="1" x14ac:dyDescent="0.25"/>
    <row r="2" spans="1:14" ht="15" customHeight="1" x14ac:dyDescent="0.25">
      <c r="A2" s="89" t="e">
        <f>+#REF!</f>
        <v>#REF!</v>
      </c>
      <c r="B2" s="47"/>
      <c r="C2" s="75"/>
      <c r="D2" s="75"/>
      <c r="E2" s="10"/>
      <c r="F2" s="10"/>
      <c r="G2" s="10"/>
      <c r="H2" s="10"/>
      <c r="I2" s="10"/>
      <c r="J2" s="10"/>
      <c r="K2" s="10"/>
      <c r="L2" s="10"/>
    </row>
    <row r="3" spans="1:14" ht="15.75" customHeight="1" x14ac:dyDescent="0.25">
      <c r="A3" s="90" t="s">
        <v>79</v>
      </c>
      <c r="B3" s="48"/>
      <c r="C3" s="75"/>
      <c r="D3" s="75"/>
      <c r="E3" s="10"/>
      <c r="F3" s="10"/>
      <c r="G3" s="10"/>
      <c r="H3" s="10"/>
      <c r="I3" s="10"/>
      <c r="J3" s="10"/>
      <c r="K3" s="10"/>
      <c r="L3" s="10"/>
    </row>
    <row r="4" spans="1:14" ht="15.75" customHeight="1" x14ac:dyDescent="0.25">
      <c r="A4" s="97" t="s">
        <v>80</v>
      </c>
      <c r="B4" s="46"/>
      <c r="C4" s="75"/>
      <c r="D4" s="75"/>
      <c r="E4" s="10"/>
      <c r="F4" s="10"/>
      <c r="G4" s="10"/>
      <c r="H4" s="10"/>
      <c r="I4" s="10"/>
      <c r="J4" s="10"/>
      <c r="K4" s="10"/>
      <c r="L4" s="10"/>
    </row>
    <row r="5" spans="1:14" ht="15" customHeight="1" x14ac:dyDescent="0.25">
      <c r="A5" s="98" t="str">
        <f>'Neraca Det'!B5</f>
        <v>31 MEI 2024 DAN 31 DESEMBER 2023</v>
      </c>
      <c r="B5" s="36"/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1:14" ht="15" customHeight="1" x14ac:dyDescent="0.25">
      <c r="A6" s="100" t="s">
        <v>0</v>
      </c>
      <c r="B6" s="67"/>
      <c r="C6" s="76"/>
      <c r="D6" s="76"/>
      <c r="E6" s="11"/>
      <c r="F6" s="76"/>
      <c r="G6" s="76"/>
      <c r="H6" s="76"/>
      <c r="I6" s="76"/>
      <c r="J6" s="76"/>
      <c r="K6" s="11"/>
      <c r="L6" s="76"/>
    </row>
    <row r="7" spans="1:14" ht="6" customHeight="1" x14ac:dyDescent="0.25">
      <c r="A7" s="24"/>
      <c r="B7" s="24"/>
      <c r="C7" s="77"/>
      <c r="D7" s="77"/>
      <c r="E7" s="10"/>
      <c r="F7" s="78"/>
      <c r="G7" s="78"/>
      <c r="H7" s="78"/>
      <c r="I7" s="78"/>
      <c r="J7" s="78"/>
      <c r="K7" s="10"/>
      <c r="L7" s="78"/>
    </row>
    <row r="8" spans="1:14" ht="12" customHeight="1" x14ac:dyDescent="0.25">
      <c r="A8" s="197" t="s">
        <v>78</v>
      </c>
      <c r="B8" s="199" t="s">
        <v>81</v>
      </c>
      <c r="C8" s="203" t="s">
        <v>453</v>
      </c>
      <c r="D8" s="203" t="s">
        <v>432</v>
      </c>
      <c r="E8" s="212" t="s">
        <v>414</v>
      </c>
      <c r="F8" s="212" t="s">
        <v>409</v>
      </c>
      <c r="G8" s="160"/>
      <c r="H8" s="212" t="s">
        <v>394</v>
      </c>
      <c r="I8" s="160"/>
      <c r="J8" s="212" t="s">
        <v>82</v>
      </c>
      <c r="K8" s="35"/>
      <c r="L8" s="212" t="s">
        <v>83</v>
      </c>
    </row>
    <row r="9" spans="1:14" ht="12" customHeight="1" thickBot="1" x14ac:dyDescent="0.3">
      <c r="A9" s="198"/>
      <c r="B9" s="200"/>
      <c r="C9" s="204"/>
      <c r="D9" s="204"/>
      <c r="E9" s="213"/>
      <c r="F9" s="213"/>
      <c r="G9" s="112"/>
      <c r="H9" s="213"/>
      <c r="I9" s="112"/>
      <c r="J9" s="213"/>
      <c r="K9" s="35"/>
      <c r="L9" s="213"/>
    </row>
    <row r="10" spans="1:14" ht="6" customHeight="1" x14ac:dyDescent="0.25">
      <c r="A10" s="12"/>
      <c r="B10" s="1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1:14" ht="15.75" x14ac:dyDescent="0.25">
      <c r="A11" s="13" t="s">
        <v>19</v>
      </c>
      <c r="B11" s="13"/>
    </row>
    <row r="12" spans="1:14" ht="6" customHeight="1" x14ac:dyDescent="0.25">
      <c r="A12" s="13"/>
      <c r="B12" s="13"/>
    </row>
    <row r="13" spans="1:14" ht="15.75" x14ac:dyDescent="0.25">
      <c r="A13" s="20" t="s">
        <v>3</v>
      </c>
      <c r="B13" s="73" t="s">
        <v>99</v>
      </c>
      <c r="E13" s="9">
        <f>'Neraca Det'!H19</f>
        <v>0</v>
      </c>
      <c r="F13" s="9">
        <f>+'Neraca Det'!J14+'Neraca Det'!J15+'Neraca Det'!J17</f>
        <v>0</v>
      </c>
      <c r="H13" s="9">
        <v>142574258</v>
      </c>
      <c r="J13" s="9">
        <v>249299666.25</v>
      </c>
      <c r="L13" s="9">
        <f>+'Neraca Det'!P14+'Neraca Det'!P15</f>
        <v>0</v>
      </c>
      <c r="N13" s="38"/>
    </row>
    <row r="14" spans="1:14" ht="15.75" x14ac:dyDescent="0.25">
      <c r="A14" s="20" t="s">
        <v>20</v>
      </c>
      <c r="B14" s="164" t="s">
        <v>99</v>
      </c>
      <c r="C14" s="32"/>
      <c r="D14" s="32"/>
      <c r="E14" s="32">
        <f>+'Neraca Det'!H29</f>
        <v>0</v>
      </c>
      <c r="F14" s="32">
        <f>+'Neraca Det'!J29</f>
        <v>0</v>
      </c>
      <c r="G14" s="32"/>
      <c r="H14" s="32">
        <v>3892942484.4499826</v>
      </c>
      <c r="I14" s="32"/>
      <c r="J14" s="32">
        <v>241859387.95065308</v>
      </c>
      <c r="L14" s="32">
        <f>+'Neraca Det'!P29</f>
        <v>0</v>
      </c>
      <c r="N14" s="38"/>
    </row>
    <row r="15" spans="1:14" ht="15.75" hidden="1" x14ac:dyDescent="0.25">
      <c r="A15" s="20" t="s">
        <v>4</v>
      </c>
      <c r="B15" s="73" t="s">
        <v>431</v>
      </c>
      <c r="C15" s="32"/>
      <c r="D15" s="32"/>
      <c r="E15" s="32">
        <f>+'Neraca Det'!H31</f>
        <v>0</v>
      </c>
      <c r="F15" s="32">
        <f>+'Neraca Det'!J31</f>
        <v>0</v>
      </c>
      <c r="G15" s="32"/>
      <c r="H15" s="32">
        <v>0</v>
      </c>
      <c r="I15" s="32"/>
      <c r="J15" s="32">
        <v>0</v>
      </c>
      <c r="K15" s="25"/>
      <c r="L15" s="32">
        <f>+'Neraca Det'!P31</f>
        <v>0</v>
      </c>
      <c r="N15" s="38"/>
    </row>
    <row r="16" spans="1:14" ht="15.75" x14ac:dyDescent="0.25">
      <c r="A16" s="20" t="s">
        <v>21</v>
      </c>
      <c r="B16" s="164" t="s">
        <v>454</v>
      </c>
      <c r="C16" s="32"/>
      <c r="D16" s="32"/>
      <c r="E16" s="32">
        <f>+'Neraca Det'!H40</f>
        <v>0</v>
      </c>
      <c r="F16" s="64">
        <f>+'Neraca Det'!J40</f>
        <v>0</v>
      </c>
      <c r="G16" s="64"/>
      <c r="H16" s="64">
        <v>22641090808.218468</v>
      </c>
      <c r="I16" s="64"/>
      <c r="J16" s="64">
        <v>16751452211.547127</v>
      </c>
      <c r="K16" s="25"/>
      <c r="L16" s="64">
        <f>+'Neraca Det'!P40</f>
        <v>0</v>
      </c>
      <c r="N16" s="38"/>
    </row>
    <row r="17" spans="1:16" ht="15.75" x14ac:dyDescent="0.25">
      <c r="A17" s="20" t="s">
        <v>22</v>
      </c>
      <c r="B17" s="164" t="s">
        <v>455</v>
      </c>
      <c r="C17" s="32"/>
      <c r="D17" s="32"/>
      <c r="E17" s="32">
        <f>+'Neraca Det'!H46</f>
        <v>0</v>
      </c>
      <c r="F17" s="64">
        <f>+'Neraca Det'!J46</f>
        <v>0</v>
      </c>
      <c r="G17" s="64"/>
      <c r="H17" s="64">
        <v>1338422275.5799999</v>
      </c>
      <c r="I17" s="64"/>
      <c r="J17" s="64">
        <v>605591699.73000145</v>
      </c>
      <c r="K17" s="25"/>
      <c r="L17" s="64">
        <f>+'Neraca Det'!P46</f>
        <v>0</v>
      </c>
      <c r="N17" s="38"/>
      <c r="O17" s="38"/>
    </row>
    <row r="18" spans="1:16" ht="15.75" hidden="1" x14ac:dyDescent="0.25">
      <c r="A18" s="20" t="s">
        <v>8</v>
      </c>
      <c r="B18" s="84"/>
      <c r="C18" s="32"/>
      <c r="D18" s="25"/>
      <c r="E18" s="25">
        <v>0</v>
      </c>
      <c r="F18" s="32">
        <f>+'Neraca Det'!J51</f>
        <v>0</v>
      </c>
      <c r="G18" s="32"/>
      <c r="H18" s="32">
        <v>0</v>
      </c>
      <c r="I18" s="32"/>
      <c r="J18" s="32">
        <v>0</v>
      </c>
      <c r="K18" s="25"/>
      <c r="L18" s="32">
        <f>+'Neraca Det'!P51</f>
        <v>0</v>
      </c>
      <c r="N18" s="38"/>
    </row>
    <row r="19" spans="1:16" ht="15.75" x14ac:dyDescent="0.25">
      <c r="A19" s="20" t="s">
        <v>9</v>
      </c>
      <c r="B19" s="164" t="s">
        <v>456</v>
      </c>
      <c r="C19" s="32"/>
      <c r="D19" s="32"/>
      <c r="E19" s="32">
        <f>+'Neraca Det'!H60</f>
        <v>0</v>
      </c>
      <c r="F19" s="32">
        <f>+'Neraca Det'!J60</f>
        <v>0</v>
      </c>
      <c r="G19" s="32"/>
      <c r="H19" s="32">
        <v>128744060</v>
      </c>
      <c r="I19" s="32"/>
      <c r="J19" s="32">
        <v>58620000</v>
      </c>
      <c r="K19" s="25"/>
      <c r="L19" s="32">
        <f>+'Neraca Det'!P60</f>
        <v>0</v>
      </c>
      <c r="N19" s="38"/>
    </row>
    <row r="20" spans="1:16" ht="15.75" x14ac:dyDescent="0.25">
      <c r="A20" s="20" t="s">
        <v>10</v>
      </c>
      <c r="B20" s="73">
        <v>7</v>
      </c>
      <c r="C20" s="32"/>
      <c r="D20" s="32"/>
      <c r="E20" s="32">
        <f>+'Neraca Det'!H66</f>
        <v>0</v>
      </c>
      <c r="F20" s="32">
        <f>+'Neraca Det'!J66</f>
        <v>0</v>
      </c>
      <c r="G20" s="32"/>
      <c r="H20" s="32">
        <v>573209206</v>
      </c>
      <c r="I20" s="32"/>
      <c r="J20" s="32">
        <v>773387582</v>
      </c>
      <c r="K20" s="25"/>
      <c r="L20" s="32">
        <f>+'Neraca Det'!P66</f>
        <v>0</v>
      </c>
      <c r="N20" s="38"/>
    </row>
    <row r="21" spans="1:16" ht="6" customHeight="1" x14ac:dyDescent="0.25">
      <c r="A21" s="13"/>
      <c r="B21" s="13"/>
    </row>
    <row r="22" spans="1:16" ht="15.75" x14ac:dyDescent="0.25">
      <c r="A22" s="13" t="s">
        <v>354</v>
      </c>
      <c r="B22" s="84"/>
      <c r="C22" s="80">
        <f>SUM(C13:C21)</f>
        <v>0</v>
      </c>
      <c r="D22" s="80">
        <f>SUM(D13:D21)</f>
        <v>0</v>
      </c>
      <c r="E22" s="80">
        <f>SUM(E13:E21)</f>
        <v>0</v>
      </c>
      <c r="F22" s="80">
        <f>SUM(F13:F21)</f>
        <v>0</v>
      </c>
      <c r="G22" s="147"/>
      <c r="H22" s="80">
        <f>SUM(H13:H21)</f>
        <v>28716983092.248451</v>
      </c>
      <c r="I22" s="147"/>
      <c r="J22" s="80">
        <f>SUM(J13:J21)</f>
        <v>18680210547.477783</v>
      </c>
      <c r="K22" s="25"/>
      <c r="L22" s="80">
        <f>SUM(L13:L21)</f>
        <v>0</v>
      </c>
    </row>
    <row r="23" spans="1:16" ht="6" customHeight="1" x14ac:dyDescent="0.25">
      <c r="A23" s="13"/>
      <c r="B23" s="13"/>
    </row>
    <row r="24" spans="1:16" ht="15.75" x14ac:dyDescent="0.25">
      <c r="A24" s="13" t="s">
        <v>26</v>
      </c>
      <c r="B24" s="84"/>
      <c r="C24" s="64"/>
      <c r="D24" s="64"/>
      <c r="E24" s="25"/>
      <c r="F24" s="64"/>
      <c r="G24" s="64"/>
      <c r="H24" s="64"/>
      <c r="I24" s="64"/>
      <c r="J24" s="64"/>
      <c r="K24" s="25"/>
      <c r="L24" s="64"/>
      <c r="N24" s="9"/>
    </row>
    <row r="25" spans="1:16" ht="15.75" x14ac:dyDescent="0.25">
      <c r="A25" s="20" t="s">
        <v>100</v>
      </c>
      <c r="B25" s="164" t="s">
        <v>457</v>
      </c>
      <c r="C25" s="64"/>
      <c r="D25" s="64"/>
      <c r="E25" s="64">
        <f>'Neraca Det'!H85</f>
        <v>0</v>
      </c>
      <c r="F25" s="64">
        <f>'Neraca Det'!J85</f>
        <v>0</v>
      </c>
      <c r="G25" s="64"/>
      <c r="H25" s="64">
        <v>12489483071.95833</v>
      </c>
      <c r="I25" s="64"/>
      <c r="J25" s="64">
        <f>'Neraca Det'!N85</f>
        <v>0</v>
      </c>
      <c r="K25" s="25"/>
      <c r="L25" s="64">
        <f>'Neraca Det'!P85</f>
        <v>0</v>
      </c>
    </row>
    <row r="26" spans="1:16" ht="15.75" x14ac:dyDescent="0.25">
      <c r="A26" s="20"/>
      <c r="B26" s="84"/>
      <c r="C26" s="64"/>
      <c r="D26" s="64"/>
      <c r="E26" s="25"/>
      <c r="F26" s="64"/>
      <c r="G26" s="64"/>
      <c r="H26" s="64"/>
      <c r="I26" s="64"/>
      <c r="J26" s="64"/>
      <c r="K26" s="25"/>
      <c r="L26" s="64"/>
      <c r="N26" s="184">
        <f>'Neraca Det'!V83</f>
        <v>0</v>
      </c>
    </row>
    <row r="27" spans="1:16" ht="15.75" x14ac:dyDescent="0.25">
      <c r="A27" s="20"/>
      <c r="B27" s="84"/>
      <c r="C27" s="64"/>
      <c r="D27" s="64"/>
      <c r="E27" s="25"/>
      <c r="F27" s="64"/>
      <c r="G27" s="64"/>
      <c r="H27" s="64"/>
      <c r="I27" s="64"/>
      <c r="J27" s="64"/>
      <c r="K27" s="25"/>
      <c r="L27" s="64"/>
      <c r="N27" s="184">
        <f>SUM('Neraca Det'!F80:F83)</f>
        <v>0</v>
      </c>
    </row>
    <row r="28" spans="1:16" ht="6" customHeight="1" x14ac:dyDescent="0.25">
      <c r="A28" s="13"/>
      <c r="B28" s="13"/>
    </row>
    <row r="29" spans="1:16" ht="15.75" x14ac:dyDescent="0.25">
      <c r="A29" s="13" t="s">
        <v>29</v>
      </c>
      <c r="B29" s="84"/>
      <c r="C29" s="64"/>
      <c r="D29" s="64"/>
      <c r="E29" s="25"/>
      <c r="F29" s="64"/>
      <c r="G29" s="64"/>
      <c r="H29" s="64"/>
      <c r="I29" s="64"/>
      <c r="J29" s="64"/>
      <c r="K29" s="25"/>
      <c r="L29" s="64"/>
      <c r="N29" s="9"/>
      <c r="P29" s="9"/>
    </row>
    <row r="30" spans="1:16" ht="15.75" x14ac:dyDescent="0.25">
      <c r="A30" s="20" t="s">
        <v>386</v>
      </c>
      <c r="B30" s="73">
        <v>9</v>
      </c>
      <c r="C30" s="64"/>
      <c r="D30" s="64"/>
      <c r="E30" s="64">
        <f>'Neraca Det'!H104</f>
        <v>0</v>
      </c>
      <c r="F30" s="64">
        <f>'Neraca Det'!J104</f>
        <v>0</v>
      </c>
      <c r="G30" s="64"/>
      <c r="H30" s="64">
        <v>725219673.0625</v>
      </c>
      <c r="I30" s="64"/>
      <c r="J30" s="64">
        <f>'Neraca Det'!N104</f>
        <v>0</v>
      </c>
      <c r="K30" s="25"/>
      <c r="L30" s="64">
        <f>'Neraca Det'!P104</f>
        <v>0</v>
      </c>
      <c r="N30" s="9"/>
    </row>
    <row r="31" spans="1:16" ht="6" customHeight="1" x14ac:dyDescent="0.25">
      <c r="A31" s="13"/>
      <c r="B31" s="13"/>
    </row>
    <row r="32" spans="1:16" ht="15.75" x14ac:dyDescent="0.25">
      <c r="A32" s="13" t="s">
        <v>364</v>
      </c>
      <c r="B32" s="84"/>
      <c r="C32" s="80">
        <f>SUM(C25:C31)</f>
        <v>0</v>
      </c>
      <c r="D32" s="80">
        <f>SUM(D25:D31)</f>
        <v>0</v>
      </c>
      <c r="E32" s="80">
        <f>SUM(E25:E31)</f>
        <v>0</v>
      </c>
      <c r="F32" s="80">
        <f>SUM(F25:F31)</f>
        <v>0</v>
      </c>
      <c r="G32" s="147"/>
      <c r="H32" s="80">
        <f>SUM(H25:H31)</f>
        <v>13214702745.02083</v>
      </c>
      <c r="I32" s="147"/>
      <c r="J32" s="80">
        <f>SUM(J25:J31)</f>
        <v>0</v>
      </c>
      <c r="K32" s="25"/>
      <c r="L32" s="80">
        <f>SUM(L25:L31)</f>
        <v>0</v>
      </c>
      <c r="N32" s="9"/>
    </row>
    <row r="33" spans="1:14" ht="6" customHeight="1" x14ac:dyDescent="0.25">
      <c r="A33" s="13"/>
      <c r="B33" s="13"/>
    </row>
    <row r="34" spans="1:14" ht="16.5" thickBot="1" x14ac:dyDescent="0.3">
      <c r="A34" s="1" t="s">
        <v>88</v>
      </c>
      <c r="B34" s="19"/>
      <c r="C34" s="81">
        <f>+C22+C32</f>
        <v>0</v>
      </c>
      <c r="D34" s="81">
        <f>+D22+D32</f>
        <v>0</v>
      </c>
      <c r="E34" s="81">
        <f>+E22+E32</f>
        <v>0</v>
      </c>
      <c r="F34" s="81">
        <f>+F22+F32</f>
        <v>0</v>
      </c>
      <c r="G34" s="138"/>
      <c r="H34" s="81">
        <f>+H22+H32</f>
        <v>41931685837.269279</v>
      </c>
      <c r="I34" s="138"/>
      <c r="J34" s="81">
        <f>+J22+J32</f>
        <v>18680210547.477783</v>
      </c>
      <c r="K34" s="25"/>
      <c r="L34" s="81">
        <f>+L22+L32</f>
        <v>0</v>
      </c>
    </row>
    <row r="35" spans="1:14" ht="15.75" x14ac:dyDescent="0.25">
      <c r="A35" s="2"/>
      <c r="B35" s="16"/>
    </row>
    <row r="36" spans="1:14" ht="12" customHeight="1" x14ac:dyDescent="0.25">
      <c r="A36" s="197" t="s">
        <v>89</v>
      </c>
      <c r="B36" s="199" t="s">
        <v>81</v>
      </c>
      <c r="C36" s="203" t="str">
        <f>C8</f>
        <v>2024</v>
      </c>
      <c r="D36" s="203" t="str">
        <f>D8</f>
        <v>2023</v>
      </c>
      <c r="E36" s="212" t="str">
        <f>E8</f>
        <v>2022</v>
      </c>
      <c r="F36" s="212" t="str">
        <f>F8</f>
        <v>2021</v>
      </c>
      <c r="G36" s="160"/>
      <c r="H36" s="212" t="str">
        <f>H8</f>
        <v>2020</v>
      </c>
      <c r="I36" s="160"/>
      <c r="J36" s="212" t="str">
        <f>J8</f>
        <v>2019</v>
      </c>
      <c r="K36" s="35"/>
      <c r="L36" s="212" t="str">
        <f>L8</f>
        <v>2018</v>
      </c>
    </row>
    <row r="37" spans="1:14" ht="12" customHeight="1" thickBot="1" x14ac:dyDescent="0.3">
      <c r="A37" s="198"/>
      <c r="B37" s="200"/>
      <c r="C37" s="204"/>
      <c r="D37" s="204"/>
      <c r="E37" s="213"/>
      <c r="F37" s="213"/>
      <c r="G37" s="112"/>
      <c r="H37" s="213"/>
      <c r="I37" s="112"/>
      <c r="J37" s="213"/>
      <c r="K37" s="35"/>
      <c r="L37" s="213"/>
    </row>
    <row r="38" spans="1:14" ht="6" customHeight="1" x14ac:dyDescent="0.25">
      <c r="A38" s="13"/>
      <c r="B38" s="13"/>
    </row>
    <row r="39" spans="1:14" ht="15.75" x14ac:dyDescent="0.25">
      <c r="A39" s="13" t="s">
        <v>33</v>
      </c>
      <c r="B39" s="13"/>
    </row>
    <row r="40" spans="1:14" ht="6" customHeight="1" x14ac:dyDescent="0.25">
      <c r="A40" s="13"/>
      <c r="B40" s="13"/>
    </row>
    <row r="41" spans="1:14" ht="15.75" x14ac:dyDescent="0.25">
      <c r="A41" s="20" t="s">
        <v>34</v>
      </c>
      <c r="B41" s="73" t="s">
        <v>458</v>
      </c>
      <c r="C41" s="64"/>
      <c r="D41" s="64"/>
      <c r="E41" s="64">
        <f>+'Neraca Det'!H116</f>
        <v>0</v>
      </c>
      <c r="F41" s="64">
        <f>+'Neraca Det'!J116</f>
        <v>0</v>
      </c>
      <c r="G41" s="64"/>
      <c r="H41" s="64">
        <f>+'Neraca Det'!L116</f>
        <v>0</v>
      </c>
      <c r="I41" s="64"/>
      <c r="J41" s="64">
        <f>+'Neraca Det'!N116</f>
        <v>0</v>
      </c>
      <c r="K41" s="25"/>
      <c r="L41" s="64">
        <f>+'Neraca Det'!P116</f>
        <v>0</v>
      </c>
    </row>
    <row r="42" spans="1:14" ht="15.75" x14ac:dyDescent="0.25">
      <c r="A42" s="20" t="s">
        <v>35</v>
      </c>
      <c r="B42" s="73" t="s">
        <v>387</v>
      </c>
      <c r="C42" s="64"/>
      <c r="D42" s="64"/>
      <c r="E42" s="64">
        <f>'Neraca Det'!H128</f>
        <v>0</v>
      </c>
      <c r="F42" s="64">
        <f>'Neraca Det'!J128</f>
        <v>0</v>
      </c>
      <c r="G42" s="64"/>
      <c r="H42" s="64">
        <f>'Neraca Det'!L128</f>
        <v>0</v>
      </c>
      <c r="I42" s="64"/>
      <c r="J42" s="64">
        <f>'Neraca Det'!N128</f>
        <v>0</v>
      </c>
      <c r="K42" s="25"/>
      <c r="L42" s="64">
        <f>'Neraca Det'!P128</f>
        <v>0</v>
      </c>
    </row>
    <row r="43" spans="1:14" ht="15.75" x14ac:dyDescent="0.25">
      <c r="A43" s="20" t="s">
        <v>191</v>
      </c>
      <c r="B43" s="73" t="s">
        <v>388</v>
      </c>
      <c r="C43" s="64"/>
      <c r="D43" s="64"/>
      <c r="E43" s="64">
        <f>'Neraca Det'!H130</f>
        <v>0</v>
      </c>
      <c r="F43" s="64">
        <f>'Neraca Det'!J130</f>
        <v>0</v>
      </c>
      <c r="G43" s="64"/>
      <c r="H43" s="64">
        <f>'Neraca Det'!L130</f>
        <v>0</v>
      </c>
      <c r="I43" s="64"/>
      <c r="J43" s="64">
        <f>'Neraca Det'!N130</f>
        <v>0</v>
      </c>
      <c r="K43" s="25"/>
      <c r="L43" s="64">
        <f>'Neraca Det'!P130</f>
        <v>0</v>
      </c>
      <c r="N43" s="38"/>
    </row>
    <row r="44" spans="1:14" ht="15.75" x14ac:dyDescent="0.25">
      <c r="A44" s="20" t="s">
        <v>36</v>
      </c>
      <c r="B44" s="73" t="s">
        <v>389</v>
      </c>
      <c r="C44" s="64"/>
      <c r="D44" s="64"/>
      <c r="E44" s="64">
        <f>'Neraca Det'!H140</f>
        <v>0</v>
      </c>
      <c r="F44" s="64">
        <f>'Neraca Det'!J140</f>
        <v>0</v>
      </c>
      <c r="G44" s="64"/>
      <c r="H44" s="64">
        <f>'Neraca Det'!L140</f>
        <v>0</v>
      </c>
      <c r="I44" s="64"/>
      <c r="J44" s="64">
        <f>'Neraca Det'!N140</f>
        <v>0</v>
      </c>
      <c r="K44" s="25"/>
      <c r="L44" s="64">
        <f>'Neraca Det'!P140</f>
        <v>0</v>
      </c>
    </row>
    <row r="45" spans="1:14" ht="15.75" hidden="1" x14ac:dyDescent="0.25">
      <c r="A45" s="20" t="s">
        <v>37</v>
      </c>
      <c r="B45" s="73" t="s">
        <v>391</v>
      </c>
      <c r="C45" s="64"/>
      <c r="D45" s="64"/>
      <c r="E45" s="25">
        <v>0</v>
      </c>
      <c r="F45" s="64">
        <f>'Neraca Det'!J142</f>
        <v>0</v>
      </c>
      <c r="G45" s="64"/>
      <c r="H45" s="64">
        <f>'Neraca Det'!L142</f>
        <v>0</v>
      </c>
      <c r="I45" s="64"/>
      <c r="J45" s="64">
        <f>'Neraca Det'!N142</f>
        <v>0</v>
      </c>
      <c r="K45" s="25"/>
      <c r="L45" s="64">
        <f>'Neraca Det'!P142</f>
        <v>0</v>
      </c>
    </row>
    <row r="46" spans="1:14" ht="15.75" x14ac:dyDescent="0.25">
      <c r="A46" s="20" t="s">
        <v>175</v>
      </c>
      <c r="B46" s="73" t="s">
        <v>390</v>
      </c>
      <c r="C46" s="64"/>
      <c r="D46" s="64"/>
      <c r="E46" s="64">
        <f>'Neraca Det'!H143</f>
        <v>0</v>
      </c>
      <c r="F46" s="64">
        <f>'Neraca Det'!J143</f>
        <v>0</v>
      </c>
      <c r="G46" s="64"/>
      <c r="H46" s="64">
        <f>'Neraca Det'!L143</f>
        <v>0</v>
      </c>
      <c r="I46" s="64"/>
      <c r="J46" s="64">
        <f>'Neraca Det'!N143</f>
        <v>0</v>
      </c>
      <c r="K46" s="25"/>
      <c r="L46" s="64">
        <f>'Neraca Det'!P143</f>
        <v>0</v>
      </c>
    </row>
    <row r="47" spans="1:14" ht="15.75" x14ac:dyDescent="0.25">
      <c r="A47" s="20" t="s">
        <v>174</v>
      </c>
      <c r="B47" s="73" t="s">
        <v>390</v>
      </c>
      <c r="C47" s="64"/>
      <c r="D47" s="64"/>
      <c r="E47" s="25">
        <v>-1.4326050877571106E-3</v>
      </c>
      <c r="F47" s="64">
        <f>'Neraca Det'!J144</f>
        <v>0</v>
      </c>
      <c r="G47" s="64"/>
      <c r="H47" s="64">
        <f>'Neraca Det'!L144</f>
        <v>0</v>
      </c>
      <c r="I47" s="64"/>
      <c r="J47" s="64">
        <f>'Neraca Det'!N144</f>
        <v>0</v>
      </c>
      <c r="K47" s="25"/>
      <c r="L47" s="64">
        <f>'Neraca Det'!P144</f>
        <v>0</v>
      </c>
    </row>
    <row r="48" spans="1:14" ht="15.75" hidden="1" x14ac:dyDescent="0.25">
      <c r="A48" s="20" t="s">
        <v>393</v>
      </c>
      <c r="B48" s="73" t="s">
        <v>391</v>
      </c>
      <c r="C48" s="64">
        <f>'Neraca Det'!D145</f>
        <v>0</v>
      </c>
      <c r="D48" s="64">
        <f>'Neraca Det'!F145</f>
        <v>0</v>
      </c>
      <c r="E48" s="25">
        <v>0</v>
      </c>
      <c r="F48" s="64">
        <f>'Neraca Det'!J145</f>
        <v>0</v>
      </c>
      <c r="G48" s="64"/>
      <c r="H48" s="64">
        <f>'Neraca Det'!L145</f>
        <v>0</v>
      </c>
      <c r="I48" s="64"/>
      <c r="J48" s="64">
        <f>'Neraca Det'!N145</f>
        <v>0</v>
      </c>
      <c r="K48" s="25"/>
      <c r="L48" s="64">
        <f>'Neraca Det'!P145</f>
        <v>0</v>
      </c>
    </row>
    <row r="49" spans="1:15" ht="15.75" hidden="1" x14ac:dyDescent="0.25">
      <c r="A49" s="20" t="s">
        <v>410</v>
      </c>
      <c r="B49" s="73" t="s">
        <v>391</v>
      </c>
      <c r="C49" s="64">
        <f>'Neraca Det'!D146</f>
        <v>0</v>
      </c>
      <c r="D49" s="64">
        <f>'Neraca Det'!F146</f>
        <v>0</v>
      </c>
      <c r="E49" s="25">
        <v>0</v>
      </c>
      <c r="F49" s="64"/>
      <c r="G49" s="64"/>
      <c r="H49" s="64"/>
      <c r="I49" s="64"/>
      <c r="J49" s="64"/>
      <c r="K49" s="25"/>
      <c r="L49" s="64"/>
    </row>
    <row r="50" spans="1:15" ht="15.75" hidden="1" x14ac:dyDescent="0.25">
      <c r="A50" s="20" t="s">
        <v>192</v>
      </c>
      <c r="B50" s="73" t="s">
        <v>391</v>
      </c>
      <c r="C50" s="64">
        <f>'Neraca Det'!D147</f>
        <v>0</v>
      </c>
      <c r="D50" s="64">
        <f>'Neraca Det'!F147</f>
        <v>0</v>
      </c>
      <c r="E50" s="25">
        <v>25000000</v>
      </c>
      <c r="F50" s="64">
        <f>'Neraca Det'!J147</f>
        <v>0</v>
      </c>
      <c r="G50" s="64"/>
      <c r="H50" s="64">
        <f>'Neraca Det'!L147</f>
        <v>0</v>
      </c>
      <c r="I50" s="64"/>
      <c r="J50" s="64">
        <f>'Neraca Det'!N147</f>
        <v>0</v>
      </c>
      <c r="K50" s="25"/>
      <c r="L50" s="64">
        <f>'Neraca Det'!P147</f>
        <v>0</v>
      </c>
    </row>
    <row r="51" spans="1:15" ht="6" customHeight="1" x14ac:dyDescent="0.25">
      <c r="A51" s="13"/>
      <c r="B51" s="13"/>
    </row>
    <row r="52" spans="1:15" ht="15.75" x14ac:dyDescent="0.25">
      <c r="A52" s="13" t="s">
        <v>358</v>
      </c>
      <c r="B52" s="84"/>
      <c r="C52" s="80">
        <f>SUM(C41:C51)</f>
        <v>0</v>
      </c>
      <c r="D52" s="80">
        <f>SUM(D41:D51)</f>
        <v>0</v>
      </c>
      <c r="E52" s="80">
        <f>SUM(E41:E51)</f>
        <v>24999999.998567395</v>
      </c>
      <c r="F52" s="80">
        <f>SUM(F41:F51)</f>
        <v>0</v>
      </c>
      <c r="G52" s="147"/>
      <c r="H52" s="80">
        <f>SUM(H41:H51)</f>
        <v>0</v>
      </c>
      <c r="I52" s="147"/>
      <c r="J52" s="80">
        <f>SUM(J41:J51)</f>
        <v>0</v>
      </c>
      <c r="K52" s="25"/>
      <c r="L52" s="80">
        <f>SUM(L41:L51)</f>
        <v>0</v>
      </c>
      <c r="N52" s="38"/>
      <c r="O52" s="37"/>
    </row>
    <row r="53" spans="1:15" ht="6" customHeight="1" x14ac:dyDescent="0.25">
      <c r="A53" s="13"/>
      <c r="B53" s="13"/>
    </row>
    <row r="54" spans="1:15" ht="15.75" x14ac:dyDescent="0.25">
      <c r="A54" s="13" t="s">
        <v>38</v>
      </c>
      <c r="B54" s="73" t="s">
        <v>391</v>
      </c>
      <c r="C54" s="64"/>
      <c r="D54" s="64"/>
      <c r="E54" s="25"/>
      <c r="F54" s="25"/>
      <c r="G54" s="25"/>
      <c r="H54" s="25"/>
      <c r="I54" s="25"/>
      <c r="J54" s="25"/>
      <c r="K54" s="25"/>
      <c r="L54" s="25"/>
    </row>
    <row r="55" spans="1:15" ht="6" customHeight="1" x14ac:dyDescent="0.25">
      <c r="A55" s="13"/>
      <c r="B55" s="13"/>
    </row>
    <row r="56" spans="1:15" ht="15.75" hidden="1" x14ac:dyDescent="0.25">
      <c r="A56" s="20" t="s">
        <v>39</v>
      </c>
      <c r="B56" s="19"/>
      <c r="C56" s="64">
        <f>+'Neraca Det'!D153</f>
        <v>0</v>
      </c>
      <c r="D56" s="64">
        <f>+'Neraca Det'!F153</f>
        <v>0</v>
      </c>
      <c r="E56" s="25"/>
      <c r="F56" s="64">
        <f>+'Neraca Det'!J153</f>
        <v>0</v>
      </c>
      <c r="G56" s="64"/>
      <c r="H56" s="64">
        <f>+'Neraca Det'!L153</f>
        <v>0</v>
      </c>
      <c r="I56" s="64"/>
      <c r="J56" s="64">
        <f>+'Neraca Det'!N153</f>
        <v>0</v>
      </c>
      <c r="K56" s="25"/>
      <c r="L56" s="64">
        <f>+'Neraca Det'!P153</f>
        <v>0</v>
      </c>
    </row>
    <row r="57" spans="1:15" ht="15.75" x14ac:dyDescent="0.25">
      <c r="A57" s="20" t="s">
        <v>193</v>
      </c>
      <c r="B57" s="73"/>
      <c r="C57" s="64"/>
      <c r="D57" s="64"/>
      <c r="E57" s="64">
        <f>+'Neraca Det'!H154</f>
        <v>0</v>
      </c>
      <c r="F57" s="64">
        <f>+'Neraca Det'!J154</f>
        <v>0</v>
      </c>
      <c r="G57" s="64"/>
      <c r="H57" s="64">
        <f>+'Neraca Det'!L154</f>
        <v>0</v>
      </c>
      <c r="I57" s="64"/>
      <c r="J57" s="64">
        <f>+'Neraca Det'!N154</f>
        <v>0</v>
      </c>
      <c r="K57" s="25"/>
      <c r="L57" s="64">
        <f>+'Neraca Det'!P154</f>
        <v>0</v>
      </c>
    </row>
    <row r="58" spans="1:15" ht="15.75" x14ac:dyDescent="0.25">
      <c r="A58" s="20" t="s">
        <v>194</v>
      </c>
      <c r="B58" s="73"/>
      <c r="C58" s="64"/>
      <c r="D58" s="64"/>
      <c r="E58" s="25"/>
      <c r="F58" s="64">
        <f>+'Neraca Det'!J155</f>
        <v>0</v>
      </c>
      <c r="G58" s="64"/>
      <c r="H58" s="64">
        <f>+'Neraca Det'!L155</f>
        <v>0</v>
      </c>
      <c r="I58" s="64"/>
      <c r="J58" s="64">
        <f>+'Neraca Det'!N155</f>
        <v>0</v>
      </c>
      <c r="K58" s="25"/>
      <c r="L58" s="64">
        <f>+'Neraca Det'!P155</f>
        <v>0</v>
      </c>
    </row>
    <row r="59" spans="1:15" ht="15.75" hidden="1" x14ac:dyDescent="0.25">
      <c r="A59" s="20" t="s">
        <v>40</v>
      </c>
      <c r="B59" s="19"/>
      <c r="C59" s="64">
        <f>+'Neraca Det'!D156</f>
        <v>0</v>
      </c>
      <c r="D59" s="64">
        <f>+'Neraca Det'!F156</f>
        <v>0</v>
      </c>
      <c r="E59" s="25"/>
      <c r="F59" s="64">
        <f>+'Neraca Det'!J156</f>
        <v>0</v>
      </c>
      <c r="G59" s="64"/>
      <c r="H59" s="64">
        <f>+'Neraca Det'!L156</f>
        <v>0</v>
      </c>
      <c r="I59" s="64"/>
      <c r="J59" s="64">
        <f>+'Neraca Det'!N156</f>
        <v>0</v>
      </c>
      <c r="K59" s="25"/>
      <c r="L59" s="64">
        <f>+'Neraca Det'!P156</f>
        <v>0</v>
      </c>
    </row>
    <row r="60" spans="1:15" ht="6" customHeight="1" x14ac:dyDescent="0.25">
      <c r="A60" s="13"/>
      <c r="B60" s="13"/>
    </row>
    <row r="61" spans="1:15" ht="15.75" x14ac:dyDescent="0.25">
      <c r="A61" s="13" t="s">
        <v>359</v>
      </c>
      <c r="B61" s="84"/>
      <c r="C61" s="80">
        <f>SUM(C56:C60)</f>
        <v>0</v>
      </c>
      <c r="D61" s="80">
        <f>SUM(D56:D60)</f>
        <v>0</v>
      </c>
      <c r="E61" s="80">
        <f>SUM(E56:E60)</f>
        <v>0</v>
      </c>
      <c r="F61" s="80">
        <f>SUM(F55:F60)</f>
        <v>0</v>
      </c>
      <c r="G61" s="147"/>
      <c r="H61" s="80">
        <f>SUM(H55:H60)</f>
        <v>0</v>
      </c>
      <c r="I61" s="147"/>
      <c r="J61" s="80">
        <f>SUM(J55:J60)</f>
        <v>0</v>
      </c>
      <c r="K61" s="25"/>
      <c r="L61" s="80">
        <f>SUM(L55:L60)</f>
        <v>0</v>
      </c>
      <c r="N61" s="38"/>
    </row>
    <row r="62" spans="1:15" ht="6" customHeight="1" x14ac:dyDescent="0.25">
      <c r="A62" s="13"/>
      <c r="B62" s="13"/>
    </row>
    <row r="63" spans="1:15" ht="15.75" x14ac:dyDescent="0.25">
      <c r="A63" s="13" t="s">
        <v>195</v>
      </c>
      <c r="B63" s="164">
        <v>16</v>
      </c>
      <c r="C63" s="64"/>
      <c r="D63" s="64"/>
      <c r="E63" s="25"/>
      <c r="F63" s="25"/>
      <c r="G63" s="25"/>
      <c r="H63" s="25"/>
      <c r="I63" s="25"/>
      <c r="J63" s="25"/>
      <c r="K63" s="25"/>
      <c r="L63" s="25"/>
    </row>
    <row r="64" spans="1:15" ht="6" customHeight="1" x14ac:dyDescent="0.25">
      <c r="A64" s="13"/>
      <c r="B64" s="13"/>
    </row>
    <row r="65" spans="1:16" ht="15.75" x14ac:dyDescent="0.25">
      <c r="A65" s="20" t="s">
        <v>411</v>
      </c>
      <c r="B65" s="19"/>
      <c r="C65" s="64"/>
      <c r="D65" s="64"/>
      <c r="E65" s="25"/>
      <c r="F65" s="64"/>
      <c r="G65" s="64"/>
      <c r="H65" s="64"/>
      <c r="I65" s="64"/>
      <c r="J65" s="64"/>
      <c r="K65" s="25"/>
      <c r="L65" s="64"/>
      <c r="N65" s="38"/>
    </row>
    <row r="66" spans="1:16" ht="15.75" x14ac:dyDescent="0.25">
      <c r="A66" s="40" t="s">
        <v>418</v>
      </c>
      <c r="B66" s="19"/>
      <c r="C66" s="64"/>
      <c r="D66" s="64"/>
      <c r="E66" s="64">
        <f>'Neraca Det'!H163</f>
        <v>0</v>
      </c>
      <c r="F66" s="64">
        <f>'Neraca Det'!J163</f>
        <v>0</v>
      </c>
      <c r="G66" s="64"/>
      <c r="H66" s="64">
        <f>'Neraca Det'!L163</f>
        <v>0</v>
      </c>
      <c r="I66" s="64"/>
      <c r="J66" s="64">
        <f>'Neraca Det'!N163</f>
        <v>0</v>
      </c>
      <c r="K66" s="25"/>
      <c r="L66" s="64">
        <f>'Neraca Det'!P163</f>
        <v>0</v>
      </c>
      <c r="N66" s="38"/>
    </row>
    <row r="67" spans="1:16" ht="15.75" x14ac:dyDescent="0.25">
      <c r="A67" s="40" t="s">
        <v>413</v>
      </c>
      <c r="B67" s="19"/>
      <c r="C67" s="64"/>
      <c r="D67" s="64"/>
      <c r="E67" s="64">
        <f>'Neraca Det'!H164</f>
        <v>0</v>
      </c>
      <c r="F67" s="64">
        <f>'Neraca Det'!J164</f>
        <v>0</v>
      </c>
      <c r="G67" s="64"/>
      <c r="H67" s="64">
        <f>'Neraca Det'!L164</f>
        <v>0</v>
      </c>
      <c r="I67" s="64"/>
      <c r="J67" s="64">
        <f>'Neraca Det'!N164</f>
        <v>0</v>
      </c>
      <c r="K67" s="25"/>
      <c r="L67" s="64">
        <f>'Neraca Det'!P164</f>
        <v>0</v>
      </c>
      <c r="N67" s="38"/>
    </row>
    <row r="68" spans="1:16" ht="15.75" x14ac:dyDescent="0.25">
      <c r="A68" s="40" t="s">
        <v>419</v>
      </c>
      <c r="B68" s="19"/>
      <c r="C68" s="64"/>
      <c r="D68" s="64"/>
      <c r="E68" s="64">
        <f>'Neraca Det'!H165</f>
        <v>0</v>
      </c>
      <c r="F68" s="64">
        <f>'Neraca Det'!J165</f>
        <v>0</v>
      </c>
      <c r="G68" s="64"/>
      <c r="H68" s="64">
        <f>'Neraca Det'!L165</f>
        <v>0</v>
      </c>
      <c r="I68" s="64"/>
      <c r="J68" s="64">
        <f>'Neraca Det'!N165</f>
        <v>0</v>
      </c>
      <c r="K68" s="25"/>
      <c r="L68" s="64">
        <f>'Neraca Det'!P165</f>
        <v>0</v>
      </c>
      <c r="N68" s="38"/>
    </row>
    <row r="69" spans="1:16" ht="15.75" x14ac:dyDescent="0.25">
      <c r="A69" s="20" t="s">
        <v>426</v>
      </c>
      <c r="B69" s="19"/>
      <c r="C69" s="64"/>
      <c r="D69" s="64"/>
      <c r="E69" s="25"/>
      <c r="F69" s="64"/>
      <c r="G69" s="64"/>
      <c r="H69" s="64"/>
      <c r="I69" s="64"/>
      <c r="J69" s="64"/>
      <c r="K69" s="25"/>
      <c r="L69" s="64"/>
      <c r="N69" s="38"/>
    </row>
    <row r="70" spans="1:16" ht="15.75" x14ac:dyDescent="0.25">
      <c r="A70" s="40" t="s">
        <v>426</v>
      </c>
      <c r="B70" s="19"/>
      <c r="C70" s="64"/>
      <c r="D70" s="64"/>
      <c r="E70" s="25">
        <v>60000000</v>
      </c>
      <c r="F70" s="64">
        <f>'Neraca Det'!J167</f>
        <v>0</v>
      </c>
      <c r="G70" s="64"/>
      <c r="H70" s="64">
        <f>'Neraca Det'!L167</f>
        <v>0</v>
      </c>
      <c r="I70" s="64"/>
      <c r="J70" s="64">
        <f>'Neraca Det'!N167</f>
        <v>0</v>
      </c>
      <c r="K70" s="25"/>
      <c r="L70" s="64">
        <f>'Neraca Det'!P167</f>
        <v>0</v>
      </c>
      <c r="N70" s="38"/>
    </row>
    <row r="71" spans="1:16" ht="15.75" x14ac:dyDescent="0.25">
      <c r="A71" s="40" t="s">
        <v>424</v>
      </c>
      <c r="B71" s="19"/>
      <c r="C71" s="64"/>
      <c r="D71" s="64"/>
      <c r="E71" s="25">
        <v>0</v>
      </c>
      <c r="F71" s="64">
        <f>'Neraca Det'!J168</f>
        <v>0</v>
      </c>
      <c r="G71" s="64"/>
      <c r="H71" s="64">
        <f>'Neraca Det'!L168</f>
        <v>0</v>
      </c>
      <c r="I71" s="64"/>
      <c r="J71" s="64">
        <f>'Neraca Det'!N168</f>
        <v>0</v>
      </c>
      <c r="K71" s="25"/>
      <c r="L71" s="64">
        <f>'Neraca Det'!P168</f>
        <v>0</v>
      </c>
      <c r="N71" s="38"/>
    </row>
    <row r="72" spans="1:16" ht="15.75" x14ac:dyDescent="0.25">
      <c r="A72" s="40" t="s">
        <v>425</v>
      </c>
      <c r="B72" s="19"/>
      <c r="C72" s="64"/>
      <c r="D72" s="64"/>
      <c r="E72" s="25">
        <v>0</v>
      </c>
      <c r="F72" s="64">
        <f>'Neraca Det'!J169</f>
        <v>0</v>
      </c>
      <c r="G72" s="64"/>
      <c r="H72" s="64">
        <f>'Neraca Det'!L169</f>
        <v>0</v>
      </c>
      <c r="I72" s="64"/>
      <c r="J72" s="64">
        <f>'Neraca Det'!N169</f>
        <v>0</v>
      </c>
      <c r="K72" s="25"/>
      <c r="L72" s="64">
        <f>'Neraca Det'!P169</f>
        <v>0</v>
      </c>
      <c r="N72" s="38"/>
    </row>
    <row r="73" spans="1:16" ht="6" customHeight="1" x14ac:dyDescent="0.25">
      <c r="A73" s="13"/>
      <c r="B73" s="13"/>
    </row>
    <row r="74" spans="1:16" ht="15.75" x14ac:dyDescent="0.25">
      <c r="A74" s="21" t="s">
        <v>360</v>
      </c>
      <c r="B74" s="86"/>
      <c r="C74" s="82">
        <f>+SUM(C66:C73)</f>
        <v>0</v>
      </c>
      <c r="D74" s="82">
        <f>+SUM(D66:D73)</f>
        <v>0</v>
      </c>
      <c r="E74" s="82">
        <f>+SUM(E66:E73)</f>
        <v>60000000</v>
      </c>
      <c r="F74" s="82">
        <f>+SUM(F66:F73)</f>
        <v>0</v>
      </c>
      <c r="G74" s="161"/>
      <c r="H74" s="82">
        <f>+SUM(H66:H73)</f>
        <v>0</v>
      </c>
      <c r="I74" s="161"/>
      <c r="J74" s="82">
        <f>+SUM(J66:J73)</f>
        <v>0</v>
      </c>
      <c r="L74" s="82">
        <f>+SUM(L66:L73)</f>
        <v>0</v>
      </c>
    </row>
    <row r="75" spans="1:16" ht="6" customHeight="1" x14ac:dyDescent="0.25">
      <c r="A75" s="13"/>
      <c r="B75" s="13"/>
    </row>
    <row r="76" spans="1:16" ht="16.5" thickBot="1" x14ac:dyDescent="0.3">
      <c r="A76" s="23" t="s">
        <v>361</v>
      </c>
      <c r="B76" s="87"/>
      <c r="C76" s="83">
        <f>+C52+C61+C74</f>
        <v>0</v>
      </c>
      <c r="D76" s="83">
        <f>+D52+D61+D74</f>
        <v>0</v>
      </c>
      <c r="E76" s="83">
        <f>+E52+E61+E74</f>
        <v>84999999.998567402</v>
      </c>
      <c r="F76" s="83">
        <f>+F52+F61+F74</f>
        <v>0</v>
      </c>
      <c r="G76" s="161"/>
      <c r="H76" s="83">
        <f>+H52+H61+H74</f>
        <v>0</v>
      </c>
      <c r="I76" s="161"/>
      <c r="J76" s="83">
        <f>+J52+J61+J74</f>
        <v>0</v>
      </c>
      <c r="L76" s="83">
        <f>+L52+L61+L74</f>
        <v>0</v>
      </c>
    </row>
    <row r="77" spans="1:16" ht="16.5" thickTop="1" x14ac:dyDescent="0.25">
      <c r="A77" s="12"/>
      <c r="B77" s="85"/>
      <c r="C77" s="72">
        <f>C34-C76</f>
        <v>0</v>
      </c>
      <c r="D77" s="72">
        <f>D34-D76</f>
        <v>0</v>
      </c>
      <c r="E77" s="72">
        <f>E34-E76</f>
        <v>-84999999.998567402</v>
      </c>
      <c r="F77" s="72">
        <f>F34-F76</f>
        <v>0</v>
      </c>
      <c r="G77" s="72"/>
      <c r="H77" s="72"/>
      <c r="I77" s="72"/>
      <c r="J77" s="72"/>
      <c r="K77" s="72">
        <f>K34-K76</f>
        <v>0</v>
      </c>
      <c r="L77" s="72">
        <f>L34-L76</f>
        <v>0</v>
      </c>
    </row>
    <row r="78" spans="1:16" ht="6" customHeight="1" x14ac:dyDescent="0.25"/>
    <row r="79" spans="1:16" ht="15.75" x14ac:dyDescent="0.25">
      <c r="A79" s="211" t="s">
        <v>366</v>
      </c>
      <c r="B79" s="211"/>
      <c r="C79" s="211"/>
      <c r="D79" s="211"/>
      <c r="E79" s="211"/>
      <c r="F79" s="211"/>
      <c r="G79" s="63"/>
      <c r="H79" s="63"/>
      <c r="I79" s="63"/>
      <c r="J79" s="63"/>
      <c r="K79" s="63"/>
      <c r="L79" s="63"/>
      <c r="M79" s="107"/>
      <c r="N79" s="107"/>
    </row>
    <row r="80" spans="1:16" s="8" customFormat="1" ht="15.75" x14ac:dyDescent="0.25">
      <c r="A80" s="211" t="s">
        <v>367</v>
      </c>
      <c r="B80" s="211"/>
      <c r="C80" s="211"/>
      <c r="D80" s="211"/>
      <c r="E80" s="211"/>
      <c r="F80" s="211"/>
      <c r="G80" s="63"/>
      <c r="H80" s="63"/>
      <c r="I80" s="63"/>
      <c r="J80" s="63"/>
      <c r="K80" s="63"/>
      <c r="L80" s="63"/>
      <c r="M80" s="107"/>
      <c r="N80" s="107"/>
      <c r="O80" s="7"/>
      <c r="P80" s="7"/>
    </row>
    <row r="81" spans="1:16" s="8" customFormat="1" ht="15.75" x14ac:dyDescent="0.25">
      <c r="A81" s="7"/>
      <c r="B81" s="7"/>
      <c r="C81" s="9"/>
      <c r="D81" s="9"/>
      <c r="E81" s="9"/>
      <c r="F81" s="9"/>
      <c r="G81" s="9"/>
      <c r="H81" s="9"/>
      <c r="I81" s="9"/>
      <c r="J81" s="9"/>
      <c r="K81" s="9"/>
      <c r="L81" s="9"/>
      <c r="M81" s="7"/>
      <c r="N81" s="7"/>
      <c r="O81" s="7"/>
      <c r="P81" s="7"/>
    </row>
    <row r="82" spans="1:16" s="8" customFormat="1" ht="15" customHeight="1" x14ac:dyDescent="0.25">
      <c r="A82" s="7"/>
      <c r="B82" s="7"/>
      <c r="C82" s="9"/>
      <c r="D82" s="9"/>
      <c r="E82" s="9"/>
      <c r="F82" s="9"/>
      <c r="G82" s="9"/>
      <c r="H82" s="9"/>
      <c r="I82" s="9"/>
      <c r="J82" s="9"/>
      <c r="K82" s="9"/>
      <c r="L82" s="9"/>
      <c r="M82" s="7"/>
      <c r="N82" s="7"/>
      <c r="O82" s="7"/>
      <c r="P82" s="7"/>
    </row>
    <row r="83" spans="1:16" s="8" customFormat="1" ht="15" customHeight="1" x14ac:dyDescent="0.25">
      <c r="A83" s="7"/>
      <c r="B83" s="7"/>
      <c r="C83" s="9"/>
      <c r="D83" s="9"/>
      <c r="E83" s="9"/>
      <c r="F83" s="9"/>
      <c r="G83" s="9"/>
      <c r="H83" s="9"/>
      <c r="I83" s="9"/>
      <c r="J83" s="9"/>
      <c r="K83" s="9"/>
      <c r="L83" s="9"/>
      <c r="M83" s="7"/>
      <c r="N83" s="7"/>
      <c r="O83" s="7"/>
      <c r="P83" s="7"/>
    </row>
    <row r="84" spans="1:16" s="8" customFormat="1" ht="15" customHeight="1" x14ac:dyDescent="0.25">
      <c r="A84" s="7"/>
      <c r="B84" s="7"/>
      <c r="C84" s="9"/>
      <c r="D84" s="9"/>
      <c r="E84" s="9"/>
      <c r="F84" s="9"/>
      <c r="G84" s="9"/>
      <c r="H84" s="9"/>
      <c r="I84" s="9"/>
      <c r="J84" s="9"/>
      <c r="K84" s="9"/>
      <c r="L84" s="9"/>
      <c r="M84" s="7"/>
      <c r="N84" s="7"/>
      <c r="O84" s="7"/>
      <c r="P84" s="7"/>
    </row>
    <row r="85" spans="1:16" s="8" customFormat="1" ht="15" customHeight="1" x14ac:dyDescent="0.25">
      <c r="A85" s="7"/>
      <c r="B85" s="7"/>
      <c r="C85" s="9"/>
      <c r="D85" s="9"/>
      <c r="E85" s="9"/>
      <c r="F85" s="9"/>
      <c r="G85" s="9"/>
      <c r="H85" s="9"/>
      <c r="I85" s="9"/>
      <c r="J85" s="9"/>
      <c r="K85" s="9"/>
      <c r="L85" s="9"/>
      <c r="M85" s="7"/>
      <c r="N85" s="7"/>
      <c r="O85" s="7"/>
      <c r="P85" s="7"/>
    </row>
    <row r="86" spans="1:16" s="8" customFormat="1" ht="15" customHeight="1" x14ac:dyDescent="0.25">
      <c r="A86" s="7"/>
      <c r="B86" s="7"/>
      <c r="C86" s="9"/>
      <c r="D86" s="9"/>
      <c r="E86" s="9"/>
      <c r="F86" s="9"/>
      <c r="G86" s="9"/>
      <c r="H86" s="9"/>
      <c r="I86" s="9"/>
      <c r="J86" s="9"/>
      <c r="K86" s="9"/>
      <c r="L86" s="9"/>
      <c r="M86" s="7"/>
      <c r="N86" s="7"/>
      <c r="O86" s="7"/>
      <c r="P86" s="7"/>
    </row>
    <row r="87" spans="1:16" s="8" customFormat="1" ht="15" customHeight="1" x14ac:dyDescent="0.25">
      <c r="A87" s="7"/>
      <c r="B87" s="7"/>
      <c r="C87" s="9"/>
      <c r="D87" s="9"/>
      <c r="E87" s="9"/>
      <c r="F87" s="9"/>
      <c r="G87" s="9"/>
      <c r="H87" s="9"/>
      <c r="I87" s="9"/>
      <c r="J87" s="9"/>
      <c r="K87" s="9"/>
      <c r="L87" s="9"/>
      <c r="M87" s="7"/>
      <c r="N87" s="7"/>
      <c r="O87" s="7"/>
      <c r="P87" s="7"/>
    </row>
    <row r="88" spans="1:16" s="8" customFormat="1" ht="15" customHeight="1" x14ac:dyDescent="0.25">
      <c r="A88" s="7"/>
      <c r="B88" s="7"/>
      <c r="C88" s="9"/>
      <c r="D88" s="9"/>
      <c r="E88" s="9"/>
      <c r="F88" s="9"/>
      <c r="G88" s="9"/>
      <c r="H88" s="9"/>
      <c r="I88" s="9"/>
      <c r="J88" s="9"/>
      <c r="K88" s="9"/>
      <c r="L88" s="9"/>
      <c r="M88" s="7"/>
      <c r="N88" s="7"/>
      <c r="O88" s="7"/>
      <c r="P88" s="7"/>
    </row>
    <row r="89" spans="1:16" s="8" customFormat="1" ht="15" customHeight="1" x14ac:dyDescent="0.25">
      <c r="A89" s="7"/>
      <c r="B89" s="7"/>
      <c r="C89" s="9"/>
      <c r="D89" s="9"/>
      <c r="E89" s="9"/>
      <c r="F89" s="9"/>
      <c r="G89" s="9"/>
      <c r="H89" s="9"/>
      <c r="I89" s="9"/>
      <c r="J89" s="9"/>
      <c r="K89" s="9"/>
      <c r="L89" s="9"/>
      <c r="M89" s="7"/>
      <c r="N89" s="7"/>
      <c r="O89" s="7"/>
      <c r="P89" s="7"/>
    </row>
  </sheetData>
  <mergeCells count="20">
    <mergeCell ref="L8:L9"/>
    <mergeCell ref="L36:L37"/>
    <mergeCell ref="C8:C9"/>
    <mergeCell ref="C36:C37"/>
    <mergeCell ref="A8:A9"/>
    <mergeCell ref="B8:B9"/>
    <mergeCell ref="F8:F9"/>
    <mergeCell ref="J8:J9"/>
    <mergeCell ref="J36:J37"/>
    <mergeCell ref="H8:H9"/>
    <mergeCell ref="H36:H37"/>
    <mergeCell ref="E8:E9"/>
    <mergeCell ref="D8:D9"/>
    <mergeCell ref="D36:D37"/>
    <mergeCell ref="A79:F79"/>
    <mergeCell ref="A80:F80"/>
    <mergeCell ref="A36:A37"/>
    <mergeCell ref="B36:B37"/>
    <mergeCell ref="F36:F37"/>
    <mergeCell ref="E36:E37"/>
  </mergeCells>
  <phoneticPr fontId="58" type="noConversion"/>
  <printOptions horizontalCentered="1"/>
  <pageMargins left="0.51181102362204722" right="0.51181102362204722" top="0.98425196850393704" bottom="0.78740157480314965" header="0.31496062992125984" footer="0.31496062992125984"/>
  <pageSetup paperSize="9" scale="95" orientation="portrait" horizontalDpi="4294967294" r:id="rId1"/>
  <headerFooter>
    <oddFooter>&amp;C- &amp;P -</oddFooter>
    <evenFooter>&amp;C2</evenFooter>
  </headerFooter>
  <rowBreaks count="1" manualBreakCount="1">
    <brk id="3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52"/>
  <sheetViews>
    <sheetView workbookViewId="0">
      <selection activeCell="C42" sqref="C42:D46"/>
    </sheetView>
  </sheetViews>
  <sheetFormatPr defaultColWidth="9.140625" defaultRowHeight="15" customHeight="1" x14ac:dyDescent="0.25"/>
  <cols>
    <col min="1" max="1" width="4.42578125" style="7" customWidth="1"/>
    <col min="2" max="2" width="54.42578125" style="9" customWidth="1"/>
    <col min="3" max="3" width="16.42578125" style="7" bestFit="1" customWidth="1"/>
    <col min="4" max="4" width="16.42578125" style="7" customWidth="1"/>
    <col min="5" max="5" width="16.42578125" style="7" hidden="1" customWidth="1"/>
    <col min="6" max="8" width="15.42578125" style="7" hidden="1" customWidth="1"/>
    <col min="9" max="9" width="1.7109375" style="9" customWidth="1"/>
    <col min="10" max="10" width="9.140625" style="7"/>
    <col min="11" max="11" width="11.28515625" style="7" bestFit="1" customWidth="1"/>
    <col min="12" max="16384" width="9.140625" style="7"/>
  </cols>
  <sheetData>
    <row r="1" spans="1:9" ht="6" customHeight="1" x14ac:dyDescent="0.25"/>
    <row r="2" spans="1:9" ht="15" customHeight="1" x14ac:dyDescent="0.25">
      <c r="B2" s="91" t="e">
        <f>+#REF!</f>
        <v>#REF!</v>
      </c>
    </row>
    <row r="3" spans="1:9" ht="15.75" customHeight="1" x14ac:dyDescent="0.25">
      <c r="B3" s="92" t="s">
        <v>101</v>
      </c>
    </row>
    <row r="4" spans="1:9" ht="15.75" customHeight="1" x14ac:dyDescent="0.25">
      <c r="B4" s="94" t="s">
        <v>80</v>
      </c>
    </row>
    <row r="5" spans="1:9" ht="15" customHeight="1" x14ac:dyDescent="0.25">
      <c r="B5" s="95" t="str">
        <f>'Neraca Det'!B5</f>
        <v>31 MEI 2024 DAN 31 DESEMBER 2023</v>
      </c>
    </row>
    <row r="6" spans="1:9" ht="15" customHeight="1" x14ac:dyDescent="0.25">
      <c r="B6" s="96" t="s">
        <v>0</v>
      </c>
    </row>
    <row r="7" spans="1:9" ht="6" customHeight="1" x14ac:dyDescent="0.25">
      <c r="A7" s="12"/>
      <c r="B7" s="28"/>
    </row>
    <row r="8" spans="1:9" ht="12.75" customHeight="1" x14ac:dyDescent="0.25">
      <c r="A8" s="214" t="s">
        <v>1</v>
      </c>
      <c r="B8" s="215"/>
      <c r="C8" s="212" t="s">
        <v>453</v>
      </c>
      <c r="D8" s="212" t="s">
        <v>432</v>
      </c>
      <c r="E8" s="212" t="s">
        <v>414</v>
      </c>
      <c r="F8" s="212" t="s">
        <v>409</v>
      </c>
      <c r="G8" s="212" t="s">
        <v>394</v>
      </c>
      <c r="H8" s="212" t="s">
        <v>82</v>
      </c>
      <c r="I8" s="7"/>
    </row>
    <row r="9" spans="1:9" ht="12.75" customHeight="1" thickBot="1" x14ac:dyDescent="0.3">
      <c r="A9" s="216"/>
      <c r="B9" s="217"/>
      <c r="C9" s="213"/>
      <c r="D9" s="213"/>
      <c r="E9" s="213"/>
      <c r="F9" s="213"/>
      <c r="G9" s="213"/>
      <c r="H9" s="213"/>
      <c r="I9" s="7"/>
    </row>
    <row r="10" spans="1:9" ht="6" customHeight="1" x14ac:dyDescent="0.25">
      <c r="A10" s="12"/>
      <c r="B10" s="28"/>
    </row>
    <row r="11" spans="1:9" ht="15" customHeight="1" x14ac:dyDescent="0.25">
      <c r="A11" s="50" t="s">
        <v>102</v>
      </c>
      <c r="B11" s="51"/>
      <c r="C11" s="52"/>
      <c r="D11" s="52"/>
      <c r="E11" s="52"/>
      <c r="F11" s="52"/>
      <c r="G11" s="52"/>
      <c r="H11" s="52"/>
    </row>
    <row r="12" spans="1:9" ht="6" customHeight="1" x14ac:dyDescent="0.25">
      <c r="B12" s="7"/>
      <c r="C12" s="53"/>
      <c r="D12" s="53"/>
      <c r="E12" s="53"/>
      <c r="F12" s="53"/>
      <c r="G12" s="53"/>
      <c r="H12" s="53"/>
    </row>
    <row r="13" spans="1:9" ht="15" customHeight="1" x14ac:dyDescent="0.25">
      <c r="A13" s="43" t="s">
        <v>365</v>
      </c>
      <c r="B13" s="7"/>
      <c r="C13" s="55"/>
      <c r="D13" s="55"/>
      <c r="E13" s="55">
        <v>-4033398468.6398559</v>
      </c>
      <c r="F13" s="55">
        <v>16046293489.310606</v>
      </c>
      <c r="G13" s="55">
        <v>11857686642.180502</v>
      </c>
      <c r="H13" s="55">
        <v>2555399662.0616322</v>
      </c>
    </row>
    <row r="14" spans="1:9" ht="15" customHeight="1" x14ac:dyDescent="0.25">
      <c r="A14" s="7" t="s">
        <v>103</v>
      </c>
      <c r="B14" s="7"/>
      <c r="C14" s="53"/>
      <c r="D14" s="53"/>
      <c r="E14" s="53">
        <f>2943067777+240899</f>
        <v>2943308676</v>
      </c>
      <c r="F14" s="53">
        <v>2171335421.9791665</v>
      </c>
      <c r="G14" s="53">
        <v>1495176191.6666665</v>
      </c>
      <c r="H14" s="53">
        <v>1422403995.8750002</v>
      </c>
    </row>
    <row r="15" spans="1:9" ht="15" customHeight="1" x14ac:dyDescent="0.25">
      <c r="A15" s="7" t="s">
        <v>77</v>
      </c>
      <c r="B15" s="7"/>
      <c r="C15" s="53"/>
      <c r="D15" s="53"/>
      <c r="E15" s="53">
        <v>53953453.708333336</v>
      </c>
      <c r="F15" s="53">
        <v>53515953.250000007</v>
      </c>
      <c r="G15" s="53">
        <v>52594139.937500007</v>
      </c>
      <c r="H15" s="53">
        <v>0</v>
      </c>
    </row>
    <row r="16" spans="1:9" ht="6" customHeight="1" x14ac:dyDescent="0.25">
      <c r="B16" s="7"/>
      <c r="C16" s="53"/>
      <c r="D16" s="53"/>
      <c r="E16" s="53"/>
      <c r="F16" s="53"/>
      <c r="G16" s="53"/>
      <c r="H16" s="53"/>
    </row>
    <row r="17" spans="1:8" ht="15" customHeight="1" x14ac:dyDescent="0.25">
      <c r="A17" s="7" t="s">
        <v>104</v>
      </c>
      <c r="B17" s="7"/>
      <c r="C17" s="53"/>
      <c r="D17" s="53"/>
      <c r="E17" s="53"/>
      <c r="F17" s="53"/>
      <c r="G17" s="53"/>
      <c r="H17" s="53"/>
    </row>
    <row r="18" spans="1:8" ht="15.75" x14ac:dyDescent="0.25">
      <c r="B18" s="7" t="s">
        <v>105</v>
      </c>
      <c r="C18" s="53"/>
      <c r="D18" s="53"/>
      <c r="E18" s="53">
        <v>5426065255.3888969</v>
      </c>
      <c r="F18" s="53">
        <v>898226874.63221741</v>
      </c>
      <c r="G18" s="53">
        <v>-6777276201.8946533</v>
      </c>
      <c r="H18" s="53">
        <v>-6826671945.5471268</v>
      </c>
    </row>
    <row r="19" spans="1:8" ht="15" hidden="1" customHeight="1" x14ac:dyDescent="0.25">
      <c r="B19" s="7" t="s">
        <v>106</v>
      </c>
      <c r="C19" s="53"/>
      <c r="D19" s="53"/>
      <c r="E19" s="53">
        <v>5000000000</v>
      </c>
      <c r="F19" s="53">
        <v>-10000000000</v>
      </c>
      <c r="G19" s="53">
        <v>0</v>
      </c>
      <c r="H19" s="53">
        <v>0</v>
      </c>
    </row>
    <row r="20" spans="1:8" ht="15" customHeight="1" x14ac:dyDescent="0.25">
      <c r="B20" s="7" t="s">
        <v>107</v>
      </c>
      <c r="C20" s="53"/>
      <c r="D20" s="53"/>
      <c r="E20" s="53">
        <v>-375827062.27000284</v>
      </c>
      <c r="F20" s="53">
        <v>-196314296.13999891</v>
      </c>
      <c r="G20" s="53">
        <v>-732830575.84999847</v>
      </c>
      <c r="H20" s="53">
        <v>-90403139.050001323</v>
      </c>
    </row>
    <row r="21" spans="1:8" ht="15" customHeight="1" x14ac:dyDescent="0.25">
      <c r="B21" s="7" t="s">
        <v>108</v>
      </c>
      <c r="C21" s="53"/>
      <c r="D21" s="53"/>
      <c r="E21" s="53">
        <v>-158536646</v>
      </c>
      <c r="F21" s="53">
        <v>28188650</v>
      </c>
      <c r="G21" s="53">
        <v>-70124060</v>
      </c>
      <c r="H21" s="53">
        <v>-58620000</v>
      </c>
    </row>
    <row r="22" spans="1:8" ht="15" customHeight="1" x14ac:dyDescent="0.25">
      <c r="B22" s="7" t="s">
        <v>109</v>
      </c>
      <c r="C22" s="53"/>
      <c r="D22" s="53"/>
      <c r="E22" s="53">
        <v>320600000</v>
      </c>
      <c r="F22" s="53">
        <v>109650000</v>
      </c>
      <c r="G22" s="53">
        <v>200178376</v>
      </c>
      <c r="H22" s="53">
        <v>-773387582</v>
      </c>
    </row>
    <row r="23" spans="1:8" ht="15" customHeight="1" x14ac:dyDescent="0.25">
      <c r="B23" s="7" t="s">
        <v>110</v>
      </c>
      <c r="C23" s="53"/>
      <c r="D23" s="53"/>
      <c r="E23" s="53">
        <v>925027601.68000031</v>
      </c>
      <c r="F23" s="53">
        <v>-2764426896.9591007</v>
      </c>
      <c r="G23" s="53">
        <v>-53640847.099998474</v>
      </c>
      <c r="H23" s="53">
        <v>6052569123.3611431</v>
      </c>
    </row>
    <row r="24" spans="1:8" ht="6" customHeight="1" x14ac:dyDescent="0.25">
      <c r="B24" s="7"/>
      <c r="C24" s="53"/>
      <c r="D24" s="53"/>
      <c r="E24" s="53"/>
      <c r="F24" s="53"/>
      <c r="G24" s="53"/>
      <c r="H24" s="53"/>
    </row>
    <row r="25" spans="1:8" ht="15" customHeight="1" x14ac:dyDescent="0.25">
      <c r="A25" s="54" t="s">
        <v>111</v>
      </c>
      <c r="B25" s="7"/>
      <c r="C25" s="56">
        <f t="shared" ref="C25:H25" si="0">SUM(C13:C24)</f>
        <v>0</v>
      </c>
      <c r="D25" s="56">
        <f t="shared" si="0"/>
        <v>0</v>
      </c>
      <c r="E25" s="56">
        <f t="shared" si="0"/>
        <v>10101192809.867373</v>
      </c>
      <c r="F25" s="56">
        <f t="shared" si="0"/>
        <v>6346469196.0728893</v>
      </c>
      <c r="G25" s="56">
        <f t="shared" si="0"/>
        <v>5971763664.9400177</v>
      </c>
      <c r="H25" s="56">
        <f t="shared" si="0"/>
        <v>2281290114.7006474</v>
      </c>
    </row>
    <row r="26" spans="1:8" ht="6" customHeight="1" x14ac:dyDescent="0.25">
      <c r="B26" s="7"/>
      <c r="C26" s="53"/>
      <c r="D26" s="53"/>
      <c r="E26" s="53"/>
      <c r="F26" s="53"/>
      <c r="G26" s="53"/>
      <c r="H26" s="53"/>
    </row>
    <row r="27" spans="1:8" ht="15" customHeight="1" x14ac:dyDescent="0.25">
      <c r="A27" s="43" t="s">
        <v>112</v>
      </c>
      <c r="B27" s="7"/>
      <c r="C27" s="53"/>
      <c r="D27" s="53"/>
      <c r="E27" s="53"/>
      <c r="F27" s="53"/>
      <c r="G27" s="53"/>
      <c r="H27" s="53"/>
    </row>
    <row r="28" spans="1:8" ht="15" customHeight="1" x14ac:dyDescent="0.25">
      <c r="B28" s="7" t="s">
        <v>113</v>
      </c>
      <c r="C28" s="53"/>
      <c r="D28" s="53"/>
      <c r="E28" s="53">
        <v>-11618917413</v>
      </c>
      <c r="F28" s="53">
        <v>-6628857011</v>
      </c>
      <c r="G28" s="53">
        <v>-5480936712</v>
      </c>
      <c r="H28" s="53">
        <v>-2041523710</v>
      </c>
    </row>
    <row r="29" spans="1:8" ht="15" customHeight="1" x14ac:dyDescent="0.25">
      <c r="B29" s="7" t="s">
        <v>434</v>
      </c>
      <c r="C29" s="53"/>
      <c r="D29" s="53"/>
      <c r="E29" s="53"/>
      <c r="F29" s="53"/>
      <c r="G29" s="53"/>
      <c r="H29" s="53"/>
    </row>
    <row r="30" spans="1:8" ht="15" customHeight="1" x14ac:dyDescent="0.25">
      <c r="B30" s="7" t="s">
        <v>114</v>
      </c>
      <c r="C30" s="53"/>
      <c r="D30" s="53"/>
      <c r="E30" s="53">
        <v>156000000</v>
      </c>
      <c r="F30" s="53">
        <v>293750000</v>
      </c>
      <c r="G30" s="53">
        <v>639680987</v>
      </c>
      <c r="H30" s="53">
        <v>-1417494800</v>
      </c>
    </row>
    <row r="31" spans="1:8" ht="6" customHeight="1" x14ac:dyDescent="0.25">
      <c r="B31" s="7"/>
      <c r="C31" s="53"/>
      <c r="D31" s="53"/>
      <c r="E31" s="53"/>
      <c r="F31" s="53"/>
      <c r="G31" s="53"/>
      <c r="H31" s="53"/>
    </row>
    <row r="32" spans="1:8" ht="15" customHeight="1" x14ac:dyDescent="0.25">
      <c r="A32" s="54" t="s">
        <v>115</v>
      </c>
      <c r="B32" s="7"/>
      <c r="C32" s="56">
        <f t="shared" ref="C32:H32" si="1">+SUM(C28:C30)</f>
        <v>0</v>
      </c>
      <c r="D32" s="56">
        <f t="shared" si="1"/>
        <v>0</v>
      </c>
      <c r="E32" s="56">
        <f t="shared" si="1"/>
        <v>-11462917413</v>
      </c>
      <c r="F32" s="56">
        <f t="shared" si="1"/>
        <v>-6335107011</v>
      </c>
      <c r="G32" s="56">
        <f t="shared" si="1"/>
        <v>-4841255725</v>
      </c>
      <c r="H32" s="56">
        <f t="shared" si="1"/>
        <v>-3459018510</v>
      </c>
    </row>
    <row r="33" spans="1:11" ht="6" customHeight="1" x14ac:dyDescent="0.25">
      <c r="B33" s="7"/>
      <c r="C33" s="53"/>
      <c r="D33" s="53"/>
      <c r="E33" s="53"/>
      <c r="F33" s="53"/>
      <c r="G33" s="53"/>
      <c r="H33" s="53"/>
    </row>
    <row r="34" spans="1:11" ht="15.75" x14ac:dyDescent="0.25">
      <c r="A34" s="43" t="s">
        <v>116</v>
      </c>
      <c r="B34" s="7"/>
      <c r="C34" s="53"/>
      <c r="D34" s="53"/>
      <c r="E34" s="53"/>
      <c r="F34" s="53"/>
      <c r="G34" s="53"/>
      <c r="H34" s="53"/>
    </row>
    <row r="35" spans="1:11" ht="15" customHeight="1" x14ac:dyDescent="0.25">
      <c r="B35" s="7" t="s">
        <v>117</v>
      </c>
      <c r="C35" s="53"/>
      <c r="D35" s="53"/>
      <c r="E35" s="53">
        <v>-1451369443.0100002</v>
      </c>
      <c r="F35" s="53">
        <v>2841595678.6800003</v>
      </c>
      <c r="G35" s="53">
        <v>-25364801.280000091</v>
      </c>
      <c r="H35" s="53">
        <v>850435791.60000002</v>
      </c>
    </row>
    <row r="36" spans="1:11" ht="15.75" hidden="1" x14ac:dyDescent="0.25">
      <c r="B36" s="7" t="s">
        <v>118</v>
      </c>
      <c r="C36" s="53"/>
      <c r="D36" s="53"/>
      <c r="E36" s="53">
        <v>0</v>
      </c>
      <c r="F36" s="53">
        <v>0</v>
      </c>
      <c r="G36" s="53">
        <v>0</v>
      </c>
      <c r="H36" s="53">
        <v>0</v>
      </c>
    </row>
    <row r="37" spans="1:11" ht="15.75" x14ac:dyDescent="0.25">
      <c r="B37" s="7" t="s">
        <v>119</v>
      </c>
      <c r="C37" s="53"/>
      <c r="D37" s="53"/>
      <c r="E37" s="53">
        <v>3276794033.7926159</v>
      </c>
      <c r="F37" s="53">
        <v>-534042480</v>
      </c>
      <c r="G37" s="53">
        <v>2439214549.2560201</v>
      </c>
      <c r="H37" s="53">
        <v>-181578279</v>
      </c>
    </row>
    <row r="38" spans="1:11" ht="15" hidden="1" customHeight="1" x14ac:dyDescent="0.25">
      <c r="B38" s="7" t="s">
        <v>120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</row>
    <row r="39" spans="1:11" ht="6" customHeight="1" x14ac:dyDescent="0.25">
      <c r="B39" s="7"/>
      <c r="C39" s="53"/>
      <c r="D39" s="53"/>
      <c r="E39" s="53"/>
      <c r="F39" s="53"/>
      <c r="G39" s="53"/>
      <c r="H39" s="53"/>
    </row>
    <row r="40" spans="1:11" ht="15" customHeight="1" x14ac:dyDescent="0.25">
      <c r="A40" s="54" t="s">
        <v>121</v>
      </c>
      <c r="B40" s="7"/>
      <c r="C40" s="56">
        <f t="shared" ref="C40:H40" si="2">+SUM(C35:C39)</f>
        <v>0</v>
      </c>
      <c r="D40" s="56">
        <f t="shared" si="2"/>
        <v>0</v>
      </c>
      <c r="E40" s="56">
        <f t="shared" si="2"/>
        <v>1825424590.7826157</v>
      </c>
      <c r="F40" s="56">
        <f t="shared" si="2"/>
        <v>2307553198.6800003</v>
      </c>
      <c r="G40" s="56">
        <f t="shared" si="2"/>
        <v>2413849747.9760199</v>
      </c>
      <c r="H40" s="56">
        <f t="shared" si="2"/>
        <v>668857512.60000002</v>
      </c>
    </row>
    <row r="41" spans="1:11" ht="6" customHeight="1" x14ac:dyDescent="0.25">
      <c r="B41" s="7"/>
      <c r="C41" s="53"/>
      <c r="D41" s="53"/>
      <c r="E41" s="53"/>
      <c r="F41" s="53"/>
      <c r="G41" s="53"/>
      <c r="H41" s="53"/>
    </row>
    <row r="42" spans="1:11" ht="15" customHeight="1" x14ac:dyDescent="0.25">
      <c r="A42" s="43" t="s">
        <v>122</v>
      </c>
      <c r="B42" s="7"/>
      <c r="C42" s="57"/>
      <c r="D42" s="57"/>
      <c r="E42" s="57">
        <f>+E25+E32+E40</f>
        <v>463699987.64998817</v>
      </c>
      <c r="F42" s="57">
        <f>+F25+F32+F40</f>
        <v>2318915383.7528896</v>
      </c>
      <c r="G42" s="57">
        <f>+G25+G32+G40</f>
        <v>3544357687.9160376</v>
      </c>
      <c r="H42" s="57">
        <f>+H25+H32+H40</f>
        <v>-508870882.69935262</v>
      </c>
    </row>
    <row r="43" spans="1:11" ht="6" customHeight="1" x14ac:dyDescent="0.25">
      <c r="B43" s="7"/>
      <c r="C43" s="53"/>
      <c r="D43" s="53"/>
      <c r="E43" s="53"/>
      <c r="F43" s="53"/>
      <c r="G43" s="53"/>
      <c r="H43" s="53"/>
    </row>
    <row r="44" spans="1:11" ht="15" customHeight="1" x14ac:dyDescent="0.25">
      <c r="A44" s="7" t="s">
        <v>123</v>
      </c>
      <c r="B44" s="7"/>
      <c r="C44" s="53"/>
      <c r="D44" s="53"/>
      <c r="E44" s="53">
        <f>F46</f>
        <v>6354432125.8695745</v>
      </c>
      <c r="F44" s="53">
        <f>G46</f>
        <v>4035516742.1166849</v>
      </c>
      <c r="G44" s="53">
        <v>491159054.20064735</v>
      </c>
      <c r="H44" s="53">
        <v>1000029936.9</v>
      </c>
    </row>
    <row r="45" spans="1:11" ht="6" customHeight="1" x14ac:dyDescent="0.25">
      <c r="B45" s="7"/>
      <c r="C45" s="53"/>
      <c r="D45" s="53"/>
      <c r="E45" s="53"/>
      <c r="F45" s="53"/>
      <c r="G45" s="53"/>
      <c r="H45" s="53"/>
    </row>
    <row r="46" spans="1:11" ht="15" customHeight="1" x14ac:dyDescent="0.25">
      <c r="A46" s="43" t="s">
        <v>124</v>
      </c>
      <c r="B46" s="43"/>
      <c r="C46" s="57"/>
      <c r="D46" s="57"/>
      <c r="E46" s="57">
        <f>+E42+E44</f>
        <v>6818132113.5195627</v>
      </c>
      <c r="F46" s="57">
        <f>+F42+F44</f>
        <v>6354432125.8695745</v>
      </c>
      <c r="G46" s="57">
        <f>+G42+G44</f>
        <v>4035516742.1166849</v>
      </c>
      <c r="H46" s="57">
        <f>+H42+H44</f>
        <v>491159054.20064735</v>
      </c>
    </row>
    <row r="47" spans="1:11" ht="6" customHeight="1" x14ac:dyDescent="0.25">
      <c r="A47" s="58"/>
      <c r="B47" s="58"/>
      <c r="C47" s="59"/>
      <c r="D47" s="59"/>
      <c r="E47" s="59"/>
      <c r="F47" s="59"/>
      <c r="G47" s="59"/>
      <c r="H47" s="59"/>
    </row>
    <row r="48" spans="1:11" ht="15" customHeight="1" x14ac:dyDescent="0.25">
      <c r="C48" s="187">
        <f>C46-Neraca!C13-Neraca!C14</f>
        <v>0</v>
      </c>
      <c r="D48" s="187"/>
      <c r="E48" s="187">
        <f>E46-Neraca!E13-Neraca!E14</f>
        <v>6818132113.5195627</v>
      </c>
      <c r="F48" s="72">
        <f>F46-Neraca!F14-Neraca!F13</f>
        <v>6354432125.8695745</v>
      </c>
      <c r="G48" s="72">
        <f>G46-Neraca!F13-Neraca!F14</f>
        <v>4035516742.1166849</v>
      </c>
      <c r="H48" s="72">
        <f>H46-Neraca!J13-Neraca!J14</f>
        <v>-5.7220458984375E-6</v>
      </c>
      <c r="K48" s="38"/>
    </row>
    <row r="49" spans="1:9" ht="15" customHeight="1" x14ac:dyDescent="0.25">
      <c r="C49" s="156"/>
      <c r="D49" s="156"/>
      <c r="E49" s="156"/>
      <c r="F49" s="156"/>
      <c r="G49" s="156"/>
      <c r="H49" s="38"/>
    </row>
    <row r="50" spans="1:9" ht="15" customHeight="1" x14ac:dyDescent="0.25">
      <c r="A50" s="211" t="s">
        <v>366</v>
      </c>
      <c r="B50" s="211"/>
      <c r="C50" s="211"/>
      <c r="D50" s="211"/>
      <c r="E50" s="211"/>
      <c r="F50" s="211"/>
      <c r="G50" s="211"/>
      <c r="H50" s="211"/>
      <c r="I50" s="7"/>
    </row>
    <row r="51" spans="1:9" ht="15" customHeight="1" x14ac:dyDescent="0.25">
      <c r="A51" s="211" t="s">
        <v>367</v>
      </c>
      <c r="B51" s="211"/>
      <c r="C51" s="211"/>
      <c r="D51" s="211"/>
      <c r="E51" s="211"/>
      <c r="F51" s="211"/>
      <c r="G51" s="211"/>
      <c r="H51" s="211"/>
      <c r="I51" s="7"/>
    </row>
    <row r="52" spans="1:9" ht="15" customHeight="1" x14ac:dyDescent="0.25">
      <c r="C52" s="38"/>
      <c r="D52" s="38"/>
      <c r="E52" s="38"/>
      <c r="F52" s="38"/>
      <c r="G52" s="38"/>
    </row>
  </sheetData>
  <mergeCells count="9">
    <mergeCell ref="C8:C9"/>
    <mergeCell ref="A8:B9"/>
    <mergeCell ref="H8:H9"/>
    <mergeCell ref="A50:H50"/>
    <mergeCell ref="A51:H51"/>
    <mergeCell ref="G8:G9"/>
    <mergeCell ref="F8:F9"/>
    <mergeCell ref="E8:E9"/>
    <mergeCell ref="D8:D9"/>
  </mergeCells>
  <phoneticPr fontId="58" type="noConversion"/>
  <printOptions horizontalCentered="1"/>
  <pageMargins left="0.51181102362204722" right="0.51181102362204722" top="0.98425196850393704" bottom="0.78740157480314965" header="0.31496062992125984" footer="0.31496062992125984"/>
  <pageSetup paperSize="9" scale="95" orientation="portrait" r:id="rId1"/>
  <headerFooter>
    <oddFooter>&amp;C- &amp;P+4 -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N43"/>
  <sheetViews>
    <sheetView workbookViewId="0">
      <selection activeCell="G13" sqref="G13"/>
    </sheetView>
  </sheetViews>
  <sheetFormatPr defaultColWidth="8.85546875" defaultRowHeight="15" x14ac:dyDescent="0.25"/>
  <cols>
    <col min="2" max="2" width="9.28515625" customWidth="1"/>
    <col min="3" max="3" width="52.140625" customWidth="1"/>
    <col min="12" max="12" width="13.42578125" style="149" bestFit="1" customWidth="1"/>
    <col min="13" max="13" width="12.42578125" bestFit="1" customWidth="1"/>
    <col min="14" max="14" width="12.42578125" style="149" bestFit="1" customWidth="1"/>
    <col min="256" max="256" width="6.28515625" customWidth="1"/>
    <col min="257" max="257" width="47.42578125" customWidth="1"/>
    <col min="512" max="512" width="6.28515625" customWidth="1"/>
    <col min="513" max="513" width="47.42578125" customWidth="1"/>
    <col min="768" max="768" width="6.28515625" customWidth="1"/>
    <col min="769" max="769" width="47.42578125" customWidth="1"/>
    <col min="1024" max="1024" width="6.28515625" customWidth="1"/>
    <col min="1025" max="1025" width="47.42578125" customWidth="1"/>
    <col min="1280" max="1280" width="6.28515625" customWidth="1"/>
    <col min="1281" max="1281" width="47.42578125" customWidth="1"/>
    <col min="1536" max="1536" width="6.28515625" customWidth="1"/>
    <col min="1537" max="1537" width="47.42578125" customWidth="1"/>
    <col min="1792" max="1792" width="6.28515625" customWidth="1"/>
    <col min="1793" max="1793" width="47.42578125" customWidth="1"/>
    <col min="2048" max="2048" width="6.28515625" customWidth="1"/>
    <col min="2049" max="2049" width="47.42578125" customWidth="1"/>
    <col min="2304" max="2304" width="6.28515625" customWidth="1"/>
    <col min="2305" max="2305" width="47.42578125" customWidth="1"/>
    <col min="2560" max="2560" width="6.28515625" customWidth="1"/>
    <col min="2561" max="2561" width="47.42578125" customWidth="1"/>
    <col min="2816" max="2816" width="6.28515625" customWidth="1"/>
    <col min="2817" max="2817" width="47.42578125" customWidth="1"/>
    <col min="3072" max="3072" width="6.28515625" customWidth="1"/>
    <col min="3073" max="3073" width="47.42578125" customWidth="1"/>
    <col min="3328" max="3328" width="6.28515625" customWidth="1"/>
    <col min="3329" max="3329" width="47.42578125" customWidth="1"/>
    <col min="3584" max="3584" width="6.28515625" customWidth="1"/>
    <col min="3585" max="3585" width="47.42578125" customWidth="1"/>
    <col min="3840" max="3840" width="6.28515625" customWidth="1"/>
    <col min="3841" max="3841" width="47.42578125" customWidth="1"/>
    <col min="4096" max="4096" width="6.28515625" customWidth="1"/>
    <col min="4097" max="4097" width="47.42578125" customWidth="1"/>
    <col min="4352" max="4352" width="6.28515625" customWidth="1"/>
    <col min="4353" max="4353" width="47.42578125" customWidth="1"/>
    <col min="4608" max="4608" width="6.28515625" customWidth="1"/>
    <col min="4609" max="4609" width="47.42578125" customWidth="1"/>
    <col min="4864" max="4864" width="6.28515625" customWidth="1"/>
    <col min="4865" max="4865" width="47.42578125" customWidth="1"/>
    <col min="5120" max="5120" width="6.28515625" customWidth="1"/>
    <col min="5121" max="5121" width="47.42578125" customWidth="1"/>
    <col min="5376" max="5376" width="6.28515625" customWidth="1"/>
    <col min="5377" max="5377" width="47.42578125" customWidth="1"/>
    <col min="5632" max="5632" width="6.28515625" customWidth="1"/>
    <col min="5633" max="5633" width="47.42578125" customWidth="1"/>
    <col min="5888" max="5888" width="6.28515625" customWidth="1"/>
    <col min="5889" max="5889" width="47.42578125" customWidth="1"/>
    <col min="6144" max="6144" width="6.28515625" customWidth="1"/>
    <col min="6145" max="6145" width="47.42578125" customWidth="1"/>
    <col min="6400" max="6400" width="6.28515625" customWidth="1"/>
    <col min="6401" max="6401" width="47.42578125" customWidth="1"/>
    <col min="6656" max="6656" width="6.28515625" customWidth="1"/>
    <col min="6657" max="6657" width="47.42578125" customWidth="1"/>
    <col min="6912" max="6912" width="6.28515625" customWidth="1"/>
    <col min="6913" max="6913" width="47.42578125" customWidth="1"/>
    <col min="7168" max="7168" width="6.28515625" customWidth="1"/>
    <col min="7169" max="7169" width="47.42578125" customWidth="1"/>
    <col min="7424" max="7424" width="6.28515625" customWidth="1"/>
    <col min="7425" max="7425" width="47.42578125" customWidth="1"/>
    <col min="7680" max="7680" width="6.28515625" customWidth="1"/>
    <col min="7681" max="7681" width="47.42578125" customWidth="1"/>
    <col min="7936" max="7936" width="6.28515625" customWidth="1"/>
    <col min="7937" max="7937" width="47.42578125" customWidth="1"/>
    <col min="8192" max="8192" width="6.28515625" customWidth="1"/>
    <col min="8193" max="8193" width="47.42578125" customWidth="1"/>
    <col min="8448" max="8448" width="6.28515625" customWidth="1"/>
    <col min="8449" max="8449" width="47.42578125" customWidth="1"/>
    <col min="8704" max="8704" width="6.28515625" customWidth="1"/>
    <col min="8705" max="8705" width="47.42578125" customWidth="1"/>
    <col min="8960" max="8960" width="6.28515625" customWidth="1"/>
    <col min="8961" max="8961" width="47.42578125" customWidth="1"/>
    <col min="9216" max="9216" width="6.28515625" customWidth="1"/>
    <col min="9217" max="9217" width="47.42578125" customWidth="1"/>
    <col min="9472" max="9472" width="6.28515625" customWidth="1"/>
    <col min="9473" max="9473" width="47.42578125" customWidth="1"/>
    <col min="9728" max="9728" width="6.28515625" customWidth="1"/>
    <col min="9729" max="9729" width="47.42578125" customWidth="1"/>
    <col min="9984" max="9984" width="6.28515625" customWidth="1"/>
    <col min="9985" max="9985" width="47.42578125" customWidth="1"/>
    <col min="10240" max="10240" width="6.28515625" customWidth="1"/>
    <col min="10241" max="10241" width="47.42578125" customWidth="1"/>
    <col min="10496" max="10496" width="6.28515625" customWidth="1"/>
    <col min="10497" max="10497" width="47.42578125" customWidth="1"/>
    <col min="10752" max="10752" width="6.28515625" customWidth="1"/>
    <col min="10753" max="10753" width="47.42578125" customWidth="1"/>
    <col min="11008" max="11008" width="6.28515625" customWidth="1"/>
    <col min="11009" max="11009" width="47.42578125" customWidth="1"/>
    <col min="11264" max="11264" width="6.28515625" customWidth="1"/>
    <col min="11265" max="11265" width="47.42578125" customWidth="1"/>
    <col min="11520" max="11520" width="6.28515625" customWidth="1"/>
    <col min="11521" max="11521" width="47.42578125" customWidth="1"/>
    <col min="11776" max="11776" width="6.28515625" customWidth="1"/>
    <col min="11777" max="11777" width="47.42578125" customWidth="1"/>
    <col min="12032" max="12032" width="6.28515625" customWidth="1"/>
    <col min="12033" max="12033" width="47.42578125" customWidth="1"/>
    <col min="12288" max="12288" width="6.28515625" customWidth="1"/>
    <col min="12289" max="12289" width="47.42578125" customWidth="1"/>
    <col min="12544" max="12544" width="6.28515625" customWidth="1"/>
    <col min="12545" max="12545" width="47.42578125" customWidth="1"/>
    <col min="12800" max="12800" width="6.28515625" customWidth="1"/>
    <col min="12801" max="12801" width="47.42578125" customWidth="1"/>
    <col min="13056" max="13056" width="6.28515625" customWidth="1"/>
    <col min="13057" max="13057" width="47.42578125" customWidth="1"/>
    <col min="13312" max="13312" width="6.28515625" customWidth="1"/>
    <col min="13313" max="13313" width="47.42578125" customWidth="1"/>
    <col min="13568" max="13568" width="6.28515625" customWidth="1"/>
    <col min="13569" max="13569" width="47.42578125" customWidth="1"/>
    <col min="13824" max="13824" width="6.28515625" customWidth="1"/>
    <col min="13825" max="13825" width="47.42578125" customWidth="1"/>
    <col min="14080" max="14080" width="6.28515625" customWidth="1"/>
    <col min="14081" max="14081" width="47.42578125" customWidth="1"/>
    <col min="14336" max="14336" width="6.28515625" customWidth="1"/>
    <col min="14337" max="14337" width="47.42578125" customWidth="1"/>
    <col min="14592" max="14592" width="6.28515625" customWidth="1"/>
    <col min="14593" max="14593" width="47.42578125" customWidth="1"/>
    <col min="14848" max="14848" width="6.28515625" customWidth="1"/>
    <col min="14849" max="14849" width="47.42578125" customWidth="1"/>
    <col min="15104" max="15104" width="6.28515625" customWidth="1"/>
    <col min="15105" max="15105" width="47.42578125" customWidth="1"/>
    <col min="15360" max="15360" width="6.28515625" customWidth="1"/>
    <col min="15361" max="15361" width="47.42578125" customWidth="1"/>
    <col min="15616" max="15616" width="6.28515625" customWidth="1"/>
    <col min="15617" max="15617" width="47.42578125" customWidth="1"/>
    <col min="15872" max="15872" width="6.28515625" customWidth="1"/>
    <col min="15873" max="15873" width="47.42578125" customWidth="1"/>
    <col min="16128" max="16128" width="6.28515625" customWidth="1"/>
    <col min="16129" max="16129" width="47.42578125" customWidth="1"/>
  </cols>
  <sheetData>
    <row r="7" spans="1:12" x14ac:dyDescent="0.25">
      <c r="L7" s="153"/>
    </row>
    <row r="10" spans="1:12" x14ac:dyDescent="0.25">
      <c r="C10" s="60"/>
    </row>
    <row r="14" spans="1:12" ht="23.25" x14ac:dyDescent="0.35">
      <c r="A14" s="218" t="s">
        <v>392</v>
      </c>
      <c r="B14" s="218"/>
      <c r="C14" s="218"/>
      <c r="D14" s="218"/>
      <c r="E14" s="218"/>
      <c r="F14" s="189"/>
    </row>
    <row r="17" spans="12:12" x14ac:dyDescent="0.25">
      <c r="L17" s="153"/>
    </row>
    <row r="23" spans="12:12" x14ac:dyDescent="0.25">
      <c r="L23" s="153"/>
    </row>
    <row r="25" spans="12:12" x14ac:dyDescent="0.25">
      <c r="L25" s="153"/>
    </row>
    <row r="26" spans="12:12" x14ac:dyDescent="0.25">
      <c r="L26" s="153"/>
    </row>
    <row r="41" spans="13:13" ht="22.5" customHeight="1" x14ac:dyDescent="0.25"/>
    <row r="42" spans="13:13" ht="21" customHeight="1" x14ac:dyDescent="0.25"/>
    <row r="43" spans="13:13" x14ac:dyDescent="0.25">
      <c r="M43" s="154"/>
    </row>
  </sheetData>
  <mergeCells count="1">
    <mergeCell ref="A14:E14"/>
  </mergeCells>
  <printOptions horizontalCentered="1"/>
  <pageMargins left="0.51181102362204722" right="0.51181102362204722" top="0.98425196850393704" bottom="0.78740157480314965" header="0.31496062992125984" footer="0.31496062992125984"/>
  <pageSetup paperSize="9" scale="95" orientation="portrait" horizont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Neraca Det</vt:lpstr>
      <vt:lpstr>LPK Det</vt:lpstr>
      <vt:lpstr>Neraca</vt:lpstr>
      <vt:lpstr>CF</vt:lpstr>
      <vt:lpstr>Lamp</vt:lpstr>
      <vt:lpstr>CF!Print_Area</vt:lpstr>
      <vt:lpstr>'LPK Det'!Print_Area</vt:lpstr>
      <vt:lpstr>Neraca!Print_Area</vt:lpstr>
      <vt:lpstr>'Neraca Det'!Print_Area</vt:lpstr>
      <vt:lpstr>'LPK Det'!Print_Titles</vt:lpstr>
      <vt:lpstr>Neraca!Print_Titles</vt:lpstr>
      <vt:lpstr>'Neraca Det'!Print_Titles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Arif Bama</dc:creator>
  <cp:lastModifiedBy>PAJAK</cp:lastModifiedBy>
  <cp:revision/>
  <cp:lastPrinted>2024-06-27T05:46:59Z</cp:lastPrinted>
  <dcterms:created xsi:type="dcterms:W3CDTF">2013-10-04T06:30:29Z</dcterms:created>
  <dcterms:modified xsi:type="dcterms:W3CDTF">2024-07-24T07:59:01Z</dcterms:modified>
</cp:coreProperties>
</file>