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ismillah\Artikel Skripsi\Perhitungan Excel\"/>
    </mc:Choice>
  </mc:AlternateContent>
  <bookViews>
    <workbookView xWindow="0" yWindow="0" windowWidth="10185" windowHeight="4635" firstSheet="2" activeTab="4"/>
  </bookViews>
  <sheets>
    <sheet name="7 HST" sheetId="1" r:id="rId1"/>
    <sheet name="14 HST" sheetId="2" r:id="rId2"/>
    <sheet name="21 HST" sheetId="3" r:id="rId3"/>
    <sheet name="28 HST" sheetId="4" r:id="rId4"/>
    <sheet name="35 HST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3" i="3" l="1"/>
  <c r="L36" i="5" l="1"/>
  <c r="L35" i="5"/>
  <c r="L34" i="5"/>
  <c r="L38" i="4"/>
  <c r="L37" i="4"/>
  <c r="L36" i="4"/>
  <c r="L35" i="4"/>
  <c r="L34" i="4"/>
  <c r="L33" i="4"/>
  <c r="L37" i="3"/>
  <c r="L36" i="3"/>
  <c r="L35" i="3"/>
  <c r="L34" i="3"/>
  <c r="L39" i="2"/>
  <c r="L38" i="2"/>
  <c r="L37" i="2"/>
  <c r="L36" i="2"/>
  <c r="L35" i="2"/>
  <c r="L34" i="2"/>
  <c r="L33" i="2"/>
  <c r="L34" i="1"/>
  <c r="L33" i="1"/>
  <c r="L33" i="5"/>
  <c r="K29" i="3" l="1"/>
  <c r="K29" i="1"/>
  <c r="F29" i="1"/>
  <c r="F30" i="1"/>
  <c r="C19" i="1"/>
  <c r="C17" i="1"/>
  <c r="D15" i="1"/>
  <c r="F16" i="2" l="1"/>
  <c r="F29" i="3" l="1"/>
  <c r="F30" i="3"/>
  <c r="E4" i="5" l="1"/>
  <c r="E5" i="5"/>
  <c r="E6" i="5"/>
  <c r="E7" i="5"/>
  <c r="E8" i="5"/>
  <c r="E9" i="5"/>
  <c r="K29" i="2" l="1"/>
  <c r="E30" i="2" l="1"/>
  <c r="H30" i="5" l="1"/>
  <c r="G30" i="5"/>
  <c r="H29" i="5"/>
  <c r="G29" i="5"/>
  <c r="E14" i="5"/>
  <c r="B32" i="5"/>
  <c r="B31" i="5"/>
  <c r="B30" i="5"/>
  <c r="B29" i="5"/>
  <c r="F21" i="5"/>
  <c r="H30" i="4"/>
  <c r="G30" i="4"/>
  <c r="H29" i="4"/>
  <c r="G29" i="4"/>
  <c r="B32" i="4"/>
  <c r="B31" i="4"/>
  <c r="B30" i="4"/>
  <c r="B29" i="4"/>
  <c r="H30" i="3"/>
  <c r="G30" i="3"/>
  <c r="H29" i="3"/>
  <c r="G29" i="3"/>
  <c r="B32" i="3"/>
  <c r="B31" i="3"/>
  <c r="B30" i="3"/>
  <c r="B29" i="3"/>
  <c r="H30" i="2"/>
  <c r="G30" i="2"/>
  <c r="H29" i="2"/>
  <c r="G29" i="2"/>
  <c r="C21" i="2"/>
  <c r="D21" i="2"/>
  <c r="B32" i="2"/>
  <c r="B31" i="2"/>
  <c r="B30" i="2"/>
  <c r="B29" i="2"/>
  <c r="F21" i="2"/>
  <c r="H30" i="1"/>
  <c r="G30" i="1"/>
  <c r="H29" i="1"/>
  <c r="G29" i="1"/>
  <c r="B32" i="1"/>
  <c r="B31" i="1"/>
  <c r="B30" i="1"/>
  <c r="B29" i="1"/>
  <c r="D21" i="5" l="1"/>
  <c r="C21" i="5"/>
  <c r="B21" i="5"/>
  <c r="F15" i="5"/>
  <c r="F16" i="5"/>
  <c r="F17" i="5"/>
  <c r="F18" i="5"/>
  <c r="F19" i="5"/>
  <c r="F20" i="5"/>
  <c r="F14" i="5"/>
  <c r="E16" i="5"/>
  <c r="E17" i="5"/>
  <c r="E18" i="5"/>
  <c r="E19" i="5"/>
  <c r="E20" i="5"/>
  <c r="E15" i="5"/>
  <c r="Q7" i="5"/>
  <c r="Q8" i="5"/>
  <c r="Q9" i="5"/>
  <c r="Q6" i="5"/>
  <c r="Q5" i="5"/>
  <c r="Q4" i="5"/>
  <c r="Q3" i="5"/>
  <c r="K4" i="5"/>
  <c r="K6" i="5"/>
  <c r="K7" i="5"/>
  <c r="K8" i="5"/>
  <c r="K9" i="5"/>
  <c r="K3" i="5"/>
  <c r="E3" i="5"/>
  <c r="Q9" i="4"/>
  <c r="K6" i="4"/>
  <c r="K7" i="4"/>
  <c r="K8" i="4"/>
  <c r="K9" i="4"/>
  <c r="K4" i="4"/>
  <c r="K3" i="4"/>
  <c r="E4" i="4"/>
  <c r="E5" i="4"/>
  <c r="E6" i="4"/>
  <c r="E7" i="4"/>
  <c r="E8" i="4"/>
  <c r="E9" i="4"/>
  <c r="E3" i="4"/>
  <c r="D21" i="4"/>
  <c r="C21" i="4"/>
  <c r="B21" i="4"/>
  <c r="F16" i="4"/>
  <c r="F17" i="4"/>
  <c r="F18" i="4"/>
  <c r="F19" i="4"/>
  <c r="F20" i="4"/>
  <c r="F15" i="4"/>
  <c r="F14" i="4"/>
  <c r="E16" i="4"/>
  <c r="E17" i="4"/>
  <c r="E18" i="4"/>
  <c r="E19" i="4"/>
  <c r="E20" i="4"/>
  <c r="E15" i="4"/>
  <c r="E14" i="4"/>
  <c r="Q6" i="4"/>
  <c r="Q5" i="4"/>
  <c r="K5" i="4"/>
  <c r="E21" i="4" l="1"/>
  <c r="B26" i="4" s="1"/>
  <c r="C32" i="4" s="1"/>
  <c r="E21" i="5"/>
  <c r="B26" i="5" s="1"/>
  <c r="C32" i="5" s="1"/>
  <c r="D21" i="3"/>
  <c r="C21" i="3"/>
  <c r="B21" i="3"/>
  <c r="E21" i="3" s="1"/>
  <c r="B26" i="3" s="1"/>
  <c r="F16" i="3"/>
  <c r="F17" i="3"/>
  <c r="F18" i="3"/>
  <c r="F19" i="3"/>
  <c r="F20" i="3"/>
  <c r="F15" i="3"/>
  <c r="F14" i="3"/>
  <c r="E15" i="3"/>
  <c r="E16" i="3"/>
  <c r="E17" i="3"/>
  <c r="E18" i="3"/>
  <c r="E19" i="3"/>
  <c r="E20" i="3"/>
  <c r="E14" i="3"/>
  <c r="D15" i="3"/>
  <c r="D16" i="3"/>
  <c r="D19" i="3"/>
  <c r="D20" i="3"/>
  <c r="D14" i="3"/>
  <c r="C15" i="3"/>
  <c r="C16" i="3"/>
  <c r="C17" i="3"/>
  <c r="C19" i="3"/>
  <c r="C20" i="3"/>
  <c r="C14" i="3"/>
  <c r="B17" i="3"/>
  <c r="B19" i="3"/>
  <c r="B15" i="3"/>
  <c r="B14" i="3"/>
  <c r="Q5" i="3"/>
  <c r="Q6" i="3"/>
  <c r="Q7" i="3"/>
  <c r="Q8" i="3"/>
  <c r="Q9" i="3"/>
  <c r="Q4" i="3"/>
  <c r="Q3" i="3"/>
  <c r="K5" i="3"/>
  <c r="K6" i="3"/>
  <c r="K7" i="3"/>
  <c r="K8" i="3"/>
  <c r="K9" i="3"/>
  <c r="K4" i="3"/>
  <c r="K3" i="3"/>
  <c r="E5" i="3"/>
  <c r="E6" i="3"/>
  <c r="E7" i="3"/>
  <c r="E8" i="3"/>
  <c r="E9" i="3"/>
  <c r="E4" i="3"/>
  <c r="E3" i="3"/>
  <c r="B21" i="2"/>
  <c r="E21" i="2" s="1"/>
  <c r="B26" i="2" s="1"/>
  <c r="F17" i="2"/>
  <c r="F18" i="2"/>
  <c r="F19" i="2"/>
  <c r="F20" i="2"/>
  <c r="F15" i="2"/>
  <c r="F14" i="2"/>
  <c r="E16" i="2"/>
  <c r="E17" i="2"/>
  <c r="E18" i="2"/>
  <c r="E19" i="2"/>
  <c r="E20" i="2"/>
  <c r="E15" i="2"/>
  <c r="E14" i="2"/>
  <c r="D20" i="2"/>
  <c r="D19" i="2"/>
  <c r="D17" i="2"/>
  <c r="D16" i="2"/>
  <c r="D15" i="2"/>
  <c r="D14" i="2"/>
  <c r="C20" i="2"/>
  <c r="C19" i="2"/>
  <c r="C18" i="2"/>
  <c r="C17" i="2"/>
  <c r="C16" i="2"/>
  <c r="C15" i="2"/>
  <c r="C14" i="2"/>
  <c r="B20" i="2"/>
  <c r="B19" i="2"/>
  <c r="B17" i="2"/>
  <c r="B16" i="2"/>
  <c r="B15" i="2"/>
  <c r="B14" i="2"/>
  <c r="Q5" i="2"/>
  <c r="Q6" i="2"/>
  <c r="Q7" i="2"/>
  <c r="Q8" i="2"/>
  <c r="Q9" i="2"/>
  <c r="Q4" i="2"/>
  <c r="Q3" i="2"/>
  <c r="K5" i="2"/>
  <c r="K6" i="2"/>
  <c r="K7" i="2"/>
  <c r="K8" i="2"/>
  <c r="K9" i="2"/>
  <c r="K4" i="2"/>
  <c r="K3" i="2"/>
  <c r="E5" i="2"/>
  <c r="E6" i="2"/>
  <c r="E7" i="2"/>
  <c r="E8" i="2"/>
  <c r="E9" i="2"/>
  <c r="E4" i="2"/>
  <c r="E3" i="2"/>
  <c r="C30" i="4" l="1"/>
  <c r="D30" i="4" s="1"/>
  <c r="C29" i="4"/>
  <c r="D29" i="4" s="1"/>
  <c r="F21" i="3"/>
  <c r="C30" i="2"/>
  <c r="D30" i="2" s="1"/>
  <c r="C32" i="2"/>
  <c r="C31" i="2" s="1"/>
  <c r="D31" i="2" s="1"/>
  <c r="C29" i="2"/>
  <c r="D29" i="2" s="1"/>
  <c r="C32" i="3"/>
  <c r="C29" i="3"/>
  <c r="D29" i="3" s="1"/>
  <c r="C30" i="3"/>
  <c r="D30" i="3" s="1"/>
  <c r="C30" i="5"/>
  <c r="D30" i="5" s="1"/>
  <c r="C29" i="5"/>
  <c r="D29" i="5" s="1"/>
  <c r="C21" i="1"/>
  <c r="F19" i="1"/>
  <c r="F17" i="1"/>
  <c r="F16" i="1"/>
  <c r="F15" i="1"/>
  <c r="F14" i="1"/>
  <c r="E19" i="1"/>
  <c r="E17" i="1"/>
  <c r="E16" i="1"/>
  <c r="E15" i="1"/>
  <c r="E14" i="1"/>
  <c r="D20" i="1"/>
  <c r="D21" i="1" s="1"/>
  <c r="D19" i="1"/>
  <c r="C20" i="1"/>
  <c r="C15" i="1"/>
  <c r="C14" i="1"/>
  <c r="B20" i="1"/>
  <c r="B19" i="1"/>
  <c r="B17" i="1"/>
  <c r="B15" i="1"/>
  <c r="Q5" i="1"/>
  <c r="Q6" i="1"/>
  <c r="Q7" i="1"/>
  <c r="Q8" i="1"/>
  <c r="Q9" i="1"/>
  <c r="Q4" i="1"/>
  <c r="Q3" i="1"/>
  <c r="K5" i="1"/>
  <c r="K6" i="1"/>
  <c r="K7" i="1"/>
  <c r="K8" i="1"/>
  <c r="K9" i="1"/>
  <c r="K4" i="1"/>
  <c r="K3" i="1"/>
  <c r="E5" i="1"/>
  <c r="E6" i="1"/>
  <c r="E7" i="1"/>
  <c r="B18" i="1" s="1"/>
  <c r="E8" i="1"/>
  <c r="E9" i="1"/>
  <c r="E4" i="1"/>
  <c r="E3" i="1"/>
  <c r="C31" i="4" l="1"/>
  <c r="D31" i="4" s="1"/>
  <c r="E20" i="1"/>
  <c r="F20" i="1"/>
  <c r="F21" i="1"/>
  <c r="B21" i="1"/>
  <c r="E18" i="1"/>
  <c r="F18" i="1"/>
  <c r="E21" i="1"/>
  <c r="B26" i="1" s="1"/>
  <c r="C32" i="1" s="1"/>
  <c r="E29" i="4"/>
  <c r="F29" i="4" s="1"/>
  <c r="E29" i="2"/>
  <c r="C31" i="3"/>
  <c r="D31" i="3" s="1"/>
  <c r="C31" i="5"/>
  <c r="D31" i="5" s="1"/>
  <c r="E30" i="4" l="1"/>
  <c r="F30" i="4" s="1"/>
  <c r="K29" i="4"/>
  <c r="C29" i="1"/>
  <c r="D29" i="1" s="1"/>
  <c r="C30" i="1"/>
  <c r="D30" i="1" s="1"/>
  <c r="E30" i="3"/>
  <c r="E29" i="5"/>
  <c r="F29" i="5" s="1"/>
  <c r="K29" i="5"/>
  <c r="E29" i="3"/>
  <c r="E30" i="5"/>
  <c r="F30" i="5" s="1"/>
  <c r="C31" i="1" l="1"/>
  <c r="D31" i="1" s="1"/>
  <c r="E30" i="1" s="1"/>
  <c r="E29" i="1" l="1"/>
</calcChain>
</file>

<file path=xl/sharedStrings.xml><?xml version="1.0" encoding="utf-8"?>
<sst xmlns="http://schemas.openxmlformats.org/spreadsheetml/2006/main" count="402" uniqueCount="43">
  <si>
    <t>Perlakuan</t>
  </si>
  <si>
    <t>Ulangan</t>
  </si>
  <si>
    <t>rata-rata</t>
  </si>
  <si>
    <t>L1</t>
  </si>
  <si>
    <t>L2</t>
  </si>
  <si>
    <t>L3</t>
  </si>
  <si>
    <t>L4</t>
  </si>
  <si>
    <t>L5</t>
  </si>
  <si>
    <t>L6</t>
  </si>
  <si>
    <t>L7</t>
  </si>
  <si>
    <t>Ulangan 2</t>
  </si>
  <si>
    <t>Ulangan 3</t>
  </si>
  <si>
    <t>Ulangan 1</t>
  </si>
  <si>
    <t>Ulangan (r)</t>
  </si>
  <si>
    <t>FK</t>
  </si>
  <si>
    <t>I</t>
  </si>
  <si>
    <t>II</t>
  </si>
  <si>
    <t>III</t>
  </si>
  <si>
    <t>Jumlah</t>
  </si>
  <si>
    <t>Rata-rata</t>
  </si>
  <si>
    <t>SK</t>
  </si>
  <si>
    <t>db</t>
  </si>
  <si>
    <t>JK</t>
  </si>
  <si>
    <t>KT</t>
  </si>
  <si>
    <t>Fhitung</t>
  </si>
  <si>
    <t>Notasi</t>
  </si>
  <si>
    <t>F 5%</t>
  </si>
  <si>
    <t>F 1%</t>
  </si>
  <si>
    <t>Galat</t>
  </si>
  <si>
    <t>Total</t>
  </si>
  <si>
    <t>tn</t>
  </si>
  <si>
    <t>Kelompok</t>
  </si>
  <si>
    <t>Perlakuan (t)</t>
  </si>
  <si>
    <t>**</t>
  </si>
  <si>
    <t>BNJ 5%</t>
  </si>
  <si>
    <t>PERLAKUAN</t>
  </si>
  <si>
    <t>RATA-RATA</t>
  </si>
  <si>
    <t>RATA-RATA+BNJ</t>
  </si>
  <si>
    <t>a</t>
  </si>
  <si>
    <t>NOTASI</t>
  </si>
  <si>
    <t>ab</t>
  </si>
  <si>
    <t>b</t>
  </si>
  <si>
    <t>Tabel (7,12)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</si>
</sst>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3" xfId="0" applyFont="1" applyBorder="1" applyAlignment="1">
      <alignment horizontal="center" vertical="center"/>
    </xf>
    <xf numFmtId="0" fontId="1" fillId="0" borderId="3" xfId="0" applyFont="1" applyBorder="1"/>
    <xf numFmtId="0" fontId="1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3" borderId="1" xfId="0" applyFont="1" applyFill="1" applyBorder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2" fontId="1" fillId="0" borderId="1" xfId="0" applyNumberFormat="1" applyFont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9"/>
  <sheetViews>
    <sheetView topLeftCell="H16" zoomScale="90" zoomScaleNormal="90" workbookViewId="0">
      <selection activeCell="I35" sqref="I35"/>
    </sheetView>
  </sheetViews>
  <sheetFormatPr defaultRowHeight="15.75" x14ac:dyDescent="0.25"/>
  <cols>
    <col min="1" max="1" width="14" style="3" customWidth="1"/>
    <col min="2" max="5" width="9.140625" style="3"/>
    <col min="6" max="6" width="21.5703125" style="3" customWidth="1"/>
    <col min="7" max="7" width="10.85546875" style="3" customWidth="1"/>
    <col min="8" max="9" width="9.140625" style="3"/>
    <col min="10" max="10" width="19.5703125" style="3" customWidth="1"/>
    <col min="11" max="11" width="23.85546875" style="3" customWidth="1"/>
    <col min="12" max="12" width="23" style="3" customWidth="1"/>
    <col min="13" max="13" width="14.5703125" style="3" customWidth="1"/>
    <col min="14" max="16384" width="9.140625" style="3"/>
  </cols>
  <sheetData>
    <row r="1" spans="1:17" x14ac:dyDescent="0.25">
      <c r="A1" s="1"/>
      <c r="B1" s="1"/>
      <c r="C1" s="1" t="s">
        <v>12</v>
      </c>
      <c r="D1" s="1"/>
      <c r="E1" s="2"/>
      <c r="I1" s="3" t="s">
        <v>10</v>
      </c>
      <c r="O1" s="3" t="s">
        <v>11</v>
      </c>
    </row>
    <row r="2" spans="1:17" x14ac:dyDescent="0.25">
      <c r="A2" s="4" t="s">
        <v>0</v>
      </c>
      <c r="B2" s="4">
        <v>1</v>
      </c>
      <c r="C2" s="4">
        <v>2</v>
      </c>
      <c r="D2" s="4">
        <v>3</v>
      </c>
      <c r="E2" s="5" t="s">
        <v>2</v>
      </c>
      <c r="G2" s="6" t="s">
        <v>0</v>
      </c>
      <c r="H2" s="6">
        <v>1</v>
      </c>
      <c r="I2" s="6">
        <v>2</v>
      </c>
      <c r="J2" s="6">
        <v>3</v>
      </c>
      <c r="K2" s="7" t="s">
        <v>2</v>
      </c>
      <c r="M2" s="6" t="s">
        <v>0</v>
      </c>
      <c r="N2" s="6">
        <v>1</v>
      </c>
      <c r="O2" s="6">
        <v>2</v>
      </c>
      <c r="P2" s="6">
        <v>3</v>
      </c>
      <c r="Q2" s="7" t="s">
        <v>2</v>
      </c>
    </row>
    <row r="3" spans="1:17" x14ac:dyDescent="0.25">
      <c r="A3" s="6" t="s">
        <v>3</v>
      </c>
      <c r="B3" s="6">
        <v>4</v>
      </c>
      <c r="C3" s="6">
        <v>4</v>
      </c>
      <c r="D3" s="6">
        <v>2</v>
      </c>
      <c r="E3" s="7">
        <f>AVERAGE(B3:D3)</f>
        <v>3.3333333333333335</v>
      </c>
      <c r="G3" s="6" t="s">
        <v>3</v>
      </c>
      <c r="H3" s="6">
        <v>4</v>
      </c>
      <c r="I3" s="6">
        <v>4</v>
      </c>
      <c r="J3" s="6">
        <v>4</v>
      </c>
      <c r="K3" s="7">
        <f>AVERAGE(H3:J3)</f>
        <v>4</v>
      </c>
      <c r="M3" s="6" t="s">
        <v>3</v>
      </c>
      <c r="N3" s="6">
        <v>4</v>
      </c>
      <c r="O3" s="6">
        <v>3</v>
      </c>
      <c r="P3" s="6">
        <v>4</v>
      </c>
      <c r="Q3" s="7">
        <f>AVERAGE(N3:P3)</f>
        <v>3.6666666666666665</v>
      </c>
    </row>
    <row r="4" spans="1:17" x14ac:dyDescent="0.25">
      <c r="A4" s="6" t="s">
        <v>4</v>
      </c>
      <c r="B4" s="6">
        <v>4</v>
      </c>
      <c r="C4" s="6">
        <v>4</v>
      </c>
      <c r="D4" s="6">
        <v>4</v>
      </c>
      <c r="E4" s="7">
        <f>AVERAGE(B4:D4)</f>
        <v>4</v>
      </c>
      <c r="G4" s="6" t="s">
        <v>4</v>
      </c>
      <c r="H4" s="6">
        <v>4</v>
      </c>
      <c r="I4" s="6">
        <v>4</v>
      </c>
      <c r="J4" s="6">
        <v>4</v>
      </c>
      <c r="K4" s="7">
        <f>AVERAGE(H4:J4)</f>
        <v>4</v>
      </c>
      <c r="M4" s="6" t="s">
        <v>4</v>
      </c>
      <c r="N4" s="6">
        <v>3</v>
      </c>
      <c r="O4" s="6">
        <v>4</v>
      </c>
      <c r="P4" s="6">
        <v>4</v>
      </c>
      <c r="Q4" s="7">
        <f>AVERAGE(N4:P4)</f>
        <v>3.6666666666666665</v>
      </c>
    </row>
    <row r="5" spans="1:17" x14ac:dyDescent="0.25">
      <c r="A5" s="6" t="s">
        <v>5</v>
      </c>
      <c r="B5" s="6">
        <v>3</v>
      </c>
      <c r="C5" s="6">
        <v>3</v>
      </c>
      <c r="D5" s="6">
        <v>4</v>
      </c>
      <c r="E5" s="7">
        <f t="shared" ref="E5:E9" si="0">AVERAGE(B5:D5)</f>
        <v>3.3333333333333335</v>
      </c>
      <c r="G5" s="6" t="s">
        <v>5</v>
      </c>
      <c r="H5" s="6">
        <v>4</v>
      </c>
      <c r="I5" s="6">
        <v>3</v>
      </c>
      <c r="J5" s="6">
        <v>4</v>
      </c>
      <c r="K5" s="7">
        <f t="shared" ref="K5:K9" si="1">AVERAGE(H5:J5)</f>
        <v>3.6666666666666665</v>
      </c>
      <c r="M5" s="6" t="s">
        <v>5</v>
      </c>
      <c r="N5" s="6">
        <v>3</v>
      </c>
      <c r="O5" s="6">
        <v>4</v>
      </c>
      <c r="P5" s="6">
        <v>2</v>
      </c>
      <c r="Q5" s="7">
        <f t="shared" ref="Q5:Q9" si="2">AVERAGE(N5:P5)</f>
        <v>3</v>
      </c>
    </row>
    <row r="6" spans="1:17" x14ac:dyDescent="0.25">
      <c r="A6" s="6" t="s">
        <v>6</v>
      </c>
      <c r="B6" s="6">
        <v>4</v>
      </c>
      <c r="C6" s="6">
        <v>4</v>
      </c>
      <c r="D6" s="6">
        <v>4</v>
      </c>
      <c r="E6" s="7">
        <f t="shared" si="0"/>
        <v>4</v>
      </c>
      <c r="G6" s="6" t="s">
        <v>6</v>
      </c>
      <c r="H6" s="6">
        <v>3</v>
      </c>
      <c r="I6" s="6">
        <v>3</v>
      </c>
      <c r="J6" s="6">
        <v>4</v>
      </c>
      <c r="K6" s="7">
        <f t="shared" si="1"/>
        <v>3.3333333333333335</v>
      </c>
      <c r="M6" s="6" t="s">
        <v>6</v>
      </c>
      <c r="N6" s="6">
        <v>3</v>
      </c>
      <c r="O6" s="6">
        <v>4</v>
      </c>
      <c r="P6" s="6">
        <v>2</v>
      </c>
      <c r="Q6" s="7">
        <f t="shared" si="2"/>
        <v>3</v>
      </c>
    </row>
    <row r="7" spans="1:17" x14ac:dyDescent="0.25">
      <c r="A7" s="6" t="s">
        <v>7</v>
      </c>
      <c r="B7" s="6">
        <v>4</v>
      </c>
      <c r="C7" s="6">
        <v>4</v>
      </c>
      <c r="D7" s="6">
        <v>4</v>
      </c>
      <c r="E7" s="7">
        <f t="shared" si="0"/>
        <v>4</v>
      </c>
      <c r="G7" s="6" t="s">
        <v>7</v>
      </c>
      <c r="H7" s="6">
        <v>3</v>
      </c>
      <c r="I7" s="6">
        <v>4</v>
      </c>
      <c r="J7" s="6">
        <v>4</v>
      </c>
      <c r="K7" s="7">
        <f t="shared" si="1"/>
        <v>3.6666666666666665</v>
      </c>
      <c r="M7" s="6" t="s">
        <v>7</v>
      </c>
      <c r="N7" s="6">
        <v>4</v>
      </c>
      <c r="O7" s="6">
        <v>4</v>
      </c>
      <c r="P7" s="6">
        <v>3</v>
      </c>
      <c r="Q7" s="7">
        <f t="shared" si="2"/>
        <v>3.6666666666666665</v>
      </c>
    </row>
    <row r="8" spans="1:17" x14ac:dyDescent="0.25">
      <c r="A8" s="6" t="s">
        <v>8</v>
      </c>
      <c r="B8" s="6">
        <v>4</v>
      </c>
      <c r="C8" s="6">
        <v>4</v>
      </c>
      <c r="D8" s="6">
        <v>4</v>
      </c>
      <c r="E8" s="7">
        <f t="shared" si="0"/>
        <v>4</v>
      </c>
      <c r="G8" s="6" t="s">
        <v>8</v>
      </c>
      <c r="H8" s="6">
        <v>3</v>
      </c>
      <c r="I8" s="6">
        <v>3</v>
      </c>
      <c r="J8" s="6">
        <v>4</v>
      </c>
      <c r="K8" s="7">
        <f t="shared" si="1"/>
        <v>3.3333333333333335</v>
      </c>
      <c r="M8" s="6" t="s">
        <v>8</v>
      </c>
      <c r="N8" s="6">
        <v>3</v>
      </c>
      <c r="O8" s="6">
        <v>3</v>
      </c>
      <c r="P8" s="6">
        <v>3</v>
      </c>
      <c r="Q8" s="7">
        <f t="shared" si="2"/>
        <v>3</v>
      </c>
    </row>
    <row r="9" spans="1:17" x14ac:dyDescent="0.25">
      <c r="A9" s="6" t="s">
        <v>9</v>
      </c>
      <c r="B9" s="6">
        <v>3</v>
      </c>
      <c r="C9" s="6">
        <v>3</v>
      </c>
      <c r="D9" s="6">
        <v>3</v>
      </c>
      <c r="E9" s="7">
        <f t="shared" si="0"/>
        <v>3</v>
      </c>
      <c r="G9" s="6" t="s">
        <v>9</v>
      </c>
      <c r="H9" s="6">
        <v>4</v>
      </c>
      <c r="I9" s="6">
        <v>4</v>
      </c>
      <c r="J9" s="6">
        <v>4</v>
      </c>
      <c r="K9" s="7">
        <f t="shared" si="1"/>
        <v>4</v>
      </c>
      <c r="M9" s="6" t="s">
        <v>9</v>
      </c>
      <c r="N9" s="6">
        <v>4</v>
      </c>
      <c r="O9" s="6">
        <v>4</v>
      </c>
      <c r="P9" s="6">
        <v>4</v>
      </c>
      <c r="Q9" s="7">
        <f t="shared" si="2"/>
        <v>4</v>
      </c>
    </row>
    <row r="11" spans="1:17" x14ac:dyDescent="0.25">
      <c r="A11" s="10"/>
      <c r="B11" s="11"/>
    </row>
    <row r="12" spans="1:17" x14ac:dyDescent="0.25">
      <c r="A12" s="22" t="s">
        <v>0</v>
      </c>
      <c r="B12" s="24" t="s">
        <v>1</v>
      </c>
      <c r="C12" s="25"/>
      <c r="D12" s="26"/>
      <c r="E12" s="27" t="s">
        <v>18</v>
      </c>
      <c r="F12" s="27" t="s">
        <v>19</v>
      </c>
    </row>
    <row r="13" spans="1:17" x14ac:dyDescent="0.25">
      <c r="A13" s="23"/>
      <c r="B13" s="8" t="s">
        <v>15</v>
      </c>
      <c r="C13" s="8" t="s">
        <v>16</v>
      </c>
      <c r="D13" s="8" t="s">
        <v>17</v>
      </c>
      <c r="E13" s="28"/>
      <c r="F13" s="28"/>
    </row>
    <row r="14" spans="1:17" x14ac:dyDescent="0.25">
      <c r="A14" s="9" t="s">
        <v>3</v>
      </c>
      <c r="B14" s="7">
        <v>4</v>
      </c>
      <c r="C14" s="7">
        <f t="shared" ref="C14:C20" si="3">K3</f>
        <v>4</v>
      </c>
      <c r="D14" s="7">
        <v>4</v>
      </c>
      <c r="E14" s="7">
        <f t="shared" ref="E14:E20" si="4">SUM(B14:D14)</f>
        <v>12</v>
      </c>
      <c r="F14" s="7">
        <f t="shared" ref="F14:F20" si="5">AVERAGE(B14:D14)</f>
        <v>4</v>
      </c>
    </row>
    <row r="15" spans="1:17" x14ac:dyDescent="0.25">
      <c r="A15" s="9" t="s">
        <v>4</v>
      </c>
      <c r="B15" s="7">
        <f t="shared" ref="B15:B20" si="6">E4</f>
        <v>4</v>
      </c>
      <c r="C15" s="7">
        <f t="shared" si="3"/>
        <v>4</v>
      </c>
      <c r="D15" s="7">
        <f t="shared" ref="D15:D20" si="7">Q4</f>
        <v>3.6666666666666665</v>
      </c>
      <c r="E15" s="7">
        <f t="shared" si="4"/>
        <v>11.666666666666666</v>
      </c>
      <c r="F15" s="7">
        <f t="shared" si="5"/>
        <v>3.8888888888888888</v>
      </c>
    </row>
    <row r="16" spans="1:17" x14ac:dyDescent="0.25">
      <c r="A16" s="9" t="s">
        <v>5</v>
      </c>
      <c r="B16" s="14">
        <v>3</v>
      </c>
      <c r="C16" s="14">
        <v>3</v>
      </c>
      <c r="D16" s="14">
        <v>2</v>
      </c>
      <c r="E16" s="14">
        <f t="shared" si="4"/>
        <v>8</v>
      </c>
      <c r="F16" s="14">
        <f t="shared" si="5"/>
        <v>2.6666666666666665</v>
      </c>
    </row>
    <row r="17" spans="1:20" x14ac:dyDescent="0.25">
      <c r="A17" s="9" t="s">
        <v>6</v>
      </c>
      <c r="B17" s="14">
        <f t="shared" si="6"/>
        <v>4</v>
      </c>
      <c r="C17" s="14">
        <f>AVERAGE(H6:J6)</f>
        <v>3.3333333333333335</v>
      </c>
      <c r="D17" s="14">
        <v>2</v>
      </c>
      <c r="E17" s="14">
        <f t="shared" si="4"/>
        <v>9.3333333333333339</v>
      </c>
      <c r="F17" s="14">
        <f t="shared" si="5"/>
        <v>3.1111111111111112</v>
      </c>
    </row>
    <row r="18" spans="1:20" x14ac:dyDescent="0.25">
      <c r="A18" s="9" t="s">
        <v>7</v>
      </c>
      <c r="B18" s="14">
        <f t="shared" si="6"/>
        <v>4</v>
      </c>
      <c r="C18" s="14">
        <v>4</v>
      </c>
      <c r="D18" s="14">
        <v>4</v>
      </c>
      <c r="E18" s="14">
        <f t="shared" si="4"/>
        <v>12</v>
      </c>
      <c r="F18" s="14">
        <f t="shared" si="5"/>
        <v>4</v>
      </c>
    </row>
    <row r="19" spans="1:20" x14ac:dyDescent="0.25">
      <c r="A19" s="9" t="s">
        <v>8</v>
      </c>
      <c r="B19" s="7">
        <f t="shared" si="6"/>
        <v>4</v>
      </c>
      <c r="C19" s="7">
        <f>AVERAGE(H8:J8)</f>
        <v>3.3333333333333335</v>
      </c>
      <c r="D19" s="7">
        <f t="shared" si="7"/>
        <v>3</v>
      </c>
      <c r="E19" s="7">
        <f t="shared" si="4"/>
        <v>10.333333333333334</v>
      </c>
      <c r="F19" s="7">
        <f t="shared" si="5"/>
        <v>3.4444444444444446</v>
      </c>
      <c r="M19" s="10"/>
      <c r="N19" s="12"/>
      <c r="O19" s="12"/>
      <c r="P19" s="12"/>
      <c r="Q19" s="12"/>
      <c r="R19" s="12"/>
    </row>
    <row r="20" spans="1:20" x14ac:dyDescent="0.25">
      <c r="A20" s="9" t="s">
        <v>9</v>
      </c>
      <c r="B20" s="7">
        <f t="shared" si="6"/>
        <v>3</v>
      </c>
      <c r="C20" s="7">
        <f t="shared" si="3"/>
        <v>4</v>
      </c>
      <c r="D20" s="7">
        <f t="shared" si="7"/>
        <v>4</v>
      </c>
      <c r="E20" s="7">
        <f t="shared" si="4"/>
        <v>11</v>
      </c>
      <c r="F20" s="7">
        <f t="shared" si="5"/>
        <v>3.6666666666666665</v>
      </c>
      <c r="I20" s="10"/>
      <c r="J20" s="11"/>
      <c r="M20" s="10"/>
      <c r="N20" s="11"/>
      <c r="O20" s="11"/>
      <c r="P20" s="11"/>
      <c r="Q20" s="11"/>
      <c r="R20" s="11"/>
      <c r="S20" s="11"/>
      <c r="T20" s="11"/>
    </row>
    <row r="21" spans="1:20" x14ac:dyDescent="0.25">
      <c r="A21" s="9" t="s">
        <v>18</v>
      </c>
      <c r="B21" s="7">
        <f>SUM(B14:B20)</f>
        <v>26</v>
      </c>
      <c r="C21" s="7">
        <f>SUM(C14:C20)</f>
        <v>25.666666666666668</v>
      </c>
      <c r="D21" s="7">
        <f>SUM(D14:D20)</f>
        <v>22.666666666666664</v>
      </c>
      <c r="E21" s="7">
        <f>SUM(B21:D21)</f>
        <v>74.333333333333343</v>
      </c>
      <c r="F21" s="7">
        <f>AVERAGE(B14:D20)</f>
        <v>3.53968253968254</v>
      </c>
      <c r="I21" s="10"/>
      <c r="J21" s="11"/>
      <c r="M21" s="10"/>
      <c r="N21" s="11"/>
      <c r="O21" s="11"/>
      <c r="P21" s="11"/>
      <c r="Q21" s="11"/>
      <c r="R21" s="11"/>
      <c r="S21" s="11"/>
      <c r="T21" s="11"/>
    </row>
    <row r="22" spans="1:20" x14ac:dyDescent="0.25">
      <c r="A22" s="10"/>
      <c r="B22" s="11"/>
      <c r="C22" s="13"/>
      <c r="D22" s="11"/>
      <c r="E22" s="11"/>
      <c r="F22" s="11"/>
      <c r="I22" s="11"/>
      <c r="J22" s="11"/>
      <c r="M22" s="10"/>
      <c r="N22" s="11"/>
      <c r="O22" s="11"/>
      <c r="P22" s="11"/>
      <c r="Q22" s="11"/>
      <c r="R22" s="11"/>
      <c r="S22" s="11"/>
      <c r="T22" s="11"/>
    </row>
    <row r="23" spans="1:20" x14ac:dyDescent="0.25">
      <c r="A23" s="9" t="s">
        <v>32</v>
      </c>
      <c r="B23" s="7">
        <v>7</v>
      </c>
      <c r="C23" s="11"/>
      <c r="D23" s="11"/>
      <c r="E23" s="11"/>
      <c r="F23" s="11"/>
      <c r="I23" s="10"/>
      <c r="J23" s="11"/>
      <c r="M23" s="10"/>
      <c r="N23" s="11"/>
      <c r="O23" s="11"/>
      <c r="P23" s="11"/>
      <c r="Q23" s="11"/>
      <c r="R23" s="11"/>
      <c r="S23" s="11"/>
      <c r="T23" s="11"/>
    </row>
    <row r="24" spans="1:20" x14ac:dyDescent="0.25">
      <c r="A24" s="9" t="s">
        <v>13</v>
      </c>
      <c r="B24" s="7">
        <v>3</v>
      </c>
      <c r="C24" s="11"/>
      <c r="D24" s="11"/>
      <c r="E24" s="11"/>
      <c r="F24" s="11"/>
      <c r="M24" s="10"/>
      <c r="N24" s="11"/>
      <c r="O24" s="11"/>
      <c r="P24" s="11"/>
      <c r="Q24" s="11"/>
      <c r="R24" s="11"/>
    </row>
    <row r="25" spans="1:20" x14ac:dyDescent="0.25">
      <c r="C25" s="11"/>
      <c r="D25" s="11"/>
      <c r="E25" s="11"/>
      <c r="F25" s="11"/>
      <c r="M25" s="10"/>
      <c r="N25" s="11"/>
      <c r="O25" s="11"/>
      <c r="P25" s="11"/>
      <c r="Q25" s="11"/>
      <c r="R25" s="11"/>
    </row>
    <row r="26" spans="1:20" x14ac:dyDescent="0.25">
      <c r="A26" s="9" t="s">
        <v>14</v>
      </c>
      <c r="B26" s="7">
        <f>SUMSQ(E21)/(B23*B24)</f>
        <v>263.11640211640218</v>
      </c>
      <c r="M26" s="10"/>
      <c r="N26" s="11"/>
      <c r="O26" s="11"/>
      <c r="P26" s="11"/>
      <c r="Q26" s="11"/>
      <c r="R26" s="11"/>
    </row>
    <row r="27" spans="1:20" x14ac:dyDescent="0.25">
      <c r="A27" s="10"/>
      <c r="B27" s="11"/>
      <c r="C27" s="11"/>
      <c r="D27" s="11"/>
      <c r="E27" s="11"/>
      <c r="F27" s="11"/>
      <c r="G27" s="11"/>
      <c r="H27" s="11"/>
      <c r="M27" s="10"/>
      <c r="N27" s="11"/>
      <c r="O27" s="11"/>
      <c r="P27" s="11"/>
      <c r="Q27" s="11"/>
      <c r="R27" s="11"/>
    </row>
    <row r="28" spans="1:20" x14ac:dyDescent="0.25">
      <c r="A28" s="9" t="s">
        <v>20</v>
      </c>
      <c r="B28" s="8" t="s">
        <v>21</v>
      </c>
      <c r="C28" s="8" t="s">
        <v>22</v>
      </c>
      <c r="D28" s="8" t="s">
        <v>23</v>
      </c>
      <c r="E28" s="8" t="s">
        <v>24</v>
      </c>
      <c r="F28" s="8" t="s">
        <v>25</v>
      </c>
      <c r="G28" s="8" t="s">
        <v>26</v>
      </c>
      <c r="H28" s="8" t="s">
        <v>27</v>
      </c>
      <c r="J28" s="8" t="s">
        <v>42</v>
      </c>
      <c r="K28" s="8">
        <v>4.95</v>
      </c>
      <c r="N28" s="11"/>
      <c r="O28" s="11"/>
      <c r="P28" s="11"/>
      <c r="Q28" s="11"/>
      <c r="R28" s="11"/>
    </row>
    <row r="29" spans="1:20" x14ac:dyDescent="0.25">
      <c r="A29" s="9" t="s">
        <v>31</v>
      </c>
      <c r="B29" s="14">
        <f>B24-1</f>
        <v>2</v>
      </c>
      <c r="C29" s="14">
        <f>SUMSQ(B21:D21)/B23-B26</f>
        <v>0.96296296296293349</v>
      </c>
      <c r="D29" s="14">
        <f>C29/B29</f>
        <v>0.48148148148146674</v>
      </c>
      <c r="E29" s="14">
        <f>D29/D31</f>
        <v>1.9024390243901672</v>
      </c>
      <c r="F29" s="19" t="str">
        <f>IF(E29&lt;G29,"tn",IF(E29&lt;H29,"*","**"))</f>
        <v>tn</v>
      </c>
      <c r="G29" s="14">
        <f>FINV(0.05,B29,B31)</f>
        <v>3.8852938346523942</v>
      </c>
      <c r="H29" s="14">
        <f>FINV(0.01,B29,B31)</f>
        <v>6.9266081401913002</v>
      </c>
      <c r="J29" s="18" t="s">
        <v>34</v>
      </c>
      <c r="K29" s="21">
        <f>K28*((D31/7)^0.5)</f>
        <v>0.94121881469872137</v>
      </c>
      <c r="L29" s="16"/>
      <c r="M29" s="16"/>
    </row>
    <row r="30" spans="1:20" x14ac:dyDescent="0.25">
      <c r="A30" s="9" t="s">
        <v>0</v>
      </c>
      <c r="B30" s="14">
        <f>B23-1</f>
        <v>6</v>
      </c>
      <c r="C30" s="14">
        <f>SUMSQ(E14:E20)/B24-B26</f>
        <v>4.5502645502645009</v>
      </c>
      <c r="D30" s="14">
        <f>C30/B30</f>
        <v>0.75837742504408345</v>
      </c>
      <c r="E30" s="14">
        <f>D30/D31</f>
        <v>2.9965156794424468</v>
      </c>
      <c r="F30" s="19" t="str">
        <f>IF(E30&lt;G30,"tn",IF(E30&lt;H30,"*","**"))</f>
        <v>*</v>
      </c>
      <c r="G30" s="14">
        <f>FINV(0.05,B30,B32)</f>
        <v>2.5989777115642028</v>
      </c>
      <c r="H30" s="14">
        <f>FINV(0.01,B30,B32)</f>
        <v>3.8714268151294093</v>
      </c>
      <c r="J30" s="16"/>
      <c r="K30" s="16"/>
      <c r="L30" s="16"/>
      <c r="M30" s="16"/>
    </row>
    <row r="31" spans="1:20" x14ac:dyDescent="0.25">
      <c r="A31" s="9" t="s">
        <v>28</v>
      </c>
      <c r="B31" s="14">
        <f>(B23-1)*(B24-1)</f>
        <v>12</v>
      </c>
      <c r="C31" s="14">
        <f>C32-C29-C30</f>
        <v>3.0370370370370665</v>
      </c>
      <c r="D31" s="14">
        <f>C31/B31</f>
        <v>0.25308641975308888</v>
      </c>
      <c r="E31" s="17"/>
      <c r="F31" s="17"/>
      <c r="G31" s="17"/>
      <c r="H31" s="17"/>
      <c r="J31" s="16"/>
      <c r="K31" s="16"/>
      <c r="L31" s="16"/>
      <c r="M31" s="16"/>
    </row>
    <row r="32" spans="1:20" x14ac:dyDescent="0.25">
      <c r="A32" s="8" t="s">
        <v>29</v>
      </c>
      <c r="B32" s="14">
        <f>B23*B24-1</f>
        <v>20</v>
      </c>
      <c r="C32" s="14">
        <f>SUMSQ(B14:D20)-B26</f>
        <v>8.5502645502645009</v>
      </c>
      <c r="D32" s="17"/>
      <c r="E32" s="17"/>
      <c r="F32" s="17"/>
      <c r="G32" s="17"/>
      <c r="H32" s="17"/>
      <c r="J32" s="6" t="s">
        <v>35</v>
      </c>
      <c r="K32" s="6" t="s">
        <v>36</v>
      </c>
      <c r="L32" s="6" t="s">
        <v>37</v>
      </c>
      <c r="M32" s="6" t="s">
        <v>39</v>
      </c>
    </row>
    <row r="33" spans="10:13" x14ac:dyDescent="0.25">
      <c r="J33" s="6" t="s">
        <v>5</v>
      </c>
      <c r="K33" s="20">
        <v>2.6666666669999999</v>
      </c>
      <c r="L33" s="20">
        <f>K33+K29</f>
        <v>3.6078854816987214</v>
      </c>
      <c r="M33" s="6" t="s">
        <v>38</v>
      </c>
    </row>
    <row r="34" spans="10:13" x14ac:dyDescent="0.25">
      <c r="J34" s="6" t="s">
        <v>6</v>
      </c>
      <c r="K34" s="20">
        <v>3.111111111</v>
      </c>
      <c r="L34" s="20">
        <f>K34+K29</f>
        <v>4.0523299256987215</v>
      </c>
      <c r="M34" s="6" t="s">
        <v>40</v>
      </c>
    </row>
    <row r="35" spans="10:13" x14ac:dyDescent="0.25">
      <c r="J35" s="6" t="s">
        <v>8</v>
      </c>
      <c r="K35" s="20">
        <v>3.4444444440000002</v>
      </c>
      <c r="L35" s="6"/>
      <c r="M35" s="6" t="s">
        <v>40</v>
      </c>
    </row>
    <row r="36" spans="10:13" x14ac:dyDescent="0.25">
      <c r="J36" s="6" t="s">
        <v>9</v>
      </c>
      <c r="K36" s="20">
        <v>3.6666666669999999</v>
      </c>
      <c r="L36" s="6"/>
      <c r="M36" s="6" t="s">
        <v>41</v>
      </c>
    </row>
    <row r="37" spans="10:13" x14ac:dyDescent="0.25">
      <c r="J37" s="6" t="s">
        <v>4</v>
      </c>
      <c r="K37" s="20">
        <v>3.888888889</v>
      </c>
      <c r="L37" s="6"/>
      <c r="M37" s="6" t="s">
        <v>41</v>
      </c>
    </row>
    <row r="38" spans="10:13" x14ac:dyDescent="0.25">
      <c r="J38" s="6" t="s">
        <v>3</v>
      </c>
      <c r="K38" s="20">
        <v>4</v>
      </c>
      <c r="L38" s="6"/>
      <c r="M38" s="6" t="s">
        <v>41</v>
      </c>
    </row>
    <row r="39" spans="10:13" x14ac:dyDescent="0.25">
      <c r="J39" s="6" t="s">
        <v>7</v>
      </c>
      <c r="K39" s="20">
        <v>4</v>
      </c>
      <c r="L39" s="6"/>
      <c r="M39" s="6" t="s">
        <v>41</v>
      </c>
    </row>
  </sheetData>
  <sortState ref="J33:M39">
    <sortCondition ref="K33"/>
  </sortState>
  <mergeCells count="4">
    <mergeCell ref="A12:A13"/>
    <mergeCell ref="B12:D12"/>
    <mergeCell ref="E12:E13"/>
    <mergeCell ref="F12:F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opLeftCell="I19" workbookViewId="0">
      <selection activeCell="T29" sqref="T29"/>
    </sheetView>
  </sheetViews>
  <sheetFormatPr defaultRowHeight="15.75" x14ac:dyDescent="0.25"/>
  <cols>
    <col min="1" max="1" width="13.28515625" style="3" customWidth="1"/>
    <col min="2" max="5" width="9.140625" style="3"/>
    <col min="6" max="6" width="19.140625" style="3" customWidth="1"/>
    <col min="7" max="7" width="10.85546875" style="3" customWidth="1"/>
    <col min="8" max="9" width="9.140625" style="3"/>
    <col min="10" max="10" width="18.140625" style="3" customWidth="1"/>
    <col min="11" max="11" width="18" style="3" customWidth="1"/>
    <col min="12" max="12" width="26.140625" style="3" customWidth="1"/>
    <col min="13" max="13" width="16.85546875" style="3" customWidth="1"/>
    <col min="14" max="16384" width="9.140625" style="3"/>
  </cols>
  <sheetData>
    <row r="1" spans="1:17" x14ac:dyDescent="0.25">
      <c r="A1" s="1"/>
      <c r="B1" s="1"/>
      <c r="C1" s="1" t="s">
        <v>12</v>
      </c>
      <c r="D1" s="1"/>
      <c r="E1" s="2"/>
      <c r="I1" s="3" t="s">
        <v>10</v>
      </c>
      <c r="O1" s="3" t="s">
        <v>11</v>
      </c>
    </row>
    <row r="2" spans="1:17" x14ac:dyDescent="0.25">
      <c r="A2" s="4" t="s">
        <v>0</v>
      </c>
      <c r="B2" s="4">
        <v>1</v>
      </c>
      <c r="C2" s="4">
        <v>2</v>
      </c>
      <c r="D2" s="4">
        <v>3</v>
      </c>
      <c r="E2" s="5" t="s">
        <v>2</v>
      </c>
      <c r="G2" s="6" t="s">
        <v>0</v>
      </c>
      <c r="H2" s="6">
        <v>1</v>
      </c>
      <c r="I2" s="6">
        <v>2</v>
      </c>
      <c r="J2" s="6">
        <v>3</v>
      </c>
      <c r="K2" s="7" t="s">
        <v>2</v>
      </c>
      <c r="M2" s="6" t="s">
        <v>0</v>
      </c>
      <c r="N2" s="6">
        <v>1</v>
      </c>
      <c r="O2" s="6">
        <v>2</v>
      </c>
      <c r="P2" s="6">
        <v>3</v>
      </c>
      <c r="Q2" s="7" t="s">
        <v>2</v>
      </c>
    </row>
    <row r="3" spans="1:17" x14ac:dyDescent="0.25">
      <c r="A3" s="6" t="s">
        <v>3</v>
      </c>
      <c r="B3" s="6">
        <v>5</v>
      </c>
      <c r="C3" s="6">
        <v>4</v>
      </c>
      <c r="D3" s="6">
        <v>3</v>
      </c>
      <c r="E3" s="7">
        <f>AVERAGE(B3:D3)</f>
        <v>4</v>
      </c>
      <c r="G3" s="6" t="s">
        <v>3</v>
      </c>
      <c r="H3" s="6">
        <v>5</v>
      </c>
      <c r="I3" s="6">
        <v>5</v>
      </c>
      <c r="J3" s="6">
        <v>6</v>
      </c>
      <c r="K3" s="7">
        <f>AVERAGE(H3:J3)</f>
        <v>5.333333333333333</v>
      </c>
      <c r="M3" s="6" t="s">
        <v>3</v>
      </c>
      <c r="N3" s="6">
        <v>5</v>
      </c>
      <c r="O3" s="6">
        <v>6</v>
      </c>
      <c r="P3" s="6">
        <v>5</v>
      </c>
      <c r="Q3" s="7">
        <f>AVERAGE(N3:P3)</f>
        <v>5.333333333333333</v>
      </c>
    </row>
    <row r="4" spans="1:17" x14ac:dyDescent="0.25">
      <c r="A4" s="6" t="s">
        <v>4</v>
      </c>
      <c r="B4" s="6">
        <v>4</v>
      </c>
      <c r="C4" s="6">
        <v>5</v>
      </c>
      <c r="D4" s="6">
        <v>5</v>
      </c>
      <c r="E4" s="7">
        <f>AVERAGE(B4:D4)</f>
        <v>4.666666666666667</v>
      </c>
      <c r="G4" s="6" t="s">
        <v>4</v>
      </c>
      <c r="H4" s="6">
        <v>6</v>
      </c>
      <c r="I4" s="6">
        <v>6</v>
      </c>
      <c r="J4" s="6">
        <v>5</v>
      </c>
      <c r="K4" s="7">
        <f>AVERAGE(H4:J4)</f>
        <v>5.666666666666667</v>
      </c>
      <c r="M4" s="6" t="s">
        <v>4</v>
      </c>
      <c r="N4" s="6">
        <v>5</v>
      </c>
      <c r="O4" s="6">
        <v>5</v>
      </c>
      <c r="P4" s="6">
        <v>5</v>
      </c>
      <c r="Q4" s="7">
        <f>AVERAGE(N4:P4)</f>
        <v>5</v>
      </c>
    </row>
    <row r="5" spans="1:17" x14ac:dyDescent="0.25">
      <c r="A5" s="6" t="s">
        <v>5</v>
      </c>
      <c r="B5" s="6">
        <v>3</v>
      </c>
      <c r="C5" s="6">
        <v>5</v>
      </c>
      <c r="D5" s="6">
        <v>6</v>
      </c>
      <c r="E5" s="7">
        <f t="shared" ref="E5:E9" si="0">AVERAGE(B5:D5)</f>
        <v>4.666666666666667</v>
      </c>
      <c r="G5" s="6" t="s">
        <v>5</v>
      </c>
      <c r="H5" s="6">
        <v>5</v>
      </c>
      <c r="I5" s="6">
        <v>5</v>
      </c>
      <c r="J5" s="6">
        <v>5</v>
      </c>
      <c r="K5" s="7">
        <f t="shared" ref="K5:K9" si="1">AVERAGE(H5:J5)</f>
        <v>5</v>
      </c>
      <c r="M5" s="6" t="s">
        <v>5</v>
      </c>
      <c r="N5" s="6">
        <v>5</v>
      </c>
      <c r="O5" s="6">
        <v>4</v>
      </c>
      <c r="P5" s="6">
        <v>5</v>
      </c>
      <c r="Q5" s="7">
        <f t="shared" ref="Q5:Q9" si="2">AVERAGE(N5:P5)</f>
        <v>4.666666666666667</v>
      </c>
    </row>
    <row r="6" spans="1:17" x14ac:dyDescent="0.25">
      <c r="A6" s="6" t="s">
        <v>6</v>
      </c>
      <c r="B6" s="6">
        <v>4</v>
      </c>
      <c r="C6" s="6">
        <v>4</v>
      </c>
      <c r="D6" s="6">
        <v>5</v>
      </c>
      <c r="E6" s="7">
        <f t="shared" si="0"/>
        <v>4.333333333333333</v>
      </c>
      <c r="G6" s="6" t="s">
        <v>6</v>
      </c>
      <c r="H6" s="6">
        <v>4</v>
      </c>
      <c r="I6" s="6">
        <v>5</v>
      </c>
      <c r="J6" s="6">
        <v>5</v>
      </c>
      <c r="K6" s="7">
        <f t="shared" si="1"/>
        <v>4.666666666666667</v>
      </c>
      <c r="M6" s="6" t="s">
        <v>6</v>
      </c>
      <c r="N6" s="6">
        <v>3</v>
      </c>
      <c r="O6" s="6">
        <v>5</v>
      </c>
      <c r="P6" s="6">
        <v>6</v>
      </c>
      <c r="Q6" s="7">
        <f t="shared" si="2"/>
        <v>4.666666666666667</v>
      </c>
    </row>
    <row r="7" spans="1:17" x14ac:dyDescent="0.25">
      <c r="A7" s="6" t="s">
        <v>7</v>
      </c>
      <c r="B7" s="6">
        <v>5</v>
      </c>
      <c r="C7" s="6">
        <v>6</v>
      </c>
      <c r="D7" s="6">
        <v>5</v>
      </c>
      <c r="E7" s="7">
        <f t="shared" si="0"/>
        <v>5.333333333333333</v>
      </c>
      <c r="G7" s="6" t="s">
        <v>7</v>
      </c>
      <c r="H7" s="6">
        <v>6</v>
      </c>
      <c r="I7" s="6">
        <v>6</v>
      </c>
      <c r="J7" s="6">
        <v>6</v>
      </c>
      <c r="K7" s="7">
        <f t="shared" si="1"/>
        <v>6</v>
      </c>
      <c r="M7" s="6" t="s">
        <v>7</v>
      </c>
      <c r="N7" s="6">
        <v>6</v>
      </c>
      <c r="O7" s="6">
        <v>5</v>
      </c>
      <c r="P7" s="6">
        <v>4</v>
      </c>
      <c r="Q7" s="7">
        <f t="shared" si="2"/>
        <v>5</v>
      </c>
    </row>
    <row r="8" spans="1:17" x14ac:dyDescent="0.25">
      <c r="A8" s="6" t="s">
        <v>8</v>
      </c>
      <c r="B8" s="6">
        <v>5</v>
      </c>
      <c r="C8" s="6">
        <v>4</v>
      </c>
      <c r="D8" s="6">
        <v>4</v>
      </c>
      <c r="E8" s="7">
        <f t="shared" si="0"/>
        <v>4.333333333333333</v>
      </c>
      <c r="G8" s="6" t="s">
        <v>8</v>
      </c>
      <c r="H8" s="6">
        <v>4</v>
      </c>
      <c r="I8" s="6">
        <v>4</v>
      </c>
      <c r="J8" s="6">
        <v>3</v>
      </c>
      <c r="K8" s="7">
        <f t="shared" si="1"/>
        <v>3.6666666666666665</v>
      </c>
      <c r="M8" s="6" t="s">
        <v>8</v>
      </c>
      <c r="N8" s="6">
        <v>5</v>
      </c>
      <c r="O8" s="6">
        <v>5</v>
      </c>
      <c r="P8" s="6">
        <v>5</v>
      </c>
      <c r="Q8" s="7">
        <f t="shared" si="2"/>
        <v>5</v>
      </c>
    </row>
    <row r="9" spans="1:17" x14ac:dyDescent="0.25">
      <c r="A9" s="6" t="s">
        <v>9</v>
      </c>
      <c r="B9" s="6">
        <v>3</v>
      </c>
      <c r="C9" s="6">
        <v>4</v>
      </c>
      <c r="D9" s="6">
        <v>4</v>
      </c>
      <c r="E9" s="7">
        <f t="shared" si="0"/>
        <v>3.6666666666666665</v>
      </c>
      <c r="G9" s="6" t="s">
        <v>9</v>
      </c>
      <c r="H9" s="6">
        <v>5</v>
      </c>
      <c r="I9" s="6">
        <v>4</v>
      </c>
      <c r="J9" s="6">
        <v>5</v>
      </c>
      <c r="K9" s="7">
        <f t="shared" si="1"/>
        <v>4.666666666666667</v>
      </c>
      <c r="M9" s="6" t="s">
        <v>9</v>
      </c>
      <c r="N9" s="6">
        <v>4</v>
      </c>
      <c r="O9" s="6">
        <v>5</v>
      </c>
      <c r="P9" s="6">
        <v>5</v>
      </c>
      <c r="Q9" s="7">
        <f t="shared" si="2"/>
        <v>4.666666666666667</v>
      </c>
    </row>
    <row r="12" spans="1:17" x14ac:dyDescent="0.25">
      <c r="A12" s="22" t="s">
        <v>0</v>
      </c>
      <c r="B12" s="24" t="s">
        <v>1</v>
      </c>
      <c r="C12" s="25"/>
      <c r="D12" s="26"/>
      <c r="E12" s="27" t="s">
        <v>18</v>
      </c>
      <c r="F12" s="27" t="s">
        <v>19</v>
      </c>
    </row>
    <row r="13" spans="1:17" x14ac:dyDescent="0.25">
      <c r="A13" s="23"/>
      <c r="B13" s="8" t="s">
        <v>15</v>
      </c>
      <c r="C13" s="8" t="s">
        <v>16</v>
      </c>
      <c r="D13" s="8" t="s">
        <v>17</v>
      </c>
      <c r="E13" s="28"/>
      <c r="F13" s="28"/>
    </row>
    <row r="14" spans="1:17" x14ac:dyDescent="0.25">
      <c r="A14" s="9" t="s">
        <v>3</v>
      </c>
      <c r="B14" s="7">
        <f t="shared" ref="B14:B20" si="3">E3</f>
        <v>4</v>
      </c>
      <c r="C14" s="7">
        <f t="shared" ref="C14:C20" si="4">K3</f>
        <v>5.333333333333333</v>
      </c>
      <c r="D14" s="7">
        <f t="shared" ref="D14:D20" si="5">Q3</f>
        <v>5.333333333333333</v>
      </c>
      <c r="E14" s="7">
        <f>SUM(B14:D14)</f>
        <v>14.666666666666664</v>
      </c>
      <c r="F14" s="7">
        <f>AVERAGE(B14:D14)</f>
        <v>4.8888888888888884</v>
      </c>
    </row>
    <row r="15" spans="1:17" x14ac:dyDescent="0.25">
      <c r="A15" s="9" t="s">
        <v>4</v>
      </c>
      <c r="B15" s="7">
        <f t="shared" si="3"/>
        <v>4.666666666666667</v>
      </c>
      <c r="C15" s="7">
        <f t="shared" si="4"/>
        <v>5.666666666666667</v>
      </c>
      <c r="D15" s="7">
        <f t="shared" si="5"/>
        <v>5</v>
      </c>
      <c r="E15" s="7">
        <f>SUM(B15:D15)</f>
        <v>15.333333333333334</v>
      </c>
      <c r="F15" s="7">
        <f>AVERAGE(B15:D15)</f>
        <v>5.1111111111111116</v>
      </c>
    </row>
    <row r="16" spans="1:17" x14ac:dyDescent="0.25">
      <c r="A16" s="9" t="s">
        <v>5</v>
      </c>
      <c r="B16" s="7">
        <f t="shared" si="3"/>
        <v>4.666666666666667</v>
      </c>
      <c r="C16" s="7">
        <f t="shared" si="4"/>
        <v>5</v>
      </c>
      <c r="D16" s="7">
        <f t="shared" si="5"/>
        <v>4.666666666666667</v>
      </c>
      <c r="E16" s="7">
        <f t="shared" ref="E16:E20" si="6">SUM(B16:D16)</f>
        <v>14.333333333333336</v>
      </c>
      <c r="F16" s="7">
        <f>AVERAGE(B16:D16)</f>
        <v>4.7777777777777786</v>
      </c>
    </row>
    <row r="17" spans="1:13" x14ac:dyDescent="0.25">
      <c r="A17" s="9" t="s">
        <v>6</v>
      </c>
      <c r="B17" s="7">
        <f t="shared" si="3"/>
        <v>4.333333333333333</v>
      </c>
      <c r="C17" s="7">
        <f t="shared" si="4"/>
        <v>4.666666666666667</v>
      </c>
      <c r="D17" s="7">
        <f t="shared" si="5"/>
        <v>4.666666666666667</v>
      </c>
      <c r="E17" s="7">
        <f t="shared" si="6"/>
        <v>13.666666666666668</v>
      </c>
      <c r="F17" s="7">
        <f t="shared" ref="F17:F20" si="7">AVERAGE(B17:D17)</f>
        <v>4.5555555555555562</v>
      </c>
    </row>
    <row r="18" spans="1:13" x14ac:dyDescent="0.25">
      <c r="A18" s="9" t="s">
        <v>7</v>
      </c>
      <c r="B18" s="7">
        <v>6</v>
      </c>
      <c r="C18" s="7">
        <f t="shared" si="4"/>
        <v>6</v>
      </c>
      <c r="D18" s="7">
        <v>6</v>
      </c>
      <c r="E18" s="7">
        <f t="shared" si="6"/>
        <v>18</v>
      </c>
      <c r="F18" s="7">
        <f t="shared" si="7"/>
        <v>6</v>
      </c>
    </row>
    <row r="19" spans="1:13" x14ac:dyDescent="0.25">
      <c r="A19" s="9" t="s">
        <v>8</v>
      </c>
      <c r="B19" s="7">
        <f t="shared" si="3"/>
        <v>4.333333333333333</v>
      </c>
      <c r="C19" s="7">
        <f t="shared" si="4"/>
        <v>3.6666666666666665</v>
      </c>
      <c r="D19" s="7">
        <f t="shared" si="5"/>
        <v>5</v>
      </c>
      <c r="E19" s="7">
        <f t="shared" si="6"/>
        <v>13</v>
      </c>
      <c r="F19" s="7">
        <f t="shared" si="7"/>
        <v>4.333333333333333</v>
      </c>
    </row>
    <row r="20" spans="1:13" x14ac:dyDescent="0.25">
      <c r="A20" s="9" t="s">
        <v>9</v>
      </c>
      <c r="B20" s="7">
        <f t="shared" si="3"/>
        <v>3.6666666666666665</v>
      </c>
      <c r="C20" s="7">
        <f t="shared" si="4"/>
        <v>4.666666666666667</v>
      </c>
      <c r="D20" s="7">
        <f t="shared" si="5"/>
        <v>4.666666666666667</v>
      </c>
      <c r="E20" s="7">
        <f t="shared" si="6"/>
        <v>13</v>
      </c>
      <c r="F20" s="7">
        <f t="shared" si="7"/>
        <v>4.333333333333333</v>
      </c>
    </row>
    <row r="21" spans="1:13" x14ac:dyDescent="0.25">
      <c r="A21" s="9" t="s">
        <v>18</v>
      </c>
      <c r="B21" s="7">
        <f>SUM(B14:B20)</f>
        <v>31.666666666666668</v>
      </c>
      <c r="C21" s="7">
        <f>SUM(C14:C20)</f>
        <v>35</v>
      </c>
      <c r="D21" s="7">
        <f>SUM(D14:D20)</f>
        <v>35.333333333333336</v>
      </c>
      <c r="E21" s="7">
        <f>SUM(B21:D21)</f>
        <v>102</v>
      </c>
      <c r="F21" s="7">
        <f>AVERAGE(B14:D20)</f>
        <v>4.8571428571428577</v>
      </c>
    </row>
    <row r="22" spans="1:13" x14ac:dyDescent="0.25">
      <c r="A22" s="10"/>
      <c r="B22" s="11"/>
      <c r="C22" s="13"/>
      <c r="D22" s="11"/>
      <c r="E22" s="11"/>
      <c r="F22" s="11"/>
    </row>
    <row r="23" spans="1:13" x14ac:dyDescent="0.25">
      <c r="A23" s="9" t="s">
        <v>32</v>
      </c>
      <c r="B23" s="7">
        <v>7</v>
      </c>
      <c r="C23" s="11"/>
      <c r="D23" s="11"/>
      <c r="E23" s="11"/>
      <c r="F23" s="11"/>
    </row>
    <row r="24" spans="1:13" x14ac:dyDescent="0.25">
      <c r="A24" s="9" t="s">
        <v>13</v>
      </c>
      <c r="B24" s="7">
        <v>3</v>
      </c>
      <c r="C24" s="11"/>
      <c r="D24" s="11"/>
      <c r="E24" s="11"/>
      <c r="F24" s="11"/>
    </row>
    <row r="25" spans="1:13" x14ac:dyDescent="0.25">
      <c r="C25" s="11"/>
      <c r="D25" s="11"/>
      <c r="E25" s="11"/>
      <c r="F25" s="11"/>
    </row>
    <row r="26" spans="1:13" x14ac:dyDescent="0.25">
      <c r="A26" s="9" t="s">
        <v>14</v>
      </c>
      <c r="B26" s="7">
        <f>E21^2/(B23*B24)</f>
        <v>495.42857142857144</v>
      </c>
    </row>
    <row r="27" spans="1:13" x14ac:dyDescent="0.25">
      <c r="A27" s="10"/>
      <c r="B27" s="11"/>
      <c r="C27" s="11"/>
      <c r="D27" s="11"/>
      <c r="E27" s="11"/>
      <c r="F27" s="11"/>
      <c r="G27" s="11"/>
      <c r="H27" s="11"/>
    </row>
    <row r="28" spans="1:13" x14ac:dyDescent="0.25">
      <c r="A28" s="9" t="s">
        <v>20</v>
      </c>
      <c r="B28" s="8" t="s">
        <v>21</v>
      </c>
      <c r="C28" s="8" t="s">
        <v>22</v>
      </c>
      <c r="D28" s="8" t="s">
        <v>23</v>
      </c>
      <c r="E28" s="8" t="s">
        <v>24</v>
      </c>
      <c r="F28" s="8" t="s">
        <v>25</v>
      </c>
      <c r="G28" s="8" t="s">
        <v>26</v>
      </c>
      <c r="H28" s="8" t="s">
        <v>27</v>
      </c>
      <c r="J28" s="8" t="s">
        <v>42</v>
      </c>
      <c r="K28" s="8">
        <v>4.95</v>
      </c>
    </row>
    <row r="29" spans="1:13" x14ac:dyDescent="0.25">
      <c r="A29" s="9" t="s">
        <v>31</v>
      </c>
      <c r="B29" s="7">
        <f>B24-1</f>
        <v>2</v>
      </c>
      <c r="C29" s="14">
        <f>SUMSQ(B21:D21)/B23-B26</f>
        <v>1.1746031746031917</v>
      </c>
      <c r="D29" s="14">
        <f>C29/B29</f>
        <v>0.58730158730159587</v>
      </c>
      <c r="E29" s="14">
        <f>D29/D31</f>
        <v>3.1563981042655773</v>
      </c>
      <c r="F29" s="19" t="s">
        <v>30</v>
      </c>
      <c r="G29" s="14">
        <f>FINV(0.05,B29,B31)</f>
        <v>3.8852938346523942</v>
      </c>
      <c r="H29" s="14">
        <f>FINV(0.01,B29,B31)</f>
        <v>6.9266081401913002</v>
      </c>
      <c r="J29" s="18" t="s">
        <v>34</v>
      </c>
      <c r="K29" s="21">
        <f>K28*((D31/7)^0.5)</f>
        <v>0.80703223009253899</v>
      </c>
      <c r="L29" s="16"/>
      <c r="M29" s="16"/>
    </row>
    <row r="30" spans="1:13" x14ac:dyDescent="0.25">
      <c r="A30" s="9" t="s">
        <v>0</v>
      </c>
      <c r="B30" s="7">
        <f>B23-1</f>
        <v>6</v>
      </c>
      <c r="C30" s="14">
        <f>SUMSQ(E14:E20)/B24-B26</f>
        <v>6.0529100529100788</v>
      </c>
      <c r="D30" s="14">
        <f>C30/B30</f>
        <v>1.0088183421516799</v>
      </c>
      <c r="E30" s="14">
        <f>D30/D31</f>
        <v>5.4218009478675429</v>
      </c>
      <c r="F30" s="19" t="s">
        <v>33</v>
      </c>
      <c r="G30" s="14">
        <f>FINV(0.05,B30,B32)</f>
        <v>2.5989777115642028</v>
      </c>
      <c r="H30" s="14">
        <f>FINV(0.01,B30,B32)</f>
        <v>3.8714268151294093</v>
      </c>
      <c r="J30" s="16"/>
      <c r="K30" s="16"/>
      <c r="L30" s="16"/>
      <c r="M30" s="16"/>
    </row>
    <row r="31" spans="1:13" x14ac:dyDescent="0.25">
      <c r="A31" s="9" t="s">
        <v>28</v>
      </c>
      <c r="B31" s="7">
        <f>(B23-1)*(B24-1)</f>
        <v>12</v>
      </c>
      <c r="C31" s="14">
        <f>C32-C29-C30</f>
        <v>2.232804232804142</v>
      </c>
      <c r="D31" s="14">
        <f>C31/B31</f>
        <v>0.18606701940034517</v>
      </c>
      <c r="E31" s="17"/>
      <c r="F31" s="17"/>
      <c r="G31" s="17"/>
      <c r="H31" s="17"/>
      <c r="J31" s="16"/>
      <c r="K31" s="16"/>
      <c r="L31" s="16"/>
      <c r="M31" s="16"/>
    </row>
    <row r="32" spans="1:13" x14ac:dyDescent="0.25">
      <c r="A32" s="8" t="s">
        <v>29</v>
      </c>
      <c r="B32" s="7">
        <f>B23*B24-1</f>
        <v>20</v>
      </c>
      <c r="C32" s="14">
        <f>SUMSQ(B14:D20)-B26</f>
        <v>9.4603174603174125</v>
      </c>
      <c r="D32" s="17"/>
      <c r="E32" s="17"/>
      <c r="F32" s="17"/>
      <c r="G32" s="17"/>
      <c r="H32" s="17"/>
      <c r="J32" s="6" t="s">
        <v>35</v>
      </c>
      <c r="K32" s="6" t="s">
        <v>36</v>
      </c>
      <c r="L32" s="6" t="s">
        <v>37</v>
      </c>
      <c r="M32" s="6" t="s">
        <v>39</v>
      </c>
    </row>
    <row r="33" spans="10:13" x14ac:dyDescent="0.25">
      <c r="J33" s="6" t="s">
        <v>8</v>
      </c>
      <c r="K33" s="20">
        <v>4.3333333329999997</v>
      </c>
      <c r="L33" s="20">
        <f>K33+K29</f>
        <v>5.1403655630925389</v>
      </c>
      <c r="M33" s="6" t="s">
        <v>38</v>
      </c>
    </row>
    <row r="34" spans="10:13" x14ac:dyDescent="0.25">
      <c r="J34" s="6" t="s">
        <v>9</v>
      </c>
      <c r="K34" s="20">
        <v>4.3333333329999997</v>
      </c>
      <c r="L34" s="20">
        <f>K34+K29</f>
        <v>5.1403655630925389</v>
      </c>
      <c r="M34" s="6" t="s">
        <v>38</v>
      </c>
    </row>
    <row r="35" spans="10:13" x14ac:dyDescent="0.25">
      <c r="J35" s="6" t="s">
        <v>6</v>
      </c>
      <c r="K35" s="20">
        <v>4.5555555559999998</v>
      </c>
      <c r="L35" s="20">
        <f>K35+K29</f>
        <v>5.3625877860925391</v>
      </c>
      <c r="M35" s="6" t="s">
        <v>38</v>
      </c>
    </row>
    <row r="36" spans="10:13" x14ac:dyDescent="0.25">
      <c r="J36" s="6" t="s">
        <v>5</v>
      </c>
      <c r="K36" s="20">
        <v>4.7777777779999999</v>
      </c>
      <c r="L36" s="20">
        <f>K36+K29</f>
        <v>5.5848100080925391</v>
      </c>
      <c r="M36" s="6" t="s">
        <v>38</v>
      </c>
    </row>
    <row r="37" spans="10:13" x14ac:dyDescent="0.25">
      <c r="J37" s="6" t="s">
        <v>3</v>
      </c>
      <c r="K37" s="20">
        <v>4.8888888890000004</v>
      </c>
      <c r="L37" s="20">
        <f>K37+K29</f>
        <v>5.6959211190925396</v>
      </c>
      <c r="M37" s="6" t="s">
        <v>38</v>
      </c>
    </row>
    <row r="38" spans="10:13" x14ac:dyDescent="0.25">
      <c r="J38" s="6" t="s">
        <v>4</v>
      </c>
      <c r="K38" s="20">
        <v>5.1111111109999996</v>
      </c>
      <c r="L38" s="20">
        <f>K38+K29</f>
        <v>5.9181433410925388</v>
      </c>
      <c r="M38" s="6" t="s">
        <v>38</v>
      </c>
    </row>
    <row r="39" spans="10:13" x14ac:dyDescent="0.25">
      <c r="J39" s="6" t="s">
        <v>7</v>
      </c>
      <c r="K39" s="20">
        <v>6</v>
      </c>
      <c r="L39" s="20">
        <f>K39+K29</f>
        <v>6.8070322300925392</v>
      </c>
      <c r="M39" s="6" t="s">
        <v>41</v>
      </c>
    </row>
  </sheetData>
  <sortState ref="J33:M39">
    <sortCondition ref="K33"/>
  </sortState>
  <mergeCells count="4">
    <mergeCell ref="A12:A13"/>
    <mergeCell ref="B12:D12"/>
    <mergeCell ref="E12:E13"/>
    <mergeCell ref="F12:F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opLeftCell="J18" workbookViewId="0">
      <selection activeCell="L24" sqref="L24"/>
    </sheetView>
  </sheetViews>
  <sheetFormatPr defaultRowHeight="15.75" x14ac:dyDescent="0.25"/>
  <cols>
    <col min="1" max="1" width="14.42578125" style="3" customWidth="1"/>
    <col min="2" max="5" width="9.140625" style="3"/>
    <col min="6" max="6" width="19" style="3" customWidth="1"/>
    <col min="7" max="9" width="9.140625" style="3"/>
    <col min="10" max="10" width="18.7109375" style="3" customWidth="1"/>
    <col min="11" max="11" width="18.85546875" style="3" customWidth="1"/>
    <col min="12" max="12" width="24.7109375" style="3" customWidth="1"/>
    <col min="13" max="13" width="12.5703125" style="3" customWidth="1"/>
    <col min="14" max="16384" width="9.140625" style="3"/>
  </cols>
  <sheetData>
    <row r="1" spans="1:17" x14ac:dyDescent="0.25">
      <c r="A1" s="1"/>
      <c r="B1" s="1"/>
      <c r="C1" s="1" t="s">
        <v>12</v>
      </c>
      <c r="D1" s="1"/>
      <c r="E1" s="2"/>
      <c r="I1" s="3" t="s">
        <v>10</v>
      </c>
      <c r="O1" s="3" t="s">
        <v>11</v>
      </c>
    </row>
    <row r="2" spans="1:17" x14ac:dyDescent="0.25">
      <c r="A2" s="4" t="s">
        <v>0</v>
      </c>
      <c r="B2" s="4">
        <v>1</v>
      </c>
      <c r="C2" s="4">
        <v>2</v>
      </c>
      <c r="D2" s="4">
        <v>3</v>
      </c>
      <c r="E2" s="5" t="s">
        <v>2</v>
      </c>
      <c r="G2" s="6" t="s">
        <v>0</v>
      </c>
      <c r="H2" s="6">
        <v>1</v>
      </c>
      <c r="I2" s="6">
        <v>2</v>
      </c>
      <c r="J2" s="6">
        <v>3</v>
      </c>
      <c r="K2" s="7" t="s">
        <v>2</v>
      </c>
      <c r="M2" s="6" t="s">
        <v>0</v>
      </c>
      <c r="N2" s="6">
        <v>1</v>
      </c>
      <c r="O2" s="6">
        <v>2</v>
      </c>
      <c r="P2" s="6">
        <v>3</v>
      </c>
      <c r="Q2" s="7" t="s">
        <v>2</v>
      </c>
    </row>
    <row r="3" spans="1:17" x14ac:dyDescent="0.25">
      <c r="A3" s="6" t="s">
        <v>3</v>
      </c>
      <c r="B3" s="6">
        <v>9</v>
      </c>
      <c r="C3" s="6">
        <v>7</v>
      </c>
      <c r="D3" s="6">
        <v>8</v>
      </c>
      <c r="E3" s="7">
        <f>AVERAGE(B3:D3)</f>
        <v>8</v>
      </c>
      <c r="G3" s="6" t="s">
        <v>3</v>
      </c>
      <c r="H3" s="6">
        <v>8</v>
      </c>
      <c r="I3" s="6">
        <v>9</v>
      </c>
      <c r="J3" s="6">
        <v>7</v>
      </c>
      <c r="K3" s="7">
        <f>AVERAGE(H3:J3)</f>
        <v>8</v>
      </c>
      <c r="M3" s="6" t="s">
        <v>3</v>
      </c>
      <c r="N3" s="6">
        <v>6</v>
      </c>
      <c r="O3" s="6">
        <v>8</v>
      </c>
      <c r="P3" s="6">
        <v>8</v>
      </c>
      <c r="Q3" s="7">
        <f>AVERAGE(N3:P3)</f>
        <v>7.333333333333333</v>
      </c>
    </row>
    <row r="4" spans="1:17" x14ac:dyDescent="0.25">
      <c r="A4" s="6" t="s">
        <v>4</v>
      </c>
      <c r="B4" s="6">
        <v>8</v>
      </c>
      <c r="C4" s="6">
        <v>5</v>
      </c>
      <c r="D4" s="6">
        <v>6</v>
      </c>
      <c r="E4" s="7">
        <f>AVERAGE(B4:D4)</f>
        <v>6.333333333333333</v>
      </c>
      <c r="G4" s="6" t="s">
        <v>4</v>
      </c>
      <c r="H4" s="6">
        <v>9</v>
      </c>
      <c r="I4" s="6">
        <v>7</v>
      </c>
      <c r="J4" s="6">
        <v>8</v>
      </c>
      <c r="K4" s="7">
        <f>AVERAGE(H4:J4)</f>
        <v>8</v>
      </c>
      <c r="M4" s="6" t="s">
        <v>4</v>
      </c>
      <c r="N4" s="6">
        <v>7</v>
      </c>
      <c r="O4" s="6">
        <v>7</v>
      </c>
      <c r="P4" s="6">
        <v>6</v>
      </c>
      <c r="Q4" s="7">
        <f>AVERAGE(N4:P4)</f>
        <v>6.666666666666667</v>
      </c>
    </row>
    <row r="5" spans="1:17" x14ac:dyDescent="0.25">
      <c r="A5" s="6" t="s">
        <v>5</v>
      </c>
      <c r="B5" s="6">
        <v>6</v>
      </c>
      <c r="C5" s="6">
        <v>6</v>
      </c>
      <c r="D5" s="6"/>
      <c r="E5" s="7">
        <f t="shared" ref="E5:E9" si="0">AVERAGE(B5:D5)</f>
        <v>6</v>
      </c>
      <c r="G5" s="6" t="s">
        <v>5</v>
      </c>
      <c r="H5" s="6">
        <v>7</v>
      </c>
      <c r="I5" s="6">
        <v>8</v>
      </c>
      <c r="J5" s="6">
        <v>6</v>
      </c>
      <c r="K5" s="7">
        <f t="shared" ref="K5:K9" si="1">AVERAGE(H5:J5)</f>
        <v>7</v>
      </c>
      <c r="M5" s="6" t="s">
        <v>5</v>
      </c>
      <c r="N5" s="6">
        <v>6</v>
      </c>
      <c r="O5" s="6">
        <v>6</v>
      </c>
      <c r="P5" s="6">
        <v>6</v>
      </c>
      <c r="Q5" s="7">
        <f t="shared" ref="Q5:Q9" si="2">AVERAGE(N5:P5)</f>
        <v>6</v>
      </c>
    </row>
    <row r="6" spans="1:17" x14ac:dyDescent="0.25">
      <c r="A6" s="6" t="s">
        <v>6</v>
      </c>
      <c r="B6" s="6">
        <v>6</v>
      </c>
      <c r="C6" s="6">
        <v>6</v>
      </c>
      <c r="D6" s="6">
        <v>5</v>
      </c>
      <c r="E6" s="7">
        <f t="shared" si="0"/>
        <v>5.666666666666667</v>
      </c>
      <c r="G6" s="6" t="s">
        <v>6</v>
      </c>
      <c r="H6" s="6">
        <v>8</v>
      </c>
      <c r="I6" s="6">
        <v>6</v>
      </c>
      <c r="J6" s="6">
        <v>5</v>
      </c>
      <c r="K6" s="7">
        <f t="shared" si="1"/>
        <v>6.333333333333333</v>
      </c>
      <c r="M6" s="6" t="s">
        <v>6</v>
      </c>
      <c r="N6" s="6">
        <v>4</v>
      </c>
      <c r="O6" s="6">
        <v>9</v>
      </c>
      <c r="P6" s="6">
        <v>8</v>
      </c>
      <c r="Q6" s="7">
        <f t="shared" si="2"/>
        <v>7</v>
      </c>
    </row>
    <row r="7" spans="1:17" x14ac:dyDescent="0.25">
      <c r="A7" s="6" t="s">
        <v>7</v>
      </c>
      <c r="B7" s="6">
        <v>7</v>
      </c>
      <c r="C7" s="6">
        <v>8</v>
      </c>
      <c r="D7" s="6">
        <v>7</v>
      </c>
      <c r="E7" s="7">
        <f t="shared" si="0"/>
        <v>7.333333333333333</v>
      </c>
      <c r="G7" s="6" t="s">
        <v>7</v>
      </c>
      <c r="H7" s="6">
        <v>8</v>
      </c>
      <c r="I7" s="6">
        <v>9</v>
      </c>
      <c r="J7" s="6">
        <v>8</v>
      </c>
      <c r="K7" s="7">
        <f t="shared" si="1"/>
        <v>8.3333333333333339</v>
      </c>
      <c r="M7" s="6" t="s">
        <v>7</v>
      </c>
      <c r="N7" s="6">
        <v>8</v>
      </c>
      <c r="O7" s="6">
        <v>7</v>
      </c>
      <c r="P7" s="6">
        <v>7</v>
      </c>
      <c r="Q7" s="7">
        <f t="shared" si="2"/>
        <v>7.333333333333333</v>
      </c>
    </row>
    <row r="8" spans="1:17" x14ac:dyDescent="0.25">
      <c r="A8" s="6" t="s">
        <v>8</v>
      </c>
      <c r="B8" s="6">
        <v>8</v>
      </c>
      <c r="C8" s="6">
        <v>7</v>
      </c>
      <c r="D8" s="6">
        <v>5</v>
      </c>
      <c r="E8" s="7">
        <f t="shared" si="0"/>
        <v>6.666666666666667</v>
      </c>
      <c r="G8" s="6" t="s">
        <v>8</v>
      </c>
      <c r="H8" s="6">
        <v>8</v>
      </c>
      <c r="I8" s="6">
        <v>6</v>
      </c>
      <c r="J8" s="6">
        <v>5</v>
      </c>
      <c r="K8" s="7">
        <f t="shared" si="1"/>
        <v>6.333333333333333</v>
      </c>
      <c r="M8" s="6" t="s">
        <v>8</v>
      </c>
      <c r="N8" s="6">
        <v>6</v>
      </c>
      <c r="O8" s="6">
        <v>8</v>
      </c>
      <c r="P8" s="6">
        <v>6</v>
      </c>
      <c r="Q8" s="7">
        <f t="shared" si="2"/>
        <v>6.666666666666667</v>
      </c>
    </row>
    <row r="9" spans="1:17" x14ac:dyDescent="0.25">
      <c r="A9" s="6" t="s">
        <v>9</v>
      </c>
      <c r="B9" s="6">
        <v>5</v>
      </c>
      <c r="C9" s="6">
        <v>5</v>
      </c>
      <c r="D9" s="6">
        <v>3</v>
      </c>
      <c r="E9" s="7">
        <f t="shared" si="0"/>
        <v>4.333333333333333</v>
      </c>
      <c r="G9" s="6" t="s">
        <v>9</v>
      </c>
      <c r="H9" s="6">
        <v>6</v>
      </c>
      <c r="I9" s="6">
        <v>7</v>
      </c>
      <c r="J9" s="6">
        <v>8</v>
      </c>
      <c r="K9" s="7">
        <f t="shared" si="1"/>
        <v>7</v>
      </c>
      <c r="M9" s="6" t="s">
        <v>9</v>
      </c>
      <c r="N9" s="6">
        <v>8</v>
      </c>
      <c r="O9" s="6">
        <v>8</v>
      </c>
      <c r="P9" s="6">
        <v>7</v>
      </c>
      <c r="Q9" s="7">
        <f t="shared" si="2"/>
        <v>7.666666666666667</v>
      </c>
    </row>
    <row r="12" spans="1:17" x14ac:dyDescent="0.25">
      <c r="A12" s="22" t="s">
        <v>0</v>
      </c>
      <c r="B12" s="24" t="s">
        <v>1</v>
      </c>
      <c r="C12" s="25"/>
      <c r="D12" s="26"/>
      <c r="E12" s="27" t="s">
        <v>18</v>
      </c>
      <c r="F12" s="27" t="s">
        <v>19</v>
      </c>
    </row>
    <row r="13" spans="1:17" x14ac:dyDescent="0.25">
      <c r="A13" s="23"/>
      <c r="B13" s="8" t="s">
        <v>15</v>
      </c>
      <c r="C13" s="8" t="s">
        <v>16</v>
      </c>
      <c r="D13" s="8" t="s">
        <v>17</v>
      </c>
      <c r="E13" s="28"/>
      <c r="F13" s="28"/>
    </row>
    <row r="14" spans="1:17" x14ac:dyDescent="0.25">
      <c r="A14" s="9" t="s">
        <v>3</v>
      </c>
      <c r="B14" s="7">
        <f>E3</f>
        <v>8</v>
      </c>
      <c r="C14" s="7">
        <f>K3</f>
        <v>8</v>
      </c>
      <c r="D14" s="7">
        <f>Q3</f>
        <v>7.333333333333333</v>
      </c>
      <c r="E14" s="7">
        <f>SUM(B14:D14)</f>
        <v>23.333333333333332</v>
      </c>
      <c r="F14" s="7">
        <f>AVERAGE(B14:D14)</f>
        <v>7.7777777777777777</v>
      </c>
    </row>
    <row r="15" spans="1:17" x14ac:dyDescent="0.25">
      <c r="A15" s="9" t="s">
        <v>4</v>
      </c>
      <c r="B15" s="7">
        <f>E4</f>
        <v>6.333333333333333</v>
      </c>
      <c r="C15" s="7">
        <f t="shared" ref="C15:C20" si="3">K4</f>
        <v>8</v>
      </c>
      <c r="D15" s="7">
        <f t="shared" ref="D15:D20" si="4">Q4</f>
        <v>6.666666666666667</v>
      </c>
      <c r="E15" s="7">
        <f t="shared" ref="E15:E20" si="5">SUM(B15:D15)</f>
        <v>21</v>
      </c>
      <c r="F15" s="7">
        <f>AVERAGE(B15:D15)</f>
        <v>7</v>
      </c>
    </row>
    <row r="16" spans="1:17" x14ac:dyDescent="0.25">
      <c r="A16" s="9" t="s">
        <v>5</v>
      </c>
      <c r="B16" s="7">
        <v>7</v>
      </c>
      <c r="C16" s="7">
        <f t="shared" si="3"/>
        <v>7</v>
      </c>
      <c r="D16" s="7">
        <f t="shared" si="4"/>
        <v>6</v>
      </c>
      <c r="E16" s="7">
        <f t="shared" si="5"/>
        <v>20</v>
      </c>
      <c r="F16" s="7">
        <f t="shared" ref="F16:F20" si="6">AVERAGE(B16:D16)</f>
        <v>6.666666666666667</v>
      </c>
    </row>
    <row r="17" spans="1:13" x14ac:dyDescent="0.25">
      <c r="A17" s="9" t="s">
        <v>6</v>
      </c>
      <c r="B17" s="7">
        <f t="shared" ref="B17:B19" si="7">E6</f>
        <v>5.666666666666667</v>
      </c>
      <c r="C17" s="7">
        <f t="shared" si="3"/>
        <v>6.333333333333333</v>
      </c>
      <c r="D17" s="7">
        <v>4</v>
      </c>
      <c r="E17" s="7">
        <f t="shared" si="5"/>
        <v>16</v>
      </c>
      <c r="F17" s="7">
        <f t="shared" si="6"/>
        <v>5.333333333333333</v>
      </c>
    </row>
    <row r="18" spans="1:13" x14ac:dyDescent="0.25">
      <c r="A18" s="9" t="s">
        <v>7</v>
      </c>
      <c r="B18" s="7">
        <v>8</v>
      </c>
      <c r="C18" s="7">
        <v>9</v>
      </c>
      <c r="D18" s="7">
        <v>8</v>
      </c>
      <c r="E18" s="7">
        <f t="shared" si="5"/>
        <v>25</v>
      </c>
      <c r="F18" s="7">
        <f t="shared" si="6"/>
        <v>8.3333333333333339</v>
      </c>
    </row>
    <row r="19" spans="1:13" x14ac:dyDescent="0.25">
      <c r="A19" s="9" t="s">
        <v>8</v>
      </c>
      <c r="B19" s="7">
        <f t="shared" si="7"/>
        <v>6.666666666666667</v>
      </c>
      <c r="C19" s="7">
        <f t="shared" si="3"/>
        <v>6.333333333333333</v>
      </c>
      <c r="D19" s="7">
        <f t="shared" si="4"/>
        <v>6.666666666666667</v>
      </c>
      <c r="E19" s="7">
        <f t="shared" si="5"/>
        <v>19.666666666666668</v>
      </c>
      <c r="F19" s="7">
        <f t="shared" si="6"/>
        <v>6.5555555555555562</v>
      </c>
    </row>
    <row r="20" spans="1:13" x14ac:dyDescent="0.25">
      <c r="A20" s="9" t="s">
        <v>9</v>
      </c>
      <c r="B20" s="7">
        <v>5</v>
      </c>
      <c r="C20" s="7">
        <f t="shared" si="3"/>
        <v>7</v>
      </c>
      <c r="D20" s="7">
        <f t="shared" si="4"/>
        <v>7.666666666666667</v>
      </c>
      <c r="E20" s="7">
        <f t="shared" si="5"/>
        <v>19.666666666666668</v>
      </c>
      <c r="F20" s="7">
        <f t="shared" si="6"/>
        <v>6.5555555555555562</v>
      </c>
    </row>
    <row r="21" spans="1:13" x14ac:dyDescent="0.25">
      <c r="A21" s="9" t="s">
        <v>18</v>
      </c>
      <c r="B21" s="7">
        <f>SUM(B14:B20)</f>
        <v>46.666666666666664</v>
      </c>
      <c r="C21" s="7">
        <f>SUM(C14:C20)</f>
        <v>51.666666666666664</v>
      </c>
      <c r="D21" s="7">
        <f>SUM(D14:D20)</f>
        <v>46.333333333333329</v>
      </c>
      <c r="E21" s="7">
        <f>SUM(B21:D21)</f>
        <v>144.66666666666666</v>
      </c>
      <c r="F21" s="7">
        <f>AVERAGE(B14:E20)</f>
        <v>10.333333333333334</v>
      </c>
    </row>
    <row r="22" spans="1:13" x14ac:dyDescent="0.25">
      <c r="A22" s="10"/>
      <c r="B22" s="11"/>
      <c r="C22" s="13"/>
      <c r="D22" s="11"/>
      <c r="E22" s="11"/>
      <c r="F22" s="11"/>
    </row>
    <row r="23" spans="1:13" x14ac:dyDescent="0.25">
      <c r="A23" s="9" t="s">
        <v>32</v>
      </c>
      <c r="B23" s="7">
        <v>7</v>
      </c>
      <c r="C23" s="11"/>
      <c r="D23" s="11"/>
      <c r="E23" s="11"/>
      <c r="F23" s="11"/>
    </row>
    <row r="24" spans="1:13" x14ac:dyDescent="0.25">
      <c r="A24" s="9" t="s">
        <v>13</v>
      </c>
      <c r="B24" s="7">
        <v>3</v>
      </c>
      <c r="C24" s="11"/>
      <c r="D24" s="11"/>
      <c r="E24" s="11"/>
      <c r="F24" s="11"/>
    </row>
    <row r="25" spans="1:13" x14ac:dyDescent="0.25">
      <c r="C25" s="11"/>
      <c r="D25" s="11"/>
      <c r="E25" s="11"/>
      <c r="F25" s="11"/>
    </row>
    <row r="26" spans="1:13" x14ac:dyDescent="0.25">
      <c r="A26" s="9" t="s">
        <v>14</v>
      </c>
      <c r="B26" s="7">
        <f>E21^2/(B23*B24)</f>
        <v>996.5925925925925</v>
      </c>
    </row>
    <row r="27" spans="1:13" x14ac:dyDescent="0.25">
      <c r="A27" s="10"/>
      <c r="B27" s="11"/>
      <c r="C27" s="11"/>
      <c r="D27" s="11"/>
      <c r="E27" s="11"/>
      <c r="F27" s="11"/>
      <c r="G27" s="11"/>
      <c r="H27" s="11"/>
    </row>
    <row r="28" spans="1:13" x14ac:dyDescent="0.25">
      <c r="A28" s="9" t="s">
        <v>20</v>
      </c>
      <c r="B28" s="15" t="s">
        <v>21</v>
      </c>
      <c r="C28" s="15" t="s">
        <v>22</v>
      </c>
      <c r="D28" s="15" t="s">
        <v>23</v>
      </c>
      <c r="E28" s="15" t="s">
        <v>24</v>
      </c>
      <c r="F28" s="15" t="s">
        <v>25</v>
      </c>
      <c r="G28" s="15" t="s">
        <v>26</v>
      </c>
      <c r="H28" s="15" t="s">
        <v>27</v>
      </c>
      <c r="J28" s="8" t="s">
        <v>42</v>
      </c>
      <c r="K28" s="8">
        <v>4.95</v>
      </c>
    </row>
    <row r="29" spans="1:13" x14ac:dyDescent="0.25">
      <c r="A29" s="9" t="s">
        <v>31</v>
      </c>
      <c r="B29" s="14">
        <f>B24-1</f>
        <v>2</v>
      </c>
      <c r="C29" s="14">
        <f>SUMSQ(B21:D21)/B23-B26</f>
        <v>2.5502645502645009</v>
      </c>
      <c r="D29" s="14">
        <f>C29/B29</f>
        <v>1.2751322751322505</v>
      </c>
      <c r="E29" s="14">
        <f>D29/D31</f>
        <v>2.0539772727272196</v>
      </c>
      <c r="F29" s="19" t="str">
        <f>IF(E29&lt;G29,"tn",IF(E29&lt;H29,"*","**"))</f>
        <v>tn</v>
      </c>
      <c r="G29" s="14">
        <f>FINV(0.05,B29,B31)</f>
        <v>3.8852938346523942</v>
      </c>
      <c r="H29" s="14">
        <f>FINV(0.01,B29,B31)</f>
        <v>6.9266081401913002</v>
      </c>
      <c r="J29" s="18" t="s">
        <v>34</v>
      </c>
      <c r="K29" s="21">
        <f>K28*((D31/7)^0.5)</f>
        <v>1.4741306673730827</v>
      </c>
      <c r="L29" s="16"/>
      <c r="M29" s="16"/>
    </row>
    <row r="30" spans="1:13" x14ac:dyDescent="0.25">
      <c r="A30" s="9" t="s">
        <v>0</v>
      </c>
      <c r="B30" s="14">
        <f>B23-1</f>
        <v>6</v>
      </c>
      <c r="C30" s="14">
        <f>SUMSQ(E14:E20)/B24-B26</f>
        <v>16.740740740740875</v>
      </c>
      <c r="D30" s="14">
        <f>C30/B30</f>
        <v>2.7901234567901461</v>
      </c>
      <c r="E30" s="14">
        <f>D30/D31</f>
        <v>4.4943181818181888</v>
      </c>
      <c r="F30" s="19" t="str">
        <f>IF(E30&lt;G30,"tn",IF(E30&lt;H30,"*","**"))</f>
        <v>**</v>
      </c>
      <c r="G30" s="14">
        <f>FINV(0.05,B30,B32)</f>
        <v>2.5989777115642028</v>
      </c>
      <c r="H30" s="14">
        <f>FINV(0.01,B30,B32)</f>
        <v>3.8714268151294093</v>
      </c>
      <c r="J30" s="16"/>
      <c r="K30" s="16"/>
      <c r="L30" s="16"/>
      <c r="M30" s="16"/>
    </row>
    <row r="31" spans="1:13" x14ac:dyDescent="0.25">
      <c r="A31" s="9" t="s">
        <v>28</v>
      </c>
      <c r="B31" s="14">
        <f>(B23-1)*(B24-1)</f>
        <v>12</v>
      </c>
      <c r="C31" s="14">
        <f>C32-C29-C30</f>
        <v>7.4497354497354991</v>
      </c>
      <c r="D31" s="14">
        <f>C31/B31</f>
        <v>0.62081128747795822</v>
      </c>
      <c r="E31" s="17"/>
      <c r="F31" s="17"/>
      <c r="G31" s="17"/>
      <c r="H31" s="17"/>
      <c r="J31" s="16"/>
      <c r="K31" s="16"/>
      <c r="L31" s="16"/>
      <c r="M31" s="16"/>
    </row>
    <row r="32" spans="1:13" x14ac:dyDescent="0.25">
      <c r="A32" s="15" t="s">
        <v>29</v>
      </c>
      <c r="B32" s="14">
        <f>B23*B24-1</f>
        <v>20</v>
      </c>
      <c r="C32" s="14">
        <f>SUMSQ(B14:D20)-B26</f>
        <v>26.740740740740875</v>
      </c>
      <c r="D32" s="17"/>
      <c r="E32" s="17"/>
      <c r="F32" s="17"/>
      <c r="G32" s="17"/>
      <c r="H32" s="17"/>
      <c r="J32" s="6" t="s">
        <v>35</v>
      </c>
      <c r="K32" s="6" t="s">
        <v>36</v>
      </c>
      <c r="L32" s="6" t="s">
        <v>37</v>
      </c>
      <c r="M32" s="6" t="s">
        <v>39</v>
      </c>
    </row>
    <row r="33" spans="10:13" x14ac:dyDescent="0.25">
      <c r="J33" s="6" t="s">
        <v>6</v>
      </c>
      <c r="K33" s="20">
        <v>5.3333333329999997</v>
      </c>
      <c r="L33" s="20">
        <f>K33+K29</f>
        <v>6.8074640003730824</v>
      </c>
      <c r="M33" s="6" t="s">
        <v>38</v>
      </c>
    </row>
    <row r="34" spans="10:13" x14ac:dyDescent="0.25">
      <c r="J34" s="6" t="s">
        <v>8</v>
      </c>
      <c r="K34" s="20">
        <v>6.5555555559999998</v>
      </c>
      <c r="L34" s="20">
        <f>K34+K29</f>
        <v>8.0296862233730835</v>
      </c>
      <c r="M34" s="6" t="s">
        <v>38</v>
      </c>
    </row>
    <row r="35" spans="10:13" x14ac:dyDescent="0.25">
      <c r="J35" s="6" t="s">
        <v>9</v>
      </c>
      <c r="K35" s="20">
        <v>6.5555555559999998</v>
      </c>
      <c r="L35" s="20">
        <f>K35+K29</f>
        <v>8.0296862233730835</v>
      </c>
      <c r="M35" s="6" t="s">
        <v>38</v>
      </c>
    </row>
    <row r="36" spans="10:13" x14ac:dyDescent="0.25">
      <c r="J36" s="6" t="s">
        <v>5</v>
      </c>
      <c r="K36" s="20">
        <v>6.6666666670000003</v>
      </c>
      <c r="L36" s="20">
        <f>K36+K29</f>
        <v>8.1407973343730831</v>
      </c>
      <c r="M36" s="6" t="s">
        <v>38</v>
      </c>
    </row>
    <row r="37" spans="10:13" x14ac:dyDescent="0.25">
      <c r="J37" s="6" t="s">
        <v>4</v>
      </c>
      <c r="K37" s="20">
        <v>7</v>
      </c>
      <c r="L37" s="20">
        <f>K37+K29</f>
        <v>8.4741306673730818</v>
      </c>
      <c r="M37" s="6" t="s">
        <v>41</v>
      </c>
    </row>
    <row r="38" spans="10:13" x14ac:dyDescent="0.25">
      <c r="J38" s="6" t="s">
        <v>3</v>
      </c>
      <c r="K38" s="20">
        <v>7.7777777779999999</v>
      </c>
      <c r="L38" s="6"/>
      <c r="M38" s="6" t="s">
        <v>41</v>
      </c>
    </row>
    <row r="39" spans="10:13" x14ac:dyDescent="0.25">
      <c r="J39" s="6" t="s">
        <v>7</v>
      </c>
      <c r="K39" s="20">
        <v>8.3333333330000006</v>
      </c>
      <c r="L39" s="6"/>
      <c r="M39" s="6" t="s">
        <v>41</v>
      </c>
    </row>
  </sheetData>
  <sortState ref="J33:M39">
    <sortCondition ref="K33"/>
  </sortState>
  <mergeCells count="4">
    <mergeCell ref="A12:A13"/>
    <mergeCell ref="B12:D12"/>
    <mergeCell ref="E12:E13"/>
    <mergeCell ref="F12:F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opLeftCell="J16" zoomScale="90" zoomScaleNormal="90" workbookViewId="0">
      <selection activeCell="M39" sqref="M39"/>
    </sheetView>
  </sheetViews>
  <sheetFormatPr defaultRowHeight="15.75" x14ac:dyDescent="0.25"/>
  <cols>
    <col min="1" max="1" width="13.5703125" style="3" customWidth="1"/>
    <col min="2" max="5" width="9.140625" style="3"/>
    <col min="6" max="6" width="19" style="3" customWidth="1"/>
    <col min="7" max="7" width="10" style="3" customWidth="1"/>
    <col min="8" max="9" width="9.140625" style="3"/>
    <col min="10" max="10" width="23.85546875" style="3" customWidth="1"/>
    <col min="11" max="11" width="24" style="3" customWidth="1"/>
    <col min="12" max="12" width="23" style="3" customWidth="1"/>
    <col min="13" max="13" width="21.7109375" style="3" customWidth="1"/>
    <col min="14" max="16384" width="9.140625" style="3"/>
  </cols>
  <sheetData>
    <row r="1" spans="1:17" x14ac:dyDescent="0.25">
      <c r="A1" s="1"/>
      <c r="B1" s="1"/>
      <c r="C1" s="1" t="s">
        <v>12</v>
      </c>
      <c r="D1" s="1"/>
      <c r="E1" s="2"/>
      <c r="I1" s="3" t="s">
        <v>10</v>
      </c>
      <c r="O1" s="3" t="s">
        <v>11</v>
      </c>
    </row>
    <row r="2" spans="1:17" x14ac:dyDescent="0.25">
      <c r="A2" s="4" t="s">
        <v>0</v>
      </c>
      <c r="B2" s="4">
        <v>1</v>
      </c>
      <c r="C2" s="4">
        <v>2</v>
      </c>
      <c r="D2" s="4">
        <v>3</v>
      </c>
      <c r="E2" s="5" t="s">
        <v>2</v>
      </c>
      <c r="G2" s="6" t="s">
        <v>0</v>
      </c>
      <c r="H2" s="6">
        <v>1</v>
      </c>
      <c r="I2" s="6">
        <v>2</v>
      </c>
      <c r="J2" s="6">
        <v>3</v>
      </c>
      <c r="K2" s="7" t="s">
        <v>2</v>
      </c>
      <c r="M2" s="6" t="s">
        <v>0</v>
      </c>
      <c r="N2" s="6">
        <v>1</v>
      </c>
      <c r="O2" s="6">
        <v>2</v>
      </c>
      <c r="P2" s="6">
        <v>3</v>
      </c>
      <c r="Q2" s="7" t="s">
        <v>2</v>
      </c>
    </row>
    <row r="3" spans="1:17" x14ac:dyDescent="0.25">
      <c r="A3" s="6" t="s">
        <v>3</v>
      </c>
      <c r="B3" s="7">
        <v>8</v>
      </c>
      <c r="C3" s="6"/>
      <c r="D3" s="6"/>
      <c r="E3" s="7">
        <f>AVERAGE(B3)</f>
        <v>8</v>
      </c>
      <c r="G3" s="6" t="s">
        <v>3</v>
      </c>
      <c r="H3" s="6">
        <v>6</v>
      </c>
      <c r="I3" s="6"/>
      <c r="J3" s="6"/>
      <c r="K3" s="7">
        <f>AVERAGE(H3)</f>
        <v>6</v>
      </c>
      <c r="M3" s="6" t="s">
        <v>3</v>
      </c>
      <c r="N3" s="6">
        <v>11</v>
      </c>
      <c r="O3" s="6"/>
      <c r="P3" s="6"/>
      <c r="Q3" s="7"/>
    </row>
    <row r="4" spans="1:17" x14ac:dyDescent="0.25">
      <c r="A4" s="6" t="s">
        <v>4</v>
      </c>
      <c r="B4" s="7">
        <v>11</v>
      </c>
      <c r="C4" s="6"/>
      <c r="D4" s="6"/>
      <c r="E4" s="7">
        <f t="shared" ref="E4:E9" si="0">AVERAGE(B4)</f>
        <v>11</v>
      </c>
      <c r="G4" s="6" t="s">
        <v>4</v>
      </c>
      <c r="H4" s="6">
        <v>7</v>
      </c>
      <c r="I4" s="6"/>
      <c r="J4" s="6"/>
      <c r="K4" s="7">
        <f>AVERAGE(H4)</f>
        <v>7</v>
      </c>
      <c r="M4" s="6" t="s">
        <v>4</v>
      </c>
      <c r="N4" s="6">
        <v>12</v>
      </c>
      <c r="O4" s="6"/>
      <c r="P4" s="6"/>
      <c r="Q4" s="7"/>
    </row>
    <row r="5" spans="1:17" x14ac:dyDescent="0.25">
      <c r="A5" s="6" t="s">
        <v>5</v>
      </c>
      <c r="B5" s="7">
        <v>7</v>
      </c>
      <c r="C5" s="6"/>
      <c r="D5" s="6"/>
      <c r="E5" s="7">
        <f t="shared" si="0"/>
        <v>7</v>
      </c>
      <c r="G5" s="6" t="s">
        <v>5</v>
      </c>
      <c r="H5" s="6">
        <v>7</v>
      </c>
      <c r="I5" s="6">
        <v>9</v>
      </c>
      <c r="J5" s="6"/>
      <c r="K5" s="7">
        <f>AVERAGE(H5:I5)</f>
        <v>8</v>
      </c>
      <c r="M5" s="6" t="s">
        <v>5</v>
      </c>
      <c r="N5" s="6">
        <v>7</v>
      </c>
      <c r="O5" s="6">
        <v>8</v>
      </c>
      <c r="P5" s="6"/>
      <c r="Q5" s="7">
        <f>AVERAGE(N5:O5)</f>
        <v>7.5</v>
      </c>
    </row>
    <row r="6" spans="1:17" x14ac:dyDescent="0.25">
      <c r="A6" s="6" t="s">
        <v>6</v>
      </c>
      <c r="B6" s="7">
        <v>8</v>
      </c>
      <c r="C6" s="6"/>
      <c r="D6" s="6"/>
      <c r="E6" s="7">
        <f t="shared" si="0"/>
        <v>8</v>
      </c>
      <c r="G6" s="6" t="s">
        <v>6</v>
      </c>
      <c r="H6" s="6">
        <v>6</v>
      </c>
      <c r="I6" s="6"/>
      <c r="J6" s="6"/>
      <c r="K6" s="7">
        <f t="shared" ref="K6:K9" si="1">AVERAGE(H6:I6)</f>
        <v>6</v>
      </c>
      <c r="M6" s="6" t="s">
        <v>6</v>
      </c>
      <c r="N6" s="6">
        <v>9</v>
      </c>
      <c r="O6" s="6">
        <v>11</v>
      </c>
      <c r="P6" s="6"/>
      <c r="Q6" s="7">
        <f>AVERAGE(N6:O6)</f>
        <v>10</v>
      </c>
    </row>
    <row r="7" spans="1:17" x14ac:dyDescent="0.25">
      <c r="A7" s="6" t="s">
        <v>7</v>
      </c>
      <c r="B7" s="7">
        <v>12</v>
      </c>
      <c r="C7" s="6"/>
      <c r="D7" s="6"/>
      <c r="E7" s="7">
        <f t="shared" si="0"/>
        <v>12</v>
      </c>
      <c r="G7" s="6" t="s">
        <v>7</v>
      </c>
      <c r="H7" s="6">
        <v>14</v>
      </c>
      <c r="I7" s="6"/>
      <c r="J7" s="6"/>
      <c r="K7" s="7">
        <f t="shared" si="1"/>
        <v>14</v>
      </c>
      <c r="M7" s="6" t="s">
        <v>7</v>
      </c>
      <c r="N7" s="6">
        <v>10</v>
      </c>
      <c r="O7" s="6"/>
      <c r="P7" s="6"/>
      <c r="Q7" s="7">
        <v>10</v>
      </c>
    </row>
    <row r="8" spans="1:17" x14ac:dyDescent="0.25">
      <c r="A8" s="6" t="s">
        <v>8</v>
      </c>
      <c r="B8" s="7">
        <v>8</v>
      </c>
      <c r="C8" s="6"/>
      <c r="D8" s="6"/>
      <c r="E8" s="7">
        <f t="shared" si="0"/>
        <v>8</v>
      </c>
      <c r="G8" s="6" t="s">
        <v>8</v>
      </c>
      <c r="H8" s="6">
        <v>8</v>
      </c>
      <c r="I8" s="6"/>
      <c r="J8" s="6"/>
      <c r="K8" s="7">
        <f t="shared" si="1"/>
        <v>8</v>
      </c>
      <c r="M8" s="6" t="s">
        <v>8</v>
      </c>
      <c r="N8" s="6">
        <v>9</v>
      </c>
      <c r="O8" s="6"/>
      <c r="P8" s="6"/>
      <c r="Q8" s="7">
        <v>9</v>
      </c>
    </row>
    <row r="9" spans="1:17" x14ac:dyDescent="0.25">
      <c r="A9" s="6" t="s">
        <v>9</v>
      </c>
      <c r="B9" s="7">
        <v>5</v>
      </c>
      <c r="C9" s="6"/>
      <c r="D9" s="6"/>
      <c r="E9" s="7">
        <f t="shared" si="0"/>
        <v>5</v>
      </c>
      <c r="G9" s="6" t="s">
        <v>9</v>
      </c>
      <c r="H9" s="6">
        <v>8</v>
      </c>
      <c r="I9" s="6"/>
      <c r="J9" s="6"/>
      <c r="K9" s="7">
        <f t="shared" si="1"/>
        <v>8</v>
      </c>
      <c r="M9" s="6" t="s">
        <v>9</v>
      </c>
      <c r="N9" s="6">
        <v>6</v>
      </c>
      <c r="O9" s="6">
        <v>10</v>
      </c>
      <c r="P9" s="6"/>
      <c r="Q9" s="7">
        <f>AVERAGE(N9:O9)</f>
        <v>8</v>
      </c>
    </row>
    <row r="12" spans="1:17" x14ac:dyDescent="0.25">
      <c r="A12" s="22" t="s">
        <v>0</v>
      </c>
      <c r="B12" s="24" t="s">
        <v>1</v>
      </c>
      <c r="C12" s="25"/>
      <c r="D12" s="26"/>
      <c r="E12" s="27" t="s">
        <v>18</v>
      </c>
      <c r="F12" s="27" t="s">
        <v>19</v>
      </c>
    </row>
    <row r="13" spans="1:17" x14ac:dyDescent="0.25">
      <c r="A13" s="23"/>
      <c r="B13" s="8" t="s">
        <v>15</v>
      </c>
      <c r="C13" s="8" t="s">
        <v>16</v>
      </c>
      <c r="D13" s="8" t="s">
        <v>17</v>
      </c>
      <c r="E13" s="28"/>
      <c r="F13" s="28"/>
    </row>
    <row r="14" spans="1:17" x14ac:dyDescent="0.25">
      <c r="A14" s="9" t="s">
        <v>3</v>
      </c>
      <c r="B14" s="7">
        <v>8</v>
      </c>
      <c r="C14" s="7">
        <v>6</v>
      </c>
      <c r="D14" s="7">
        <v>11</v>
      </c>
      <c r="E14" s="7">
        <f>SUM(B14:D14)</f>
        <v>25</v>
      </c>
      <c r="F14" s="7">
        <f>AVERAGE(B14:D14)</f>
        <v>8.3333333333333339</v>
      </c>
    </row>
    <row r="15" spans="1:17" x14ac:dyDescent="0.25">
      <c r="A15" s="9" t="s">
        <v>4</v>
      </c>
      <c r="B15" s="7">
        <v>11</v>
      </c>
      <c r="C15" s="7">
        <v>7</v>
      </c>
      <c r="D15" s="7">
        <v>12</v>
      </c>
      <c r="E15" s="7">
        <f>SUM(B15:D15)</f>
        <v>30</v>
      </c>
      <c r="F15" s="7">
        <f>AVERAGE(B15:D15)</f>
        <v>10</v>
      </c>
    </row>
    <row r="16" spans="1:17" x14ac:dyDescent="0.25">
      <c r="A16" s="9" t="s">
        <v>5</v>
      </c>
      <c r="B16" s="14">
        <v>7</v>
      </c>
      <c r="C16" s="14">
        <v>9</v>
      </c>
      <c r="D16" s="14">
        <v>7.5</v>
      </c>
      <c r="E16" s="14">
        <f t="shared" ref="E16:E20" si="2">SUM(B16:D16)</f>
        <v>23.5</v>
      </c>
      <c r="F16" s="14">
        <f t="shared" ref="F16:F20" si="3">AVERAGE(B16:D16)</f>
        <v>7.833333333333333</v>
      </c>
    </row>
    <row r="17" spans="1:13" x14ac:dyDescent="0.25">
      <c r="A17" s="9" t="s">
        <v>6</v>
      </c>
      <c r="B17" s="14">
        <v>8</v>
      </c>
      <c r="C17" s="14">
        <v>6</v>
      </c>
      <c r="D17" s="14">
        <v>10</v>
      </c>
      <c r="E17" s="14">
        <f t="shared" si="2"/>
        <v>24</v>
      </c>
      <c r="F17" s="14">
        <f t="shared" si="3"/>
        <v>8</v>
      </c>
    </row>
    <row r="18" spans="1:13" x14ac:dyDescent="0.25">
      <c r="A18" s="9" t="s">
        <v>7</v>
      </c>
      <c r="B18" s="14">
        <v>12</v>
      </c>
      <c r="C18" s="14">
        <v>14</v>
      </c>
      <c r="D18" s="14">
        <v>10</v>
      </c>
      <c r="E18" s="14">
        <f t="shared" si="2"/>
        <v>36</v>
      </c>
      <c r="F18" s="14">
        <f t="shared" si="3"/>
        <v>12</v>
      </c>
    </row>
    <row r="19" spans="1:13" x14ac:dyDescent="0.25">
      <c r="A19" s="9" t="s">
        <v>8</v>
      </c>
      <c r="B19" s="7">
        <v>8</v>
      </c>
      <c r="C19" s="7">
        <v>8</v>
      </c>
      <c r="D19" s="7">
        <v>9</v>
      </c>
      <c r="E19" s="7">
        <f t="shared" si="2"/>
        <v>25</v>
      </c>
      <c r="F19" s="7">
        <f t="shared" si="3"/>
        <v>8.3333333333333339</v>
      </c>
    </row>
    <row r="20" spans="1:13" x14ac:dyDescent="0.25">
      <c r="A20" s="9" t="s">
        <v>9</v>
      </c>
      <c r="B20" s="7">
        <v>5</v>
      </c>
      <c r="C20" s="7">
        <v>8</v>
      </c>
      <c r="D20" s="7">
        <v>6</v>
      </c>
      <c r="E20" s="7">
        <f t="shared" si="2"/>
        <v>19</v>
      </c>
      <c r="F20" s="7">
        <f t="shared" si="3"/>
        <v>6.333333333333333</v>
      </c>
    </row>
    <row r="21" spans="1:13" x14ac:dyDescent="0.25">
      <c r="A21" s="9" t="s">
        <v>18</v>
      </c>
      <c r="B21" s="7">
        <f>SUM(B14:B20)</f>
        <v>59</v>
      </c>
      <c r="C21" s="7">
        <f>SUM(C14:C20)</f>
        <v>58</v>
      </c>
      <c r="D21" s="7">
        <f>SUM(D14:D20)</f>
        <v>65.5</v>
      </c>
      <c r="E21" s="7">
        <f>SUM(B21:D21)</f>
        <v>182.5</v>
      </c>
      <c r="F21" s="7"/>
    </row>
    <row r="22" spans="1:13" x14ac:dyDescent="0.25">
      <c r="A22" s="10"/>
      <c r="B22" s="11"/>
      <c r="C22" s="13"/>
      <c r="D22" s="11"/>
      <c r="E22" s="11"/>
      <c r="F22" s="11"/>
    </row>
    <row r="23" spans="1:13" x14ac:dyDescent="0.25">
      <c r="A23" s="9" t="s">
        <v>32</v>
      </c>
      <c r="B23" s="7">
        <v>7</v>
      </c>
      <c r="C23" s="11"/>
      <c r="D23" s="11"/>
      <c r="E23" s="11"/>
      <c r="F23" s="11"/>
    </row>
    <row r="24" spans="1:13" x14ac:dyDescent="0.25">
      <c r="A24" s="9" t="s">
        <v>13</v>
      </c>
      <c r="B24" s="7">
        <v>3</v>
      </c>
      <c r="C24" s="11"/>
      <c r="D24" s="11"/>
      <c r="E24" s="11"/>
      <c r="F24" s="11"/>
    </row>
    <row r="25" spans="1:13" x14ac:dyDescent="0.25">
      <c r="C25" s="11"/>
      <c r="D25" s="11"/>
      <c r="E25" s="11"/>
      <c r="F25" s="11"/>
    </row>
    <row r="26" spans="1:13" x14ac:dyDescent="0.25">
      <c r="A26" s="9" t="s">
        <v>14</v>
      </c>
      <c r="B26" s="7">
        <f>E21^2/(B23*B24)</f>
        <v>1586.0119047619048</v>
      </c>
    </row>
    <row r="27" spans="1:13" x14ac:dyDescent="0.25">
      <c r="A27" s="10"/>
      <c r="B27" s="11"/>
      <c r="C27" s="11"/>
      <c r="D27" s="11"/>
      <c r="E27" s="11"/>
      <c r="F27" s="11"/>
      <c r="G27" s="11"/>
      <c r="H27" s="11"/>
    </row>
    <row r="28" spans="1:13" x14ac:dyDescent="0.25">
      <c r="A28" s="9" t="s">
        <v>20</v>
      </c>
      <c r="B28" s="15" t="s">
        <v>21</v>
      </c>
      <c r="C28" s="15" t="s">
        <v>22</v>
      </c>
      <c r="D28" s="15" t="s">
        <v>23</v>
      </c>
      <c r="E28" s="15" t="s">
        <v>24</v>
      </c>
      <c r="F28" s="15" t="s">
        <v>25</v>
      </c>
      <c r="G28" s="15" t="s">
        <v>26</v>
      </c>
      <c r="H28" s="15" t="s">
        <v>27</v>
      </c>
      <c r="J28" s="8" t="s">
        <v>42</v>
      </c>
      <c r="K28" s="8">
        <v>4.95</v>
      </c>
    </row>
    <row r="29" spans="1:13" x14ac:dyDescent="0.25">
      <c r="A29" s="9" t="s">
        <v>31</v>
      </c>
      <c r="B29" s="14">
        <f>B24-1</f>
        <v>2</v>
      </c>
      <c r="C29" s="14">
        <f>SUMSQ(B21:D21)/B23-B26</f>
        <v>4.738095238095184</v>
      </c>
      <c r="D29" s="14">
        <f>C29/B29</f>
        <v>2.369047619047592</v>
      </c>
      <c r="E29" s="14">
        <f>D29/D31</f>
        <v>0.62578616352200367</v>
      </c>
      <c r="F29" s="19" t="str">
        <f>IF(E29&lt;G29,"tn",IF(E29&lt;H29,"*","**"))</f>
        <v>tn</v>
      </c>
      <c r="G29" s="14">
        <f>FINV(0.05,B29,B31)</f>
        <v>3.8852938346523942</v>
      </c>
      <c r="H29" s="14">
        <f>FINV(0.01,B29,B31)</f>
        <v>6.9266081401913002</v>
      </c>
      <c r="J29" s="18" t="s">
        <v>34</v>
      </c>
      <c r="K29" s="21">
        <f>K28*((D31/7)^0.5)</f>
        <v>3.6402406569918377</v>
      </c>
      <c r="L29" s="16"/>
      <c r="M29" s="16"/>
    </row>
    <row r="30" spans="1:13" x14ac:dyDescent="0.25">
      <c r="A30" s="9" t="s">
        <v>0</v>
      </c>
      <c r="B30" s="14">
        <f>B23-1</f>
        <v>6</v>
      </c>
      <c r="C30" s="14">
        <f>SUMSQ(E14:E20)/B24-B26</f>
        <v>59.071428571428442</v>
      </c>
      <c r="D30" s="14">
        <f>C30/B30</f>
        <v>9.8452380952380736</v>
      </c>
      <c r="E30" s="14">
        <f>D30/D31</f>
        <v>2.6006289308175967</v>
      </c>
      <c r="F30" s="19" t="str">
        <f>IF(E30&lt;G30,"tn",IF(E30&lt;H30,"*","**"))</f>
        <v>*</v>
      </c>
      <c r="G30" s="14">
        <f>FINV(0.05,B30,B32)</f>
        <v>2.5989777115642028</v>
      </c>
      <c r="H30" s="14">
        <f>FINV(0.01,B30,B32)</f>
        <v>3.8714268151294093</v>
      </c>
      <c r="J30" s="16"/>
      <c r="K30" s="16"/>
      <c r="L30" s="16"/>
      <c r="M30" s="16"/>
    </row>
    <row r="31" spans="1:13" x14ac:dyDescent="0.25">
      <c r="A31" s="9" t="s">
        <v>28</v>
      </c>
      <c r="B31" s="14">
        <f>(B23-1)*(B24-1)</f>
        <v>12</v>
      </c>
      <c r="C31" s="14">
        <f>C32-C29-C30</f>
        <v>45.428571428571558</v>
      </c>
      <c r="D31" s="14">
        <f>C31/B31</f>
        <v>3.7857142857142967</v>
      </c>
      <c r="E31" s="17"/>
      <c r="F31" s="17"/>
      <c r="G31" s="17"/>
      <c r="H31" s="17"/>
      <c r="J31" s="16"/>
      <c r="K31" s="16"/>
      <c r="L31" s="16"/>
      <c r="M31" s="16"/>
    </row>
    <row r="32" spans="1:13" x14ac:dyDescent="0.25">
      <c r="A32" s="15" t="s">
        <v>29</v>
      </c>
      <c r="B32" s="14">
        <f>B23*B24-1</f>
        <v>20</v>
      </c>
      <c r="C32" s="14">
        <f>SUMSQ(B14:D20)-B26</f>
        <v>109.23809523809518</v>
      </c>
      <c r="D32" s="17"/>
      <c r="E32" s="17"/>
      <c r="F32" s="17"/>
      <c r="G32" s="17"/>
      <c r="H32" s="17"/>
      <c r="J32" s="6" t="s">
        <v>35</v>
      </c>
      <c r="K32" s="6" t="s">
        <v>36</v>
      </c>
      <c r="L32" s="6" t="s">
        <v>37</v>
      </c>
      <c r="M32" s="6" t="s">
        <v>39</v>
      </c>
    </row>
    <row r="33" spans="10:13" x14ac:dyDescent="0.25">
      <c r="J33" s="6" t="s">
        <v>9</v>
      </c>
      <c r="K33" s="20">
        <v>6.3333333329999997</v>
      </c>
      <c r="L33" s="20">
        <f>K33+K29</f>
        <v>9.9735739899918379</v>
      </c>
      <c r="M33" s="6" t="s">
        <v>38</v>
      </c>
    </row>
    <row r="34" spans="10:13" x14ac:dyDescent="0.25">
      <c r="J34" s="6" t="s">
        <v>5</v>
      </c>
      <c r="K34" s="20">
        <v>7.8333333329999997</v>
      </c>
      <c r="L34" s="20">
        <f>K34+K29</f>
        <v>11.473573989991838</v>
      </c>
      <c r="M34" s="6" t="s">
        <v>38</v>
      </c>
    </row>
    <row r="35" spans="10:13" x14ac:dyDescent="0.25">
      <c r="J35" s="6" t="s">
        <v>6</v>
      </c>
      <c r="K35" s="20">
        <v>8</v>
      </c>
      <c r="L35" s="20">
        <f>K35+K29</f>
        <v>11.640240656991837</v>
      </c>
      <c r="M35" s="6" t="s">
        <v>38</v>
      </c>
    </row>
    <row r="36" spans="10:13" x14ac:dyDescent="0.25">
      <c r="J36" s="6" t="s">
        <v>3</v>
      </c>
      <c r="K36" s="20">
        <v>8.3333333330000006</v>
      </c>
      <c r="L36" s="20">
        <f>K36+K29</f>
        <v>11.973573989991838</v>
      </c>
      <c r="M36" s="6" t="s">
        <v>38</v>
      </c>
    </row>
    <row r="37" spans="10:13" x14ac:dyDescent="0.25">
      <c r="J37" s="6" t="s">
        <v>8</v>
      </c>
      <c r="K37" s="20">
        <v>8.3333333330000006</v>
      </c>
      <c r="L37" s="20">
        <f>K37+K29</f>
        <v>11.973573989991838</v>
      </c>
      <c r="M37" s="6" t="s">
        <v>38</v>
      </c>
    </row>
    <row r="38" spans="10:13" x14ac:dyDescent="0.25">
      <c r="J38" s="6" t="s">
        <v>4</v>
      </c>
      <c r="K38" s="20">
        <v>10</v>
      </c>
      <c r="L38" s="20">
        <f>K38+K29</f>
        <v>13.640240656991837</v>
      </c>
      <c r="M38" s="6" t="s">
        <v>41</v>
      </c>
    </row>
    <row r="39" spans="10:13" x14ac:dyDescent="0.25">
      <c r="J39" s="6" t="s">
        <v>7</v>
      </c>
      <c r="K39" s="20">
        <v>12</v>
      </c>
      <c r="L39" s="6"/>
      <c r="M39" s="6" t="s">
        <v>41</v>
      </c>
    </row>
  </sheetData>
  <sortState ref="J33:M39">
    <sortCondition ref="K33"/>
  </sortState>
  <mergeCells count="4">
    <mergeCell ref="A12:A13"/>
    <mergeCell ref="B12:D12"/>
    <mergeCell ref="E12:E13"/>
    <mergeCell ref="F12:F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topLeftCell="I19" workbookViewId="0">
      <selection activeCell="O28" sqref="O28"/>
    </sheetView>
  </sheetViews>
  <sheetFormatPr defaultRowHeight="15.75" x14ac:dyDescent="0.25"/>
  <cols>
    <col min="1" max="1" width="16.42578125" style="3" customWidth="1"/>
    <col min="2" max="5" width="9.140625" style="3"/>
    <col min="6" max="6" width="19.7109375" style="3" customWidth="1"/>
    <col min="7" max="7" width="10" style="3" customWidth="1"/>
    <col min="8" max="9" width="9.140625" style="3"/>
    <col min="10" max="10" width="18.7109375" style="3" customWidth="1"/>
    <col min="11" max="11" width="17.7109375" style="3" customWidth="1"/>
    <col min="12" max="12" width="22.42578125" style="3" customWidth="1"/>
    <col min="13" max="13" width="13.85546875" style="3" customWidth="1"/>
    <col min="14" max="16384" width="9.140625" style="3"/>
  </cols>
  <sheetData>
    <row r="1" spans="1:17" x14ac:dyDescent="0.25">
      <c r="A1" s="1"/>
      <c r="B1" s="1"/>
      <c r="C1" s="1" t="s">
        <v>12</v>
      </c>
      <c r="D1" s="1"/>
      <c r="E1" s="2"/>
      <c r="I1" s="3" t="s">
        <v>10</v>
      </c>
      <c r="O1" s="3" t="s">
        <v>11</v>
      </c>
    </row>
    <row r="2" spans="1:17" x14ac:dyDescent="0.25">
      <c r="A2" s="4" t="s">
        <v>0</v>
      </c>
      <c r="B2" s="4">
        <v>1</v>
      </c>
      <c r="C2" s="4">
        <v>2</v>
      </c>
      <c r="D2" s="4">
        <v>3</v>
      </c>
      <c r="E2" s="5" t="s">
        <v>2</v>
      </c>
      <c r="G2" s="6" t="s">
        <v>0</v>
      </c>
      <c r="H2" s="6">
        <v>1</v>
      </c>
      <c r="I2" s="6">
        <v>2</v>
      </c>
      <c r="J2" s="6">
        <v>3</v>
      </c>
      <c r="K2" s="7" t="s">
        <v>2</v>
      </c>
      <c r="M2" s="6" t="s">
        <v>0</v>
      </c>
      <c r="N2" s="6">
        <v>1</v>
      </c>
      <c r="O2" s="6">
        <v>2</v>
      </c>
      <c r="P2" s="6">
        <v>3</v>
      </c>
      <c r="Q2" s="7" t="s">
        <v>2</v>
      </c>
    </row>
    <row r="3" spans="1:17" x14ac:dyDescent="0.25">
      <c r="A3" s="6" t="s">
        <v>3</v>
      </c>
      <c r="B3" s="6">
        <v>15</v>
      </c>
      <c r="C3" s="6"/>
      <c r="D3" s="6"/>
      <c r="E3" s="7">
        <f>AVERAGE(B3)</f>
        <v>15</v>
      </c>
      <c r="G3" s="6" t="s">
        <v>3</v>
      </c>
      <c r="H3" s="6">
        <v>16</v>
      </c>
      <c r="I3" s="6"/>
      <c r="J3" s="6"/>
      <c r="K3" s="7">
        <f>AVERAGE(H3)</f>
        <v>16</v>
      </c>
      <c r="M3" s="6" t="s">
        <v>3</v>
      </c>
      <c r="N3" s="6">
        <v>15</v>
      </c>
      <c r="O3" s="6"/>
      <c r="P3" s="6"/>
      <c r="Q3" s="7">
        <f>AVERAGE(N3)</f>
        <v>15</v>
      </c>
    </row>
    <row r="4" spans="1:17" x14ac:dyDescent="0.25">
      <c r="A4" s="6" t="s">
        <v>4</v>
      </c>
      <c r="B4" s="6">
        <v>13</v>
      </c>
      <c r="C4" s="6"/>
      <c r="D4" s="6"/>
      <c r="E4" s="7">
        <f t="shared" ref="E4:E9" si="0">AVERAGE(B4)</f>
        <v>13</v>
      </c>
      <c r="G4" s="6" t="s">
        <v>4</v>
      </c>
      <c r="H4" s="6">
        <v>10</v>
      </c>
      <c r="I4" s="6"/>
      <c r="J4" s="6"/>
      <c r="K4" s="7">
        <f t="shared" ref="K4:K9" si="1">AVERAGE(H4)</f>
        <v>10</v>
      </c>
      <c r="M4" s="6" t="s">
        <v>4</v>
      </c>
      <c r="N4" s="6">
        <v>14</v>
      </c>
      <c r="O4" s="6"/>
      <c r="P4" s="6"/>
      <c r="Q4" s="7">
        <f>AVERAGE(N4)</f>
        <v>14</v>
      </c>
    </row>
    <row r="5" spans="1:17" x14ac:dyDescent="0.25">
      <c r="A5" s="6" t="s">
        <v>5</v>
      </c>
      <c r="B5" s="6">
        <v>10</v>
      </c>
      <c r="C5" s="6"/>
      <c r="D5" s="6"/>
      <c r="E5" s="7">
        <f t="shared" si="0"/>
        <v>10</v>
      </c>
      <c r="G5" s="6" t="s">
        <v>5</v>
      </c>
      <c r="H5" s="6">
        <v>11</v>
      </c>
      <c r="I5" s="6"/>
      <c r="J5" s="6"/>
      <c r="K5" s="7">
        <v>11</v>
      </c>
      <c r="M5" s="6" t="s">
        <v>5</v>
      </c>
      <c r="N5" s="6">
        <v>10</v>
      </c>
      <c r="O5" s="6"/>
      <c r="P5" s="6"/>
      <c r="Q5" s="7">
        <f>AVERAGE(N5:O5)</f>
        <v>10</v>
      </c>
    </row>
    <row r="6" spans="1:17" x14ac:dyDescent="0.25">
      <c r="A6" s="6" t="s">
        <v>6</v>
      </c>
      <c r="B6" s="6">
        <v>10</v>
      </c>
      <c r="C6" s="6"/>
      <c r="D6" s="6"/>
      <c r="E6" s="7">
        <f t="shared" si="0"/>
        <v>10</v>
      </c>
      <c r="G6" s="6" t="s">
        <v>6</v>
      </c>
      <c r="H6" s="6">
        <v>12</v>
      </c>
      <c r="I6" s="6"/>
      <c r="J6" s="6"/>
      <c r="K6" s="7">
        <f t="shared" si="1"/>
        <v>12</v>
      </c>
      <c r="M6" s="6" t="s">
        <v>6</v>
      </c>
      <c r="N6" s="6">
        <v>15</v>
      </c>
      <c r="O6" s="6"/>
      <c r="P6" s="6"/>
      <c r="Q6" s="7">
        <f>AVERAGE(N6:O6)</f>
        <v>15</v>
      </c>
    </row>
    <row r="7" spans="1:17" x14ac:dyDescent="0.25">
      <c r="A7" s="6" t="s">
        <v>7</v>
      </c>
      <c r="B7" s="6">
        <v>14</v>
      </c>
      <c r="C7" s="6"/>
      <c r="D7" s="6"/>
      <c r="E7" s="7">
        <f t="shared" si="0"/>
        <v>14</v>
      </c>
      <c r="G7" s="6" t="s">
        <v>7</v>
      </c>
      <c r="H7" s="6">
        <v>13</v>
      </c>
      <c r="I7" s="6"/>
      <c r="J7" s="6"/>
      <c r="K7" s="7">
        <f t="shared" si="1"/>
        <v>13</v>
      </c>
      <c r="M7" s="6" t="s">
        <v>7</v>
      </c>
      <c r="N7" s="6">
        <v>12</v>
      </c>
      <c r="O7" s="6"/>
      <c r="P7" s="6"/>
      <c r="Q7" s="7">
        <f t="shared" ref="Q7:Q9" si="2">AVERAGE(N7:O7)</f>
        <v>12</v>
      </c>
    </row>
    <row r="8" spans="1:17" x14ac:dyDescent="0.25">
      <c r="A8" s="6" t="s">
        <v>8</v>
      </c>
      <c r="B8" s="6">
        <v>8</v>
      </c>
      <c r="C8" s="6"/>
      <c r="D8" s="6"/>
      <c r="E8" s="7">
        <f t="shared" si="0"/>
        <v>8</v>
      </c>
      <c r="G8" s="6" t="s">
        <v>8</v>
      </c>
      <c r="H8" s="6">
        <v>10</v>
      </c>
      <c r="I8" s="6"/>
      <c r="J8" s="6"/>
      <c r="K8" s="7">
        <f t="shared" si="1"/>
        <v>10</v>
      </c>
      <c r="M8" s="6" t="s">
        <v>8</v>
      </c>
      <c r="N8" s="6">
        <v>11</v>
      </c>
      <c r="O8" s="6"/>
      <c r="P8" s="6"/>
      <c r="Q8" s="7">
        <f t="shared" si="2"/>
        <v>11</v>
      </c>
    </row>
    <row r="9" spans="1:17" x14ac:dyDescent="0.25">
      <c r="A9" s="6" t="s">
        <v>9</v>
      </c>
      <c r="B9" s="6">
        <v>5</v>
      </c>
      <c r="C9" s="6"/>
      <c r="D9" s="6"/>
      <c r="E9" s="7">
        <f t="shared" si="0"/>
        <v>5</v>
      </c>
      <c r="G9" s="6" t="s">
        <v>9</v>
      </c>
      <c r="H9" s="6">
        <v>11</v>
      </c>
      <c r="I9" s="6"/>
      <c r="J9" s="6"/>
      <c r="K9" s="7">
        <f t="shared" si="1"/>
        <v>11</v>
      </c>
      <c r="M9" s="6" t="s">
        <v>9</v>
      </c>
      <c r="N9" s="6">
        <v>13</v>
      </c>
      <c r="O9" s="6"/>
      <c r="P9" s="6"/>
      <c r="Q9" s="7">
        <f t="shared" si="2"/>
        <v>13</v>
      </c>
    </row>
    <row r="12" spans="1:17" x14ac:dyDescent="0.25">
      <c r="A12" s="22" t="s">
        <v>0</v>
      </c>
      <c r="B12" s="24" t="s">
        <v>1</v>
      </c>
      <c r="C12" s="25"/>
      <c r="D12" s="26"/>
      <c r="E12" s="27" t="s">
        <v>18</v>
      </c>
      <c r="F12" s="27" t="s">
        <v>19</v>
      </c>
    </row>
    <row r="13" spans="1:17" x14ac:dyDescent="0.25">
      <c r="A13" s="23"/>
      <c r="B13" s="8" t="s">
        <v>15</v>
      </c>
      <c r="C13" s="8" t="s">
        <v>16</v>
      </c>
      <c r="D13" s="8" t="s">
        <v>17</v>
      </c>
      <c r="E13" s="28"/>
      <c r="F13" s="28"/>
    </row>
    <row r="14" spans="1:17" x14ac:dyDescent="0.25">
      <c r="A14" s="9" t="s">
        <v>3</v>
      </c>
      <c r="B14" s="7">
        <v>13</v>
      </c>
      <c r="C14" s="7">
        <v>16</v>
      </c>
      <c r="D14" s="7">
        <v>15</v>
      </c>
      <c r="E14" s="7">
        <f>SUM(B14:D14)</f>
        <v>44</v>
      </c>
      <c r="F14" s="7">
        <f>AVERAGE(B14:D14)</f>
        <v>14.666666666666666</v>
      </c>
    </row>
    <row r="15" spans="1:17" x14ac:dyDescent="0.25">
      <c r="A15" s="9" t="s">
        <v>4</v>
      </c>
      <c r="B15" s="7">
        <v>14</v>
      </c>
      <c r="C15" s="7">
        <v>10</v>
      </c>
      <c r="D15" s="7">
        <v>14</v>
      </c>
      <c r="E15" s="7">
        <f>SUM(B15:D15)</f>
        <v>38</v>
      </c>
      <c r="F15" s="7">
        <f t="shared" ref="F15:F20" si="3">AVERAGE(B15:D15)</f>
        <v>12.666666666666666</v>
      </c>
    </row>
    <row r="16" spans="1:17" x14ac:dyDescent="0.25">
      <c r="A16" s="9" t="s">
        <v>5</v>
      </c>
      <c r="B16" s="7">
        <v>10</v>
      </c>
      <c r="C16" s="7">
        <v>11</v>
      </c>
      <c r="D16" s="7">
        <v>10</v>
      </c>
      <c r="E16" s="7">
        <f t="shared" ref="E16:E20" si="4">SUM(B16:D16)</f>
        <v>31</v>
      </c>
      <c r="F16" s="7">
        <f t="shared" si="3"/>
        <v>10.333333333333334</v>
      </c>
    </row>
    <row r="17" spans="1:13" x14ac:dyDescent="0.25">
      <c r="A17" s="9" t="s">
        <v>6</v>
      </c>
      <c r="B17" s="7">
        <v>10</v>
      </c>
      <c r="C17" s="7">
        <v>12</v>
      </c>
      <c r="D17" s="7">
        <v>15</v>
      </c>
      <c r="E17" s="7">
        <f t="shared" si="4"/>
        <v>37</v>
      </c>
      <c r="F17" s="7">
        <f t="shared" si="3"/>
        <v>12.333333333333334</v>
      </c>
    </row>
    <row r="18" spans="1:13" x14ac:dyDescent="0.25">
      <c r="A18" s="9" t="s">
        <v>7</v>
      </c>
      <c r="B18" s="7">
        <v>14</v>
      </c>
      <c r="C18" s="7">
        <v>15</v>
      </c>
      <c r="D18" s="7">
        <v>16</v>
      </c>
      <c r="E18" s="7">
        <f t="shared" si="4"/>
        <v>45</v>
      </c>
      <c r="F18" s="7">
        <f t="shared" si="3"/>
        <v>15</v>
      </c>
    </row>
    <row r="19" spans="1:13" x14ac:dyDescent="0.25">
      <c r="A19" s="9" t="s">
        <v>8</v>
      </c>
      <c r="B19" s="7">
        <v>8</v>
      </c>
      <c r="C19" s="7">
        <v>10</v>
      </c>
      <c r="D19" s="7">
        <v>11</v>
      </c>
      <c r="E19" s="7">
        <f t="shared" si="4"/>
        <v>29</v>
      </c>
      <c r="F19" s="7">
        <f t="shared" si="3"/>
        <v>9.6666666666666661</v>
      </c>
    </row>
    <row r="20" spans="1:13" x14ac:dyDescent="0.25">
      <c r="A20" s="9" t="s">
        <v>9</v>
      </c>
      <c r="B20" s="7">
        <v>6</v>
      </c>
      <c r="C20" s="7">
        <v>11</v>
      </c>
      <c r="D20" s="7">
        <v>13</v>
      </c>
      <c r="E20" s="7">
        <f t="shared" si="4"/>
        <v>30</v>
      </c>
      <c r="F20" s="7">
        <f t="shared" si="3"/>
        <v>10</v>
      </c>
    </row>
    <row r="21" spans="1:13" x14ac:dyDescent="0.25">
      <c r="A21" s="9" t="s">
        <v>18</v>
      </c>
      <c r="B21" s="7">
        <f>SUM(B14:B20)</f>
        <v>75</v>
      </c>
      <c r="C21" s="7">
        <f>SUM(C14:C20)</f>
        <v>85</v>
      </c>
      <c r="D21" s="7">
        <f>SUM(D14:D20)</f>
        <v>94</v>
      </c>
      <c r="E21" s="7">
        <f>SUM(B21:D21)</f>
        <v>254</v>
      </c>
      <c r="F21" s="7">
        <f>AVERAGE(B14:D20)</f>
        <v>12.095238095238095</v>
      </c>
    </row>
    <row r="22" spans="1:13" x14ac:dyDescent="0.25">
      <c r="A22" s="10"/>
      <c r="B22" s="11"/>
      <c r="C22" s="13"/>
      <c r="D22" s="11"/>
      <c r="E22" s="11"/>
      <c r="F22" s="11"/>
    </row>
    <row r="23" spans="1:13" x14ac:dyDescent="0.25">
      <c r="A23" s="9" t="s">
        <v>32</v>
      </c>
      <c r="B23" s="7">
        <v>7</v>
      </c>
      <c r="C23" s="11"/>
      <c r="D23" s="11"/>
      <c r="E23" s="11"/>
      <c r="F23" s="11"/>
    </row>
    <row r="24" spans="1:13" x14ac:dyDescent="0.25">
      <c r="A24" s="9" t="s">
        <v>13</v>
      </c>
      <c r="B24" s="7">
        <v>3</v>
      </c>
      <c r="C24" s="11"/>
      <c r="D24" s="11"/>
      <c r="E24" s="11"/>
      <c r="F24" s="11"/>
    </row>
    <row r="25" spans="1:13" x14ac:dyDescent="0.25">
      <c r="C25" s="11"/>
      <c r="D25" s="11"/>
      <c r="E25" s="11"/>
      <c r="F25" s="11"/>
    </row>
    <row r="26" spans="1:13" x14ac:dyDescent="0.25">
      <c r="A26" s="9" t="s">
        <v>14</v>
      </c>
      <c r="B26" s="7">
        <f>E21^2/(B23*B24)</f>
        <v>3072.1904761904761</v>
      </c>
    </row>
    <row r="27" spans="1:13" x14ac:dyDescent="0.25">
      <c r="A27" s="10"/>
      <c r="B27" s="11"/>
      <c r="C27" s="11"/>
      <c r="D27" s="11"/>
      <c r="E27" s="11"/>
      <c r="F27" s="11"/>
      <c r="G27" s="11"/>
      <c r="H27" s="11"/>
    </row>
    <row r="28" spans="1:13" x14ac:dyDescent="0.25">
      <c r="A28" s="9" t="s">
        <v>20</v>
      </c>
      <c r="B28" s="8" t="s">
        <v>21</v>
      </c>
      <c r="C28" s="8" t="s">
        <v>22</v>
      </c>
      <c r="D28" s="8" t="s">
        <v>23</v>
      </c>
      <c r="E28" s="8" t="s">
        <v>24</v>
      </c>
      <c r="F28" s="8" t="s">
        <v>25</v>
      </c>
      <c r="G28" s="8" t="s">
        <v>26</v>
      </c>
      <c r="H28" s="8" t="s">
        <v>27</v>
      </c>
      <c r="J28" s="8" t="s">
        <v>42</v>
      </c>
      <c r="K28" s="8">
        <v>4.95</v>
      </c>
    </row>
    <row r="29" spans="1:13" x14ac:dyDescent="0.25">
      <c r="A29" s="9" t="s">
        <v>31</v>
      </c>
      <c r="B29" s="14">
        <f>B24-1</f>
        <v>2</v>
      </c>
      <c r="C29" s="14">
        <f>SUMSQ(B21:D21)/B23-B26</f>
        <v>25.809523809523853</v>
      </c>
      <c r="D29" s="14">
        <f>C29/B29</f>
        <v>12.904761904761926</v>
      </c>
      <c r="E29" s="14">
        <f>D29/D31</f>
        <v>4.3592493297587076</v>
      </c>
      <c r="F29" s="19" t="str">
        <f>IF(E29&lt;G29,"tn",IF(E29&lt;H29,"*","**"))</f>
        <v>*</v>
      </c>
      <c r="G29" s="14">
        <f>FINV(0.05,B29,B31)</f>
        <v>3.8852938346523942</v>
      </c>
      <c r="H29" s="14">
        <f>FINV(0.01,B29,B31)</f>
        <v>6.9266081401913002</v>
      </c>
      <c r="J29" s="18" t="s">
        <v>34</v>
      </c>
      <c r="K29" s="21">
        <f>K28*((D31/7)^0.5)</f>
        <v>3.2190322097405253</v>
      </c>
      <c r="L29" s="16"/>
      <c r="M29" s="16"/>
    </row>
    <row r="30" spans="1:13" x14ac:dyDescent="0.25">
      <c r="A30" s="9" t="s">
        <v>0</v>
      </c>
      <c r="B30" s="14">
        <f>B23-1</f>
        <v>6</v>
      </c>
      <c r="C30" s="14">
        <f>SUMSQ(E14:E20)/B24-B26</f>
        <v>86.476190476190368</v>
      </c>
      <c r="D30" s="14">
        <f>C30/B30</f>
        <v>14.412698412698395</v>
      </c>
      <c r="E30" s="14">
        <f>D30/D31</f>
        <v>4.8686327077747782</v>
      </c>
      <c r="F30" s="19" t="str">
        <f>IF(E30&lt;G30,"tn",IF(E30&lt;H30,"*","**"))</f>
        <v>**</v>
      </c>
      <c r="G30" s="14">
        <f>FINV(0.05,B30,B32)</f>
        <v>2.5989777115642028</v>
      </c>
      <c r="H30" s="14">
        <f>FINV(0.01,B30,B32)</f>
        <v>3.8714268151294093</v>
      </c>
      <c r="J30" s="16"/>
      <c r="K30" s="16"/>
      <c r="L30" s="16"/>
      <c r="M30" s="16"/>
    </row>
    <row r="31" spans="1:13" x14ac:dyDescent="0.25">
      <c r="A31" s="9" t="s">
        <v>28</v>
      </c>
      <c r="B31" s="14">
        <f>(B23-1)*(B24-1)</f>
        <v>12</v>
      </c>
      <c r="C31" s="14">
        <f>C32-C29-C30</f>
        <v>35.523809523809632</v>
      </c>
      <c r="D31" s="14">
        <f>C31/B31</f>
        <v>2.9603174603174693</v>
      </c>
      <c r="E31" s="17"/>
      <c r="F31" s="17"/>
      <c r="G31" s="17"/>
      <c r="H31" s="17"/>
      <c r="J31" s="16"/>
      <c r="K31" s="16"/>
      <c r="L31" s="16"/>
      <c r="M31" s="16"/>
    </row>
    <row r="32" spans="1:13" x14ac:dyDescent="0.25">
      <c r="A32" s="8" t="s">
        <v>29</v>
      </c>
      <c r="B32" s="14">
        <f>B23*B24-1</f>
        <v>20</v>
      </c>
      <c r="C32" s="14">
        <f>SUMSQ(B14:D20)-B26</f>
        <v>147.80952380952385</v>
      </c>
      <c r="D32" s="17"/>
      <c r="E32" s="17"/>
      <c r="F32" s="17"/>
      <c r="G32" s="17"/>
      <c r="H32" s="17"/>
      <c r="J32" s="6" t="s">
        <v>35</v>
      </c>
      <c r="K32" s="6" t="s">
        <v>36</v>
      </c>
      <c r="L32" s="6" t="s">
        <v>37</v>
      </c>
      <c r="M32" s="6" t="s">
        <v>39</v>
      </c>
    </row>
    <row r="33" spans="10:13" x14ac:dyDescent="0.25">
      <c r="J33" s="6" t="s">
        <v>8</v>
      </c>
      <c r="K33" s="20">
        <v>9.6666666669999994</v>
      </c>
      <c r="L33" s="20">
        <f>K33+K29</f>
        <v>12.885698876740525</v>
      </c>
      <c r="M33" s="6" t="s">
        <v>38</v>
      </c>
    </row>
    <row r="34" spans="10:13" x14ac:dyDescent="0.25">
      <c r="J34" s="6" t="s">
        <v>9</v>
      </c>
      <c r="K34" s="20">
        <v>10</v>
      </c>
      <c r="L34" s="20">
        <f>K34+K29</f>
        <v>13.219032209740526</v>
      </c>
      <c r="M34" s="6" t="s">
        <v>38</v>
      </c>
    </row>
    <row r="35" spans="10:13" x14ac:dyDescent="0.25">
      <c r="J35" s="6" t="s">
        <v>5</v>
      </c>
      <c r="K35" s="20">
        <v>10.33333333</v>
      </c>
      <c r="L35" s="20">
        <f>K35+K29</f>
        <v>13.552365539740526</v>
      </c>
      <c r="M35" s="6" t="s">
        <v>38</v>
      </c>
    </row>
    <row r="36" spans="10:13" x14ac:dyDescent="0.25">
      <c r="J36" s="6" t="s">
        <v>6</v>
      </c>
      <c r="K36" s="20">
        <v>12.33333333</v>
      </c>
      <c r="L36" s="20">
        <f>K36+K29</f>
        <v>15.552365539740526</v>
      </c>
      <c r="M36" s="6" t="s">
        <v>40</v>
      </c>
    </row>
    <row r="37" spans="10:13" x14ac:dyDescent="0.25">
      <c r="J37" s="6" t="s">
        <v>4</v>
      </c>
      <c r="K37" s="20">
        <v>12.66666667</v>
      </c>
      <c r="L37" s="6"/>
      <c r="M37" s="6" t="s">
        <v>40</v>
      </c>
    </row>
    <row r="38" spans="10:13" x14ac:dyDescent="0.25">
      <c r="J38" s="6" t="s">
        <v>3</v>
      </c>
      <c r="K38" s="20">
        <v>14.666666666999999</v>
      </c>
      <c r="L38" s="6"/>
      <c r="M38" s="6" t="s">
        <v>41</v>
      </c>
    </row>
    <row r="39" spans="10:13" x14ac:dyDescent="0.25">
      <c r="J39" s="6" t="s">
        <v>7</v>
      </c>
      <c r="K39" s="20">
        <v>15</v>
      </c>
      <c r="L39" s="6"/>
      <c r="M39" s="6" t="s">
        <v>41</v>
      </c>
    </row>
  </sheetData>
  <sortState ref="J33:M39">
    <sortCondition ref="K33"/>
  </sortState>
  <mergeCells count="4">
    <mergeCell ref="A12:A13"/>
    <mergeCell ref="B12:D12"/>
    <mergeCell ref="E12:E13"/>
    <mergeCell ref="F12:F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7 HST</vt:lpstr>
      <vt:lpstr>14 HST</vt:lpstr>
      <vt:lpstr>21 HST</vt:lpstr>
      <vt:lpstr>28 HST</vt:lpstr>
      <vt:lpstr>35 HST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RISKA</dc:creator>
  <cp:lastModifiedBy>RISKA</cp:lastModifiedBy>
  <dcterms:created xsi:type="dcterms:W3CDTF">2023-01-13T16:01:06Z</dcterms:created>
  <dcterms:modified xsi:type="dcterms:W3CDTF">2023-03-06T11:51:21Z</dcterms:modified>
</cp:coreProperties>
</file>