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ismillah\Artikel Skripsi\Perhitungan Excel\"/>
    </mc:Choice>
  </mc:AlternateContent>
  <bookViews>
    <workbookView xWindow="0" yWindow="0" windowWidth="10185" windowHeight="46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6" i="1" l="1"/>
  <c r="L25" i="1"/>
  <c r="L24" i="1"/>
  <c r="L23" i="1"/>
  <c r="F5" i="1" l="1"/>
  <c r="F4" i="1"/>
  <c r="F7" i="1"/>
  <c r="H20" i="1" l="1"/>
  <c r="G20" i="1"/>
  <c r="H19" i="1"/>
  <c r="G19" i="1"/>
  <c r="B22" i="1"/>
  <c r="B21" i="1"/>
  <c r="B20" i="1"/>
  <c r="B19" i="1"/>
  <c r="F10" i="1"/>
  <c r="F6" i="1"/>
  <c r="F8" i="1"/>
  <c r="F9" i="1"/>
  <c r="F3" i="1"/>
  <c r="D10" i="1"/>
  <c r="E9" i="1"/>
  <c r="E8" i="1"/>
  <c r="E7" i="1"/>
  <c r="E6" i="1"/>
  <c r="E5" i="1"/>
  <c r="C10" i="1"/>
  <c r="E4" i="1"/>
  <c r="B10" i="1"/>
  <c r="E3" i="1"/>
  <c r="E10" i="1" l="1"/>
  <c r="B16" i="1" s="1"/>
  <c r="C22" i="1" s="1"/>
  <c r="C19" i="1" l="1"/>
  <c r="D19" i="1" s="1"/>
  <c r="C20" i="1"/>
  <c r="D20" i="1" s="1"/>
  <c r="C21" i="1" l="1"/>
  <c r="D21" i="1" s="1"/>
  <c r="E20" i="1" l="1"/>
  <c r="F20" i="1" s="1"/>
  <c r="K19" i="1"/>
  <c r="E19" i="1"/>
  <c r="F19" i="1" s="1"/>
</calcChain>
</file>

<file path=xl/sharedStrings.xml><?xml version="1.0" encoding="utf-8"?>
<sst xmlns="http://schemas.openxmlformats.org/spreadsheetml/2006/main" count="50" uniqueCount="37">
  <si>
    <t>Perlakuan</t>
  </si>
  <si>
    <t>Ulangan</t>
  </si>
  <si>
    <t>Jumlah</t>
  </si>
  <si>
    <t>Rata-rata</t>
  </si>
  <si>
    <t>I</t>
  </si>
  <si>
    <t>II</t>
  </si>
  <si>
    <t>III</t>
  </si>
  <si>
    <t>L1</t>
  </si>
  <si>
    <t>L2</t>
  </si>
  <si>
    <t>L3</t>
  </si>
  <si>
    <t>L4</t>
  </si>
  <si>
    <t>L5</t>
  </si>
  <si>
    <t>L6</t>
  </si>
  <si>
    <t>L7</t>
  </si>
  <si>
    <t>Perlakuan (t)</t>
  </si>
  <si>
    <t>Ulangan (r)</t>
  </si>
  <si>
    <t>FK</t>
  </si>
  <si>
    <t>SK</t>
  </si>
  <si>
    <t>db</t>
  </si>
  <si>
    <t>JK</t>
  </si>
  <si>
    <t>KT</t>
  </si>
  <si>
    <t>F Hitung</t>
  </si>
  <si>
    <t>Notasi</t>
  </si>
  <si>
    <t>F 5%</t>
  </si>
  <si>
    <t>F 1%</t>
  </si>
  <si>
    <t>Kelompok</t>
  </si>
  <si>
    <t>Galat</t>
  </si>
  <si>
    <t>Total</t>
  </si>
  <si>
    <t>BNJ 5%</t>
  </si>
  <si>
    <t>PERLAKUAN</t>
  </si>
  <si>
    <t>RATA-RATA</t>
  </si>
  <si>
    <t>RATA-RATA+BNJ</t>
  </si>
  <si>
    <t>NOTASI</t>
  </si>
  <si>
    <t>a</t>
  </si>
  <si>
    <t>ab</t>
  </si>
  <si>
    <t>Tabel (7,12)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</si>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</sst>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1" applyFont="1" applyBorder="1" applyAlignment="1">
      <alignment horizontal="center" vertical="center"/>
    </xf>
    <xf numFmtId="0" fontId="1" fillId="0" borderId="6" xfId="1" applyFont="1" applyBorder="1" applyAlignment="1">
      <alignment horizontal="center"/>
    </xf>
    <xf numFmtId="0" fontId="1" fillId="0" borderId="1" xfId="1" applyFont="1" applyBorder="1" applyAlignment="1">
      <alignment horizontal="center"/>
    </xf>
    <xf numFmtId="2" fontId="1" fillId="0" borderId="1" xfId="1" applyNumberFormat="1" applyFont="1" applyBorder="1" applyAlignment="1">
      <alignment horizontal="center"/>
    </xf>
    <xf numFmtId="0" fontId="1" fillId="0" borderId="1" xfId="1" applyFont="1" applyBorder="1" applyAlignment="1">
      <alignment horizontal="left" vertical="center"/>
    </xf>
    <xf numFmtId="164" fontId="1" fillId="0" borderId="0" xfId="1" applyNumberFormat="1" applyFont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164" fontId="1" fillId="0" borderId="1" xfId="1" applyNumberFormat="1" applyFont="1" applyBorder="1" applyAlignment="1">
      <alignment horizontal="center"/>
    </xf>
    <xf numFmtId="2" fontId="1" fillId="2" borderId="1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3" borderId="1" xfId="1" applyFont="1" applyFill="1" applyBorder="1"/>
    <xf numFmtId="2" fontId="1" fillId="3" borderId="1" xfId="1" applyNumberFormat="1" applyFont="1" applyFill="1" applyBorder="1" applyAlignment="1">
      <alignment horizontal="center"/>
    </xf>
    <xf numFmtId="0" fontId="1" fillId="3" borderId="1" xfId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topLeftCell="H6" zoomScale="90" zoomScaleNormal="90" workbookViewId="0">
      <selection activeCell="M29" sqref="M29"/>
    </sheetView>
  </sheetViews>
  <sheetFormatPr defaultRowHeight="15.75" x14ac:dyDescent="0.25"/>
  <cols>
    <col min="1" max="1" width="17" style="1" customWidth="1"/>
    <col min="2" max="5" width="9.140625" style="1"/>
    <col min="6" max="6" width="19.42578125" style="1" customWidth="1"/>
    <col min="7" max="9" width="9.140625" style="1"/>
    <col min="10" max="10" width="18.140625" style="1" customWidth="1"/>
    <col min="11" max="11" width="18" style="1" customWidth="1"/>
    <col min="12" max="12" width="23.42578125" style="1" customWidth="1"/>
    <col min="13" max="13" width="14" style="1" customWidth="1"/>
    <col min="14" max="16384" width="9.140625" style="1"/>
  </cols>
  <sheetData>
    <row r="1" spans="1:6" x14ac:dyDescent="0.25">
      <c r="A1" s="22" t="s">
        <v>0</v>
      </c>
      <c r="B1" s="24" t="s">
        <v>1</v>
      </c>
      <c r="C1" s="25"/>
      <c r="D1" s="26"/>
      <c r="E1" s="22" t="s">
        <v>2</v>
      </c>
      <c r="F1" s="22" t="s">
        <v>3</v>
      </c>
    </row>
    <row r="2" spans="1:6" x14ac:dyDescent="0.25">
      <c r="A2" s="23"/>
      <c r="B2" s="3" t="s">
        <v>4</v>
      </c>
      <c r="C2" s="3" t="s">
        <v>5</v>
      </c>
      <c r="D2" s="3" t="s">
        <v>6</v>
      </c>
      <c r="E2" s="23"/>
      <c r="F2" s="23"/>
    </row>
    <row r="3" spans="1:6" x14ac:dyDescent="0.25">
      <c r="A3" s="3" t="s">
        <v>7</v>
      </c>
      <c r="B3" s="3">
        <v>6</v>
      </c>
      <c r="C3" s="3">
        <v>10.5</v>
      </c>
      <c r="D3" s="3">
        <v>4.5999999999999996</v>
      </c>
      <c r="E3" s="3">
        <f t="shared" ref="E3:E10" si="0">SUM(B3:D3)</f>
        <v>21.1</v>
      </c>
      <c r="F3" s="2">
        <f>AVERAGE(B3:D3)</f>
        <v>7.0333333333333341</v>
      </c>
    </row>
    <row r="4" spans="1:6" x14ac:dyDescent="0.25">
      <c r="A4" s="3" t="s">
        <v>8</v>
      </c>
      <c r="B4" s="3">
        <v>8.5</v>
      </c>
      <c r="C4" s="3">
        <v>9.8000000000000007</v>
      </c>
      <c r="D4" s="3">
        <v>7.7</v>
      </c>
      <c r="E4" s="3">
        <f t="shared" si="0"/>
        <v>26</v>
      </c>
      <c r="F4" s="2">
        <f>AVERAGE(B4:D4)</f>
        <v>8.6666666666666661</v>
      </c>
    </row>
    <row r="5" spans="1:6" x14ac:dyDescent="0.25">
      <c r="A5" s="3" t="s">
        <v>9</v>
      </c>
      <c r="B5" s="3">
        <v>6.7</v>
      </c>
      <c r="C5" s="3">
        <v>8.3000000000000007</v>
      </c>
      <c r="D5" s="3">
        <v>5.3</v>
      </c>
      <c r="E5" s="3">
        <f t="shared" si="0"/>
        <v>20.3</v>
      </c>
      <c r="F5" s="2">
        <f>AVERAGE(B5:D5)</f>
        <v>6.7666666666666666</v>
      </c>
    </row>
    <row r="6" spans="1:6" x14ac:dyDescent="0.25">
      <c r="A6" s="3" t="s">
        <v>10</v>
      </c>
      <c r="B6" s="3">
        <v>11.2</v>
      </c>
      <c r="C6" s="3">
        <v>11.1</v>
      </c>
      <c r="D6" s="3">
        <v>5</v>
      </c>
      <c r="E6" s="3">
        <f t="shared" si="0"/>
        <v>27.299999999999997</v>
      </c>
      <c r="F6" s="2">
        <f t="shared" ref="F6:F9" si="1">AVERAGE(B6:D6)</f>
        <v>9.1</v>
      </c>
    </row>
    <row r="7" spans="1:6" x14ac:dyDescent="0.25">
      <c r="A7" s="3" t="s">
        <v>11</v>
      </c>
      <c r="B7" s="3">
        <v>11.2</v>
      </c>
      <c r="C7" s="3">
        <v>10.8</v>
      </c>
      <c r="D7" s="3">
        <v>12</v>
      </c>
      <c r="E7" s="3">
        <f t="shared" si="0"/>
        <v>34</v>
      </c>
      <c r="F7" s="2">
        <f>AVERAGE(B7:D7)</f>
        <v>11.333333333333334</v>
      </c>
    </row>
    <row r="8" spans="1:6" x14ac:dyDescent="0.25">
      <c r="A8" s="3" t="s">
        <v>12</v>
      </c>
      <c r="B8" s="3">
        <v>7</v>
      </c>
      <c r="C8" s="3">
        <v>6.9</v>
      </c>
      <c r="D8" s="3">
        <v>8.1999999999999993</v>
      </c>
      <c r="E8" s="3">
        <f t="shared" si="0"/>
        <v>22.1</v>
      </c>
      <c r="F8" s="2">
        <f t="shared" si="1"/>
        <v>7.3666666666666671</v>
      </c>
    </row>
    <row r="9" spans="1:6" x14ac:dyDescent="0.25">
      <c r="A9" s="3" t="s">
        <v>13</v>
      </c>
      <c r="B9" s="3">
        <v>10.5</v>
      </c>
      <c r="C9" s="3">
        <v>10.5</v>
      </c>
      <c r="D9" s="3">
        <v>9.1</v>
      </c>
      <c r="E9" s="3">
        <f t="shared" si="0"/>
        <v>30.1</v>
      </c>
      <c r="F9" s="2">
        <f t="shared" si="1"/>
        <v>10.033333333333333</v>
      </c>
    </row>
    <row r="10" spans="1:6" x14ac:dyDescent="0.25">
      <c r="A10" s="13" t="s">
        <v>2</v>
      </c>
      <c r="B10" s="2">
        <f>SUM(B3:B9)</f>
        <v>61.099999999999994</v>
      </c>
      <c r="C10" s="2">
        <f>SUM(C3:C9)</f>
        <v>67.900000000000006</v>
      </c>
      <c r="D10" s="2">
        <f>SUM(D3:D9)</f>
        <v>51.9</v>
      </c>
      <c r="E10" s="2">
        <f t="shared" si="0"/>
        <v>180.9</v>
      </c>
      <c r="F10" s="2">
        <f>AVERAGE(B3:D9)</f>
        <v>8.6142857142857139</v>
      </c>
    </row>
    <row r="13" spans="1:6" x14ac:dyDescent="0.25">
      <c r="A13" s="2" t="s">
        <v>14</v>
      </c>
      <c r="B13" s="2">
        <v>7</v>
      </c>
    </row>
    <row r="14" spans="1:6" x14ac:dyDescent="0.25">
      <c r="A14" s="2" t="s">
        <v>15</v>
      </c>
      <c r="B14" s="2">
        <v>3</v>
      </c>
    </row>
    <row r="16" spans="1:6" x14ac:dyDescent="0.25">
      <c r="A16" s="2" t="s">
        <v>16</v>
      </c>
      <c r="B16" s="2">
        <f>E10^2/(B13*B14)</f>
        <v>1558.3242857142857</v>
      </c>
    </row>
    <row r="18" spans="1:13" x14ac:dyDescent="0.25">
      <c r="A18" s="4" t="s">
        <v>17</v>
      </c>
      <c r="B18" s="5" t="s">
        <v>18</v>
      </c>
      <c r="C18" s="6" t="s">
        <v>19</v>
      </c>
      <c r="D18" s="6" t="s">
        <v>20</v>
      </c>
      <c r="E18" s="6" t="s">
        <v>21</v>
      </c>
      <c r="F18" s="6" t="s">
        <v>22</v>
      </c>
      <c r="G18" s="7" t="s">
        <v>23</v>
      </c>
      <c r="H18" s="6" t="s">
        <v>24</v>
      </c>
      <c r="J18" s="3" t="s">
        <v>35</v>
      </c>
      <c r="K18" s="3">
        <v>4.95</v>
      </c>
    </row>
    <row r="19" spans="1:13" x14ac:dyDescent="0.25">
      <c r="A19" s="8" t="s">
        <v>25</v>
      </c>
      <c r="B19" s="5">
        <f>B14-1</f>
        <v>2</v>
      </c>
      <c r="C19" s="9">
        <f>SUMSQ(B10:D10)/B13-B16</f>
        <v>18.422857142857083</v>
      </c>
      <c r="D19" s="10">
        <f>C19/B19</f>
        <v>9.2114285714285415</v>
      </c>
      <c r="E19" s="10">
        <f>D19/D21</f>
        <v>3.0999999999999912</v>
      </c>
      <c r="F19" s="12" t="str">
        <f>IF(E19&lt;G19,"tn",IF(E19&lt;H19,"*","**"))</f>
        <v>tn</v>
      </c>
      <c r="G19" s="10">
        <f>FINV(0.05,B19,B21)</f>
        <v>3.8852938346523942</v>
      </c>
      <c r="H19" s="10">
        <f>FINV(0.01,B19,B21)</f>
        <v>6.9266081401913002</v>
      </c>
      <c r="J19" s="18" t="s">
        <v>28</v>
      </c>
      <c r="K19" s="20">
        <f>K18*((D21/7)^0.5)</f>
        <v>3.2250676309947042</v>
      </c>
      <c r="L19" s="19"/>
      <c r="M19" s="19"/>
    </row>
    <row r="20" spans="1:13" x14ac:dyDescent="0.25">
      <c r="A20" s="8" t="s">
        <v>0</v>
      </c>
      <c r="B20" s="5">
        <f>B13-1</f>
        <v>6</v>
      </c>
      <c r="C20" s="11">
        <f>SUMSQ(E3:E9)/B14-B16</f>
        <v>51.345714285714394</v>
      </c>
      <c r="D20" s="10">
        <f>C20/B20</f>
        <v>8.557619047619065</v>
      </c>
      <c r="E20" s="10">
        <f>D20/D21</f>
        <v>2.8799679487179559</v>
      </c>
      <c r="F20" s="12" t="str">
        <f>IF(E20&lt;G20,"tn",IF(E20&lt;H20,"*","**"))</f>
        <v>*</v>
      </c>
      <c r="G20" s="10">
        <f>FINV(0.05,B20,B22)</f>
        <v>2.5989777115642028</v>
      </c>
      <c r="H20" s="10">
        <f>FINV(0.01,B20,B22)</f>
        <v>3.8714268151294093</v>
      </c>
      <c r="J20" s="19"/>
      <c r="K20" s="19"/>
      <c r="L20" s="19"/>
      <c r="M20" s="19"/>
    </row>
    <row r="21" spans="1:13" x14ac:dyDescent="0.25">
      <c r="A21" s="8" t="s">
        <v>26</v>
      </c>
      <c r="B21" s="6">
        <f>(B13-1)*(B14-1)</f>
        <v>12</v>
      </c>
      <c r="C21" s="11">
        <f>C22-C19-C20</f>
        <v>35.657142857142844</v>
      </c>
      <c r="D21" s="10">
        <f>C21/B21</f>
        <v>2.9714285714285702</v>
      </c>
      <c r="E21" s="14"/>
      <c r="F21" s="15"/>
      <c r="G21" s="16"/>
      <c r="H21" s="16"/>
      <c r="J21" s="19"/>
      <c r="K21" s="19"/>
      <c r="L21" s="19"/>
      <c r="M21" s="19"/>
    </row>
    <row r="22" spans="1:13" x14ac:dyDescent="0.25">
      <c r="A22" s="2" t="s">
        <v>27</v>
      </c>
      <c r="B22" s="3">
        <f>B13*B14-1</f>
        <v>20</v>
      </c>
      <c r="C22" s="3">
        <f>SUMSQ(B3:D9)-B16</f>
        <v>105.42571428571432</v>
      </c>
      <c r="D22" s="17"/>
      <c r="E22" s="17"/>
      <c r="F22" s="17"/>
      <c r="G22" s="17"/>
      <c r="H22" s="17"/>
      <c r="J22" s="13" t="s">
        <v>29</v>
      </c>
      <c r="K22" s="13" t="s">
        <v>30</v>
      </c>
      <c r="L22" s="13" t="s">
        <v>31</v>
      </c>
      <c r="M22" s="13" t="s">
        <v>32</v>
      </c>
    </row>
    <row r="23" spans="1:13" x14ac:dyDescent="0.25">
      <c r="J23" s="13" t="s">
        <v>9</v>
      </c>
      <c r="K23" s="21">
        <v>6.766666667</v>
      </c>
      <c r="L23" s="21">
        <f>K23+K19</f>
        <v>9.9917342979947037</v>
      </c>
      <c r="M23" s="13" t="s">
        <v>33</v>
      </c>
    </row>
    <row r="24" spans="1:13" x14ac:dyDescent="0.25">
      <c r="J24" s="13" t="s">
        <v>7</v>
      </c>
      <c r="K24" s="21">
        <v>7.0333333329999999</v>
      </c>
      <c r="L24" s="21">
        <f>K24+K19</f>
        <v>10.258400963994704</v>
      </c>
      <c r="M24" s="13" t="s">
        <v>33</v>
      </c>
    </row>
    <row r="25" spans="1:13" x14ac:dyDescent="0.25">
      <c r="J25" s="13" t="s">
        <v>12</v>
      </c>
      <c r="K25" s="21">
        <v>7.3666666669999996</v>
      </c>
      <c r="L25" s="21">
        <f>K25+K19</f>
        <v>10.591734297994703</v>
      </c>
      <c r="M25" s="13" t="s">
        <v>33</v>
      </c>
    </row>
    <row r="26" spans="1:13" x14ac:dyDescent="0.25">
      <c r="J26" s="13" t="s">
        <v>8</v>
      </c>
      <c r="K26" s="21">
        <v>8.6666666669999994</v>
      </c>
      <c r="L26" s="21">
        <f>K26+K19</f>
        <v>11.891734297994704</v>
      </c>
      <c r="M26" s="13" t="s">
        <v>34</v>
      </c>
    </row>
    <row r="27" spans="1:13" x14ac:dyDescent="0.25">
      <c r="J27" s="13" t="s">
        <v>10</v>
      </c>
      <c r="K27" s="21">
        <v>9.1</v>
      </c>
      <c r="L27" s="13"/>
      <c r="M27" s="13" t="s">
        <v>34</v>
      </c>
    </row>
    <row r="28" spans="1:13" x14ac:dyDescent="0.25">
      <c r="J28" s="13" t="s">
        <v>13</v>
      </c>
      <c r="K28" s="21">
        <v>10.03333333</v>
      </c>
      <c r="L28" s="13"/>
      <c r="M28" s="13" t="s">
        <v>36</v>
      </c>
    </row>
    <row r="29" spans="1:13" x14ac:dyDescent="0.25">
      <c r="J29" s="13" t="s">
        <v>11</v>
      </c>
      <c r="K29" s="21">
        <v>11.33333333</v>
      </c>
      <c r="L29" s="13"/>
      <c r="M29" s="13" t="s">
        <v>36</v>
      </c>
    </row>
  </sheetData>
  <sortState ref="J23:M29">
    <sortCondition ref="K23"/>
  </sortState>
  <mergeCells count="4">
    <mergeCell ref="A1:A2"/>
    <mergeCell ref="B1:D1"/>
    <mergeCell ref="E1:E2"/>
    <mergeCell ref="F1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RISKA</dc:creator>
  <cp:lastModifiedBy>RISKA</cp:lastModifiedBy>
  <dcterms:created xsi:type="dcterms:W3CDTF">2023-02-02T04:58:48Z</dcterms:created>
  <dcterms:modified xsi:type="dcterms:W3CDTF">2023-03-06T07:55:51Z</dcterms:modified>
</cp:coreProperties>
</file>