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US\OneDrive\Documents\BISMILLAH SKRIPSI\PERHITUNGAN\"/>
    </mc:Choice>
  </mc:AlternateContent>
  <bookViews>
    <workbookView xWindow="0" yWindow="0" windowWidth="19200" windowHeight="7050" activeTab="4"/>
  </bookViews>
  <sheets>
    <sheet name="PROTEIN" sheetId="4" r:id="rId1"/>
    <sheet name="KADAR AIR" sheetId="1" r:id="rId2"/>
    <sheet name="WARNA" sheetId="2" r:id="rId3"/>
    <sheet name="TEKSTUR" sheetId="3" r:id="rId4"/>
    <sheet name="Sheet5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10" i="1"/>
  <c r="H11" i="1"/>
  <c r="H14" i="1"/>
  <c r="H15" i="1"/>
  <c r="H18" i="1"/>
  <c r="H19" i="1"/>
  <c r="H22" i="1"/>
  <c r="H23" i="1"/>
  <c r="H26" i="1"/>
  <c r="H27" i="1"/>
  <c r="G4" i="1"/>
  <c r="H4" i="1" s="1"/>
  <c r="G5" i="1"/>
  <c r="H5" i="1" s="1"/>
  <c r="G6" i="1"/>
  <c r="G7" i="1"/>
  <c r="G8" i="1"/>
  <c r="H8" i="1" s="1"/>
  <c r="G9" i="1"/>
  <c r="H9" i="1" s="1"/>
  <c r="G10" i="1"/>
  <c r="G11" i="1"/>
  <c r="G12" i="1"/>
  <c r="H12" i="1" s="1"/>
  <c r="G13" i="1"/>
  <c r="H13" i="1" s="1"/>
  <c r="G14" i="1"/>
  <c r="G15" i="1"/>
  <c r="G16" i="1"/>
  <c r="H16" i="1" s="1"/>
  <c r="G17" i="1"/>
  <c r="H17" i="1" s="1"/>
  <c r="G18" i="1"/>
  <c r="G19" i="1"/>
  <c r="G20" i="1"/>
  <c r="H20" i="1" s="1"/>
  <c r="G21" i="1"/>
  <c r="H21" i="1" s="1"/>
  <c r="G22" i="1"/>
  <c r="G23" i="1"/>
  <c r="G24" i="1"/>
  <c r="H24" i="1" s="1"/>
  <c r="G25" i="1"/>
  <c r="H25" i="1" s="1"/>
  <c r="G26" i="1"/>
  <c r="G27" i="1"/>
  <c r="G28" i="1"/>
  <c r="H28" i="1" s="1"/>
  <c r="G29" i="1"/>
  <c r="H29" i="1" s="1"/>
  <c r="G3" i="1"/>
  <c r="H3" i="1" s="1"/>
  <c r="E29" i="4" l="1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C16" i="5" l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D15" i="5"/>
  <c r="E7" i="5"/>
  <c r="E6" i="5"/>
  <c r="E5" i="5"/>
  <c r="E4" i="5"/>
  <c r="E3" i="5" l="1"/>
  <c r="E8" i="5" s="1"/>
</calcChain>
</file>

<file path=xl/sharedStrings.xml><?xml version="1.0" encoding="utf-8"?>
<sst xmlns="http://schemas.openxmlformats.org/spreadsheetml/2006/main" count="176" uniqueCount="80">
  <si>
    <t>KADAR AIR</t>
  </si>
  <si>
    <t>Kode Sampel</t>
  </si>
  <si>
    <t>Berat Cawan</t>
  </si>
  <si>
    <t>Berat Sampel</t>
  </si>
  <si>
    <t>5 Jam</t>
  </si>
  <si>
    <t>30 menit</t>
  </si>
  <si>
    <t>T0U1</t>
  </si>
  <si>
    <t>T0U2</t>
  </si>
  <si>
    <t>T0U3</t>
  </si>
  <si>
    <t>T1U1</t>
  </si>
  <si>
    <t>T1U2</t>
  </si>
  <si>
    <t>T1U3</t>
  </si>
  <si>
    <t>T2U1</t>
  </si>
  <si>
    <t>T2U2</t>
  </si>
  <si>
    <t>T2U3</t>
  </si>
  <si>
    <t>T3U1</t>
  </si>
  <si>
    <t>T3U2</t>
  </si>
  <si>
    <t>T3U3</t>
  </si>
  <si>
    <t>T4U1</t>
  </si>
  <si>
    <t>T4U2</t>
  </si>
  <si>
    <t>T4U3</t>
  </si>
  <si>
    <t>T5U1</t>
  </si>
  <si>
    <t>T5U2</t>
  </si>
  <si>
    <t>T5U3</t>
  </si>
  <si>
    <t>T6U1</t>
  </si>
  <si>
    <t>T6U2</t>
  </si>
  <si>
    <t>T6U3</t>
  </si>
  <si>
    <t>T7U1</t>
  </si>
  <si>
    <t>T7U2</t>
  </si>
  <si>
    <t>T7U3</t>
  </si>
  <si>
    <t>T8U1</t>
  </si>
  <si>
    <t>T8U2</t>
  </si>
  <si>
    <t>T8U3</t>
  </si>
  <si>
    <t>L</t>
  </si>
  <si>
    <t>a</t>
  </si>
  <si>
    <t>b</t>
  </si>
  <si>
    <t>WARNA</t>
  </si>
  <si>
    <t>TEKSTUR</t>
  </si>
  <si>
    <t>Tekstur</t>
  </si>
  <si>
    <t>PROTEIN</t>
  </si>
  <si>
    <t>V. ttitrasi</t>
  </si>
  <si>
    <t>Blanko</t>
  </si>
  <si>
    <t>JASA PENGUJIAN</t>
  </si>
  <si>
    <t>ORLEP</t>
  </si>
  <si>
    <t>KEPERLUAN YANG DIBELI</t>
  </si>
  <si>
    <t>KERTAS LABEL</t>
  </si>
  <si>
    <t>PRINT KERTAS ORLEP</t>
  </si>
  <si>
    <t>KEMASAN ORLEP</t>
  </si>
  <si>
    <t xml:space="preserve">SNACK </t>
  </si>
  <si>
    <t>AIR MINERAL</t>
  </si>
  <si>
    <t>JUMLAH UJI</t>
  </si>
  <si>
    <t xml:space="preserve">HARGA </t>
  </si>
  <si>
    <t>TOTAL</t>
  </si>
  <si>
    <t xml:space="preserve">TOTAL </t>
  </si>
  <si>
    <t>Nama Alat / Bahan</t>
  </si>
  <si>
    <t>jumlah pemakaian</t>
  </si>
  <si>
    <t>Oven</t>
  </si>
  <si>
    <t>Colour Reader</t>
  </si>
  <si>
    <t>Tekstur Analyzer</t>
  </si>
  <si>
    <t>Neraca Analitik</t>
  </si>
  <si>
    <t>Aquades</t>
  </si>
  <si>
    <t>NaOH</t>
  </si>
  <si>
    <t>Hcl</t>
  </si>
  <si>
    <t>Tablet kjedhal</t>
  </si>
  <si>
    <t>H2SO4</t>
  </si>
  <si>
    <t>Indikator MM</t>
  </si>
  <si>
    <t>Destruktor</t>
  </si>
  <si>
    <t>Destilator + Pompa</t>
  </si>
  <si>
    <t xml:space="preserve">Biaya per pemakaian </t>
  </si>
  <si>
    <t>hari</t>
  </si>
  <si>
    <t>jam</t>
  </si>
  <si>
    <t>sampel</t>
  </si>
  <si>
    <t>liter</t>
  </si>
  <si>
    <t>gr</t>
  </si>
  <si>
    <t>ml</t>
  </si>
  <si>
    <t>butir</t>
  </si>
  <si>
    <t xml:space="preserve">total </t>
  </si>
  <si>
    <t>Berat sampel setelah dikeringkan</t>
  </si>
  <si>
    <t>Kadar air</t>
  </si>
  <si>
    <t>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</si>
</sst>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2" borderId="1" xfId="0" applyFill="1" applyBorder="1"/>
    <xf numFmtId="1" fontId="0" fillId="0" borderId="0" xfId="0" applyNumberFormat="1"/>
    <xf numFmtId="2" fontId="0" fillId="0" borderId="0" xfId="0" applyNumberFormat="1" applyFill="1" applyBorder="1"/>
    <xf numFmtId="4" fontId="0" fillId="0" borderId="1" xfId="0" applyNumberFormat="1" applyBorder="1"/>
    <xf numFmtId="4" fontId="0" fillId="2" borderId="1" xfId="0" applyNumberFormat="1" applyFill="1" applyBorder="1"/>
    <xf numFmtId="4" fontId="0" fillId="2" borderId="5" xfId="0" applyNumberFormat="1" applyFill="1" applyBorder="1"/>
    <xf numFmtId="0" fontId="0" fillId="0" borderId="0" xfId="0" applyBorder="1" applyAlignment="1"/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0" xfId="0" applyNumberFormat="1"/>
    <xf numFmtId="0" fontId="0" fillId="0" borderId="1" xfId="0" applyFill="1" applyBorder="1"/>
    <xf numFmtId="2" fontId="0" fillId="0" borderId="1" xfId="0" applyNumberFormat="1" applyBorder="1"/>
    <xf numFmtId="2" fontId="0" fillId="0" borderId="1" xfId="1" applyNumberFormat="1" applyFont="1" applyBorder="1"/>
    <xf numFmtId="9" fontId="0" fillId="0" borderId="1" xfId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zoomScale="80" workbookViewId="0">
      <selection activeCell="I15" sqref="I15"/>
    </sheetView>
  </sheetViews>
  <sheetFormatPr defaultRowHeight="14.5" x14ac:dyDescent="0.35"/>
  <cols>
    <col min="2" max="2" width="12.08984375" customWidth="1"/>
    <col min="3" max="3" width="12.36328125" customWidth="1"/>
    <col min="7" max="7" width="21.08984375" customWidth="1"/>
    <col min="8" max="8" width="8.7265625" customWidth="1"/>
  </cols>
  <sheetData>
    <row r="1" spans="2:10" x14ac:dyDescent="0.35">
      <c r="C1" s="10" t="s">
        <v>39</v>
      </c>
      <c r="D1" s="10"/>
      <c r="E1" s="10"/>
      <c r="F1" s="10"/>
      <c r="G1" s="10"/>
      <c r="H1" s="10"/>
      <c r="I1" s="10"/>
    </row>
    <row r="2" spans="2:10" x14ac:dyDescent="0.35">
      <c r="B2" s="1" t="s">
        <v>1</v>
      </c>
      <c r="C2" s="1" t="s">
        <v>3</v>
      </c>
      <c r="D2" s="1" t="s">
        <v>40</v>
      </c>
      <c r="E2" s="11" t="s">
        <v>79</v>
      </c>
      <c r="F2" s="11"/>
    </row>
    <row r="3" spans="2:10" x14ac:dyDescent="0.35">
      <c r="B3" s="1" t="s">
        <v>6</v>
      </c>
      <c r="C3" s="1">
        <v>1.0034000000000001</v>
      </c>
      <c r="D3" s="1">
        <v>47.8</v>
      </c>
      <c r="E3" s="18">
        <f>(D30-D3)*0.1/(C3*1000)*100*14.008</f>
        <v>0.62822403826988238</v>
      </c>
      <c r="F3" s="19">
        <v>0.62822403826988238</v>
      </c>
      <c r="H3" s="15">
        <v>0.62822403826988238</v>
      </c>
      <c r="I3" s="15">
        <v>0.54391875746714446</v>
      </c>
      <c r="J3" s="15">
        <v>0.55719968178202062</v>
      </c>
    </row>
    <row r="4" spans="2:10" x14ac:dyDescent="0.35">
      <c r="B4" s="1" t="s">
        <v>7</v>
      </c>
      <c r="C4" s="1">
        <v>1.0044</v>
      </c>
      <c r="D4" s="1">
        <v>48.4</v>
      </c>
      <c r="E4" s="18">
        <f>(D30-D4)*0.1/(C4*1000)*100*14.008</f>
        <v>0.54391875746714446</v>
      </c>
      <c r="F4" s="19">
        <v>0.54391875746714446</v>
      </c>
      <c r="H4" s="15">
        <v>0.8533786078098462</v>
      </c>
      <c r="I4" s="15">
        <v>0.75544991511035631</v>
      </c>
      <c r="J4" s="15">
        <v>0.82597641415150891</v>
      </c>
    </row>
    <row r="5" spans="2:10" x14ac:dyDescent="0.35">
      <c r="B5" s="1" t="s">
        <v>8</v>
      </c>
      <c r="C5" s="1">
        <v>1.0056</v>
      </c>
      <c r="D5" s="1">
        <v>48.3</v>
      </c>
      <c r="E5" s="18">
        <f>(D30-D5)*0.1/(C5*1000)*100*14.008</f>
        <v>0.55719968178202062</v>
      </c>
      <c r="F5" s="19">
        <v>0.55719968178202062</v>
      </c>
      <c r="H5" s="15">
        <v>0.58722028146521543</v>
      </c>
      <c r="I5" s="15">
        <v>0.64224857968703186</v>
      </c>
      <c r="J5" s="15">
        <v>0.5873375262054501</v>
      </c>
    </row>
    <row r="6" spans="2:10" x14ac:dyDescent="0.35">
      <c r="B6" s="1" t="s">
        <v>9</v>
      </c>
      <c r="C6" s="1">
        <v>1.0013000000000001</v>
      </c>
      <c r="D6" s="1">
        <v>46.2</v>
      </c>
      <c r="E6" s="18">
        <f>(D30-D6)*0.1/(C6*1000)*100*14.008</f>
        <v>0.8533786078098462</v>
      </c>
      <c r="F6" s="19">
        <v>0.8533786078098462</v>
      </c>
      <c r="H6" s="15">
        <v>0.61499900219517045</v>
      </c>
      <c r="I6" s="15">
        <v>0.68488525244462173</v>
      </c>
      <c r="J6" s="15">
        <v>0.69872306464485234</v>
      </c>
    </row>
    <row r="7" spans="2:10" x14ac:dyDescent="0.35">
      <c r="B7" s="1" t="s">
        <v>10</v>
      </c>
      <c r="C7" s="1">
        <v>1.0013000000000001</v>
      </c>
      <c r="D7" s="1">
        <v>46.9</v>
      </c>
      <c r="E7" s="18">
        <f>(D30-D7)*0.1/(C7*1000)*100*14.008</f>
        <v>0.75544991511035631</v>
      </c>
      <c r="F7" s="19">
        <v>0.75544991511035631</v>
      </c>
      <c r="H7" s="15">
        <v>0.43359760359460731</v>
      </c>
      <c r="I7" s="15">
        <v>0.50348242811501509</v>
      </c>
      <c r="J7" s="15">
        <v>0.46033061143198528</v>
      </c>
    </row>
    <row r="8" spans="2:10" x14ac:dyDescent="0.35">
      <c r="B8" s="1" t="s">
        <v>11</v>
      </c>
      <c r="C8" s="1">
        <v>1.0005999999999999</v>
      </c>
      <c r="D8" s="1">
        <v>46.4</v>
      </c>
      <c r="E8" s="18">
        <f>(D30-D8)*0.1/(C8*1000)*100*14.008</f>
        <v>0.82597641415150891</v>
      </c>
      <c r="F8" s="19">
        <v>0.82597641415150891</v>
      </c>
      <c r="H8" s="15">
        <v>0.53092359864352645</v>
      </c>
      <c r="I8" s="15">
        <v>0.65627591706539012</v>
      </c>
      <c r="J8" s="15">
        <v>0.49003498250874561</v>
      </c>
    </row>
    <row r="9" spans="2:10" x14ac:dyDescent="0.35">
      <c r="B9" s="1" t="s">
        <v>12</v>
      </c>
      <c r="C9" s="1">
        <v>1.0019</v>
      </c>
      <c r="D9" s="1">
        <v>48.1</v>
      </c>
      <c r="E9" s="18">
        <f>(D30-D9)*0.1/(C9*1000)*100*14.008</f>
        <v>0.58722028146521543</v>
      </c>
      <c r="F9" s="19">
        <v>0.58722028146521543</v>
      </c>
      <c r="H9" s="15">
        <v>0.51746805111821026</v>
      </c>
      <c r="I9" s="15">
        <v>0.47446901773261574</v>
      </c>
      <c r="J9" s="15">
        <v>0.51690036900368941</v>
      </c>
    </row>
    <row r="10" spans="2:10" x14ac:dyDescent="0.35">
      <c r="B10" s="1" t="s">
        <v>13</v>
      </c>
      <c r="C10" s="1">
        <v>1.0033000000000001</v>
      </c>
      <c r="D10" s="1">
        <v>47.7</v>
      </c>
      <c r="E10" s="18">
        <f>(D30-D10)*0.1/(C10*1000)*100*14.008</f>
        <v>0.64224857968703186</v>
      </c>
      <c r="F10" s="19">
        <v>0.64224857968703186</v>
      </c>
      <c r="H10" s="15">
        <v>0.46147948487571083</v>
      </c>
      <c r="I10" s="15">
        <v>0.47461086198305896</v>
      </c>
      <c r="J10" s="15">
        <v>0.44816636672665416</v>
      </c>
    </row>
    <row r="11" spans="2:10" x14ac:dyDescent="0.35">
      <c r="B11" s="1" t="s">
        <v>14</v>
      </c>
      <c r="C11" s="1">
        <v>1.0017</v>
      </c>
      <c r="D11" s="1">
        <v>48.1</v>
      </c>
      <c r="E11" s="18">
        <f>(D30-D11)*0.1/(C11*1000)*100*14.008</f>
        <v>0.5873375262054501</v>
      </c>
      <c r="F11" s="19">
        <v>0.5873375262054501</v>
      </c>
      <c r="H11" s="15">
        <v>0.41973631642029569</v>
      </c>
      <c r="I11" s="15">
        <v>0.36377147423092204</v>
      </c>
      <c r="J11" s="15">
        <v>0.33619199999999977</v>
      </c>
    </row>
    <row r="12" spans="2:10" x14ac:dyDescent="0.35">
      <c r="B12" s="1" t="s">
        <v>15</v>
      </c>
      <c r="C12" s="1">
        <v>1.0022</v>
      </c>
      <c r="D12" s="1">
        <v>47.9</v>
      </c>
      <c r="E12" s="18">
        <f>(D30-D12)*0.1/(C12*1000)*100*14.008</f>
        <v>0.61499900219517045</v>
      </c>
      <c r="F12" s="19">
        <v>0.61499900219517045</v>
      </c>
    </row>
    <row r="13" spans="2:10" x14ac:dyDescent="0.35">
      <c r="B13" s="1" t="s">
        <v>16</v>
      </c>
      <c r="C13" s="1">
        <v>1.0022</v>
      </c>
      <c r="D13" s="1">
        <v>47.4</v>
      </c>
      <c r="E13" s="18">
        <f>(D30-D13)*0.1/(C13*1000)*100*14.008</f>
        <v>0.68488525244462173</v>
      </c>
      <c r="F13" s="19">
        <v>0.68488525244462173</v>
      </c>
    </row>
    <row r="14" spans="2:10" x14ac:dyDescent="0.35">
      <c r="B14" s="1" t="s">
        <v>17</v>
      </c>
      <c r="C14" s="1">
        <v>1.0024</v>
      </c>
      <c r="D14" s="1">
        <v>47.3</v>
      </c>
      <c r="E14" s="18">
        <f>(D30-D14)*0.1/(C14*1000)*100*14.008</f>
        <v>0.69872306464485234</v>
      </c>
      <c r="F14" s="19">
        <v>0.69872306464485234</v>
      </c>
    </row>
    <row r="15" spans="2:10" x14ac:dyDescent="0.35">
      <c r="B15" s="1" t="s">
        <v>18</v>
      </c>
      <c r="C15" s="1">
        <v>1.0015000000000001</v>
      </c>
      <c r="D15" s="1">
        <v>49.2</v>
      </c>
      <c r="E15" s="18">
        <f>(D30-D15)*0.1/(C15*1000)*100*14.008</f>
        <v>0.43359760359460731</v>
      </c>
      <c r="F15" s="19">
        <v>0.43359760359460731</v>
      </c>
    </row>
    <row r="16" spans="2:10" x14ac:dyDescent="0.35">
      <c r="B16" s="1" t="s">
        <v>19</v>
      </c>
      <c r="C16" s="1">
        <v>1.0016</v>
      </c>
      <c r="D16" s="1">
        <v>48.7</v>
      </c>
      <c r="E16" s="18">
        <f>(D30-D16)*0.1/(C16*1000)*100*14.008</f>
        <v>0.50348242811501509</v>
      </c>
      <c r="F16" s="19">
        <v>0.50348242811501509</v>
      </c>
    </row>
    <row r="17" spans="2:6" x14ac:dyDescent="0.35">
      <c r="B17" s="1" t="s">
        <v>20</v>
      </c>
      <c r="C17" s="1">
        <v>1.0042</v>
      </c>
      <c r="D17" s="1">
        <v>49</v>
      </c>
      <c r="E17" s="18">
        <f>(D30-D17)*0.1/(C17*1000)*100*14.008</f>
        <v>0.46033061143198528</v>
      </c>
      <c r="F17" s="19">
        <v>0.46033061143198528</v>
      </c>
    </row>
    <row r="18" spans="2:6" x14ac:dyDescent="0.35">
      <c r="B18" s="1" t="s">
        <v>21</v>
      </c>
      <c r="C18" s="1">
        <v>1.0025999999999999</v>
      </c>
      <c r="D18" s="1">
        <v>48.5</v>
      </c>
      <c r="E18" s="18">
        <f>(D30-D18)*0.1/(C18*1000)*100*14.008</f>
        <v>0.53092359864352645</v>
      </c>
      <c r="F18" s="19">
        <v>0.53092359864352645</v>
      </c>
    </row>
    <row r="19" spans="2:6" x14ac:dyDescent="0.35">
      <c r="B19" s="1" t="s">
        <v>22</v>
      </c>
      <c r="C19" s="1">
        <v>1.0032000000000001</v>
      </c>
      <c r="D19" s="1">
        <v>47.6</v>
      </c>
      <c r="E19" s="18">
        <f>(D30-D19)*0.1/(C19*1000)*100*14.008</f>
        <v>0.65627591706539012</v>
      </c>
      <c r="F19" s="19">
        <v>0.65627591706539012</v>
      </c>
    </row>
    <row r="20" spans="2:6" x14ac:dyDescent="0.35">
      <c r="B20" s="1" t="s">
        <v>23</v>
      </c>
      <c r="C20" s="1">
        <v>1.0004999999999999</v>
      </c>
      <c r="D20" s="1">
        <v>48.8</v>
      </c>
      <c r="E20" s="18">
        <f>(D30-D20)*0.1/(C20*1000)*100*14.008</f>
        <v>0.49003498250874561</v>
      </c>
      <c r="F20" s="19">
        <v>0.49003498250874561</v>
      </c>
    </row>
    <row r="21" spans="2:6" x14ac:dyDescent="0.35">
      <c r="B21" s="1" t="s">
        <v>24</v>
      </c>
      <c r="C21" s="1">
        <v>1.0016</v>
      </c>
      <c r="D21" s="1">
        <v>48.6</v>
      </c>
      <c r="E21" s="18">
        <f>(D30-D21)*0.1/(C21*1000)*100*14.008</f>
        <v>0.51746805111821026</v>
      </c>
      <c r="F21" s="19">
        <v>0.51746805111821026</v>
      </c>
    </row>
    <row r="22" spans="2:6" x14ac:dyDescent="0.35">
      <c r="B22" s="1" t="s">
        <v>25</v>
      </c>
      <c r="C22" s="1">
        <v>1.0038</v>
      </c>
      <c r="D22" s="1">
        <v>48.9</v>
      </c>
      <c r="E22" s="18">
        <f>(D30-D22)*0.1/(C22*1000)*100*14.008</f>
        <v>0.47446901773261574</v>
      </c>
      <c r="F22" s="19">
        <v>0.47446901773261574</v>
      </c>
    </row>
    <row r="23" spans="2:6" x14ac:dyDescent="0.35">
      <c r="B23" s="1" t="s">
        <v>26</v>
      </c>
      <c r="C23" s="1">
        <v>1.0026999999999999</v>
      </c>
      <c r="D23" s="1">
        <v>48.6</v>
      </c>
      <c r="E23" s="18">
        <f>(D30-D23)*0.1/(C23*1000)*100*14.008</f>
        <v>0.51690036900368941</v>
      </c>
      <c r="F23" s="19">
        <v>0.51690036900368941</v>
      </c>
    </row>
    <row r="24" spans="2:6" x14ac:dyDescent="0.35">
      <c r="B24" s="1" t="s">
        <v>27</v>
      </c>
      <c r="C24" s="1">
        <v>1.0017</v>
      </c>
      <c r="D24" s="1">
        <v>49</v>
      </c>
      <c r="E24" s="18">
        <f>(D30-D24)*0.1/(C24*1000)*100*14.008</f>
        <v>0.46147948487571083</v>
      </c>
      <c r="F24" s="19">
        <v>0.46147948487571083</v>
      </c>
    </row>
    <row r="25" spans="2:6" x14ac:dyDescent="0.35">
      <c r="B25" s="1" t="s">
        <v>28</v>
      </c>
      <c r="C25" s="1">
        <v>1.0035000000000001</v>
      </c>
      <c r="D25" s="1">
        <v>48.9</v>
      </c>
      <c r="E25" s="18">
        <f>(D30-D25)*0.1/(C25*1000)*100*14.008</f>
        <v>0.47461086198305896</v>
      </c>
      <c r="F25" s="19">
        <v>0.47461086198305896</v>
      </c>
    </row>
    <row r="26" spans="2:6" x14ac:dyDescent="0.35">
      <c r="B26" s="1" t="s">
        <v>29</v>
      </c>
      <c r="C26" s="1">
        <v>1.0002</v>
      </c>
      <c r="D26" s="1">
        <v>49.1</v>
      </c>
      <c r="E26" s="18">
        <f>(D30-D26)*0.1/(C26*1000)*100*14.008</f>
        <v>0.44816636672665416</v>
      </c>
      <c r="F26" s="19">
        <v>0.44816636672665416</v>
      </c>
    </row>
    <row r="27" spans="2:6" x14ac:dyDescent="0.35">
      <c r="B27" s="1" t="s">
        <v>30</v>
      </c>
      <c r="C27" s="1">
        <v>1.0012000000000001</v>
      </c>
      <c r="D27" s="1">
        <v>49.3</v>
      </c>
      <c r="E27" s="18">
        <f>(D30-D27)*0.1/(C27*1000)*100*14.008</f>
        <v>0.41973631642029569</v>
      </c>
      <c r="F27" s="19">
        <v>0.41973631642029569</v>
      </c>
    </row>
    <row r="28" spans="2:6" x14ac:dyDescent="0.35">
      <c r="B28" s="1" t="s">
        <v>31</v>
      </c>
      <c r="C28" s="1">
        <v>1.0012000000000001</v>
      </c>
      <c r="D28" s="1">
        <v>49.7</v>
      </c>
      <c r="E28" s="18">
        <f>(D30-D28)*0.1/(C28*1000)*100*14.008</f>
        <v>0.36377147423092204</v>
      </c>
      <c r="F28" s="19">
        <v>0.36377147423092204</v>
      </c>
    </row>
    <row r="29" spans="2:6" x14ac:dyDescent="0.35">
      <c r="B29" s="1" t="s">
        <v>32</v>
      </c>
      <c r="C29" s="1">
        <v>1</v>
      </c>
      <c r="D29" s="1">
        <v>49.9</v>
      </c>
      <c r="E29" s="18">
        <f>(D30-D29)*0.1/(C29*1000)*100*14.008</f>
        <v>0.33619199999999977</v>
      </c>
      <c r="F29" s="19">
        <v>0.33619199999999977</v>
      </c>
    </row>
    <row r="30" spans="2:6" x14ac:dyDescent="0.35">
      <c r="B30" s="2" t="s">
        <v>41</v>
      </c>
      <c r="C30" s="2"/>
      <c r="D30" s="2">
        <v>52.3</v>
      </c>
    </row>
    <row r="31" spans="2:6" x14ac:dyDescent="0.35">
      <c r="D31" s="3"/>
    </row>
    <row r="32" spans="2:6" x14ac:dyDescent="0.35">
      <c r="D32" s="4"/>
    </row>
  </sheetData>
  <mergeCells count="2">
    <mergeCell ref="C1:I1"/>
    <mergeCell ref="E2:F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9"/>
  <sheetViews>
    <sheetView workbookViewId="0">
      <selection activeCell="K14" sqref="K14"/>
    </sheetView>
  </sheetViews>
  <sheetFormatPr defaultRowHeight="14.5" x14ac:dyDescent="0.35"/>
  <cols>
    <col min="2" max="2" width="11.7265625" customWidth="1"/>
    <col min="3" max="3" width="11.08984375" customWidth="1"/>
    <col min="4" max="4" width="11.81640625" customWidth="1"/>
  </cols>
  <sheetData>
    <row r="1" spans="2:12" x14ac:dyDescent="0.35">
      <c r="B1" s="10" t="s">
        <v>0</v>
      </c>
      <c r="C1" s="10"/>
      <c r="D1" s="10"/>
      <c r="E1" s="10"/>
      <c r="F1" s="10"/>
      <c r="G1" s="10"/>
      <c r="H1" s="10"/>
      <c r="I1" s="10"/>
      <c r="J1" s="10"/>
    </row>
    <row r="2" spans="2:12" x14ac:dyDescent="0.3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6" t="s">
        <v>77</v>
      </c>
      <c r="H2" s="16" t="s">
        <v>78</v>
      </c>
    </row>
    <row r="3" spans="2:12" x14ac:dyDescent="0.35">
      <c r="B3" s="1" t="s">
        <v>6</v>
      </c>
      <c r="C3" s="1">
        <v>4.4572000000000003</v>
      </c>
      <c r="D3" s="1">
        <v>2.0055000000000001</v>
      </c>
      <c r="E3" s="1">
        <v>6.4086999999999996</v>
      </c>
      <c r="F3" s="1">
        <v>6.4040999999999997</v>
      </c>
      <c r="G3" s="17">
        <f>F3-C3</f>
        <v>1.9468999999999994</v>
      </c>
      <c r="H3" s="17">
        <f>(((D3-G3)/D3)*100)</f>
        <v>2.9219645973573001</v>
      </c>
      <c r="J3" s="15">
        <v>2.9219645973573001</v>
      </c>
      <c r="K3" s="15">
        <v>5.9352069086007875</v>
      </c>
      <c r="L3" s="15">
        <v>3.0646368854504566</v>
      </c>
    </row>
    <row r="4" spans="2:12" x14ac:dyDescent="0.35">
      <c r="B4" s="1" t="s">
        <v>7</v>
      </c>
      <c r="C4" s="1">
        <v>4.3994</v>
      </c>
      <c r="D4" s="1">
        <v>2.0032999999999999</v>
      </c>
      <c r="E4" s="1">
        <v>6.2877999999999998</v>
      </c>
      <c r="F4" s="1">
        <v>6.2838000000000003</v>
      </c>
      <c r="G4" s="17">
        <f t="shared" ref="G4:G29" si="0">F4-C4</f>
        <v>1.8844000000000003</v>
      </c>
      <c r="H4" s="17">
        <f t="shared" ref="H4:H29" si="1">(((D4-G4)/D4)*100)</f>
        <v>5.9352069086007875</v>
      </c>
      <c r="J4" s="15">
        <v>3.6134957077261158</v>
      </c>
      <c r="K4" s="15">
        <v>3.7264598631300374</v>
      </c>
      <c r="L4" s="15">
        <v>3.719420868696933</v>
      </c>
    </row>
    <row r="5" spans="2:12" x14ac:dyDescent="0.35">
      <c r="B5" s="1" t="s">
        <v>8</v>
      </c>
      <c r="C5" s="1">
        <v>4.431</v>
      </c>
      <c r="D5" s="1">
        <v>2.0034999999999998</v>
      </c>
      <c r="E5" s="1">
        <v>6.3739999999999997</v>
      </c>
      <c r="F5" s="1">
        <v>6.3731</v>
      </c>
      <c r="G5" s="17">
        <f t="shared" si="0"/>
        <v>1.9420999999999999</v>
      </c>
      <c r="H5" s="17">
        <f t="shared" si="1"/>
        <v>3.0646368854504566</v>
      </c>
      <c r="J5" s="15">
        <v>7.1257365424947805</v>
      </c>
      <c r="K5" s="15">
        <v>7.1849116854605395</v>
      </c>
      <c r="L5" s="15">
        <v>7.1914042978510704</v>
      </c>
    </row>
    <row r="6" spans="2:12" x14ac:dyDescent="0.35">
      <c r="B6" s="1" t="s">
        <v>9</v>
      </c>
      <c r="C6" s="1">
        <v>4.4786000000000001</v>
      </c>
      <c r="D6" s="1">
        <v>2.0036</v>
      </c>
      <c r="E6" s="1">
        <v>6.4123000000000001</v>
      </c>
      <c r="F6" s="1">
        <v>6.4097999999999997</v>
      </c>
      <c r="G6" s="17">
        <f t="shared" si="0"/>
        <v>1.9311999999999996</v>
      </c>
      <c r="H6" s="17">
        <f t="shared" si="1"/>
        <v>3.6134957077261158</v>
      </c>
      <c r="J6" s="15">
        <v>6.1704358244720545</v>
      </c>
      <c r="K6" s="15">
        <v>6.4199132039707036</v>
      </c>
      <c r="L6" s="15">
        <v>6.216270237857267</v>
      </c>
    </row>
    <row r="7" spans="2:12" x14ac:dyDescent="0.35">
      <c r="B7" s="1" t="s">
        <v>10</v>
      </c>
      <c r="C7" s="1">
        <v>4.3779000000000003</v>
      </c>
      <c r="D7" s="1">
        <v>2.0019</v>
      </c>
      <c r="E7" s="1">
        <v>6.3087999999999997</v>
      </c>
      <c r="F7" s="1">
        <v>6.3052000000000001</v>
      </c>
      <c r="G7" s="17">
        <f t="shared" si="0"/>
        <v>1.9272999999999998</v>
      </c>
      <c r="H7" s="17">
        <f t="shared" si="1"/>
        <v>3.7264598631300374</v>
      </c>
      <c r="J7" s="15">
        <v>3.3156896035154189</v>
      </c>
      <c r="K7" s="15">
        <v>3.3802676253245387</v>
      </c>
      <c r="L7" s="15">
        <v>3.2325755683237674</v>
      </c>
    </row>
    <row r="8" spans="2:12" x14ac:dyDescent="0.35">
      <c r="B8" s="1" t="s">
        <v>11</v>
      </c>
      <c r="C8" s="1">
        <v>4.4672999999999998</v>
      </c>
      <c r="D8" s="1">
        <v>2.0030000000000001</v>
      </c>
      <c r="E8" s="1">
        <v>6.3982999999999999</v>
      </c>
      <c r="F8" s="1">
        <v>6.3958000000000004</v>
      </c>
      <c r="G8" s="17">
        <f t="shared" si="0"/>
        <v>1.9285000000000005</v>
      </c>
      <c r="H8" s="17">
        <f t="shared" si="1"/>
        <v>3.719420868696933</v>
      </c>
      <c r="J8" s="15">
        <v>5.0971965419019254</v>
      </c>
      <c r="K8" s="15">
        <v>5.0648055832502896</v>
      </c>
      <c r="L8" s="15">
        <v>5.0344620916991527</v>
      </c>
    </row>
    <row r="9" spans="2:12" x14ac:dyDescent="0.35">
      <c r="B9" s="1" t="s">
        <v>12</v>
      </c>
      <c r="C9" s="1">
        <v>4.3958000000000004</v>
      </c>
      <c r="D9" s="1">
        <v>2.0026000000000002</v>
      </c>
      <c r="E9" s="1">
        <v>6.2564000000000002</v>
      </c>
      <c r="F9" s="1">
        <v>6.2557</v>
      </c>
      <c r="G9" s="17">
        <f t="shared" si="0"/>
        <v>1.8598999999999997</v>
      </c>
      <c r="H9" s="17">
        <f t="shared" si="1"/>
        <v>7.1257365424947805</v>
      </c>
      <c r="J9" s="15">
        <v>2.5811283075386626</v>
      </c>
      <c r="K9" s="15">
        <v>2.6650000000000063</v>
      </c>
      <c r="L9" s="15">
        <v>2.8126092821101514</v>
      </c>
    </row>
    <row r="10" spans="2:12" x14ac:dyDescent="0.35">
      <c r="B10" s="1" t="s">
        <v>13</v>
      </c>
      <c r="C10" s="1">
        <v>6.1733000000000002</v>
      </c>
      <c r="D10" s="1">
        <v>2.0042</v>
      </c>
      <c r="E10" s="1">
        <v>8.0350999999999999</v>
      </c>
      <c r="F10" s="1">
        <v>8.0335000000000001</v>
      </c>
      <c r="G10" s="17">
        <f t="shared" si="0"/>
        <v>1.8601999999999999</v>
      </c>
      <c r="H10" s="17">
        <f t="shared" si="1"/>
        <v>7.1849116854605395</v>
      </c>
      <c r="J10" s="15">
        <v>5.0152203203752812</v>
      </c>
      <c r="K10" s="15">
        <v>4.9066586802436332</v>
      </c>
      <c r="L10" s="15">
        <v>4.8860911270982941</v>
      </c>
    </row>
    <row r="11" spans="2:12" x14ac:dyDescent="0.35">
      <c r="B11" s="1" t="s">
        <v>14</v>
      </c>
      <c r="C11" s="1">
        <v>4.4843999999999999</v>
      </c>
      <c r="D11" s="1">
        <v>2.0009999999999999</v>
      </c>
      <c r="E11" s="1">
        <v>6.3445999999999998</v>
      </c>
      <c r="F11" s="1">
        <v>6.3414999999999999</v>
      </c>
      <c r="G11" s="17">
        <f t="shared" si="0"/>
        <v>1.8571</v>
      </c>
      <c r="H11" s="17">
        <f t="shared" si="1"/>
        <v>7.1914042978510704</v>
      </c>
      <c r="J11" s="15">
        <v>5.291797713544045</v>
      </c>
      <c r="K11" s="15">
        <v>5.2833957553058628</v>
      </c>
      <c r="L11" s="15">
        <v>5.2447552447552228</v>
      </c>
    </row>
    <row r="12" spans="2:12" x14ac:dyDescent="0.35">
      <c r="B12" s="1" t="s">
        <v>15</v>
      </c>
      <c r="C12" s="1">
        <v>4.4096000000000002</v>
      </c>
      <c r="D12" s="1">
        <v>2.0030999999999999</v>
      </c>
      <c r="E12" s="1">
        <v>6.2929000000000004</v>
      </c>
      <c r="F12" s="1">
        <v>6.2891000000000004</v>
      </c>
      <c r="G12" s="17">
        <f t="shared" si="0"/>
        <v>1.8795000000000002</v>
      </c>
      <c r="H12" s="17">
        <f t="shared" si="1"/>
        <v>6.1704358244720545</v>
      </c>
    </row>
    <row r="13" spans="2:12" x14ac:dyDescent="0.35">
      <c r="B13" s="1" t="s">
        <v>16</v>
      </c>
      <c r="C13" s="1">
        <v>6.1959</v>
      </c>
      <c r="D13" s="1">
        <v>2.0047000000000001</v>
      </c>
      <c r="E13" s="1">
        <v>8.0739000000000001</v>
      </c>
      <c r="F13" s="1">
        <v>8.0718999999999994</v>
      </c>
      <c r="G13" s="17">
        <f t="shared" si="0"/>
        <v>1.8759999999999994</v>
      </c>
      <c r="H13" s="17">
        <f t="shared" si="1"/>
        <v>6.4199132039707036</v>
      </c>
    </row>
    <row r="14" spans="2:12" x14ac:dyDescent="0.35">
      <c r="B14" s="1" t="s">
        <v>17</v>
      </c>
      <c r="C14" s="1">
        <v>6.2342000000000004</v>
      </c>
      <c r="D14" s="1">
        <v>2.0011999999999999</v>
      </c>
      <c r="E14" s="1">
        <v>8.1145999999999994</v>
      </c>
      <c r="F14" s="1">
        <v>8.1110000000000007</v>
      </c>
      <c r="G14" s="17">
        <f t="shared" si="0"/>
        <v>1.8768000000000002</v>
      </c>
      <c r="H14" s="17">
        <f t="shared" si="1"/>
        <v>6.216270237857267</v>
      </c>
    </row>
    <row r="15" spans="2:12" x14ac:dyDescent="0.35">
      <c r="B15" s="1" t="s">
        <v>18</v>
      </c>
      <c r="C15" s="1">
        <v>6.1886999999999999</v>
      </c>
      <c r="D15" s="1">
        <v>2.0026000000000002</v>
      </c>
      <c r="E15" s="1">
        <v>8.1274999999999995</v>
      </c>
      <c r="F15" s="1">
        <v>8.1249000000000002</v>
      </c>
      <c r="G15" s="17">
        <f t="shared" si="0"/>
        <v>1.9362000000000004</v>
      </c>
      <c r="H15" s="17">
        <f t="shared" si="1"/>
        <v>3.3156896035154189</v>
      </c>
    </row>
    <row r="16" spans="2:12" x14ac:dyDescent="0.35">
      <c r="B16" s="1" t="s">
        <v>19</v>
      </c>
      <c r="C16" s="1">
        <v>4.4356999999999998</v>
      </c>
      <c r="D16" s="1">
        <v>2.0028000000000001</v>
      </c>
      <c r="E16" s="1">
        <v>6.3746999999999998</v>
      </c>
      <c r="F16" s="1">
        <v>6.3708</v>
      </c>
      <c r="G16" s="17">
        <f t="shared" si="0"/>
        <v>1.9351000000000003</v>
      </c>
      <c r="H16" s="17">
        <f t="shared" si="1"/>
        <v>3.3802676253245387</v>
      </c>
    </row>
    <row r="17" spans="2:8" x14ac:dyDescent="0.35">
      <c r="B17" s="1" t="s">
        <v>20</v>
      </c>
      <c r="C17" s="1">
        <v>6.1509</v>
      </c>
      <c r="D17" s="1">
        <v>2.0015000000000001</v>
      </c>
      <c r="E17" s="1">
        <v>8.0884999999999998</v>
      </c>
      <c r="F17" s="1">
        <v>8.0876999999999999</v>
      </c>
      <c r="G17" s="17">
        <f t="shared" si="0"/>
        <v>1.9367999999999999</v>
      </c>
      <c r="H17" s="17">
        <f t="shared" si="1"/>
        <v>3.2325755683237674</v>
      </c>
    </row>
    <row r="18" spans="2:8" x14ac:dyDescent="0.35">
      <c r="B18" s="1" t="s">
        <v>21</v>
      </c>
      <c r="C18" s="1">
        <v>6.1708999999999996</v>
      </c>
      <c r="D18" s="1">
        <v>2.0011000000000001</v>
      </c>
      <c r="E18" s="1">
        <v>8.0744000000000007</v>
      </c>
      <c r="F18" s="1">
        <v>8.07</v>
      </c>
      <c r="G18" s="17">
        <f t="shared" si="0"/>
        <v>1.8991000000000007</v>
      </c>
      <c r="H18" s="17">
        <f t="shared" si="1"/>
        <v>5.0971965419019254</v>
      </c>
    </row>
    <row r="19" spans="2:8" x14ac:dyDescent="0.35">
      <c r="B19" s="1" t="s">
        <v>22</v>
      </c>
      <c r="C19" s="1">
        <v>6.2354000000000003</v>
      </c>
      <c r="D19" s="1">
        <v>2.0059999999999998</v>
      </c>
      <c r="E19" s="1">
        <v>8.1395</v>
      </c>
      <c r="F19" s="1">
        <v>8.1397999999999993</v>
      </c>
      <c r="G19" s="17">
        <f t="shared" si="0"/>
        <v>1.904399999999999</v>
      </c>
      <c r="H19" s="17">
        <f t="shared" si="1"/>
        <v>5.0648055832502896</v>
      </c>
    </row>
    <row r="20" spans="2:8" x14ac:dyDescent="0.35">
      <c r="B20" s="1" t="s">
        <v>23</v>
      </c>
      <c r="C20" s="1">
        <v>6.2167000000000003</v>
      </c>
      <c r="D20" s="1">
        <v>2.0022000000000002</v>
      </c>
      <c r="E20" s="1">
        <v>8.1187000000000005</v>
      </c>
      <c r="F20" s="1">
        <v>8.1181000000000001</v>
      </c>
      <c r="G20" s="17">
        <f t="shared" si="0"/>
        <v>1.9013999999999998</v>
      </c>
      <c r="H20" s="17">
        <f t="shared" si="1"/>
        <v>5.0344620916991527</v>
      </c>
    </row>
    <row r="21" spans="2:8" x14ac:dyDescent="0.35">
      <c r="B21" s="1" t="s">
        <v>24</v>
      </c>
      <c r="C21" s="1">
        <v>6.1154999999999999</v>
      </c>
      <c r="D21" s="1">
        <v>2.0030000000000001</v>
      </c>
      <c r="E21" s="1">
        <v>8.0657999999999994</v>
      </c>
      <c r="F21" s="1">
        <v>8.0668000000000006</v>
      </c>
      <c r="G21" s="17">
        <f t="shared" si="0"/>
        <v>1.9513000000000007</v>
      </c>
      <c r="H21" s="17">
        <f t="shared" si="1"/>
        <v>2.5811283075386626</v>
      </c>
    </row>
    <row r="22" spans="2:8" x14ac:dyDescent="0.35">
      <c r="B22" s="1" t="s">
        <v>25</v>
      </c>
      <c r="C22" s="1">
        <v>6.1623000000000001</v>
      </c>
      <c r="D22" s="1">
        <v>2</v>
      </c>
      <c r="E22" s="1">
        <v>8.109</v>
      </c>
      <c r="F22" s="1">
        <v>8.109</v>
      </c>
      <c r="G22" s="17">
        <f t="shared" si="0"/>
        <v>1.9466999999999999</v>
      </c>
      <c r="H22" s="17">
        <f t="shared" si="1"/>
        <v>2.6650000000000063</v>
      </c>
    </row>
    <row r="23" spans="2:8" x14ac:dyDescent="0.35">
      <c r="B23" s="1" t="s">
        <v>26</v>
      </c>
      <c r="C23" s="1">
        <v>6.2279999999999998</v>
      </c>
      <c r="D23" s="1">
        <v>2.0017</v>
      </c>
      <c r="E23" s="1">
        <v>8.1744000000000003</v>
      </c>
      <c r="F23" s="1">
        <v>8.1734000000000009</v>
      </c>
      <c r="G23" s="17">
        <f t="shared" si="0"/>
        <v>1.9454000000000011</v>
      </c>
      <c r="H23" s="17">
        <f t="shared" si="1"/>
        <v>2.8126092821101514</v>
      </c>
    </row>
    <row r="24" spans="2:8" x14ac:dyDescent="0.35">
      <c r="B24" s="1" t="s">
        <v>27</v>
      </c>
      <c r="C24" s="1">
        <v>6.23</v>
      </c>
      <c r="D24" s="1">
        <v>2.0038999999999998</v>
      </c>
      <c r="E24" s="1">
        <v>8.1348000000000003</v>
      </c>
      <c r="F24" s="1">
        <v>8.1334</v>
      </c>
      <c r="G24" s="17">
        <f t="shared" si="0"/>
        <v>1.9033999999999995</v>
      </c>
      <c r="H24" s="17">
        <f t="shared" si="1"/>
        <v>5.0152203203752812</v>
      </c>
    </row>
    <row r="25" spans="2:8" x14ac:dyDescent="0.35">
      <c r="B25" s="1" t="s">
        <v>28</v>
      </c>
      <c r="C25" s="1">
        <v>6.1707000000000001</v>
      </c>
      <c r="D25" s="1">
        <v>2.0034000000000001</v>
      </c>
      <c r="E25" s="1">
        <v>8.0768000000000004</v>
      </c>
      <c r="F25" s="1">
        <v>8.0757999999999992</v>
      </c>
      <c r="G25" s="17">
        <f t="shared" si="0"/>
        <v>1.9050999999999991</v>
      </c>
      <c r="H25" s="17">
        <f t="shared" si="1"/>
        <v>4.9066586802436332</v>
      </c>
    </row>
    <row r="26" spans="2:8" x14ac:dyDescent="0.35">
      <c r="B26" s="1" t="s">
        <v>29</v>
      </c>
      <c r="C26" s="1">
        <v>6.3026</v>
      </c>
      <c r="D26" s="1">
        <v>2.0015999999999998</v>
      </c>
      <c r="E26" s="1">
        <v>8.2073</v>
      </c>
      <c r="F26" s="1">
        <v>8.2064000000000004</v>
      </c>
      <c r="G26" s="17">
        <f t="shared" si="0"/>
        <v>1.9038000000000004</v>
      </c>
      <c r="H26" s="17">
        <f t="shared" si="1"/>
        <v>4.8860911270982941</v>
      </c>
    </row>
    <row r="27" spans="2:8" x14ac:dyDescent="0.35">
      <c r="B27" s="1" t="s">
        <v>30</v>
      </c>
      <c r="C27" s="1">
        <v>6.2671000000000001</v>
      </c>
      <c r="D27" s="1">
        <v>2.0030999999999999</v>
      </c>
      <c r="E27" s="1">
        <v>8.1661999999999999</v>
      </c>
      <c r="F27" s="1">
        <v>8.1641999999999992</v>
      </c>
      <c r="G27" s="17">
        <f t="shared" si="0"/>
        <v>1.8970999999999991</v>
      </c>
      <c r="H27" s="17">
        <f t="shared" si="1"/>
        <v>5.291797713544045</v>
      </c>
    </row>
    <row r="28" spans="2:8" x14ac:dyDescent="0.35">
      <c r="B28" s="1" t="s">
        <v>31</v>
      </c>
      <c r="C28" s="1">
        <v>5.9863</v>
      </c>
      <c r="D28" s="1">
        <v>2.0024999999999999</v>
      </c>
      <c r="E28" s="1">
        <v>7.8856999999999999</v>
      </c>
      <c r="F28" s="1">
        <v>7.883</v>
      </c>
      <c r="G28" s="17">
        <f t="shared" si="0"/>
        <v>1.8967000000000001</v>
      </c>
      <c r="H28" s="17">
        <f t="shared" si="1"/>
        <v>5.2833957553058628</v>
      </c>
    </row>
    <row r="29" spans="2:8" x14ac:dyDescent="0.35">
      <c r="B29" s="1" t="s">
        <v>32</v>
      </c>
      <c r="C29" s="1">
        <v>6.1227999999999998</v>
      </c>
      <c r="D29" s="1">
        <v>2.0019999999999998</v>
      </c>
      <c r="E29" s="1">
        <v>8.0197000000000003</v>
      </c>
      <c r="F29" s="1">
        <v>8.0198</v>
      </c>
      <c r="G29" s="17">
        <f t="shared" si="0"/>
        <v>1.8970000000000002</v>
      </c>
      <c r="H29" s="17">
        <f t="shared" si="1"/>
        <v>5.2447552447552228</v>
      </c>
    </row>
  </sheetData>
  <mergeCells count="1">
    <mergeCell ref="B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workbookViewId="0">
      <selection activeCell="B2" sqref="B2:D10"/>
    </sheetView>
  </sheetViews>
  <sheetFormatPr defaultRowHeight="14.5" x14ac:dyDescent="0.35"/>
  <cols>
    <col min="2" max="2" width="11.7265625" customWidth="1"/>
  </cols>
  <sheetData>
    <row r="1" spans="2:9" x14ac:dyDescent="0.35">
      <c r="B1" s="10" t="s">
        <v>36</v>
      </c>
      <c r="C1" s="10"/>
      <c r="D1" s="10"/>
      <c r="E1" s="10"/>
      <c r="F1" s="10"/>
      <c r="G1" s="10"/>
      <c r="H1" s="10"/>
      <c r="I1" s="10"/>
    </row>
    <row r="2" spans="2:9" x14ac:dyDescent="0.35">
      <c r="B2" s="1" t="s">
        <v>1</v>
      </c>
      <c r="C2" s="1" t="s">
        <v>33</v>
      </c>
      <c r="D2" s="1" t="s">
        <v>34</v>
      </c>
      <c r="E2" s="1" t="s">
        <v>35</v>
      </c>
    </row>
    <row r="3" spans="2:9" x14ac:dyDescent="0.35">
      <c r="B3" s="1" t="s">
        <v>6</v>
      </c>
      <c r="C3" s="1">
        <v>64.599999999999994</v>
      </c>
      <c r="D3" s="1">
        <v>9.1999999999999993</v>
      </c>
      <c r="E3" s="1">
        <v>20.05</v>
      </c>
    </row>
    <row r="4" spans="2:9" x14ac:dyDescent="0.35">
      <c r="B4" s="1" t="s">
        <v>7</v>
      </c>
      <c r="C4" s="1">
        <v>60.04</v>
      </c>
      <c r="D4" s="1">
        <v>9.59</v>
      </c>
      <c r="E4" s="1">
        <v>18.03</v>
      </c>
    </row>
    <row r="5" spans="2:9" x14ac:dyDescent="0.35">
      <c r="B5" s="1" t="s">
        <v>8</v>
      </c>
      <c r="C5" s="1">
        <v>63.01</v>
      </c>
      <c r="D5" s="1">
        <v>8.27</v>
      </c>
      <c r="E5" s="1">
        <v>18.95</v>
      </c>
    </row>
    <row r="6" spans="2:9" x14ac:dyDescent="0.35">
      <c r="B6" s="1" t="s">
        <v>9</v>
      </c>
      <c r="C6" s="1">
        <v>71.61</v>
      </c>
      <c r="D6" s="1">
        <v>7.58</v>
      </c>
      <c r="E6" s="1">
        <v>21.1</v>
      </c>
    </row>
    <row r="7" spans="2:9" x14ac:dyDescent="0.35">
      <c r="B7" s="1" t="s">
        <v>10</v>
      </c>
      <c r="C7" s="1">
        <v>70.33</v>
      </c>
      <c r="D7" s="1">
        <v>7.73</v>
      </c>
      <c r="E7" s="1">
        <v>21.37</v>
      </c>
    </row>
    <row r="8" spans="2:9" x14ac:dyDescent="0.35">
      <c r="B8" s="1" t="s">
        <v>11</v>
      </c>
      <c r="C8" s="1">
        <v>72.819999999999993</v>
      </c>
      <c r="D8" s="1">
        <v>7.42</v>
      </c>
      <c r="E8" s="1">
        <v>21.74</v>
      </c>
    </row>
    <row r="9" spans="2:9" x14ac:dyDescent="0.35">
      <c r="B9" s="1" t="s">
        <v>12</v>
      </c>
      <c r="C9" s="1">
        <v>77.959999999999994</v>
      </c>
      <c r="D9" s="1">
        <v>4.38</v>
      </c>
      <c r="E9" s="1">
        <v>20.34</v>
      </c>
    </row>
    <row r="10" spans="2:9" x14ac:dyDescent="0.35">
      <c r="B10" s="1" t="s">
        <v>13</v>
      </c>
      <c r="C10" s="1">
        <v>78.739999999999995</v>
      </c>
      <c r="D10" s="1">
        <v>4.46</v>
      </c>
      <c r="E10" s="1">
        <v>20.59</v>
      </c>
    </row>
    <row r="11" spans="2:9" x14ac:dyDescent="0.35">
      <c r="B11" s="1" t="s">
        <v>14</v>
      </c>
      <c r="C11" s="1">
        <v>79.27</v>
      </c>
      <c r="D11" s="1">
        <v>3.79</v>
      </c>
      <c r="E11" s="1">
        <v>20.010000000000002</v>
      </c>
    </row>
    <row r="12" spans="2:9" x14ac:dyDescent="0.35">
      <c r="B12" s="1" t="s">
        <v>15</v>
      </c>
      <c r="C12" s="1">
        <v>69.69</v>
      </c>
      <c r="D12" s="1">
        <v>5.29</v>
      </c>
      <c r="E12" s="1">
        <v>19.13</v>
      </c>
    </row>
    <row r="13" spans="2:9" x14ac:dyDescent="0.35">
      <c r="B13" s="1" t="s">
        <v>16</v>
      </c>
      <c r="C13" s="1">
        <v>68.290000000000006</v>
      </c>
      <c r="D13" s="1">
        <v>4.3600000000000003</v>
      </c>
      <c r="E13" s="1">
        <v>16.54</v>
      </c>
    </row>
    <row r="14" spans="2:9" x14ac:dyDescent="0.35">
      <c r="B14" s="1" t="s">
        <v>17</v>
      </c>
      <c r="C14" s="1">
        <v>67.84</v>
      </c>
      <c r="D14" s="1">
        <v>4.2699999999999996</v>
      </c>
      <c r="E14" s="1">
        <v>17.66</v>
      </c>
    </row>
    <row r="15" spans="2:9" x14ac:dyDescent="0.35">
      <c r="B15" s="1" t="s">
        <v>18</v>
      </c>
      <c r="C15" s="1">
        <v>70.62</v>
      </c>
      <c r="D15" s="1">
        <v>6.22</v>
      </c>
      <c r="E15" s="1">
        <v>20.09</v>
      </c>
    </row>
    <row r="16" spans="2:9" x14ac:dyDescent="0.35">
      <c r="B16" s="1" t="s">
        <v>19</v>
      </c>
      <c r="C16" s="1">
        <v>70.58</v>
      </c>
      <c r="D16" s="1">
        <v>6.46</v>
      </c>
      <c r="E16" s="1">
        <v>19.96</v>
      </c>
    </row>
    <row r="17" spans="2:5" x14ac:dyDescent="0.35">
      <c r="B17" s="1" t="s">
        <v>20</v>
      </c>
      <c r="C17" s="1">
        <v>69.88</v>
      </c>
      <c r="D17" s="1">
        <v>6.29</v>
      </c>
      <c r="E17" s="1">
        <v>19.600000000000001</v>
      </c>
    </row>
    <row r="18" spans="2:5" x14ac:dyDescent="0.35">
      <c r="B18" s="1" t="s">
        <v>21</v>
      </c>
      <c r="C18" s="1">
        <v>63.3</v>
      </c>
      <c r="D18" s="1">
        <v>4.91</v>
      </c>
      <c r="E18" s="1">
        <v>19.309999999999999</v>
      </c>
    </row>
    <row r="19" spans="2:5" x14ac:dyDescent="0.35">
      <c r="B19" s="1" t="s">
        <v>22</v>
      </c>
      <c r="C19" s="1">
        <v>64.86</v>
      </c>
      <c r="D19" s="1">
        <v>6.31</v>
      </c>
      <c r="E19" s="1">
        <v>20.36</v>
      </c>
    </row>
    <row r="20" spans="2:5" x14ac:dyDescent="0.35">
      <c r="B20" s="1" t="s">
        <v>23</v>
      </c>
      <c r="C20" s="1">
        <v>64.42</v>
      </c>
      <c r="D20" s="1">
        <v>5.47</v>
      </c>
      <c r="E20" s="1">
        <v>17.41</v>
      </c>
    </row>
    <row r="21" spans="2:5" x14ac:dyDescent="0.35">
      <c r="B21" s="1" t="s">
        <v>24</v>
      </c>
      <c r="C21" s="1">
        <v>73.72</v>
      </c>
      <c r="D21" s="1">
        <v>6.48</v>
      </c>
      <c r="E21" s="1">
        <v>22.84</v>
      </c>
    </row>
    <row r="22" spans="2:5" x14ac:dyDescent="0.35">
      <c r="B22" s="1" t="s">
        <v>25</v>
      </c>
      <c r="C22" s="1">
        <v>74.260000000000005</v>
      </c>
      <c r="D22" s="1">
        <v>6.57</v>
      </c>
      <c r="E22" s="1">
        <v>22.75</v>
      </c>
    </row>
    <row r="23" spans="2:5" x14ac:dyDescent="0.35">
      <c r="B23" s="1" t="s">
        <v>26</v>
      </c>
      <c r="C23" s="1">
        <v>74.13</v>
      </c>
      <c r="D23" s="1">
        <v>6.18</v>
      </c>
      <c r="E23" s="1">
        <v>23.1</v>
      </c>
    </row>
    <row r="24" spans="2:5" x14ac:dyDescent="0.35">
      <c r="B24" s="1" t="s">
        <v>27</v>
      </c>
      <c r="C24" s="1">
        <v>75.03</v>
      </c>
      <c r="D24" s="1">
        <v>5.72</v>
      </c>
      <c r="E24" s="1">
        <v>22.45</v>
      </c>
    </row>
    <row r="25" spans="2:5" x14ac:dyDescent="0.35">
      <c r="B25" s="1" t="s">
        <v>28</v>
      </c>
      <c r="C25" s="1">
        <v>74.040000000000006</v>
      </c>
      <c r="D25" s="1">
        <v>5.61</v>
      </c>
      <c r="E25" s="1">
        <v>22.42</v>
      </c>
    </row>
    <row r="26" spans="2:5" x14ac:dyDescent="0.35">
      <c r="B26" s="1" t="s">
        <v>29</v>
      </c>
      <c r="C26" s="1">
        <v>73.84</v>
      </c>
      <c r="D26" s="1">
        <v>5.71</v>
      </c>
      <c r="E26" s="1">
        <v>22.54</v>
      </c>
    </row>
    <row r="27" spans="2:5" x14ac:dyDescent="0.35">
      <c r="B27" s="1" t="s">
        <v>30</v>
      </c>
      <c r="C27" s="1">
        <v>76.27</v>
      </c>
      <c r="D27" s="1">
        <v>4.6500000000000004</v>
      </c>
      <c r="E27" s="1">
        <v>20.329999999999998</v>
      </c>
    </row>
    <row r="28" spans="2:5" x14ac:dyDescent="0.35">
      <c r="B28" s="1" t="s">
        <v>31</v>
      </c>
      <c r="C28" s="1">
        <v>76.650000000000006</v>
      </c>
      <c r="D28" s="1">
        <v>4.6900000000000004</v>
      </c>
      <c r="E28" s="1">
        <v>20.38</v>
      </c>
    </row>
    <row r="29" spans="2:5" x14ac:dyDescent="0.35">
      <c r="B29" s="1" t="s">
        <v>32</v>
      </c>
      <c r="C29" s="1">
        <v>77.489999999999995</v>
      </c>
      <c r="D29" s="1">
        <v>4.4400000000000004</v>
      </c>
      <c r="E29" s="1">
        <v>20.75</v>
      </c>
    </row>
  </sheetData>
  <mergeCells count="1">
    <mergeCell ref="B1: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9"/>
  <sheetViews>
    <sheetView workbookViewId="0">
      <selection activeCell="F18" sqref="F18"/>
    </sheetView>
  </sheetViews>
  <sheetFormatPr defaultRowHeight="14.5" x14ac:dyDescent="0.35"/>
  <cols>
    <col min="2" max="2" width="11.6328125" customWidth="1"/>
  </cols>
  <sheetData>
    <row r="1" spans="2:8" x14ac:dyDescent="0.35">
      <c r="B1" s="10" t="s">
        <v>37</v>
      </c>
      <c r="C1" s="10"/>
      <c r="D1" s="10"/>
      <c r="E1" s="10"/>
      <c r="F1" s="10"/>
      <c r="G1" s="10"/>
      <c r="H1" s="10"/>
    </row>
    <row r="2" spans="2:8" x14ac:dyDescent="0.35">
      <c r="B2" s="1" t="s">
        <v>1</v>
      </c>
      <c r="C2" s="1" t="s">
        <v>38</v>
      </c>
    </row>
    <row r="3" spans="2:8" x14ac:dyDescent="0.35">
      <c r="B3" s="1" t="s">
        <v>6</v>
      </c>
      <c r="C3" s="1">
        <v>45.33</v>
      </c>
    </row>
    <row r="4" spans="2:8" x14ac:dyDescent="0.35">
      <c r="B4" s="1" t="s">
        <v>7</v>
      </c>
      <c r="C4" s="1">
        <v>45.35</v>
      </c>
    </row>
    <row r="5" spans="2:8" x14ac:dyDescent="0.35">
      <c r="B5" s="1" t="s">
        <v>8</v>
      </c>
      <c r="C5" s="1">
        <v>45.4</v>
      </c>
    </row>
    <row r="6" spans="2:8" x14ac:dyDescent="0.35">
      <c r="B6" s="1" t="s">
        <v>9</v>
      </c>
      <c r="C6" s="1">
        <v>44.55</v>
      </c>
    </row>
    <row r="7" spans="2:8" x14ac:dyDescent="0.35">
      <c r="B7" s="1" t="s">
        <v>10</v>
      </c>
      <c r="C7" s="1">
        <v>44.37</v>
      </c>
    </row>
    <row r="8" spans="2:8" x14ac:dyDescent="0.35">
      <c r="B8" s="1" t="s">
        <v>11</v>
      </c>
      <c r="C8" s="1">
        <v>44.21</v>
      </c>
    </row>
    <row r="9" spans="2:8" x14ac:dyDescent="0.35">
      <c r="B9" s="1" t="s">
        <v>12</v>
      </c>
      <c r="C9" s="1">
        <v>15.34</v>
      </c>
    </row>
    <row r="10" spans="2:8" x14ac:dyDescent="0.35">
      <c r="B10" s="1" t="s">
        <v>13</v>
      </c>
      <c r="C10" s="1">
        <v>14.95</v>
      </c>
    </row>
    <row r="11" spans="2:8" x14ac:dyDescent="0.35">
      <c r="B11" s="1" t="s">
        <v>14</v>
      </c>
      <c r="C11" s="1">
        <v>15.01</v>
      </c>
    </row>
    <row r="12" spans="2:8" x14ac:dyDescent="0.35">
      <c r="B12" s="1" t="s">
        <v>15</v>
      </c>
      <c r="C12" s="1">
        <v>20.13</v>
      </c>
    </row>
    <row r="13" spans="2:8" x14ac:dyDescent="0.35">
      <c r="B13" s="1" t="s">
        <v>16</v>
      </c>
      <c r="C13" s="1">
        <v>18.96</v>
      </c>
    </row>
    <row r="14" spans="2:8" x14ac:dyDescent="0.35">
      <c r="B14" s="1" t="s">
        <v>17</v>
      </c>
      <c r="C14" s="1">
        <v>19.53</v>
      </c>
    </row>
    <row r="15" spans="2:8" x14ac:dyDescent="0.35">
      <c r="B15" s="1" t="s">
        <v>18</v>
      </c>
      <c r="C15" s="1">
        <v>19.23</v>
      </c>
    </row>
    <row r="16" spans="2:8" x14ac:dyDescent="0.35">
      <c r="B16" s="1" t="s">
        <v>19</v>
      </c>
      <c r="C16" s="1">
        <v>17.32</v>
      </c>
    </row>
    <row r="17" spans="2:3" x14ac:dyDescent="0.35">
      <c r="B17" s="1" t="s">
        <v>20</v>
      </c>
      <c r="C17" s="1">
        <v>18.510000000000002</v>
      </c>
    </row>
    <row r="18" spans="2:3" x14ac:dyDescent="0.35">
      <c r="B18" s="1" t="s">
        <v>21</v>
      </c>
      <c r="C18" s="1">
        <v>12.65</v>
      </c>
    </row>
    <row r="19" spans="2:3" x14ac:dyDescent="0.35">
      <c r="B19" s="1" t="s">
        <v>22</v>
      </c>
      <c r="C19" s="1">
        <v>13.82</v>
      </c>
    </row>
    <row r="20" spans="2:3" x14ac:dyDescent="0.35">
      <c r="B20" s="1" t="s">
        <v>23</v>
      </c>
      <c r="C20" s="1">
        <v>13.03</v>
      </c>
    </row>
    <row r="21" spans="2:3" x14ac:dyDescent="0.35">
      <c r="B21" s="1" t="s">
        <v>24</v>
      </c>
      <c r="C21" s="1">
        <v>13.25</v>
      </c>
    </row>
    <row r="22" spans="2:3" x14ac:dyDescent="0.35">
      <c r="B22" s="1" t="s">
        <v>25</v>
      </c>
      <c r="C22" s="1">
        <v>16.899999999999999</v>
      </c>
    </row>
    <row r="23" spans="2:3" x14ac:dyDescent="0.35">
      <c r="B23" s="1" t="s">
        <v>26</v>
      </c>
      <c r="C23" s="1">
        <v>15.01</v>
      </c>
    </row>
    <row r="24" spans="2:3" x14ac:dyDescent="0.35">
      <c r="B24" s="1" t="s">
        <v>27</v>
      </c>
      <c r="C24" s="1">
        <v>14.68</v>
      </c>
    </row>
    <row r="25" spans="2:3" x14ac:dyDescent="0.35">
      <c r="B25" s="1" t="s">
        <v>28</v>
      </c>
      <c r="C25" s="1">
        <v>14.56</v>
      </c>
    </row>
    <row r="26" spans="2:3" x14ac:dyDescent="0.35">
      <c r="B26" s="1" t="s">
        <v>29</v>
      </c>
      <c r="C26" s="1">
        <v>14.42</v>
      </c>
    </row>
    <row r="27" spans="2:3" x14ac:dyDescent="0.35">
      <c r="B27" s="1" t="s">
        <v>30</v>
      </c>
      <c r="C27" s="1">
        <v>8.65</v>
      </c>
    </row>
    <row r="28" spans="2:3" x14ac:dyDescent="0.35">
      <c r="B28" s="1" t="s">
        <v>31</v>
      </c>
      <c r="C28" s="1">
        <v>10.119999999999999</v>
      </c>
    </row>
    <row r="29" spans="2:3" x14ac:dyDescent="0.35">
      <c r="B29" s="1" t="s">
        <v>32</v>
      </c>
      <c r="C29" s="1">
        <v>9.34</v>
      </c>
    </row>
  </sheetData>
  <mergeCells count="1">
    <mergeCell ref="B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2"/>
  <sheetViews>
    <sheetView tabSelected="1" workbookViewId="0">
      <selection activeCell="F5" sqref="F5"/>
    </sheetView>
  </sheetViews>
  <sheetFormatPr defaultRowHeight="14.5" x14ac:dyDescent="0.35"/>
  <cols>
    <col min="2" max="2" width="24" customWidth="1"/>
    <col min="3" max="3" width="14.1796875" customWidth="1"/>
    <col min="4" max="4" width="18.1796875" customWidth="1"/>
    <col min="5" max="5" width="17.7265625" customWidth="1"/>
    <col min="6" max="6" width="11.26953125" bestFit="1" customWidth="1"/>
  </cols>
  <sheetData>
    <row r="2" spans="2:5" x14ac:dyDescent="0.35">
      <c r="B2" s="1" t="s">
        <v>42</v>
      </c>
      <c r="C2" s="1" t="s">
        <v>50</v>
      </c>
      <c r="D2" s="1" t="s">
        <v>51</v>
      </c>
      <c r="E2" s="1" t="s">
        <v>52</v>
      </c>
    </row>
    <row r="3" spans="2:5" x14ac:dyDescent="0.35">
      <c r="B3" s="1" t="s">
        <v>39</v>
      </c>
      <c r="C3" s="1">
        <v>27</v>
      </c>
      <c r="D3" s="5">
        <v>21000</v>
      </c>
      <c r="E3" s="5">
        <f>D3*C3</f>
        <v>567000</v>
      </c>
    </row>
    <row r="4" spans="2:5" x14ac:dyDescent="0.35">
      <c r="B4" s="1" t="s">
        <v>0</v>
      </c>
      <c r="C4" s="1">
        <v>27</v>
      </c>
      <c r="D4" s="5">
        <v>5000</v>
      </c>
      <c r="E4" s="5">
        <f>D4*C4</f>
        <v>135000</v>
      </c>
    </row>
    <row r="5" spans="2:5" x14ac:dyDescent="0.35">
      <c r="B5" s="1" t="s">
        <v>36</v>
      </c>
      <c r="C5" s="1">
        <v>27</v>
      </c>
      <c r="D5" s="5">
        <v>4000</v>
      </c>
      <c r="E5" s="5">
        <f>D5*C5</f>
        <v>108000</v>
      </c>
    </row>
    <row r="6" spans="2:5" x14ac:dyDescent="0.35">
      <c r="B6" s="1" t="s">
        <v>37</v>
      </c>
      <c r="C6" s="1">
        <v>27</v>
      </c>
      <c r="D6" s="5">
        <v>4000</v>
      </c>
      <c r="E6" s="5">
        <f>D6*C6</f>
        <v>108000</v>
      </c>
    </row>
    <row r="7" spans="2:5" x14ac:dyDescent="0.35">
      <c r="B7" s="1" t="s">
        <v>43</v>
      </c>
      <c r="C7" s="1">
        <v>30</v>
      </c>
      <c r="D7" s="5">
        <v>4000</v>
      </c>
      <c r="E7" s="5">
        <f>D7*C7</f>
        <v>120000</v>
      </c>
    </row>
    <row r="8" spans="2:5" x14ac:dyDescent="0.35">
      <c r="B8" s="1"/>
      <c r="C8" s="1"/>
      <c r="D8" s="5"/>
      <c r="E8" s="7">
        <f>SUM(E3:E7)</f>
        <v>1038000</v>
      </c>
    </row>
    <row r="9" spans="2:5" x14ac:dyDescent="0.35">
      <c r="B9" s="12" t="s">
        <v>44</v>
      </c>
      <c r="C9" s="13"/>
      <c r="D9" s="13"/>
      <c r="E9" s="8"/>
    </row>
    <row r="10" spans="2:5" x14ac:dyDescent="0.35">
      <c r="B10" s="1" t="s">
        <v>45</v>
      </c>
      <c r="C10" s="1"/>
      <c r="D10" s="5">
        <v>7000</v>
      </c>
      <c r="E10" s="9"/>
    </row>
    <row r="11" spans="2:5" x14ac:dyDescent="0.35">
      <c r="B11" s="1" t="s">
        <v>46</v>
      </c>
      <c r="C11" s="1"/>
      <c r="D11" s="5">
        <v>7000</v>
      </c>
      <c r="E11" s="9"/>
    </row>
    <row r="12" spans="2:5" x14ac:dyDescent="0.35">
      <c r="B12" s="1" t="s">
        <v>47</v>
      </c>
      <c r="C12" s="1"/>
      <c r="D12" s="5">
        <v>8000</v>
      </c>
      <c r="E12" s="9"/>
    </row>
    <row r="13" spans="2:5" x14ac:dyDescent="0.35">
      <c r="B13" s="1" t="s">
        <v>48</v>
      </c>
      <c r="C13" s="1"/>
      <c r="D13" s="5">
        <v>54000</v>
      </c>
      <c r="E13" s="9"/>
    </row>
    <row r="14" spans="2:5" x14ac:dyDescent="0.35">
      <c r="B14" s="1" t="s">
        <v>49</v>
      </c>
      <c r="C14" s="1"/>
      <c r="D14" s="5">
        <v>25000</v>
      </c>
      <c r="E14" s="9"/>
    </row>
    <row r="15" spans="2:5" x14ac:dyDescent="0.35">
      <c r="B15" s="1" t="s">
        <v>52</v>
      </c>
      <c r="C15" s="1"/>
      <c r="D15" s="6">
        <f>SUM(D10:D14)</f>
        <v>101000</v>
      </c>
      <c r="E15" s="9"/>
    </row>
    <row r="16" spans="2:5" x14ac:dyDescent="0.35">
      <c r="B16" s="2" t="s">
        <v>53</v>
      </c>
      <c r="C16" s="6">
        <f>E8+D15</f>
        <v>1139000</v>
      </c>
      <c r="D16" s="1"/>
      <c r="E16" s="9"/>
    </row>
    <row r="17" spans="2:6" ht="17.5" customHeight="1" x14ac:dyDescent="0.35"/>
    <row r="18" spans="2:6" ht="0.5" customHeight="1" x14ac:dyDescent="0.35"/>
    <row r="19" spans="2:6" ht="30" customHeight="1" x14ac:dyDescent="0.35">
      <c r="B19" s="1" t="s">
        <v>54</v>
      </c>
      <c r="C19" s="11" t="s">
        <v>55</v>
      </c>
      <c r="D19" s="11"/>
      <c r="E19" s="1" t="s">
        <v>68</v>
      </c>
      <c r="F19" s="1" t="s">
        <v>76</v>
      </c>
    </row>
    <row r="20" spans="2:6" x14ac:dyDescent="0.35">
      <c r="B20" s="1" t="s">
        <v>56</v>
      </c>
      <c r="C20" s="1">
        <v>1</v>
      </c>
      <c r="D20" s="1" t="s">
        <v>69</v>
      </c>
      <c r="E20" s="5">
        <v>15000</v>
      </c>
      <c r="F20" s="5">
        <f t="shared" ref="F20:F31" si="0">E20*C20</f>
        <v>15000</v>
      </c>
    </row>
    <row r="21" spans="2:6" x14ac:dyDescent="0.35">
      <c r="B21" s="1" t="s">
        <v>57</v>
      </c>
      <c r="C21" s="1">
        <v>0.5</v>
      </c>
      <c r="D21" s="1" t="s">
        <v>70</v>
      </c>
      <c r="E21" s="5">
        <v>2000</v>
      </c>
      <c r="F21" s="5">
        <f t="shared" si="0"/>
        <v>1000</v>
      </c>
    </row>
    <row r="22" spans="2:6" x14ac:dyDescent="0.35">
      <c r="B22" s="1" t="s">
        <v>58</v>
      </c>
      <c r="C22" s="1">
        <v>27</v>
      </c>
      <c r="D22" s="1" t="s">
        <v>71</v>
      </c>
      <c r="E22" s="5">
        <v>5000</v>
      </c>
      <c r="F22" s="5">
        <f t="shared" si="0"/>
        <v>135000</v>
      </c>
    </row>
    <row r="23" spans="2:6" x14ac:dyDescent="0.35">
      <c r="B23" s="1" t="s">
        <v>59</v>
      </c>
      <c r="C23" s="1">
        <v>3</v>
      </c>
      <c r="D23" s="1" t="s">
        <v>70</v>
      </c>
      <c r="E23" s="5">
        <v>2000</v>
      </c>
      <c r="F23" s="5">
        <f t="shared" si="0"/>
        <v>6000</v>
      </c>
    </row>
    <row r="24" spans="2:6" x14ac:dyDescent="0.35">
      <c r="B24" s="1" t="s">
        <v>60</v>
      </c>
      <c r="C24" s="1">
        <v>7</v>
      </c>
      <c r="D24" s="1" t="s">
        <v>72</v>
      </c>
      <c r="E24" s="5">
        <v>5000</v>
      </c>
      <c r="F24" s="5">
        <f t="shared" si="0"/>
        <v>35000</v>
      </c>
    </row>
    <row r="25" spans="2:6" x14ac:dyDescent="0.35">
      <c r="B25" s="1" t="s">
        <v>61</v>
      </c>
      <c r="C25" s="1">
        <v>754.81</v>
      </c>
      <c r="D25" s="1" t="s">
        <v>73</v>
      </c>
      <c r="E25" s="5">
        <v>800</v>
      </c>
      <c r="F25" s="5">
        <f t="shared" si="0"/>
        <v>603848</v>
      </c>
    </row>
    <row r="26" spans="2:6" x14ac:dyDescent="0.35">
      <c r="B26" s="1" t="s">
        <v>62</v>
      </c>
      <c r="C26" s="1">
        <v>11.7</v>
      </c>
      <c r="D26" s="1" t="s">
        <v>74</v>
      </c>
      <c r="E26" s="5">
        <v>400</v>
      </c>
      <c r="F26" s="5">
        <f t="shared" si="0"/>
        <v>4680</v>
      </c>
    </row>
    <row r="27" spans="2:6" x14ac:dyDescent="0.35">
      <c r="B27" s="1" t="s">
        <v>63</v>
      </c>
      <c r="C27" s="1">
        <v>14</v>
      </c>
      <c r="D27" s="1" t="s">
        <v>75</v>
      </c>
      <c r="E27" s="5">
        <v>10500</v>
      </c>
      <c r="F27" s="5">
        <f t="shared" si="0"/>
        <v>147000</v>
      </c>
    </row>
    <row r="28" spans="2:6" x14ac:dyDescent="0.35">
      <c r="B28" s="1" t="s">
        <v>65</v>
      </c>
      <c r="C28" s="1">
        <v>140</v>
      </c>
      <c r="D28" s="1" t="s">
        <v>74</v>
      </c>
      <c r="E28" s="5">
        <v>500</v>
      </c>
      <c r="F28" s="5">
        <f t="shared" si="0"/>
        <v>70000</v>
      </c>
    </row>
    <row r="29" spans="2:6" x14ac:dyDescent="0.35">
      <c r="B29" s="1" t="s">
        <v>64</v>
      </c>
      <c r="C29" s="1">
        <v>420</v>
      </c>
      <c r="D29" s="1" t="s">
        <v>74</v>
      </c>
      <c r="E29" s="5">
        <v>500</v>
      </c>
      <c r="F29" s="5">
        <f t="shared" si="0"/>
        <v>210000</v>
      </c>
    </row>
    <row r="30" spans="2:6" x14ac:dyDescent="0.35">
      <c r="B30" s="1" t="s">
        <v>66</v>
      </c>
      <c r="C30" s="1">
        <v>25</v>
      </c>
      <c r="D30" s="1" t="s">
        <v>70</v>
      </c>
      <c r="E30" s="5">
        <v>5000</v>
      </c>
      <c r="F30" s="5">
        <f t="shared" si="0"/>
        <v>125000</v>
      </c>
    </row>
    <row r="31" spans="2:6" x14ac:dyDescent="0.35">
      <c r="B31" s="1" t="s">
        <v>67</v>
      </c>
      <c r="C31" s="1">
        <v>14</v>
      </c>
      <c r="D31" s="1" t="s">
        <v>70</v>
      </c>
      <c r="E31" s="5">
        <v>3000</v>
      </c>
      <c r="F31" s="5">
        <f t="shared" si="0"/>
        <v>42000</v>
      </c>
    </row>
    <row r="32" spans="2:6" x14ac:dyDescent="0.35">
      <c r="B32" s="12" t="s">
        <v>52</v>
      </c>
      <c r="C32" s="13"/>
      <c r="D32" s="13"/>
      <c r="E32" s="14"/>
      <c r="F32" s="5">
        <f>SUM(F20:F31)</f>
        <v>1394528</v>
      </c>
    </row>
  </sheetData>
  <mergeCells count="3">
    <mergeCell ref="C19:D19"/>
    <mergeCell ref="B32:E32"/>
    <mergeCell ref="B9:D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PROTEIN</vt:lpstr>
      <vt:lpstr>KADAR AIR</vt:lpstr>
      <vt:lpstr>WARNA</vt:lpstr>
      <vt:lpstr>TEKSTUR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2024-05-20T08:54:03Z</dcterms:created>
  <dcterms:modified xsi:type="dcterms:W3CDTF">2024-05-29T12:15:43Z</dcterms:modified>
</cp:coreProperties>
</file>