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5" yWindow="45" windowWidth="9525" windowHeight="8130" firstSheet="1" activeTab="6"/>
  </bookViews>
  <sheets>
    <sheet name="Sheet1" sheetId="1" r:id="rId1"/>
    <sheet name="PP" sheetId="3" r:id="rId2"/>
    <sheet name="FS" sheetId="4" r:id="rId3"/>
    <sheet name="KI" sheetId="5" r:id="rId4"/>
    <sheet name="SM" sheetId="6" r:id="rId5"/>
    <sheet name="NP" sheetId="7" r:id="rId6"/>
    <sheet name="Sheet3" sheetId="8" r:id="rId7"/>
  </sheets>
  <calcPr calcId="144525"/>
</workbook>
</file>

<file path=xl/calcChain.xml><?xml version="1.0" encoding="utf-8"?>
<calcChain xmlns="http://schemas.openxmlformats.org/spreadsheetml/2006/main">
  <c r="H4" i="7" l="1"/>
  <c r="H5" i="7"/>
  <c r="H6" i="7"/>
  <c r="H7" i="7"/>
  <c r="H8" i="7"/>
  <c r="H9" i="7"/>
  <c r="H10" i="7"/>
  <c r="H11" i="7"/>
  <c r="H12" i="7"/>
  <c r="H13" i="7"/>
  <c r="H14" i="7"/>
  <c r="H15" i="7"/>
  <c r="H16" i="7"/>
  <c r="H17" i="7"/>
  <c r="H18" i="7"/>
  <c r="H19" i="7"/>
  <c r="H20" i="7"/>
  <c r="H21" i="7"/>
  <c r="H22" i="7"/>
  <c r="H23" i="7"/>
  <c r="H24" i="7"/>
  <c r="H25" i="7"/>
  <c r="H26" i="7"/>
  <c r="H27" i="7"/>
  <c r="H28" i="7"/>
  <c r="H29" i="7"/>
  <c r="H30" i="7"/>
  <c r="H31" i="7"/>
  <c r="H32" i="7"/>
  <c r="H33" i="7"/>
  <c r="H34" i="7"/>
  <c r="H35" i="7"/>
  <c r="H36" i="7"/>
  <c r="H37" i="7"/>
  <c r="H38" i="7"/>
  <c r="H39" i="7"/>
  <c r="H40" i="7"/>
  <c r="H41" i="7"/>
  <c r="H42" i="7"/>
  <c r="H43" i="7"/>
  <c r="H44" i="7"/>
  <c r="H45" i="7"/>
  <c r="H46" i="7"/>
  <c r="H47" i="7"/>
  <c r="H48" i="7"/>
  <c r="H49" i="7"/>
  <c r="H50" i="7"/>
  <c r="H51" i="7"/>
  <c r="H52" i="7"/>
  <c r="H53" i="7"/>
  <c r="H54" i="7"/>
  <c r="H55" i="7"/>
  <c r="H56" i="7"/>
  <c r="H57" i="7"/>
  <c r="H58" i="7"/>
  <c r="H59" i="7"/>
  <c r="H60" i="7"/>
  <c r="H61" i="7"/>
  <c r="H62" i="7"/>
  <c r="H63" i="7"/>
  <c r="H64" i="7"/>
  <c r="H65" i="7"/>
  <c r="H66" i="7"/>
  <c r="H67" i="7"/>
  <c r="H68" i="7"/>
  <c r="H69" i="7"/>
  <c r="H70" i="7"/>
  <c r="H71" i="7"/>
  <c r="H72" i="7"/>
  <c r="H73" i="7"/>
  <c r="H74" i="7"/>
  <c r="H75" i="7"/>
  <c r="H76" i="7"/>
  <c r="H77" i="7"/>
  <c r="H78" i="7"/>
  <c r="H79" i="7"/>
  <c r="H80" i="7"/>
  <c r="H81" i="7"/>
  <c r="H82" i="7"/>
  <c r="H3" i="7"/>
  <c r="J4" i="7"/>
  <c r="J5" i="7"/>
  <c r="J6" i="7"/>
  <c r="J7" i="7"/>
  <c r="J8" i="7"/>
  <c r="J9" i="7"/>
  <c r="J10" i="7"/>
  <c r="J11" i="7"/>
  <c r="J12" i="7"/>
  <c r="J13" i="7"/>
  <c r="J14" i="7"/>
  <c r="J15" i="7"/>
  <c r="J16" i="7"/>
  <c r="J17" i="7"/>
  <c r="J18" i="7"/>
  <c r="J19" i="7"/>
  <c r="J20" i="7"/>
  <c r="J21" i="7"/>
  <c r="J22" i="7"/>
  <c r="J23" i="7"/>
  <c r="J24" i="7"/>
  <c r="J25" i="7"/>
  <c r="J26" i="7"/>
  <c r="J27" i="7"/>
  <c r="J28" i="7"/>
  <c r="J29" i="7"/>
  <c r="J30" i="7"/>
  <c r="J31" i="7"/>
  <c r="J32" i="7"/>
  <c r="J33" i="7"/>
  <c r="J34" i="7"/>
  <c r="J35" i="7"/>
  <c r="J36" i="7"/>
  <c r="J37" i="7"/>
  <c r="J38" i="7"/>
  <c r="J39" i="7"/>
  <c r="J40" i="7"/>
  <c r="J41" i="7"/>
  <c r="J42" i="7"/>
  <c r="J43" i="7"/>
  <c r="J44" i="7"/>
  <c r="J45" i="7"/>
  <c r="J46" i="7"/>
  <c r="J47" i="7"/>
  <c r="J48" i="7"/>
  <c r="J49" i="7"/>
  <c r="J50" i="7"/>
  <c r="J51" i="7"/>
  <c r="J52" i="7"/>
  <c r="J53" i="7"/>
  <c r="J54" i="7"/>
  <c r="J55" i="7"/>
  <c r="J56" i="7"/>
  <c r="J57" i="7"/>
  <c r="J58" i="7"/>
  <c r="J59" i="7"/>
  <c r="J60" i="7"/>
  <c r="J61" i="7"/>
  <c r="J62" i="7"/>
  <c r="J63" i="7"/>
  <c r="J64" i="7"/>
  <c r="J65" i="7"/>
  <c r="J66" i="7"/>
  <c r="J67" i="7"/>
  <c r="J68" i="7"/>
  <c r="J69" i="7"/>
  <c r="J70" i="7"/>
  <c r="J71" i="7"/>
  <c r="J72" i="7"/>
  <c r="J73" i="7"/>
  <c r="J74" i="7"/>
  <c r="J75" i="7"/>
  <c r="J76" i="7"/>
  <c r="J77" i="7"/>
  <c r="J78" i="7"/>
  <c r="J79" i="7"/>
  <c r="J80" i="7"/>
  <c r="J81" i="7"/>
  <c r="J82" i="7"/>
  <c r="J3" i="7"/>
  <c r="I4" i="7"/>
  <c r="I5" i="7"/>
  <c r="I6" i="7"/>
  <c r="I7" i="7"/>
  <c r="I8" i="7"/>
  <c r="I9" i="7"/>
  <c r="I10" i="7"/>
  <c r="I11" i="7"/>
  <c r="I12" i="7"/>
  <c r="I13" i="7"/>
  <c r="I14" i="7"/>
  <c r="I15" i="7"/>
  <c r="I16" i="7"/>
  <c r="I17" i="7"/>
  <c r="I18" i="7"/>
  <c r="E18" i="7" s="1"/>
  <c r="I19" i="7"/>
  <c r="E19" i="7" s="1"/>
  <c r="I20" i="7"/>
  <c r="E20" i="7" s="1"/>
  <c r="I21" i="7"/>
  <c r="E21" i="7" s="1"/>
  <c r="I22" i="7"/>
  <c r="E22" i="7" s="1"/>
  <c r="I23" i="7"/>
  <c r="I24" i="7"/>
  <c r="I25" i="7"/>
  <c r="I26" i="7"/>
  <c r="I27" i="7"/>
  <c r="I28" i="7"/>
  <c r="I29" i="7"/>
  <c r="I30" i="7"/>
  <c r="I31" i="7"/>
  <c r="I32" i="7"/>
  <c r="I33" i="7"/>
  <c r="E33" i="7" s="1"/>
  <c r="I34" i="7"/>
  <c r="E34" i="7" s="1"/>
  <c r="I35" i="7"/>
  <c r="E35" i="7" s="1"/>
  <c r="I36" i="7"/>
  <c r="E36" i="7" s="1"/>
  <c r="I37" i="7"/>
  <c r="E37" i="7" s="1"/>
  <c r="I38" i="7"/>
  <c r="E38" i="7" s="1"/>
  <c r="I39" i="7"/>
  <c r="I40" i="7"/>
  <c r="E40" i="7" s="1"/>
  <c r="I41" i="7"/>
  <c r="I42" i="7"/>
  <c r="E42" i="7" s="1"/>
  <c r="I43" i="7"/>
  <c r="I44" i="7"/>
  <c r="I45" i="7"/>
  <c r="I46" i="7"/>
  <c r="I47" i="7"/>
  <c r="I48" i="7"/>
  <c r="E48" i="7" s="1"/>
  <c r="I49" i="7"/>
  <c r="I50" i="7"/>
  <c r="E50" i="7" s="1"/>
  <c r="I51" i="7"/>
  <c r="I52" i="7"/>
  <c r="E52" i="7" s="1"/>
  <c r="I53" i="7"/>
  <c r="I54" i="7"/>
  <c r="E54" i="7" s="1"/>
  <c r="I55" i="7"/>
  <c r="I56" i="7"/>
  <c r="E56" i="7" s="1"/>
  <c r="I57" i="7"/>
  <c r="I58" i="7"/>
  <c r="I59" i="7"/>
  <c r="I60" i="7"/>
  <c r="I61" i="7"/>
  <c r="I62" i="7"/>
  <c r="I63" i="7"/>
  <c r="E63" i="7" s="1"/>
  <c r="I64" i="7"/>
  <c r="I65" i="7"/>
  <c r="I66" i="7"/>
  <c r="I67" i="7"/>
  <c r="E67" i="7" s="1"/>
  <c r="I68" i="7"/>
  <c r="I69" i="7"/>
  <c r="I70" i="7"/>
  <c r="I71" i="7"/>
  <c r="I72" i="7"/>
  <c r="I73" i="7"/>
  <c r="I74" i="7"/>
  <c r="I75" i="7"/>
  <c r="I76" i="7"/>
  <c r="I77" i="7"/>
  <c r="I78" i="7"/>
  <c r="I79" i="7"/>
  <c r="I80" i="7"/>
  <c r="I81" i="7"/>
  <c r="I82" i="7"/>
  <c r="I3" i="7"/>
  <c r="E65" i="7" l="1"/>
  <c r="E57" i="7"/>
  <c r="E55" i="7"/>
  <c r="E53" i="7"/>
  <c r="E51" i="7"/>
  <c r="E49" i="7"/>
  <c r="E3" i="7"/>
  <c r="E81" i="7"/>
  <c r="E79" i="7"/>
  <c r="E77" i="7"/>
  <c r="E75" i="7"/>
  <c r="E73" i="7"/>
  <c r="E71" i="7"/>
  <c r="E69" i="7"/>
  <c r="E61" i="7"/>
  <c r="E59" i="7"/>
  <c r="E47" i="7"/>
  <c r="E45" i="7"/>
  <c r="E43" i="7"/>
  <c r="E41" i="7"/>
  <c r="E39" i="7"/>
  <c r="E31" i="7"/>
  <c r="E29" i="7"/>
  <c r="E27" i="7"/>
  <c r="E25" i="7"/>
  <c r="E23" i="7"/>
  <c r="E17" i="7"/>
  <c r="E15" i="7"/>
  <c r="E13" i="7"/>
  <c r="E11" i="7"/>
  <c r="E9" i="7"/>
  <c r="E7" i="7"/>
  <c r="E5" i="7"/>
  <c r="E82" i="7"/>
  <c r="E80" i="7"/>
  <c r="E78" i="7"/>
  <c r="E76" i="7"/>
  <c r="E74" i="7"/>
  <c r="E72" i="7"/>
  <c r="E70" i="7"/>
  <c r="E68" i="7"/>
  <c r="E66" i="7"/>
  <c r="E64" i="7"/>
  <c r="E62" i="7"/>
  <c r="E60" i="7"/>
  <c r="E58" i="7"/>
  <c r="E46" i="7"/>
  <c r="E44" i="7"/>
  <c r="E32" i="7"/>
  <c r="E30" i="7"/>
  <c r="E28" i="7"/>
  <c r="E26" i="7"/>
  <c r="E24" i="7"/>
  <c r="E16" i="7"/>
  <c r="E14" i="7"/>
  <c r="E12" i="7"/>
  <c r="E10" i="7"/>
  <c r="E8" i="7"/>
  <c r="E6" i="7"/>
  <c r="E4" i="7"/>
  <c r="G55" i="3" l="1"/>
  <c r="G54" i="3"/>
  <c r="G57" i="3"/>
  <c r="G56" i="3"/>
  <c r="G77" i="3"/>
  <c r="G76" i="3"/>
  <c r="G75" i="3" l="1"/>
  <c r="G74" i="3"/>
  <c r="G79" i="3"/>
  <c r="G69" i="3"/>
  <c r="G34" i="3"/>
  <c r="G64" i="3" l="1"/>
  <c r="G59" i="3"/>
  <c r="G49" i="3"/>
  <c r="E48" i="5"/>
  <c r="E49" i="5"/>
  <c r="G44" i="3"/>
  <c r="G24" i="3"/>
  <c r="E4" i="6"/>
  <c r="E5" i="6"/>
  <c r="E6" i="6"/>
  <c r="E7" i="6"/>
  <c r="E8" i="6"/>
  <c r="E9" i="6"/>
  <c r="E10" i="6"/>
  <c r="E11" i="6"/>
  <c r="E12" i="6"/>
  <c r="E13" i="6"/>
  <c r="E14" i="6"/>
  <c r="E15" i="6"/>
  <c r="E16" i="6"/>
  <c r="E17" i="6"/>
  <c r="E18" i="6"/>
  <c r="E19" i="6"/>
  <c r="E20" i="6"/>
  <c r="E21" i="6"/>
  <c r="E22" i="6"/>
  <c r="E23" i="6"/>
  <c r="E24" i="6"/>
  <c r="E25" i="6"/>
  <c r="E26" i="6"/>
  <c r="E27" i="6"/>
  <c r="E28" i="6"/>
  <c r="E29" i="6"/>
  <c r="E30" i="6"/>
  <c r="E31" i="6"/>
  <c r="E32" i="6"/>
  <c r="E33" i="6"/>
  <c r="E34" i="6"/>
  <c r="E35" i="6"/>
  <c r="E36" i="6"/>
  <c r="E37" i="6"/>
  <c r="E38" i="6"/>
  <c r="E39" i="6"/>
  <c r="E40" i="6"/>
  <c r="E41" i="6"/>
  <c r="E42" i="6"/>
  <c r="E43" i="6"/>
  <c r="E44" i="6"/>
  <c r="E45" i="6"/>
  <c r="E46" i="6"/>
  <c r="E47" i="6"/>
  <c r="E48" i="6"/>
  <c r="E49" i="6"/>
  <c r="E50" i="6"/>
  <c r="E51" i="6"/>
  <c r="E52" i="6"/>
  <c r="E53" i="6"/>
  <c r="E54" i="6"/>
  <c r="E55" i="6"/>
  <c r="E56" i="6"/>
  <c r="E57" i="6"/>
  <c r="E58" i="6"/>
  <c r="E59" i="6"/>
  <c r="E60" i="6"/>
  <c r="E61" i="6"/>
  <c r="E62" i="6"/>
  <c r="E63" i="6"/>
  <c r="E64" i="6"/>
  <c r="E65" i="6"/>
  <c r="E66" i="6"/>
  <c r="E67" i="6"/>
  <c r="E68" i="6"/>
  <c r="E69" i="6"/>
  <c r="E70" i="6"/>
  <c r="E71" i="6"/>
  <c r="E72" i="6"/>
  <c r="E73" i="6"/>
  <c r="E74" i="6"/>
  <c r="E75" i="6"/>
  <c r="E76" i="6"/>
  <c r="E77" i="6"/>
  <c r="E78" i="6"/>
  <c r="E79" i="6"/>
  <c r="E80" i="6"/>
  <c r="E81" i="6"/>
  <c r="E82" i="6"/>
  <c r="E3" i="6"/>
  <c r="E4" i="5"/>
  <c r="E5" i="5"/>
  <c r="E6" i="5"/>
  <c r="E7" i="5"/>
  <c r="E8" i="5"/>
  <c r="E9" i="5"/>
  <c r="E10" i="5"/>
  <c r="E11" i="5"/>
  <c r="E12" i="5"/>
  <c r="E13" i="5"/>
  <c r="E14" i="5"/>
  <c r="E15" i="5"/>
  <c r="E16" i="5"/>
  <c r="E17" i="5"/>
  <c r="E18" i="5"/>
  <c r="E19" i="5"/>
  <c r="E20" i="5"/>
  <c r="E21" i="5"/>
  <c r="E22" i="5"/>
  <c r="E23" i="5"/>
  <c r="E24" i="5"/>
  <c r="E25" i="5"/>
  <c r="E26" i="5"/>
  <c r="E27" i="5"/>
  <c r="E28" i="5"/>
  <c r="E29" i="5"/>
  <c r="E30" i="5"/>
  <c r="E31" i="5"/>
  <c r="E32" i="5"/>
  <c r="E33" i="5"/>
  <c r="E34" i="5"/>
  <c r="E35" i="5"/>
  <c r="E36" i="5"/>
  <c r="E37" i="5"/>
  <c r="E38" i="5"/>
  <c r="E39" i="5"/>
  <c r="E40" i="5"/>
  <c r="E41" i="5"/>
  <c r="E42" i="5"/>
  <c r="E43" i="5"/>
  <c r="E44" i="5"/>
  <c r="E45" i="5"/>
  <c r="E46" i="5"/>
  <c r="E47" i="5"/>
  <c r="E50" i="5"/>
  <c r="E51" i="5"/>
  <c r="E52" i="5"/>
  <c r="E53" i="5"/>
  <c r="E54" i="5"/>
  <c r="E55" i="5"/>
  <c r="E56" i="5"/>
  <c r="E57" i="5"/>
  <c r="E58" i="5"/>
  <c r="E59" i="5"/>
  <c r="E60" i="5"/>
  <c r="E61" i="5"/>
  <c r="E62" i="5"/>
  <c r="E63" i="5"/>
  <c r="E64" i="5"/>
  <c r="E65" i="5"/>
  <c r="E66" i="5"/>
  <c r="E67" i="5"/>
  <c r="E68" i="5"/>
  <c r="E69" i="5"/>
  <c r="E70" i="5"/>
  <c r="E71" i="5"/>
  <c r="E72" i="5"/>
  <c r="E73" i="5"/>
  <c r="E74" i="5"/>
  <c r="E75" i="5"/>
  <c r="E76" i="5"/>
  <c r="E77" i="5"/>
  <c r="E78" i="5"/>
  <c r="E79" i="5"/>
  <c r="E80" i="5"/>
  <c r="E81" i="5"/>
  <c r="E82" i="5"/>
  <c r="E3" i="5"/>
  <c r="E4" i="4"/>
  <c r="E5" i="4"/>
  <c r="E6" i="4"/>
  <c r="E7" i="4"/>
  <c r="E8" i="4"/>
  <c r="E9" i="4"/>
  <c r="E10" i="4"/>
  <c r="E11" i="4"/>
  <c r="E12" i="4"/>
  <c r="E13" i="4"/>
  <c r="E14" i="4"/>
  <c r="E15" i="4"/>
  <c r="E16" i="4"/>
  <c r="E17" i="4"/>
  <c r="E18" i="4"/>
  <c r="E19" i="4"/>
  <c r="E20" i="4"/>
  <c r="E21" i="4"/>
  <c r="E22" i="4"/>
  <c r="E3" i="4"/>
  <c r="F26" i="4"/>
  <c r="E26" i="4" s="1"/>
  <c r="F27" i="4"/>
  <c r="E27" i="4" s="1"/>
  <c r="F28" i="4"/>
  <c r="E28" i="4" s="1"/>
  <c r="F29" i="4"/>
  <c r="E29" i="4" s="1"/>
  <c r="F30" i="4"/>
  <c r="E30" i="4" s="1"/>
  <c r="F31" i="4"/>
  <c r="E31" i="4" s="1"/>
  <c r="F32" i="4"/>
  <c r="E32" i="4" s="1"/>
  <c r="F33" i="4"/>
  <c r="E33" i="4" s="1"/>
  <c r="F34" i="4"/>
  <c r="E34" i="4" s="1"/>
  <c r="F35" i="4"/>
  <c r="E35" i="4" s="1"/>
  <c r="F36" i="4"/>
  <c r="E36" i="4" s="1"/>
  <c r="F37" i="4"/>
  <c r="E37" i="4" s="1"/>
  <c r="F38" i="4"/>
  <c r="E38" i="4" s="1"/>
  <c r="F39" i="4"/>
  <c r="E39" i="4" s="1"/>
  <c r="F40" i="4"/>
  <c r="E40" i="4" s="1"/>
  <c r="F41" i="4"/>
  <c r="E41" i="4" s="1"/>
  <c r="F42" i="4"/>
  <c r="E42" i="4" s="1"/>
  <c r="F43" i="4"/>
  <c r="E43" i="4" s="1"/>
  <c r="F44" i="4"/>
  <c r="E44" i="4" s="1"/>
  <c r="F45" i="4"/>
  <c r="E45" i="4" s="1"/>
  <c r="F46" i="4"/>
  <c r="E46" i="4" s="1"/>
  <c r="F47" i="4"/>
  <c r="E47" i="4" s="1"/>
  <c r="F48" i="4"/>
  <c r="E48" i="4" s="1"/>
  <c r="F49" i="4"/>
  <c r="E49" i="4" s="1"/>
  <c r="F50" i="4"/>
  <c r="E50" i="4" s="1"/>
  <c r="F51" i="4"/>
  <c r="E51" i="4" s="1"/>
  <c r="F52" i="4"/>
  <c r="E52" i="4" s="1"/>
  <c r="F53" i="4"/>
  <c r="E53" i="4" s="1"/>
  <c r="F54" i="4"/>
  <c r="E54" i="4" s="1"/>
  <c r="F55" i="4"/>
  <c r="E55" i="4" s="1"/>
  <c r="F56" i="4"/>
  <c r="E56" i="4" s="1"/>
  <c r="F57" i="4"/>
  <c r="E57" i="4" s="1"/>
  <c r="F58" i="4"/>
  <c r="E58" i="4" s="1"/>
  <c r="F59" i="4"/>
  <c r="E59" i="4" s="1"/>
  <c r="F60" i="4"/>
  <c r="E60" i="4" s="1"/>
  <c r="F61" i="4"/>
  <c r="E61" i="4" s="1"/>
  <c r="F62" i="4"/>
  <c r="E62" i="4" s="1"/>
  <c r="F63" i="4"/>
  <c r="E63" i="4" s="1"/>
  <c r="F64" i="4"/>
  <c r="E64" i="4" s="1"/>
  <c r="F65" i="4"/>
  <c r="E65" i="4" s="1"/>
  <c r="F66" i="4"/>
  <c r="E66" i="4" s="1"/>
  <c r="F67" i="4"/>
  <c r="E67" i="4" s="1"/>
  <c r="F68" i="4"/>
  <c r="E68" i="4" s="1"/>
  <c r="F69" i="4"/>
  <c r="E69" i="4" s="1"/>
  <c r="F70" i="4"/>
  <c r="E70" i="4" s="1"/>
  <c r="F71" i="4"/>
  <c r="E71" i="4" s="1"/>
  <c r="F72" i="4"/>
  <c r="E72" i="4" s="1"/>
  <c r="F73" i="4"/>
  <c r="E73" i="4" s="1"/>
  <c r="F74" i="4"/>
  <c r="E74" i="4" s="1"/>
  <c r="F75" i="4"/>
  <c r="E75" i="4" s="1"/>
  <c r="F76" i="4"/>
  <c r="E76" i="4" s="1"/>
  <c r="F77" i="4"/>
  <c r="E77" i="4" s="1"/>
  <c r="F78" i="4"/>
  <c r="E78" i="4" s="1"/>
  <c r="F79" i="4"/>
  <c r="E79" i="4" s="1"/>
  <c r="F80" i="4"/>
  <c r="E80" i="4" s="1"/>
  <c r="F81" i="4"/>
  <c r="E81" i="4" s="1"/>
  <c r="F82" i="4"/>
  <c r="E82" i="4" s="1"/>
  <c r="F23" i="4"/>
  <c r="E23" i="4" s="1"/>
  <c r="F24" i="4"/>
  <c r="E24" i="4" s="1"/>
  <c r="F25" i="4"/>
  <c r="E25" i="4" s="1"/>
  <c r="G72" i="3"/>
  <c r="E72" i="3" s="1"/>
  <c r="G71" i="3"/>
  <c r="E43" i="3"/>
  <c r="E44" i="3"/>
  <c r="E45" i="3"/>
  <c r="E48" i="3"/>
  <c r="E49" i="3"/>
  <c r="E50" i="3"/>
  <c r="E51" i="3"/>
  <c r="E52" i="3"/>
  <c r="E53" i="3"/>
  <c r="E54" i="3"/>
  <c r="E55" i="3"/>
  <c r="E56" i="3"/>
  <c r="E57" i="3"/>
  <c r="E58" i="3"/>
  <c r="E59" i="3"/>
  <c r="E60" i="3"/>
  <c r="E61" i="3"/>
  <c r="E62" i="3"/>
  <c r="E63" i="3"/>
  <c r="E64" i="3"/>
  <c r="E65" i="3"/>
  <c r="E66" i="3"/>
  <c r="E67" i="3"/>
  <c r="E68" i="3"/>
  <c r="E69" i="3"/>
  <c r="E70" i="3"/>
  <c r="E71" i="3"/>
  <c r="E73" i="3"/>
  <c r="E74" i="3"/>
  <c r="E75" i="3"/>
  <c r="E76" i="3"/>
  <c r="E77" i="3"/>
  <c r="E78" i="3"/>
  <c r="E79" i="3"/>
  <c r="E80" i="3"/>
  <c r="E81" i="3"/>
  <c r="E82" i="3"/>
  <c r="G47" i="3"/>
  <c r="E47" i="3" s="1"/>
  <c r="G46" i="3"/>
  <c r="E46" i="3" s="1"/>
  <c r="G42" i="3" l="1"/>
  <c r="E42" i="3"/>
  <c r="G41" i="3"/>
  <c r="E41" i="3"/>
  <c r="E40" i="3"/>
  <c r="G39" i="3"/>
  <c r="E39" i="3" s="1"/>
  <c r="E38" i="3"/>
  <c r="E37" i="3"/>
  <c r="E36" i="3"/>
  <c r="E35" i="3"/>
  <c r="E34" i="3"/>
  <c r="E33" i="3"/>
  <c r="G32" i="3"/>
  <c r="E32" i="3" s="1"/>
  <c r="G31" i="3"/>
  <c r="E31" i="3" s="1"/>
  <c r="E30" i="3"/>
  <c r="G29" i="3"/>
  <c r="E29" i="3" s="1"/>
  <c r="E28" i="3"/>
  <c r="E27" i="3"/>
  <c r="E26" i="3"/>
  <c r="E25" i="3"/>
  <c r="E24" i="3"/>
  <c r="E23" i="3"/>
  <c r="G22" i="3"/>
  <c r="E22" i="3" s="1"/>
  <c r="G21" i="3"/>
  <c r="E21" i="3" s="1"/>
  <c r="E20" i="3"/>
  <c r="G19" i="3"/>
  <c r="E19" i="3" s="1"/>
  <c r="E18" i="3"/>
  <c r="G17" i="3"/>
  <c r="E17" i="3" s="1"/>
  <c r="G16" i="3"/>
  <c r="E16" i="3" s="1"/>
  <c r="E15" i="3"/>
  <c r="G14" i="3"/>
  <c r="E14" i="3" s="1"/>
  <c r="E13" i="3"/>
  <c r="G12" i="3"/>
  <c r="E12" i="3" s="1"/>
  <c r="G11" i="3"/>
  <c r="E11" i="3" s="1"/>
  <c r="E10" i="3"/>
  <c r="G9" i="3"/>
  <c r="E9" i="3" s="1"/>
  <c r="E8" i="3"/>
  <c r="G7" i="3"/>
  <c r="E7" i="3" s="1"/>
  <c r="G6" i="3"/>
  <c r="E6" i="3" s="1"/>
  <c r="E5" i="3"/>
  <c r="G4" i="3"/>
  <c r="E4" i="3" s="1"/>
  <c r="E3" i="3"/>
  <c r="E4" i="1" l="1"/>
  <c r="L4" i="1"/>
  <c r="R4" i="1"/>
  <c r="P4" i="1" s="1"/>
  <c r="V4" i="1" l="1"/>
  <c r="I4" i="1"/>
</calcChain>
</file>

<file path=xl/sharedStrings.xml><?xml version="1.0" encoding="utf-8"?>
<sst xmlns="http://schemas.openxmlformats.org/spreadsheetml/2006/main" count="177" uniqueCount="82">
  <si>
    <t>ICBP</t>
  </si>
  <si>
    <t>INDF</t>
  </si>
  <si>
    <t>MYOR</t>
  </si>
  <si>
    <t>CMRY</t>
  </si>
  <si>
    <t>GOOD</t>
  </si>
  <si>
    <t>ULTJ</t>
  </si>
  <si>
    <t>ROTI</t>
  </si>
  <si>
    <t>CLEO</t>
  </si>
  <si>
    <t>PANI</t>
  </si>
  <si>
    <t>ADES</t>
  </si>
  <si>
    <t>PSGO</t>
  </si>
  <si>
    <t>DLTA</t>
  </si>
  <si>
    <t>KEJU</t>
  </si>
  <si>
    <t>TRGU</t>
  </si>
  <si>
    <t>WMUU</t>
  </si>
  <si>
    <t>CEKA</t>
  </si>
  <si>
    <t>HOKI</t>
  </si>
  <si>
    <t>BUDI</t>
  </si>
  <si>
    <t>PMMP</t>
  </si>
  <si>
    <t>IBOS</t>
  </si>
  <si>
    <t>AISA</t>
  </si>
  <si>
    <t>TAYS</t>
  </si>
  <si>
    <t>CRAB</t>
  </si>
  <si>
    <t>ALTO</t>
  </si>
  <si>
    <t>PCAR</t>
  </si>
  <si>
    <t>COCO</t>
  </si>
  <si>
    <t>BOBA</t>
  </si>
  <si>
    <t>GULA</t>
  </si>
  <si>
    <t>PSDN</t>
  </si>
  <si>
    <t>AMMS</t>
  </si>
  <si>
    <t>NASI</t>
  </si>
  <si>
    <t>ENZO</t>
  </si>
  <si>
    <t>FOOD</t>
  </si>
  <si>
    <t>IKAN</t>
  </si>
  <si>
    <t>IIKP</t>
  </si>
  <si>
    <t>SKBM</t>
  </si>
  <si>
    <t>MLBI</t>
  </si>
  <si>
    <t>CAMP</t>
  </si>
  <si>
    <t>DMND</t>
  </si>
  <si>
    <t>MGNA</t>
  </si>
  <si>
    <t>STTP</t>
  </si>
  <si>
    <t>BTEK</t>
  </si>
  <si>
    <t>SKLT</t>
  </si>
  <si>
    <t>ASET</t>
  </si>
  <si>
    <t>ASET T-1</t>
  </si>
  <si>
    <t>PP(GROWTH RATE)</t>
  </si>
  <si>
    <t>FS (LN)</t>
  </si>
  <si>
    <t>KEP INVES (PER)</t>
  </si>
  <si>
    <t>HARGA PER LEMBAR</t>
  </si>
  <si>
    <t>LABA PER LEMBAR</t>
  </si>
  <si>
    <t>NP (PBV)</t>
  </si>
  <si>
    <t>HARGA PERLEMBAR</t>
  </si>
  <si>
    <t>NILAI BUKU</t>
  </si>
  <si>
    <t>TOTAL EKUITAS</t>
  </si>
  <si>
    <t>JUMLAH SAHAM EDAR</t>
  </si>
  <si>
    <t>DER</t>
  </si>
  <si>
    <t>LIABILITAS</t>
  </si>
  <si>
    <t>EKUITAS</t>
  </si>
  <si>
    <t>RUGI 21</t>
  </si>
  <si>
    <t>X1</t>
  </si>
  <si>
    <t>X2</t>
  </si>
  <si>
    <t>X3</t>
  </si>
  <si>
    <t>Y</t>
  </si>
  <si>
    <t>Z</t>
  </si>
  <si>
    <t xml:space="preserve">Growth Rate : </t>
  </si>
  <si>
    <t>Total Aset t - Total Aset T-1</t>
  </si>
  <si>
    <t>Total Aset t-1</t>
  </si>
  <si>
    <t xml:space="preserve">Firm Size : </t>
  </si>
  <si>
    <t>LN (Total Aset)</t>
  </si>
  <si>
    <t xml:space="preserve">PER : </t>
  </si>
  <si>
    <t>Harga Per Lembar</t>
  </si>
  <si>
    <t>Laba Per Lembar</t>
  </si>
  <si>
    <t>DER :</t>
  </si>
  <si>
    <t>Liabilitas</t>
  </si>
  <si>
    <t>Ekuitas</t>
  </si>
  <si>
    <t>x 100%</t>
  </si>
  <si>
    <t>Nilai pasar saham (MVE)</t>
  </si>
  <si>
    <t>D</t>
  </si>
  <si>
    <t>TA</t>
  </si>
  <si>
    <t>TOBIN</t>
  </si>
  <si>
    <t>Tobins Q :</t>
  </si>
  <si>
    <t>MVE + 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</si>
</sst>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2" formatCode="_-&quot;Rp&quot;* #,##0_-;\-&quot;Rp&quot;* #,##0_-;_-&quot;Rp&quot;* &quot;-&quot;_-;_-@_-"/>
    <numFmt numFmtId="41" formatCode="_-* #,##0_-;\-* #,##0_-;_-* &quot;-&quot;_-;_-@_-"/>
    <numFmt numFmtId="44" formatCode="_-&quot;Rp&quot;* #,##0.00_-;\-&quot;Rp&quot;* #,##0.00_-;_-&quot;Rp&quot;* &quot;-&quot;??_-;_-@_-"/>
    <numFmt numFmtId="164" formatCode="_(&quot;Rp&quot;* #,##0_);_(&quot;Rp&quot;* \(#,##0\);_(&quot;Rp&quot;* &quot;-&quot;_);_(@_)"/>
    <numFmt numFmtId="165" formatCode="0.0"/>
    <numFmt numFmtId="166" formatCode="0.00000000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C000"/>
        <bgColor indexed="64"/>
      </patternFill>
    </fill>
  </fills>
  <borders count="3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2" fontId="1" fillId="0" borderId="0" applyFont="0" applyFill="0" applyBorder="0" applyAlignment="0" applyProtection="0"/>
  </cellStyleXfs>
  <cellXfs count="42">
    <xf numFmtId="0" fontId="0" fillId="0" borderId="0" xfId="0"/>
    <xf numFmtId="42" fontId="0" fillId="0" borderId="0" xfId="0" applyNumberFormat="1"/>
    <xf numFmtId="9" fontId="0" fillId="0" borderId="0" xfId="1" applyFont="1"/>
    <xf numFmtId="10" fontId="0" fillId="0" borderId="0" xfId="1" applyNumberFormat="1" applyFont="1"/>
    <xf numFmtId="2" fontId="0" fillId="0" borderId="0" xfId="0" applyNumberFormat="1"/>
    <xf numFmtId="0" fontId="0" fillId="2" borderId="0" xfId="0" applyFill="1"/>
    <xf numFmtId="42" fontId="0" fillId="2" borderId="0" xfId="0" applyNumberFormat="1" applyFill="1"/>
    <xf numFmtId="0" fontId="0" fillId="3" borderId="0" xfId="0" applyFill="1"/>
    <xf numFmtId="42" fontId="0" fillId="3" borderId="0" xfId="0" applyNumberFormat="1" applyFill="1"/>
    <xf numFmtId="0" fontId="0" fillId="4" borderId="0" xfId="0" applyFill="1"/>
    <xf numFmtId="42" fontId="0" fillId="4" borderId="0" xfId="0" applyNumberFormat="1" applyFill="1"/>
    <xf numFmtId="0" fontId="0" fillId="5" borderId="0" xfId="0" applyFill="1"/>
    <xf numFmtId="0" fontId="0" fillId="0" borderId="0" xfId="0" applyFill="1"/>
    <xf numFmtId="42" fontId="0" fillId="0" borderId="0" xfId="0" applyNumberFormat="1" applyFill="1"/>
    <xf numFmtId="42" fontId="0" fillId="0" borderId="0" xfId="3" applyFont="1"/>
    <xf numFmtId="164" fontId="0" fillId="0" borderId="0" xfId="0" applyNumberFormat="1"/>
    <xf numFmtId="41" fontId="0" fillId="0" borderId="0" xfId="2" applyFont="1"/>
    <xf numFmtId="42" fontId="0" fillId="0" borderId="0" xfId="2" applyNumberFormat="1" applyFont="1"/>
    <xf numFmtId="42" fontId="0" fillId="0" borderId="0" xfId="3" applyNumberFormat="1" applyFont="1"/>
    <xf numFmtId="3" fontId="0" fillId="0" borderId="0" xfId="0" applyNumberFormat="1"/>
    <xf numFmtId="0" fontId="0" fillId="0" borderId="0" xfId="0" applyAlignment="1">
      <alignment horizontal="center" vertical="center"/>
    </xf>
    <xf numFmtId="42" fontId="0" fillId="0" borderId="0" xfId="0" applyNumberFormat="1" applyAlignment="1">
      <alignment horizontal="center" vertical="center"/>
    </xf>
    <xf numFmtId="44" fontId="0" fillId="0" borderId="0" xfId="0" applyNumberFormat="1"/>
    <xf numFmtId="165" fontId="0" fillId="0" borderId="0" xfId="0" applyNumberFormat="1"/>
    <xf numFmtId="0" fontId="0" fillId="0" borderId="0" xfId="0" applyAlignment="1">
      <alignment horizontal="center"/>
    </xf>
    <xf numFmtId="0" fontId="0" fillId="3" borderId="0" xfId="0" applyFill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4" fontId="0" fillId="0" borderId="0" xfId="0" applyNumberFormat="1"/>
    <xf numFmtId="0" fontId="0" fillId="0" borderId="0" xfId="1" applyNumberFormat="1" applyFont="1"/>
    <xf numFmtId="166" fontId="0" fillId="0" borderId="0" xfId="0" applyNumberFormat="1"/>
    <xf numFmtId="0" fontId="0" fillId="0" borderId="0" xfId="0" applyNumberFormat="1"/>
    <xf numFmtId="9" fontId="0" fillId="3" borderId="0" xfId="0" applyNumberFormat="1" applyFill="1" applyAlignment="1">
      <alignment horizontal="center" vertical="center"/>
    </xf>
    <xf numFmtId="0" fontId="0" fillId="3" borderId="0" xfId="0" applyFill="1" applyAlignment="1">
      <alignment horizontal="center" vertical="center"/>
    </xf>
    <xf numFmtId="0" fontId="0" fillId="3" borderId="1" xfId="0" applyFill="1" applyBorder="1" applyAlignment="1">
      <alignment horizontal="center"/>
    </xf>
    <xf numFmtId="0" fontId="0" fillId="3" borderId="0" xfId="0" applyFill="1" applyAlignment="1">
      <alignment horizontal="center"/>
    </xf>
    <xf numFmtId="0" fontId="0" fillId="3" borderId="2" xfId="0" applyFill="1" applyBorder="1" applyAlignment="1">
      <alignment horizontal="center"/>
    </xf>
    <xf numFmtId="0" fontId="0" fillId="3" borderId="2" xfId="0" applyFill="1" applyBorder="1" applyAlignment="1">
      <alignment horizontal="center" vertical="center"/>
    </xf>
    <xf numFmtId="42" fontId="0" fillId="0" borderId="0" xfId="0" applyNumberFormat="1" applyBorder="1"/>
    <xf numFmtId="42" fontId="0" fillId="0" borderId="0" xfId="0" applyNumberFormat="1" applyFill="1" applyBorder="1"/>
    <xf numFmtId="42" fontId="0" fillId="0" borderId="0" xfId="3" applyNumberFormat="1" applyFont="1" applyBorder="1"/>
    <xf numFmtId="0" fontId="0" fillId="0" borderId="0" xfId="0" applyFill="1" applyAlignment="1">
      <alignment horizontal="center" vertical="center"/>
    </xf>
    <xf numFmtId="42" fontId="0" fillId="0" borderId="0" xfId="0" applyNumberFormat="1" applyBorder="1" applyAlignment="1">
      <alignment vertical="center"/>
    </xf>
  </cellXfs>
  <cellStyles count="4">
    <cellStyle name="Comma [0]" xfId="2" builtinId="6"/>
    <cellStyle name="Currency [0]" xfId="3" builtinId="7"/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X220"/>
  <sheetViews>
    <sheetView zoomScale="80" zoomScaleNormal="80" workbookViewId="0">
      <selection activeCell="E2" sqref="E2"/>
    </sheetView>
  </sheetViews>
  <sheetFormatPr defaultRowHeight="15" x14ac:dyDescent="0.25"/>
  <cols>
    <col min="5" max="5" width="18.28515625" customWidth="1"/>
    <col min="6" max="7" width="22.7109375" bestFit="1" customWidth="1"/>
    <col min="10" max="10" width="22.7109375" bestFit="1" customWidth="1"/>
    <col min="12" max="13" width="18.28515625" customWidth="1"/>
    <col min="14" max="14" width="18.5703125" customWidth="1"/>
    <col min="17" max="17" width="18.28515625" customWidth="1"/>
    <col min="18" max="18" width="11" bestFit="1" customWidth="1"/>
    <col min="19" max="19" width="21.42578125" bestFit="1" customWidth="1"/>
    <col min="20" max="20" width="20.5703125" bestFit="1" customWidth="1"/>
    <col min="23" max="24" width="21.42578125" bestFit="1" customWidth="1"/>
  </cols>
  <sheetData>
    <row r="3" spans="2:24" x14ac:dyDescent="0.25">
      <c r="E3" t="s">
        <v>45</v>
      </c>
      <c r="F3" t="s">
        <v>43</v>
      </c>
      <c r="G3" t="s">
        <v>44</v>
      </c>
      <c r="I3" t="s">
        <v>46</v>
      </c>
      <c r="J3" t="s">
        <v>43</v>
      </c>
      <c r="L3" t="s">
        <v>47</v>
      </c>
      <c r="M3" t="s">
        <v>48</v>
      </c>
      <c r="N3" t="s">
        <v>49</v>
      </c>
      <c r="P3" t="s">
        <v>50</v>
      </c>
      <c r="Q3" t="s">
        <v>51</v>
      </c>
      <c r="R3" t="s">
        <v>52</v>
      </c>
      <c r="S3" t="s">
        <v>53</v>
      </c>
      <c r="T3" t="s">
        <v>54</v>
      </c>
      <c r="V3" t="s">
        <v>55</v>
      </c>
      <c r="W3" t="s">
        <v>56</v>
      </c>
      <c r="X3" t="s">
        <v>57</v>
      </c>
    </row>
    <row r="4" spans="2:24" x14ac:dyDescent="0.25">
      <c r="B4">
        <v>1</v>
      </c>
      <c r="C4" t="s">
        <v>0</v>
      </c>
      <c r="D4">
        <v>2017</v>
      </c>
      <c r="E4" s="3">
        <f>(F4-G4)/G4</f>
        <v>9.4027087724329175E-2</v>
      </c>
      <c r="F4" s="1">
        <v>31619514000000</v>
      </c>
      <c r="G4" s="1">
        <v>28901948000000</v>
      </c>
      <c r="H4" s="1"/>
      <c r="I4" s="1">
        <f>LN(J4)</f>
        <v>31.08479557757278</v>
      </c>
      <c r="J4" s="1">
        <v>31619514000000</v>
      </c>
      <c r="K4" s="1"/>
      <c r="L4" s="2">
        <f>M4/N4</f>
        <v>27.300613496932517</v>
      </c>
      <c r="M4" s="1">
        <v>8900</v>
      </c>
      <c r="N4" s="1">
        <v>326</v>
      </c>
      <c r="O4" s="1"/>
      <c r="P4" s="4">
        <f>Q4/R4</f>
        <v>5.1067356808317914</v>
      </c>
      <c r="Q4" s="1">
        <v>8900</v>
      </c>
      <c r="R4" s="4">
        <f>S4/T4</f>
        <v>1742.7962902811444</v>
      </c>
      <c r="S4" s="1">
        <v>20324330000000</v>
      </c>
      <c r="T4" s="1">
        <v>11661908000</v>
      </c>
      <c r="U4" s="1"/>
      <c r="V4" s="3">
        <f>W4/X4</f>
        <v>0.55574692991109675</v>
      </c>
      <c r="W4" s="1">
        <v>11295184000000</v>
      </c>
      <c r="X4" s="1">
        <v>20324330000000</v>
      </c>
    </row>
    <row r="5" spans="2:24" x14ac:dyDescent="0.25">
      <c r="D5">
        <v>2018</v>
      </c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</row>
    <row r="6" spans="2:24" x14ac:dyDescent="0.25">
      <c r="D6">
        <v>2019</v>
      </c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</row>
    <row r="7" spans="2:24" x14ac:dyDescent="0.25">
      <c r="D7">
        <v>2020</v>
      </c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</row>
    <row r="8" spans="2:24" x14ac:dyDescent="0.25">
      <c r="D8">
        <v>2021</v>
      </c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</row>
    <row r="9" spans="2:24" x14ac:dyDescent="0.25">
      <c r="B9">
        <v>2</v>
      </c>
      <c r="C9" t="s">
        <v>1</v>
      </c>
      <c r="D9">
        <v>2017</v>
      </c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</row>
    <row r="10" spans="2:24" x14ac:dyDescent="0.25">
      <c r="D10">
        <v>2018</v>
      </c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</row>
    <row r="11" spans="2:24" x14ac:dyDescent="0.25">
      <c r="D11">
        <v>2019</v>
      </c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</row>
    <row r="12" spans="2:24" x14ac:dyDescent="0.25">
      <c r="D12">
        <v>2020</v>
      </c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</row>
    <row r="13" spans="2:24" x14ac:dyDescent="0.25">
      <c r="D13">
        <v>2021</v>
      </c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</row>
    <row r="14" spans="2:24" x14ac:dyDescent="0.25">
      <c r="B14">
        <v>3</v>
      </c>
      <c r="C14" s="11" t="s">
        <v>2</v>
      </c>
      <c r="D14">
        <v>2017</v>
      </c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</row>
    <row r="15" spans="2:24" x14ac:dyDescent="0.25">
      <c r="D15">
        <v>2018</v>
      </c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</row>
    <row r="16" spans="2:24" x14ac:dyDescent="0.25">
      <c r="D16">
        <v>2019</v>
      </c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</row>
    <row r="17" spans="2:24" x14ac:dyDescent="0.25">
      <c r="D17">
        <v>2020</v>
      </c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</row>
    <row r="18" spans="2:24" x14ac:dyDescent="0.25">
      <c r="D18">
        <v>2021</v>
      </c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</row>
    <row r="19" spans="2:24" s="9" customFormat="1" x14ac:dyDescent="0.25">
      <c r="B19" s="9">
        <v>4</v>
      </c>
      <c r="C19" s="9" t="s">
        <v>3</v>
      </c>
      <c r="D19" s="9">
        <v>2017</v>
      </c>
      <c r="F19" s="10"/>
      <c r="G19" s="10"/>
      <c r="H19" s="10"/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</row>
    <row r="20" spans="2:24" s="9" customFormat="1" x14ac:dyDescent="0.25">
      <c r="D20" s="9">
        <v>2018</v>
      </c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</row>
    <row r="21" spans="2:24" s="9" customFormat="1" x14ac:dyDescent="0.25">
      <c r="D21" s="9">
        <v>2019</v>
      </c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</row>
    <row r="22" spans="2:24" s="9" customFormat="1" x14ac:dyDescent="0.25">
      <c r="D22" s="9">
        <v>2020</v>
      </c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</row>
    <row r="23" spans="2:24" s="9" customFormat="1" x14ac:dyDescent="0.25">
      <c r="D23" s="9">
        <v>2021</v>
      </c>
      <c r="F23" s="10"/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</row>
    <row r="24" spans="2:24" x14ac:dyDescent="0.25">
      <c r="B24">
        <v>5</v>
      </c>
      <c r="C24" t="s">
        <v>4</v>
      </c>
      <c r="D24">
        <v>2017</v>
      </c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</row>
    <row r="25" spans="2:24" x14ac:dyDescent="0.25">
      <c r="D25">
        <v>2018</v>
      </c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</row>
    <row r="26" spans="2:24" x14ac:dyDescent="0.25">
      <c r="D26">
        <v>2019</v>
      </c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</row>
    <row r="27" spans="2:24" x14ac:dyDescent="0.25">
      <c r="D27">
        <v>2020</v>
      </c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</row>
    <row r="28" spans="2:24" x14ac:dyDescent="0.25">
      <c r="D28">
        <v>2021</v>
      </c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</row>
    <row r="29" spans="2:24" x14ac:dyDescent="0.25">
      <c r="B29">
        <v>6</v>
      </c>
      <c r="C29" t="s">
        <v>5</v>
      </c>
      <c r="D29">
        <v>2017</v>
      </c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</row>
    <row r="30" spans="2:24" x14ac:dyDescent="0.25">
      <c r="D30">
        <v>2018</v>
      </c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</row>
    <row r="31" spans="2:24" x14ac:dyDescent="0.25">
      <c r="D31">
        <v>2019</v>
      </c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</row>
    <row r="32" spans="2:24" x14ac:dyDescent="0.25">
      <c r="D32">
        <v>2020</v>
      </c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</row>
    <row r="33" spans="2:24" x14ac:dyDescent="0.25">
      <c r="D33">
        <v>2021</v>
      </c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</row>
    <row r="34" spans="2:24" x14ac:dyDescent="0.25">
      <c r="B34">
        <v>7</v>
      </c>
      <c r="C34" s="11" t="s">
        <v>6</v>
      </c>
      <c r="D34">
        <v>2017</v>
      </c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</row>
    <row r="35" spans="2:24" x14ac:dyDescent="0.25">
      <c r="D35">
        <v>2018</v>
      </c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</row>
    <row r="36" spans="2:24" x14ac:dyDescent="0.25">
      <c r="D36">
        <v>2019</v>
      </c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</row>
    <row r="37" spans="2:24" x14ac:dyDescent="0.25">
      <c r="D37">
        <v>2020</v>
      </c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</row>
    <row r="38" spans="2:24" x14ac:dyDescent="0.25">
      <c r="D38">
        <v>2021</v>
      </c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</row>
    <row r="39" spans="2:24" s="7" customFormat="1" x14ac:dyDescent="0.25">
      <c r="B39" s="7">
        <v>8</v>
      </c>
      <c r="C39" s="7" t="s">
        <v>7</v>
      </c>
      <c r="D39" s="7">
        <v>2017</v>
      </c>
      <c r="F39" s="8"/>
      <c r="G39" s="8"/>
      <c r="H39" s="8"/>
      <c r="I39" s="8"/>
      <c r="J39" s="8"/>
      <c r="K39" s="8"/>
      <c r="L39" s="8"/>
      <c r="M39" s="8"/>
      <c r="N39" s="8"/>
      <c r="O39" s="8"/>
      <c r="P39" s="8"/>
      <c r="Q39" s="8"/>
      <c r="R39" s="8"/>
      <c r="S39" s="8"/>
      <c r="T39" s="8"/>
      <c r="U39" s="8"/>
      <c r="V39" s="8"/>
      <c r="W39" s="8"/>
      <c r="X39" s="8"/>
    </row>
    <row r="40" spans="2:24" s="7" customFormat="1" x14ac:dyDescent="0.25">
      <c r="D40" s="7">
        <v>2018</v>
      </c>
      <c r="F40" s="8"/>
      <c r="G40" s="8"/>
      <c r="H40" s="8"/>
      <c r="I40" s="8"/>
      <c r="J40" s="8"/>
      <c r="K40" s="8"/>
      <c r="L40" s="8"/>
      <c r="M40" s="8"/>
      <c r="N40" s="8"/>
      <c r="O40" s="8"/>
      <c r="P40" s="8"/>
      <c r="Q40" s="8"/>
      <c r="R40" s="8"/>
      <c r="S40" s="8"/>
      <c r="T40" s="8"/>
      <c r="U40" s="8"/>
      <c r="V40" s="8"/>
      <c r="W40" s="8"/>
      <c r="X40" s="8"/>
    </row>
    <row r="41" spans="2:24" s="7" customFormat="1" x14ac:dyDescent="0.25">
      <c r="D41" s="7">
        <v>2019</v>
      </c>
      <c r="F41" s="8"/>
      <c r="G41" s="8"/>
      <c r="H41" s="8"/>
      <c r="I41" s="8"/>
      <c r="J41" s="8"/>
      <c r="K41" s="8"/>
      <c r="L41" s="8"/>
      <c r="M41" s="8"/>
      <c r="N41" s="8"/>
      <c r="O41" s="8"/>
      <c r="P41" s="8"/>
      <c r="Q41" s="8"/>
      <c r="R41" s="8"/>
      <c r="S41" s="8"/>
      <c r="T41" s="8"/>
      <c r="U41" s="8"/>
      <c r="V41" s="8"/>
      <c r="W41" s="8"/>
      <c r="X41" s="8"/>
    </row>
    <row r="42" spans="2:24" s="7" customFormat="1" x14ac:dyDescent="0.25">
      <c r="D42" s="7">
        <v>2020</v>
      </c>
      <c r="F42" s="8"/>
      <c r="G42" s="8"/>
      <c r="H42" s="8"/>
      <c r="I42" s="8"/>
      <c r="J42" s="8"/>
      <c r="K42" s="8"/>
      <c r="L42" s="8"/>
      <c r="M42" s="8"/>
      <c r="N42" s="8"/>
      <c r="O42" s="8"/>
      <c r="P42" s="8"/>
      <c r="Q42" s="8"/>
      <c r="R42" s="8"/>
      <c r="S42" s="8"/>
      <c r="T42" s="8"/>
      <c r="U42" s="8"/>
      <c r="V42" s="8"/>
      <c r="W42" s="8"/>
      <c r="X42" s="8"/>
    </row>
    <row r="43" spans="2:24" s="7" customFormat="1" x14ac:dyDescent="0.25">
      <c r="D43" s="7">
        <v>2021</v>
      </c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</row>
    <row r="44" spans="2:24" s="7" customFormat="1" x14ac:dyDescent="0.25">
      <c r="B44" s="7">
        <v>9</v>
      </c>
      <c r="C44" s="7" t="s">
        <v>8</v>
      </c>
      <c r="D44" s="7">
        <v>2017</v>
      </c>
      <c r="F44" s="8"/>
      <c r="G44" s="8"/>
      <c r="H44" s="8"/>
      <c r="I44" s="8"/>
      <c r="J44" s="8"/>
      <c r="K44" s="8"/>
      <c r="L44" s="8"/>
      <c r="M44" s="8"/>
      <c r="N44" s="8"/>
      <c r="O44" s="8"/>
      <c r="P44" s="8"/>
      <c r="Q44" s="8"/>
      <c r="R44" s="8"/>
      <c r="S44" s="8"/>
      <c r="T44" s="8"/>
      <c r="U44" s="8"/>
      <c r="V44" s="8"/>
      <c r="W44" s="8"/>
      <c r="X44" s="8"/>
    </row>
    <row r="45" spans="2:24" s="7" customFormat="1" x14ac:dyDescent="0.25">
      <c r="D45" s="7">
        <v>2018</v>
      </c>
      <c r="F45" s="8"/>
      <c r="G45" s="8"/>
      <c r="H45" s="8"/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  <c r="T45" s="8"/>
      <c r="U45" s="8"/>
      <c r="V45" s="8"/>
      <c r="W45" s="8"/>
      <c r="X45" s="8"/>
    </row>
    <row r="46" spans="2:24" s="7" customFormat="1" x14ac:dyDescent="0.25">
      <c r="D46" s="7">
        <v>2019</v>
      </c>
      <c r="F46" s="8"/>
      <c r="G46" s="8"/>
      <c r="H46" s="8"/>
      <c r="I46" s="8"/>
      <c r="J46" s="8"/>
      <c r="K46" s="8"/>
      <c r="L46" s="8"/>
      <c r="M46" s="8"/>
      <c r="N46" s="8"/>
      <c r="O46" s="8"/>
      <c r="P46" s="8"/>
      <c r="Q46" s="8"/>
      <c r="R46" s="8"/>
      <c r="S46" s="8"/>
      <c r="T46" s="8"/>
      <c r="U46" s="8"/>
      <c r="V46" s="8"/>
      <c r="W46" s="8"/>
      <c r="X46" s="8"/>
    </row>
    <row r="47" spans="2:24" s="7" customFormat="1" x14ac:dyDescent="0.25">
      <c r="D47" s="7">
        <v>2020</v>
      </c>
      <c r="F47" s="8"/>
      <c r="G47" s="8"/>
      <c r="H47" s="8"/>
      <c r="I47" s="8"/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  <c r="U47" s="8"/>
      <c r="V47" s="8"/>
      <c r="W47" s="8"/>
      <c r="X47" s="8"/>
    </row>
    <row r="48" spans="2:24" s="7" customFormat="1" x14ac:dyDescent="0.25">
      <c r="D48" s="7">
        <v>2021</v>
      </c>
      <c r="F48" s="8"/>
      <c r="G48" s="8"/>
      <c r="H48" s="8"/>
      <c r="I48" s="8"/>
      <c r="J48" s="8"/>
      <c r="K48" s="8"/>
      <c r="L48" s="8"/>
      <c r="M48" s="8"/>
      <c r="N48" s="8"/>
      <c r="O48" s="8"/>
      <c r="P48" s="8"/>
      <c r="Q48" s="8"/>
      <c r="R48" s="8"/>
      <c r="S48" s="8"/>
      <c r="T48" s="8"/>
      <c r="U48" s="8"/>
      <c r="V48" s="8"/>
      <c r="W48" s="8"/>
      <c r="X48" s="8"/>
    </row>
    <row r="49" spans="2:24" x14ac:dyDescent="0.25">
      <c r="B49">
        <v>10</v>
      </c>
      <c r="C49" t="s">
        <v>9</v>
      </c>
      <c r="D49">
        <v>2017</v>
      </c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</row>
    <row r="50" spans="2:24" x14ac:dyDescent="0.25">
      <c r="D50">
        <v>2018</v>
      </c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</row>
    <row r="51" spans="2:24" x14ac:dyDescent="0.25">
      <c r="D51">
        <v>2019</v>
      </c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</row>
    <row r="52" spans="2:24" x14ac:dyDescent="0.25">
      <c r="D52">
        <v>2020</v>
      </c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</row>
    <row r="53" spans="2:24" x14ac:dyDescent="0.25">
      <c r="D53">
        <v>2021</v>
      </c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</row>
    <row r="54" spans="2:24" s="5" customFormat="1" x14ac:dyDescent="0.25">
      <c r="B54" s="5">
        <v>11</v>
      </c>
      <c r="C54" s="5" t="s">
        <v>10</v>
      </c>
      <c r="D54" s="5">
        <v>2017</v>
      </c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</row>
    <row r="55" spans="2:24" s="5" customFormat="1" x14ac:dyDescent="0.25">
      <c r="D55" s="5">
        <v>2018</v>
      </c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</row>
    <row r="56" spans="2:24" s="5" customFormat="1" x14ac:dyDescent="0.25">
      <c r="D56" s="5">
        <v>2019</v>
      </c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</row>
    <row r="57" spans="2:24" s="5" customFormat="1" x14ac:dyDescent="0.25">
      <c r="D57" s="5">
        <v>2020</v>
      </c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</row>
    <row r="58" spans="2:24" s="5" customFormat="1" x14ac:dyDescent="0.25">
      <c r="D58" s="5">
        <v>2021</v>
      </c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</row>
    <row r="59" spans="2:24" x14ac:dyDescent="0.25">
      <c r="B59">
        <v>12</v>
      </c>
      <c r="C59" s="11" t="s">
        <v>11</v>
      </c>
      <c r="D59">
        <v>2017</v>
      </c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</row>
    <row r="60" spans="2:24" x14ac:dyDescent="0.25">
      <c r="D60">
        <v>2018</v>
      </c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</row>
    <row r="61" spans="2:24" x14ac:dyDescent="0.25">
      <c r="D61">
        <v>2019</v>
      </c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</row>
    <row r="62" spans="2:24" x14ac:dyDescent="0.25">
      <c r="D62">
        <v>2020</v>
      </c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</row>
    <row r="63" spans="2:24" x14ac:dyDescent="0.25">
      <c r="D63">
        <v>2021</v>
      </c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</row>
    <row r="64" spans="2:24" s="7" customFormat="1" x14ac:dyDescent="0.25">
      <c r="B64" s="7">
        <v>13</v>
      </c>
      <c r="C64" s="7" t="s">
        <v>12</v>
      </c>
      <c r="D64" s="7">
        <v>2017</v>
      </c>
      <c r="F64" s="8"/>
      <c r="G64" s="8"/>
      <c r="H64" s="8"/>
      <c r="I64" s="8"/>
      <c r="J64" s="8"/>
      <c r="K64" s="8"/>
      <c r="L64" s="8"/>
      <c r="M64" s="8"/>
      <c r="N64" s="8"/>
      <c r="O64" s="8"/>
      <c r="P64" s="8"/>
      <c r="Q64" s="8"/>
      <c r="R64" s="8"/>
      <c r="S64" s="8"/>
      <c r="T64" s="8"/>
      <c r="U64" s="8"/>
      <c r="V64" s="8"/>
      <c r="W64" s="8"/>
      <c r="X64" s="8"/>
    </row>
    <row r="65" spans="2:24" s="7" customFormat="1" x14ac:dyDescent="0.25">
      <c r="D65" s="7">
        <v>2018</v>
      </c>
      <c r="F65" s="8"/>
      <c r="G65" s="8"/>
      <c r="H65" s="8"/>
      <c r="I65" s="8"/>
      <c r="J65" s="8"/>
      <c r="K65" s="8"/>
      <c r="L65" s="8"/>
      <c r="M65" s="8"/>
      <c r="N65" s="8"/>
      <c r="O65" s="8"/>
      <c r="P65" s="8"/>
      <c r="Q65" s="8"/>
      <c r="R65" s="8"/>
      <c r="S65" s="8"/>
      <c r="T65" s="8"/>
      <c r="U65" s="8"/>
      <c r="V65" s="8"/>
      <c r="W65" s="8"/>
      <c r="X65" s="8"/>
    </row>
    <row r="66" spans="2:24" s="7" customFormat="1" x14ac:dyDescent="0.25">
      <c r="D66" s="7">
        <v>2019</v>
      </c>
      <c r="F66" s="8"/>
      <c r="G66" s="8"/>
      <c r="H66" s="8"/>
      <c r="I66" s="8"/>
      <c r="J66" s="8"/>
      <c r="K66" s="8"/>
      <c r="L66" s="8"/>
      <c r="M66" s="8"/>
      <c r="N66" s="8"/>
      <c r="O66" s="8"/>
      <c r="P66" s="8"/>
      <c r="Q66" s="8"/>
      <c r="R66" s="8"/>
      <c r="S66" s="8"/>
      <c r="T66" s="8"/>
      <c r="U66" s="8"/>
      <c r="V66" s="8"/>
      <c r="W66" s="8"/>
      <c r="X66" s="8"/>
    </row>
    <row r="67" spans="2:24" s="7" customFormat="1" x14ac:dyDescent="0.25">
      <c r="D67" s="7">
        <v>2020</v>
      </c>
      <c r="F67" s="8"/>
      <c r="G67" s="8"/>
      <c r="H67" s="8"/>
      <c r="I67" s="8"/>
      <c r="J67" s="8"/>
      <c r="K67" s="8"/>
      <c r="L67" s="8"/>
      <c r="M67" s="8"/>
      <c r="N67" s="8"/>
      <c r="O67" s="8"/>
      <c r="P67" s="8"/>
      <c r="Q67" s="8"/>
      <c r="R67" s="8"/>
      <c r="S67" s="8"/>
      <c r="T67" s="8"/>
      <c r="U67" s="8"/>
      <c r="V67" s="8"/>
      <c r="W67" s="8"/>
      <c r="X67" s="8"/>
    </row>
    <row r="68" spans="2:24" s="7" customFormat="1" x14ac:dyDescent="0.25">
      <c r="D68" s="7">
        <v>2021</v>
      </c>
      <c r="F68" s="8"/>
      <c r="G68" s="8"/>
      <c r="H68" s="8"/>
      <c r="I68" s="8"/>
      <c r="J68" s="8"/>
      <c r="K68" s="8"/>
      <c r="L68" s="8"/>
      <c r="M68" s="8"/>
      <c r="N68" s="8"/>
      <c r="O68" s="8"/>
      <c r="P68" s="8"/>
      <c r="Q68" s="8"/>
      <c r="R68" s="8"/>
      <c r="S68" s="8"/>
      <c r="T68" s="8"/>
      <c r="U68" s="8"/>
      <c r="V68" s="8"/>
      <c r="W68" s="8"/>
      <c r="X68" s="8"/>
    </row>
    <row r="69" spans="2:24" s="9" customFormat="1" x14ac:dyDescent="0.25">
      <c r="B69" s="9">
        <v>14</v>
      </c>
      <c r="C69" s="9" t="s">
        <v>13</v>
      </c>
      <c r="D69" s="9">
        <v>2017</v>
      </c>
      <c r="F69" s="10"/>
      <c r="G69" s="10"/>
      <c r="H69" s="10"/>
      <c r="I69" s="10"/>
      <c r="J69" s="10"/>
      <c r="K69" s="10"/>
      <c r="L69" s="10"/>
      <c r="M69" s="10"/>
      <c r="N69" s="10"/>
      <c r="O69" s="10"/>
      <c r="P69" s="10"/>
      <c r="Q69" s="10"/>
      <c r="R69" s="10"/>
      <c r="S69" s="10"/>
      <c r="T69" s="10"/>
      <c r="U69" s="10"/>
      <c r="V69" s="10"/>
      <c r="W69" s="10"/>
      <c r="X69" s="10"/>
    </row>
    <row r="70" spans="2:24" s="9" customFormat="1" x14ac:dyDescent="0.25">
      <c r="D70" s="9">
        <v>2018</v>
      </c>
      <c r="F70" s="10"/>
      <c r="G70" s="10"/>
      <c r="H70" s="10"/>
      <c r="I70" s="10"/>
      <c r="J70" s="10"/>
      <c r="K70" s="10"/>
      <c r="L70" s="10"/>
      <c r="M70" s="10"/>
      <c r="N70" s="10"/>
      <c r="O70" s="10"/>
      <c r="P70" s="10"/>
      <c r="Q70" s="10"/>
      <c r="R70" s="10"/>
      <c r="S70" s="10"/>
      <c r="T70" s="10"/>
      <c r="U70" s="10"/>
      <c r="V70" s="10"/>
      <c r="W70" s="10"/>
      <c r="X70" s="10"/>
    </row>
    <row r="71" spans="2:24" s="9" customFormat="1" x14ac:dyDescent="0.25">
      <c r="D71" s="9">
        <v>2019</v>
      </c>
      <c r="F71" s="10"/>
      <c r="G71" s="10"/>
      <c r="H71" s="10"/>
      <c r="I71" s="10"/>
      <c r="J71" s="10"/>
      <c r="K71" s="10"/>
      <c r="L71" s="10"/>
      <c r="M71" s="10"/>
      <c r="N71" s="10"/>
      <c r="O71" s="10"/>
      <c r="P71" s="10"/>
      <c r="Q71" s="10"/>
      <c r="R71" s="10"/>
      <c r="S71" s="10"/>
      <c r="T71" s="10"/>
      <c r="U71" s="10"/>
      <c r="V71" s="10"/>
      <c r="W71" s="10"/>
      <c r="X71" s="10"/>
    </row>
    <row r="72" spans="2:24" s="9" customFormat="1" x14ac:dyDescent="0.25">
      <c r="D72" s="9">
        <v>2020</v>
      </c>
      <c r="F72" s="10"/>
      <c r="G72" s="10"/>
      <c r="H72" s="10"/>
      <c r="I72" s="10"/>
      <c r="J72" s="10"/>
      <c r="K72" s="10"/>
      <c r="L72" s="10"/>
      <c r="M72" s="10"/>
      <c r="N72" s="10"/>
      <c r="O72" s="10"/>
      <c r="P72" s="10"/>
      <c r="Q72" s="10"/>
      <c r="R72" s="10"/>
      <c r="S72" s="10"/>
      <c r="T72" s="10"/>
      <c r="U72" s="10"/>
      <c r="V72" s="10"/>
      <c r="W72" s="10"/>
      <c r="X72" s="10"/>
    </row>
    <row r="73" spans="2:24" s="9" customFormat="1" x14ac:dyDescent="0.25">
      <c r="D73" s="9">
        <v>2021</v>
      </c>
      <c r="F73" s="10"/>
      <c r="G73" s="10"/>
      <c r="H73" s="10"/>
      <c r="I73" s="10"/>
      <c r="J73" s="10"/>
      <c r="K73" s="10"/>
      <c r="L73" s="10"/>
      <c r="M73" s="10"/>
      <c r="N73" s="10"/>
      <c r="O73" s="10"/>
      <c r="P73" s="10"/>
      <c r="Q73" s="10"/>
      <c r="R73" s="10"/>
      <c r="S73" s="10"/>
      <c r="T73" s="10"/>
      <c r="U73" s="10"/>
      <c r="V73" s="10"/>
      <c r="W73" s="10"/>
      <c r="X73" s="10"/>
    </row>
    <row r="74" spans="2:24" s="9" customFormat="1" x14ac:dyDescent="0.25">
      <c r="B74" s="9">
        <v>15</v>
      </c>
      <c r="C74" s="9" t="s">
        <v>14</v>
      </c>
      <c r="D74" s="9">
        <v>2017</v>
      </c>
      <c r="F74" s="10"/>
      <c r="G74" s="10"/>
      <c r="H74" s="10"/>
      <c r="I74" s="10"/>
      <c r="J74" s="10"/>
      <c r="K74" s="10"/>
      <c r="L74" s="10"/>
      <c r="M74" s="10"/>
      <c r="N74" s="10"/>
      <c r="O74" s="10"/>
      <c r="P74" s="10"/>
      <c r="Q74" s="10"/>
      <c r="R74" s="10"/>
      <c r="S74" s="10"/>
      <c r="T74" s="10"/>
      <c r="U74" s="10"/>
      <c r="V74" s="10"/>
      <c r="W74" s="10"/>
      <c r="X74" s="10"/>
    </row>
    <row r="75" spans="2:24" s="9" customFormat="1" x14ac:dyDescent="0.25">
      <c r="D75" s="9">
        <v>2018</v>
      </c>
      <c r="F75" s="10"/>
      <c r="G75" s="10"/>
      <c r="H75" s="10"/>
      <c r="I75" s="10"/>
      <c r="J75" s="10"/>
      <c r="K75" s="10"/>
      <c r="L75" s="10"/>
      <c r="M75" s="10"/>
      <c r="N75" s="10"/>
      <c r="O75" s="10"/>
      <c r="P75" s="10"/>
      <c r="Q75" s="10"/>
      <c r="R75" s="10"/>
      <c r="S75" s="10"/>
      <c r="T75" s="10"/>
      <c r="U75" s="10"/>
      <c r="V75" s="10"/>
      <c r="W75" s="10"/>
      <c r="X75" s="10"/>
    </row>
    <row r="76" spans="2:24" s="9" customFormat="1" x14ac:dyDescent="0.25">
      <c r="D76" s="9">
        <v>2019</v>
      </c>
      <c r="F76" s="10"/>
      <c r="G76" s="10"/>
      <c r="H76" s="10"/>
      <c r="I76" s="10"/>
      <c r="J76" s="10"/>
      <c r="K76" s="10"/>
      <c r="L76" s="10"/>
      <c r="M76" s="10"/>
      <c r="N76" s="10"/>
      <c r="O76" s="10"/>
      <c r="P76" s="10"/>
      <c r="Q76" s="10"/>
      <c r="R76" s="10"/>
      <c r="S76" s="10"/>
      <c r="T76" s="10"/>
      <c r="U76" s="10"/>
      <c r="V76" s="10"/>
      <c r="W76" s="10"/>
      <c r="X76" s="10"/>
    </row>
    <row r="77" spans="2:24" s="9" customFormat="1" x14ac:dyDescent="0.25">
      <c r="D77" s="9">
        <v>2020</v>
      </c>
      <c r="F77" s="10"/>
      <c r="G77" s="10"/>
      <c r="H77" s="10"/>
      <c r="I77" s="10"/>
      <c r="J77" s="10"/>
      <c r="K77" s="10"/>
      <c r="L77" s="10"/>
      <c r="M77" s="10"/>
      <c r="N77" s="10"/>
      <c r="O77" s="10"/>
      <c r="P77" s="10"/>
      <c r="Q77" s="10"/>
      <c r="R77" s="10"/>
      <c r="S77" s="10"/>
      <c r="T77" s="10"/>
      <c r="U77" s="10"/>
      <c r="V77" s="10"/>
      <c r="W77" s="10"/>
      <c r="X77" s="10"/>
    </row>
    <row r="78" spans="2:24" s="9" customFormat="1" x14ac:dyDescent="0.25">
      <c r="D78" s="9">
        <v>2021</v>
      </c>
      <c r="F78" s="10"/>
      <c r="G78" s="10"/>
      <c r="H78" s="10"/>
      <c r="I78" s="10"/>
      <c r="J78" s="10"/>
      <c r="K78" s="10"/>
      <c r="L78" s="10"/>
      <c r="M78" s="10"/>
      <c r="N78" s="10"/>
      <c r="O78" s="10"/>
      <c r="P78" s="10"/>
      <c r="Q78" s="10"/>
      <c r="R78" s="10"/>
      <c r="S78" s="10"/>
      <c r="T78" s="10"/>
      <c r="U78" s="10"/>
      <c r="V78" s="10"/>
      <c r="W78" s="10"/>
      <c r="X78" s="10"/>
    </row>
    <row r="79" spans="2:24" x14ac:dyDescent="0.25">
      <c r="B79">
        <v>16</v>
      </c>
      <c r="C79" s="11" t="s">
        <v>15</v>
      </c>
      <c r="D79">
        <v>2017</v>
      </c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</row>
    <row r="80" spans="2:24" x14ac:dyDescent="0.25">
      <c r="D80">
        <v>2018</v>
      </c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</row>
    <row r="81" spans="2:24" x14ac:dyDescent="0.25">
      <c r="D81">
        <v>2019</v>
      </c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</row>
    <row r="82" spans="2:24" x14ac:dyDescent="0.25">
      <c r="D82">
        <v>2020</v>
      </c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</row>
    <row r="83" spans="2:24" x14ac:dyDescent="0.25">
      <c r="D83">
        <v>2021</v>
      </c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</row>
    <row r="84" spans="2:24" x14ac:dyDescent="0.25">
      <c r="B84">
        <v>17</v>
      </c>
      <c r="C84" t="s">
        <v>16</v>
      </c>
      <c r="D84">
        <v>2017</v>
      </c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</row>
    <row r="85" spans="2:24" x14ac:dyDescent="0.25">
      <c r="D85">
        <v>2018</v>
      </c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</row>
    <row r="86" spans="2:24" x14ac:dyDescent="0.25">
      <c r="D86">
        <v>2019</v>
      </c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</row>
    <row r="87" spans="2:24" x14ac:dyDescent="0.25">
      <c r="D87">
        <v>2020</v>
      </c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</row>
    <row r="88" spans="2:24" x14ac:dyDescent="0.25">
      <c r="D88">
        <v>2021</v>
      </c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</row>
    <row r="89" spans="2:24" x14ac:dyDescent="0.25">
      <c r="B89">
        <v>18</v>
      </c>
      <c r="C89" t="s">
        <v>17</v>
      </c>
      <c r="D89">
        <v>2017</v>
      </c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</row>
    <row r="90" spans="2:24" x14ac:dyDescent="0.25">
      <c r="D90">
        <v>2018</v>
      </c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</row>
    <row r="91" spans="2:24" x14ac:dyDescent="0.25">
      <c r="D91">
        <v>2019</v>
      </c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</row>
    <row r="92" spans="2:24" x14ac:dyDescent="0.25">
      <c r="D92">
        <v>2020</v>
      </c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</row>
    <row r="93" spans="2:24" x14ac:dyDescent="0.25">
      <c r="D93">
        <v>2021</v>
      </c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</row>
    <row r="94" spans="2:24" s="9" customFormat="1" x14ac:dyDescent="0.25">
      <c r="B94" s="9">
        <v>19</v>
      </c>
      <c r="C94" s="9" t="s">
        <v>18</v>
      </c>
      <c r="D94" s="9">
        <v>2017</v>
      </c>
      <c r="F94" s="10"/>
      <c r="G94" s="10"/>
      <c r="H94" s="10"/>
      <c r="I94" s="10"/>
      <c r="J94" s="10"/>
      <c r="K94" s="10"/>
      <c r="L94" s="10"/>
      <c r="M94" s="10"/>
      <c r="N94" s="10"/>
      <c r="O94" s="10"/>
      <c r="P94" s="10"/>
      <c r="Q94" s="10"/>
      <c r="R94" s="10"/>
      <c r="S94" s="10"/>
      <c r="T94" s="10"/>
      <c r="U94" s="10"/>
      <c r="V94" s="10"/>
      <c r="W94" s="10"/>
      <c r="X94" s="10"/>
    </row>
    <row r="95" spans="2:24" s="9" customFormat="1" x14ac:dyDescent="0.25">
      <c r="D95" s="9">
        <v>2018</v>
      </c>
      <c r="F95" s="10"/>
      <c r="G95" s="10"/>
      <c r="H95" s="10"/>
      <c r="I95" s="10"/>
      <c r="J95" s="10"/>
      <c r="K95" s="10"/>
      <c r="L95" s="10"/>
      <c r="M95" s="10"/>
      <c r="N95" s="10"/>
      <c r="O95" s="10"/>
      <c r="P95" s="10"/>
      <c r="Q95" s="10"/>
      <c r="R95" s="10"/>
      <c r="S95" s="10"/>
      <c r="T95" s="10"/>
      <c r="U95" s="10"/>
      <c r="V95" s="10"/>
      <c r="W95" s="10"/>
      <c r="X95" s="10"/>
    </row>
    <row r="96" spans="2:24" s="9" customFormat="1" x14ac:dyDescent="0.25">
      <c r="D96" s="9">
        <v>2019</v>
      </c>
      <c r="F96" s="10"/>
      <c r="G96" s="10"/>
      <c r="H96" s="10"/>
      <c r="I96" s="10"/>
      <c r="J96" s="10"/>
      <c r="K96" s="10"/>
      <c r="L96" s="10"/>
      <c r="M96" s="10"/>
      <c r="N96" s="10"/>
      <c r="O96" s="10"/>
      <c r="P96" s="10"/>
      <c r="Q96" s="10"/>
      <c r="R96" s="10"/>
      <c r="S96" s="10"/>
      <c r="T96" s="10"/>
      <c r="U96" s="10"/>
      <c r="V96" s="10"/>
      <c r="W96" s="10"/>
      <c r="X96" s="10"/>
    </row>
    <row r="97" spans="2:24" s="9" customFormat="1" x14ac:dyDescent="0.25">
      <c r="D97" s="9">
        <v>2020</v>
      </c>
      <c r="F97" s="10"/>
      <c r="G97" s="10"/>
      <c r="H97" s="10"/>
      <c r="I97" s="10"/>
      <c r="J97" s="10"/>
      <c r="K97" s="10"/>
      <c r="L97" s="10"/>
      <c r="M97" s="10"/>
      <c r="N97" s="10"/>
      <c r="O97" s="10"/>
      <c r="P97" s="10"/>
      <c r="Q97" s="10"/>
      <c r="R97" s="10"/>
      <c r="S97" s="10"/>
      <c r="T97" s="10"/>
      <c r="U97" s="10"/>
      <c r="V97" s="10"/>
      <c r="W97" s="10"/>
      <c r="X97" s="10"/>
    </row>
    <row r="98" spans="2:24" s="9" customFormat="1" x14ac:dyDescent="0.25">
      <c r="D98" s="9">
        <v>2021</v>
      </c>
      <c r="F98" s="10"/>
      <c r="G98" s="10"/>
      <c r="H98" s="10"/>
      <c r="I98" s="10"/>
      <c r="J98" s="10"/>
      <c r="K98" s="10"/>
      <c r="L98" s="10"/>
      <c r="M98" s="10"/>
      <c r="N98" s="10"/>
      <c r="O98" s="10"/>
      <c r="P98" s="10"/>
      <c r="Q98" s="10"/>
      <c r="R98" s="10"/>
      <c r="S98" s="10"/>
      <c r="T98" s="10"/>
      <c r="U98" s="10"/>
      <c r="V98" s="10"/>
      <c r="W98" s="10"/>
      <c r="X98" s="10"/>
    </row>
    <row r="99" spans="2:24" s="9" customFormat="1" x14ac:dyDescent="0.25">
      <c r="B99" s="9">
        <v>20</v>
      </c>
      <c r="C99" s="9" t="s">
        <v>19</v>
      </c>
      <c r="D99" s="9">
        <v>2017</v>
      </c>
      <c r="F99" s="10"/>
      <c r="G99" s="10"/>
      <c r="H99" s="10"/>
      <c r="I99" s="10"/>
      <c r="J99" s="10"/>
      <c r="K99" s="10"/>
      <c r="L99" s="10"/>
      <c r="M99" s="10"/>
      <c r="N99" s="10"/>
      <c r="O99" s="10"/>
      <c r="P99" s="10"/>
      <c r="Q99" s="10"/>
      <c r="R99" s="10"/>
      <c r="S99" s="10"/>
      <c r="T99" s="10"/>
      <c r="U99" s="10"/>
      <c r="V99" s="10"/>
      <c r="W99" s="10"/>
      <c r="X99" s="10"/>
    </row>
    <row r="100" spans="2:24" s="9" customFormat="1" x14ac:dyDescent="0.25">
      <c r="D100" s="9">
        <v>2018</v>
      </c>
      <c r="F100" s="10"/>
      <c r="G100" s="10"/>
      <c r="H100" s="10"/>
      <c r="I100" s="10"/>
      <c r="J100" s="10"/>
      <c r="K100" s="10"/>
      <c r="L100" s="10"/>
      <c r="M100" s="10"/>
      <c r="N100" s="10"/>
      <c r="O100" s="10"/>
      <c r="P100" s="10"/>
      <c r="Q100" s="10"/>
      <c r="R100" s="10"/>
      <c r="S100" s="10"/>
      <c r="T100" s="10"/>
      <c r="U100" s="10"/>
      <c r="V100" s="10"/>
      <c r="W100" s="10"/>
      <c r="X100" s="10"/>
    </row>
    <row r="101" spans="2:24" s="9" customFormat="1" x14ac:dyDescent="0.25">
      <c r="D101" s="9">
        <v>2019</v>
      </c>
      <c r="F101" s="10"/>
      <c r="G101" s="10"/>
      <c r="H101" s="10"/>
      <c r="I101" s="10"/>
      <c r="J101" s="10"/>
      <c r="K101" s="10"/>
      <c r="L101" s="10"/>
      <c r="M101" s="10"/>
      <c r="N101" s="10"/>
      <c r="O101" s="10"/>
      <c r="P101" s="10"/>
      <c r="Q101" s="10"/>
      <c r="R101" s="10"/>
      <c r="S101" s="10"/>
      <c r="T101" s="10"/>
      <c r="U101" s="10"/>
      <c r="V101" s="10"/>
      <c r="W101" s="10"/>
      <c r="X101" s="10"/>
    </row>
    <row r="102" spans="2:24" s="9" customFormat="1" x14ac:dyDescent="0.25">
      <c r="D102" s="9">
        <v>2020</v>
      </c>
      <c r="F102" s="10"/>
      <c r="G102" s="10"/>
      <c r="H102" s="10"/>
      <c r="I102" s="10"/>
      <c r="J102" s="10"/>
      <c r="K102" s="10"/>
      <c r="L102" s="10"/>
      <c r="M102" s="10"/>
      <c r="N102" s="10"/>
      <c r="O102" s="10"/>
      <c r="P102" s="10"/>
      <c r="Q102" s="10"/>
      <c r="R102" s="10"/>
      <c r="S102" s="10"/>
      <c r="T102" s="10"/>
      <c r="U102" s="10"/>
      <c r="V102" s="10"/>
      <c r="W102" s="10"/>
      <c r="X102" s="10"/>
    </row>
    <row r="103" spans="2:24" s="9" customFormat="1" x14ac:dyDescent="0.25">
      <c r="D103" s="9">
        <v>2021</v>
      </c>
      <c r="F103" s="10"/>
      <c r="G103" s="10"/>
      <c r="H103" s="10"/>
      <c r="I103" s="10"/>
      <c r="J103" s="10"/>
      <c r="K103" s="10"/>
      <c r="L103" s="10"/>
      <c r="M103" s="10"/>
      <c r="N103" s="10"/>
      <c r="O103" s="10"/>
      <c r="P103" s="10"/>
      <c r="Q103" s="10"/>
      <c r="R103" s="10"/>
      <c r="S103" s="10"/>
      <c r="T103" s="10"/>
      <c r="U103" s="10"/>
      <c r="V103" s="10"/>
      <c r="W103" s="10"/>
      <c r="X103" s="10"/>
    </row>
    <row r="104" spans="2:24" s="5" customFormat="1" x14ac:dyDescent="0.25">
      <c r="B104" s="5">
        <v>21</v>
      </c>
      <c r="C104" s="5" t="s">
        <v>20</v>
      </c>
      <c r="D104" s="5">
        <v>2017</v>
      </c>
      <c r="F104" s="6"/>
      <c r="G104" s="6"/>
      <c r="H104" s="6"/>
      <c r="I104" s="6"/>
      <c r="J104" s="6"/>
      <c r="K104" s="6"/>
      <c r="L104" s="6"/>
      <c r="M104" s="6"/>
      <c r="N104" s="6"/>
      <c r="O104" s="6"/>
      <c r="P104" s="6"/>
      <c r="Q104" s="6"/>
      <c r="R104" s="6"/>
      <c r="S104" s="6"/>
      <c r="T104" s="6"/>
      <c r="U104" s="6"/>
      <c r="V104" s="6"/>
      <c r="W104" s="6"/>
      <c r="X104" s="6"/>
    </row>
    <row r="105" spans="2:24" s="5" customFormat="1" x14ac:dyDescent="0.25">
      <c r="D105" s="5">
        <v>2018</v>
      </c>
      <c r="F105" s="6"/>
      <c r="G105" s="6"/>
      <c r="H105" s="6"/>
      <c r="I105" s="6"/>
      <c r="J105" s="6"/>
      <c r="K105" s="6"/>
      <c r="L105" s="6"/>
      <c r="M105" s="6"/>
      <c r="N105" s="6"/>
      <c r="O105" s="6"/>
      <c r="P105" s="6"/>
      <c r="Q105" s="6"/>
      <c r="R105" s="6"/>
      <c r="S105" s="6"/>
      <c r="T105" s="6"/>
      <c r="U105" s="6"/>
      <c r="V105" s="6"/>
      <c r="W105" s="6"/>
      <c r="X105" s="6"/>
    </row>
    <row r="106" spans="2:24" s="5" customFormat="1" x14ac:dyDescent="0.25">
      <c r="D106" s="5">
        <v>2019</v>
      </c>
      <c r="F106" s="6"/>
      <c r="G106" s="6"/>
      <c r="H106" s="6"/>
      <c r="I106" s="6"/>
      <c r="J106" s="6"/>
      <c r="K106" s="6"/>
      <c r="L106" s="6"/>
      <c r="M106" s="6"/>
      <c r="N106" s="6"/>
      <c r="O106" s="6"/>
      <c r="P106" s="6"/>
      <c r="Q106" s="6"/>
      <c r="R106" s="6"/>
      <c r="S106" s="6"/>
      <c r="T106" s="6"/>
      <c r="U106" s="6"/>
      <c r="V106" s="6"/>
      <c r="W106" s="6"/>
      <c r="X106" s="6"/>
    </row>
    <row r="107" spans="2:24" s="5" customFormat="1" x14ac:dyDescent="0.25">
      <c r="D107" s="5">
        <v>2020</v>
      </c>
      <c r="F107" s="6"/>
      <c r="G107" s="6"/>
      <c r="H107" s="6"/>
      <c r="I107" s="6"/>
      <c r="J107" s="6"/>
      <c r="K107" s="6"/>
      <c r="L107" s="6"/>
      <c r="M107" s="6"/>
      <c r="N107" s="6"/>
      <c r="O107" s="6"/>
      <c r="P107" s="6"/>
      <c r="Q107" s="6"/>
      <c r="R107" s="6"/>
      <c r="S107" s="6"/>
      <c r="T107" s="6"/>
      <c r="U107" s="6"/>
      <c r="V107" s="6"/>
      <c r="W107" s="6"/>
      <c r="X107" s="6"/>
    </row>
    <row r="108" spans="2:24" s="5" customFormat="1" x14ac:dyDescent="0.25">
      <c r="D108" s="5">
        <v>2021</v>
      </c>
      <c r="F108" s="6"/>
      <c r="G108" s="6"/>
      <c r="H108" s="6"/>
      <c r="I108" s="6"/>
      <c r="J108" s="6"/>
      <c r="K108" s="6"/>
      <c r="L108" s="6"/>
      <c r="M108" s="6"/>
      <c r="N108" s="6"/>
      <c r="O108" s="6"/>
      <c r="P108" s="6"/>
      <c r="Q108" s="6"/>
      <c r="R108" s="6"/>
      <c r="S108" s="6"/>
      <c r="T108" s="6"/>
      <c r="U108" s="6"/>
      <c r="V108" s="6"/>
      <c r="W108" s="6"/>
      <c r="X108" s="6"/>
    </row>
    <row r="109" spans="2:24" s="9" customFormat="1" x14ac:dyDescent="0.25">
      <c r="B109" s="9">
        <v>22</v>
      </c>
      <c r="C109" s="9" t="s">
        <v>21</v>
      </c>
      <c r="D109" s="9">
        <v>2017</v>
      </c>
      <c r="F109" s="10"/>
      <c r="G109" s="10"/>
      <c r="H109" s="10"/>
      <c r="I109" s="10"/>
      <c r="J109" s="10"/>
      <c r="K109" s="10"/>
      <c r="L109" s="10"/>
      <c r="M109" s="10"/>
      <c r="N109" s="10"/>
      <c r="O109" s="10"/>
      <c r="P109" s="10"/>
      <c r="Q109" s="10"/>
      <c r="R109" s="10"/>
      <c r="S109" s="10"/>
      <c r="T109" s="10"/>
      <c r="U109" s="10"/>
      <c r="V109" s="10"/>
      <c r="W109" s="10"/>
      <c r="X109" s="10"/>
    </row>
    <row r="110" spans="2:24" s="9" customFormat="1" x14ac:dyDescent="0.25">
      <c r="D110" s="9">
        <v>2018</v>
      </c>
      <c r="F110" s="10"/>
      <c r="G110" s="10"/>
      <c r="H110" s="10"/>
      <c r="I110" s="10"/>
      <c r="J110" s="10"/>
      <c r="K110" s="10"/>
      <c r="L110" s="10"/>
      <c r="M110" s="10"/>
      <c r="N110" s="10"/>
      <c r="O110" s="10"/>
      <c r="P110" s="10"/>
      <c r="Q110" s="10"/>
      <c r="R110" s="10"/>
      <c r="S110" s="10"/>
      <c r="T110" s="10"/>
      <c r="U110" s="10"/>
      <c r="V110" s="10"/>
      <c r="W110" s="10"/>
      <c r="X110" s="10"/>
    </row>
    <row r="111" spans="2:24" s="9" customFormat="1" x14ac:dyDescent="0.25">
      <c r="D111" s="9">
        <v>2019</v>
      </c>
      <c r="F111" s="10"/>
      <c r="G111" s="10"/>
      <c r="H111" s="10"/>
      <c r="I111" s="10"/>
      <c r="J111" s="10"/>
      <c r="K111" s="10"/>
      <c r="L111" s="10"/>
      <c r="M111" s="10"/>
      <c r="N111" s="10"/>
      <c r="O111" s="10"/>
      <c r="P111" s="10"/>
      <c r="Q111" s="10"/>
      <c r="R111" s="10"/>
      <c r="S111" s="10"/>
      <c r="T111" s="10"/>
      <c r="U111" s="10"/>
      <c r="V111" s="10"/>
      <c r="W111" s="10"/>
      <c r="X111" s="10"/>
    </row>
    <row r="112" spans="2:24" s="9" customFormat="1" x14ac:dyDescent="0.25">
      <c r="D112" s="9">
        <v>2020</v>
      </c>
      <c r="F112" s="10"/>
      <c r="G112" s="10"/>
      <c r="H112" s="10"/>
      <c r="I112" s="10"/>
      <c r="J112" s="10"/>
      <c r="K112" s="10"/>
      <c r="L112" s="10"/>
      <c r="M112" s="10"/>
      <c r="N112" s="10"/>
      <c r="O112" s="10"/>
      <c r="P112" s="10"/>
      <c r="Q112" s="10"/>
      <c r="R112" s="10"/>
      <c r="S112" s="10"/>
      <c r="T112" s="10"/>
      <c r="U112" s="10"/>
      <c r="V112" s="10"/>
      <c r="W112" s="10"/>
      <c r="X112" s="10"/>
    </row>
    <row r="113" spans="2:24" s="9" customFormat="1" x14ac:dyDescent="0.25">
      <c r="D113" s="9">
        <v>2021</v>
      </c>
      <c r="F113" s="10"/>
      <c r="G113" s="10"/>
      <c r="H113" s="10"/>
      <c r="I113" s="10"/>
      <c r="J113" s="10"/>
      <c r="K113" s="10"/>
      <c r="L113" s="10"/>
      <c r="M113" s="10"/>
      <c r="N113" s="10"/>
      <c r="O113" s="10"/>
      <c r="P113" s="10"/>
      <c r="Q113" s="10"/>
      <c r="R113" s="10"/>
      <c r="S113" s="10"/>
      <c r="T113" s="10"/>
      <c r="U113" s="10"/>
      <c r="V113" s="10"/>
      <c r="W113" s="10"/>
      <c r="X113" s="10"/>
    </row>
    <row r="114" spans="2:24" s="9" customFormat="1" x14ac:dyDescent="0.25">
      <c r="B114" s="9">
        <v>23</v>
      </c>
      <c r="C114" s="9" t="s">
        <v>22</v>
      </c>
      <c r="D114" s="9">
        <v>2017</v>
      </c>
      <c r="F114" s="10"/>
      <c r="G114" s="10"/>
      <c r="H114" s="10"/>
      <c r="I114" s="10"/>
      <c r="J114" s="10"/>
      <c r="K114" s="10"/>
      <c r="L114" s="10"/>
      <c r="M114" s="10"/>
      <c r="N114" s="10"/>
      <c r="O114" s="10"/>
      <c r="P114" s="10"/>
      <c r="Q114" s="10"/>
      <c r="R114" s="10"/>
      <c r="S114" s="10"/>
      <c r="T114" s="10"/>
      <c r="U114" s="10"/>
      <c r="V114" s="10"/>
      <c r="W114" s="10"/>
      <c r="X114" s="10"/>
    </row>
    <row r="115" spans="2:24" s="9" customFormat="1" x14ac:dyDescent="0.25">
      <c r="D115" s="9">
        <v>2018</v>
      </c>
      <c r="F115" s="10"/>
      <c r="G115" s="10"/>
      <c r="H115" s="10"/>
      <c r="I115" s="10"/>
      <c r="J115" s="10"/>
      <c r="K115" s="10"/>
      <c r="L115" s="10"/>
      <c r="M115" s="10"/>
      <c r="N115" s="10"/>
      <c r="O115" s="10"/>
      <c r="P115" s="10"/>
      <c r="Q115" s="10"/>
      <c r="R115" s="10"/>
      <c r="S115" s="10"/>
      <c r="T115" s="10"/>
      <c r="U115" s="10"/>
      <c r="V115" s="10"/>
      <c r="W115" s="10"/>
      <c r="X115" s="10"/>
    </row>
    <row r="116" spans="2:24" s="9" customFormat="1" x14ac:dyDescent="0.25">
      <c r="D116" s="9">
        <v>2019</v>
      </c>
      <c r="F116" s="10"/>
      <c r="G116" s="10"/>
      <c r="H116" s="10"/>
      <c r="I116" s="10"/>
      <c r="J116" s="10"/>
      <c r="K116" s="10"/>
      <c r="L116" s="10"/>
      <c r="M116" s="10"/>
      <c r="N116" s="10"/>
      <c r="O116" s="10"/>
      <c r="P116" s="10"/>
      <c r="Q116" s="10"/>
      <c r="R116" s="10"/>
      <c r="S116" s="10"/>
      <c r="T116" s="10"/>
      <c r="U116" s="10"/>
      <c r="V116" s="10"/>
      <c r="W116" s="10"/>
      <c r="X116" s="10"/>
    </row>
    <row r="117" spans="2:24" s="9" customFormat="1" x14ac:dyDescent="0.25">
      <c r="D117" s="9">
        <v>2020</v>
      </c>
      <c r="F117" s="10"/>
      <c r="G117" s="10"/>
      <c r="H117" s="10"/>
      <c r="I117" s="10"/>
      <c r="J117" s="10"/>
      <c r="K117" s="10"/>
      <c r="L117" s="10"/>
      <c r="M117" s="10"/>
      <c r="N117" s="10"/>
      <c r="O117" s="10"/>
      <c r="P117" s="10"/>
      <c r="Q117" s="10"/>
      <c r="R117" s="10"/>
      <c r="S117" s="10"/>
      <c r="T117" s="10"/>
      <c r="U117" s="10"/>
      <c r="V117" s="10"/>
      <c r="W117" s="10"/>
      <c r="X117" s="10"/>
    </row>
    <row r="118" spans="2:24" s="9" customFormat="1" x14ac:dyDescent="0.25">
      <c r="D118" s="9">
        <v>2021</v>
      </c>
      <c r="F118" s="10"/>
      <c r="G118" s="10"/>
      <c r="H118" s="10"/>
      <c r="I118" s="10"/>
      <c r="J118" s="10"/>
      <c r="K118" s="10"/>
      <c r="L118" s="10"/>
      <c r="M118" s="10"/>
      <c r="N118" s="10"/>
      <c r="O118" s="10"/>
      <c r="P118" s="10"/>
      <c r="Q118" s="10"/>
      <c r="R118" s="10"/>
      <c r="S118" s="10"/>
      <c r="T118" s="10"/>
      <c r="U118" s="10"/>
      <c r="V118" s="10"/>
      <c r="W118" s="10"/>
      <c r="X118" s="10"/>
    </row>
    <row r="119" spans="2:24" s="5" customFormat="1" x14ac:dyDescent="0.25">
      <c r="B119" s="5">
        <v>24</v>
      </c>
      <c r="C119" s="5" t="s">
        <v>23</v>
      </c>
      <c r="D119" s="5">
        <v>2017</v>
      </c>
      <c r="F119" s="6"/>
      <c r="G119" s="6"/>
      <c r="H119" s="6"/>
      <c r="I119" s="6"/>
      <c r="J119" s="6"/>
      <c r="K119" s="6"/>
      <c r="L119" s="6"/>
      <c r="M119" s="6"/>
      <c r="N119" s="6"/>
      <c r="O119" s="6"/>
      <c r="P119" s="6"/>
      <c r="Q119" s="6"/>
      <c r="R119" s="6"/>
      <c r="S119" s="6"/>
      <c r="T119" s="6"/>
      <c r="U119" s="6"/>
      <c r="V119" s="6"/>
      <c r="W119" s="6"/>
      <c r="X119" s="6"/>
    </row>
    <row r="120" spans="2:24" s="5" customFormat="1" x14ac:dyDescent="0.25">
      <c r="D120" s="5">
        <v>2018</v>
      </c>
      <c r="F120" s="6"/>
      <c r="G120" s="6"/>
      <c r="H120" s="6"/>
      <c r="I120" s="6"/>
      <c r="J120" s="6"/>
      <c r="K120" s="6"/>
      <c r="L120" s="6"/>
      <c r="M120" s="6"/>
      <c r="N120" s="6"/>
      <c r="O120" s="6"/>
      <c r="P120" s="6"/>
      <c r="Q120" s="6"/>
      <c r="R120" s="6"/>
      <c r="S120" s="6"/>
      <c r="T120" s="6"/>
      <c r="U120" s="6"/>
      <c r="V120" s="6"/>
      <c r="W120" s="6"/>
      <c r="X120" s="6"/>
    </row>
    <row r="121" spans="2:24" s="5" customFormat="1" x14ac:dyDescent="0.25">
      <c r="D121" s="5">
        <v>2019</v>
      </c>
      <c r="F121" s="6"/>
      <c r="G121" s="6"/>
      <c r="H121" s="6"/>
      <c r="I121" s="6"/>
      <c r="J121" s="6"/>
      <c r="K121" s="6"/>
      <c r="L121" s="6"/>
      <c r="M121" s="6"/>
      <c r="N121" s="6"/>
      <c r="O121" s="6"/>
      <c r="P121" s="6"/>
      <c r="Q121" s="6"/>
      <c r="R121" s="6"/>
      <c r="S121" s="6"/>
      <c r="T121" s="6"/>
      <c r="U121" s="6"/>
      <c r="V121" s="6"/>
      <c r="W121" s="6"/>
      <c r="X121" s="6"/>
    </row>
    <row r="122" spans="2:24" s="5" customFormat="1" x14ac:dyDescent="0.25">
      <c r="D122" s="5">
        <v>2020</v>
      </c>
      <c r="F122" s="6"/>
      <c r="G122" s="6"/>
      <c r="H122" s="6"/>
      <c r="I122" s="6"/>
      <c r="J122" s="6"/>
      <c r="K122" s="6"/>
      <c r="L122" s="6"/>
      <c r="M122" s="6"/>
      <c r="N122" s="6"/>
      <c r="O122" s="6"/>
      <c r="P122" s="6"/>
      <c r="Q122" s="6"/>
      <c r="R122" s="6"/>
      <c r="S122" s="6"/>
      <c r="T122" s="6"/>
      <c r="U122" s="6"/>
      <c r="V122" s="6"/>
      <c r="W122" s="6"/>
      <c r="X122" s="6"/>
    </row>
    <row r="123" spans="2:24" s="5" customFormat="1" x14ac:dyDescent="0.25">
      <c r="D123" s="5">
        <v>2021</v>
      </c>
      <c r="F123" s="6"/>
      <c r="G123" s="6"/>
      <c r="H123" s="6"/>
      <c r="I123" s="6"/>
      <c r="J123" s="6"/>
      <c r="K123" s="6"/>
      <c r="L123" s="6"/>
      <c r="M123" s="6"/>
      <c r="N123" s="6"/>
      <c r="O123" s="6"/>
      <c r="P123" s="6"/>
      <c r="Q123" s="6"/>
      <c r="R123" s="6"/>
      <c r="S123" s="6"/>
      <c r="T123" s="6"/>
      <c r="U123" s="6"/>
      <c r="V123" s="6"/>
      <c r="W123" s="6"/>
      <c r="X123" s="6"/>
    </row>
    <row r="124" spans="2:24" s="5" customFormat="1" x14ac:dyDescent="0.25">
      <c r="B124" s="5">
        <v>25</v>
      </c>
      <c r="C124" s="5" t="s">
        <v>24</v>
      </c>
      <c r="D124" s="5">
        <v>2017</v>
      </c>
      <c r="F124" s="6"/>
      <c r="G124" s="6"/>
      <c r="H124" s="6"/>
      <c r="I124" s="6"/>
      <c r="J124" s="6"/>
      <c r="K124" s="6"/>
      <c r="L124" s="6"/>
      <c r="M124" s="6"/>
      <c r="N124" s="6"/>
      <c r="O124" s="6"/>
      <c r="P124" s="6"/>
      <c r="Q124" s="6"/>
      <c r="R124" s="6"/>
      <c r="S124" s="6"/>
      <c r="T124" s="6"/>
      <c r="U124" s="6"/>
      <c r="V124" s="6"/>
      <c r="W124" s="6"/>
      <c r="X124" s="6"/>
    </row>
    <row r="125" spans="2:24" s="5" customFormat="1" x14ac:dyDescent="0.25">
      <c r="D125" s="5">
        <v>2018</v>
      </c>
      <c r="F125" s="6"/>
      <c r="G125" s="6"/>
      <c r="H125" s="6"/>
      <c r="I125" s="6"/>
      <c r="J125" s="6"/>
      <c r="K125" s="6"/>
      <c r="L125" s="6"/>
      <c r="M125" s="6"/>
      <c r="N125" s="6"/>
      <c r="O125" s="6"/>
      <c r="P125" s="6"/>
      <c r="Q125" s="6"/>
      <c r="R125" s="6"/>
      <c r="S125" s="6"/>
      <c r="T125" s="6"/>
      <c r="U125" s="6"/>
      <c r="V125" s="6"/>
      <c r="W125" s="6"/>
      <c r="X125" s="6"/>
    </row>
    <row r="126" spans="2:24" s="5" customFormat="1" x14ac:dyDescent="0.25">
      <c r="D126" s="5">
        <v>2019</v>
      </c>
      <c r="F126" s="6"/>
      <c r="G126" s="6"/>
      <c r="H126" s="6"/>
      <c r="I126" s="6"/>
      <c r="J126" s="6"/>
      <c r="K126" s="6"/>
      <c r="L126" s="6"/>
      <c r="M126" s="6"/>
      <c r="N126" s="6"/>
      <c r="O126" s="6"/>
      <c r="P126" s="6"/>
      <c r="Q126" s="6"/>
      <c r="R126" s="6"/>
      <c r="S126" s="6"/>
      <c r="T126" s="6"/>
      <c r="U126" s="6"/>
      <c r="V126" s="6"/>
      <c r="W126" s="6"/>
      <c r="X126" s="6"/>
    </row>
    <row r="127" spans="2:24" s="5" customFormat="1" x14ac:dyDescent="0.25">
      <c r="D127" s="5">
        <v>2020</v>
      </c>
      <c r="F127" s="6"/>
      <c r="G127" s="6"/>
      <c r="H127" s="6"/>
      <c r="I127" s="6"/>
      <c r="J127" s="6"/>
      <c r="K127" s="6"/>
      <c r="L127" s="6"/>
      <c r="M127" s="6"/>
      <c r="N127" s="6"/>
      <c r="O127" s="6"/>
      <c r="P127" s="6"/>
      <c r="Q127" s="6"/>
      <c r="R127" s="6"/>
      <c r="S127" s="6"/>
      <c r="T127" s="6"/>
      <c r="U127" s="6"/>
      <c r="V127" s="6"/>
      <c r="W127" s="6"/>
      <c r="X127" s="6"/>
    </row>
    <row r="128" spans="2:24" s="5" customFormat="1" x14ac:dyDescent="0.25">
      <c r="D128" s="5">
        <v>2021</v>
      </c>
      <c r="F128" s="6"/>
      <c r="G128" s="6"/>
      <c r="H128" s="6"/>
      <c r="I128" s="6"/>
      <c r="J128" s="6"/>
      <c r="K128" s="6"/>
      <c r="L128" s="6"/>
      <c r="M128" s="6"/>
      <c r="N128" s="6"/>
      <c r="O128" s="6"/>
      <c r="P128" s="6"/>
      <c r="Q128" s="6"/>
      <c r="R128" s="6"/>
      <c r="S128" s="6"/>
      <c r="T128" s="6"/>
      <c r="U128" s="6"/>
      <c r="V128" s="6"/>
      <c r="W128" s="6"/>
      <c r="X128" s="6"/>
    </row>
    <row r="129" spans="2:24" s="7" customFormat="1" x14ac:dyDescent="0.25">
      <c r="B129" s="7">
        <v>26</v>
      </c>
      <c r="C129" s="7" t="s">
        <v>25</v>
      </c>
      <c r="D129" s="7">
        <v>2017</v>
      </c>
      <c r="F129" s="8"/>
      <c r="G129" s="8"/>
      <c r="H129" s="8"/>
      <c r="I129" s="8"/>
      <c r="J129" s="8"/>
      <c r="K129" s="8"/>
      <c r="L129" s="8"/>
      <c r="M129" s="8"/>
      <c r="N129" s="8"/>
      <c r="O129" s="8"/>
      <c r="P129" s="8"/>
      <c r="Q129" s="8"/>
      <c r="R129" s="8"/>
      <c r="S129" s="8"/>
      <c r="T129" s="8"/>
      <c r="U129" s="8"/>
      <c r="V129" s="8"/>
      <c r="W129" s="8"/>
      <c r="X129" s="8"/>
    </row>
    <row r="130" spans="2:24" s="7" customFormat="1" x14ac:dyDescent="0.25">
      <c r="D130" s="7">
        <v>2018</v>
      </c>
      <c r="F130" s="8"/>
      <c r="G130" s="8"/>
      <c r="H130" s="8"/>
      <c r="I130" s="8"/>
      <c r="J130" s="8"/>
      <c r="K130" s="8"/>
      <c r="L130" s="8"/>
      <c r="M130" s="8"/>
      <c r="N130" s="8"/>
      <c r="O130" s="8"/>
      <c r="P130" s="8"/>
      <c r="Q130" s="8"/>
      <c r="R130" s="8"/>
      <c r="S130" s="8"/>
      <c r="T130" s="8"/>
      <c r="U130" s="8"/>
      <c r="V130" s="8"/>
      <c r="W130" s="8"/>
      <c r="X130" s="8"/>
    </row>
    <row r="131" spans="2:24" s="7" customFormat="1" x14ac:dyDescent="0.25">
      <c r="D131" s="7">
        <v>2019</v>
      </c>
      <c r="F131" s="8"/>
      <c r="G131" s="8"/>
      <c r="H131" s="8"/>
      <c r="I131" s="8"/>
      <c r="J131" s="8"/>
      <c r="K131" s="8"/>
      <c r="L131" s="8"/>
      <c r="M131" s="8"/>
      <c r="N131" s="8"/>
      <c r="O131" s="8"/>
      <c r="P131" s="8"/>
      <c r="Q131" s="8"/>
      <c r="R131" s="8"/>
      <c r="S131" s="8"/>
      <c r="T131" s="8"/>
      <c r="U131" s="8"/>
      <c r="V131" s="8"/>
      <c r="W131" s="8"/>
      <c r="X131" s="8"/>
    </row>
    <row r="132" spans="2:24" s="7" customFormat="1" x14ac:dyDescent="0.25">
      <c r="D132" s="7">
        <v>2020</v>
      </c>
      <c r="F132" s="8"/>
      <c r="G132" s="8"/>
      <c r="H132" s="8"/>
      <c r="I132" s="8"/>
      <c r="J132" s="8"/>
      <c r="K132" s="8"/>
      <c r="L132" s="8"/>
      <c r="M132" s="8"/>
      <c r="N132" s="8"/>
      <c r="O132" s="8"/>
      <c r="P132" s="8"/>
      <c r="Q132" s="8"/>
      <c r="R132" s="8"/>
      <c r="S132" s="8"/>
      <c r="T132" s="8"/>
      <c r="U132" s="8"/>
      <c r="V132" s="8"/>
      <c r="W132" s="8"/>
      <c r="X132" s="8"/>
    </row>
    <row r="133" spans="2:24" s="7" customFormat="1" x14ac:dyDescent="0.25">
      <c r="D133" s="7">
        <v>2021</v>
      </c>
      <c r="F133" s="8"/>
      <c r="G133" s="8"/>
      <c r="H133" s="8"/>
      <c r="I133" s="8"/>
      <c r="J133" s="8"/>
      <c r="K133" s="8"/>
      <c r="L133" s="8"/>
      <c r="M133" s="8"/>
      <c r="N133" s="8"/>
      <c r="O133" s="8"/>
      <c r="P133" s="8"/>
      <c r="Q133" s="8"/>
      <c r="R133" s="8"/>
      <c r="S133" s="8"/>
      <c r="T133" s="8"/>
      <c r="U133" s="8"/>
      <c r="V133" s="8"/>
      <c r="W133" s="8"/>
      <c r="X133" s="8"/>
    </row>
    <row r="134" spans="2:24" s="9" customFormat="1" x14ac:dyDescent="0.25">
      <c r="B134" s="9">
        <v>27</v>
      </c>
      <c r="C134" s="9" t="s">
        <v>26</v>
      </c>
      <c r="D134" s="9">
        <v>2017</v>
      </c>
      <c r="F134" s="10"/>
      <c r="G134" s="10"/>
      <c r="H134" s="10"/>
      <c r="I134" s="10"/>
      <c r="J134" s="10"/>
      <c r="K134" s="10"/>
      <c r="L134" s="10"/>
      <c r="M134" s="10"/>
      <c r="N134" s="10"/>
      <c r="O134" s="10"/>
      <c r="P134" s="10"/>
      <c r="Q134" s="10"/>
      <c r="R134" s="10"/>
      <c r="S134" s="10"/>
      <c r="T134" s="10"/>
      <c r="U134" s="10"/>
      <c r="V134" s="10"/>
      <c r="W134" s="10"/>
      <c r="X134" s="10"/>
    </row>
    <row r="135" spans="2:24" s="9" customFormat="1" x14ac:dyDescent="0.25">
      <c r="D135" s="9">
        <v>2018</v>
      </c>
      <c r="F135" s="10"/>
      <c r="G135" s="10"/>
      <c r="H135" s="10"/>
      <c r="I135" s="10"/>
      <c r="J135" s="10"/>
      <c r="K135" s="10"/>
      <c r="L135" s="10"/>
      <c r="M135" s="10"/>
      <c r="N135" s="10"/>
      <c r="O135" s="10"/>
      <c r="P135" s="10"/>
      <c r="Q135" s="10"/>
      <c r="R135" s="10"/>
      <c r="S135" s="10"/>
      <c r="T135" s="10"/>
      <c r="U135" s="10"/>
      <c r="V135" s="10"/>
      <c r="W135" s="10"/>
      <c r="X135" s="10"/>
    </row>
    <row r="136" spans="2:24" s="9" customFormat="1" x14ac:dyDescent="0.25">
      <c r="D136" s="9">
        <v>2019</v>
      </c>
      <c r="F136" s="10"/>
      <c r="G136" s="10"/>
      <c r="H136" s="10"/>
      <c r="I136" s="10"/>
      <c r="J136" s="10"/>
      <c r="K136" s="10"/>
      <c r="L136" s="10"/>
      <c r="M136" s="10"/>
      <c r="N136" s="10"/>
      <c r="O136" s="10"/>
      <c r="P136" s="10"/>
      <c r="Q136" s="10"/>
      <c r="R136" s="10"/>
      <c r="S136" s="10"/>
      <c r="T136" s="10"/>
      <c r="U136" s="10"/>
      <c r="V136" s="10"/>
      <c r="W136" s="10"/>
      <c r="X136" s="10"/>
    </row>
    <row r="137" spans="2:24" s="9" customFormat="1" x14ac:dyDescent="0.25">
      <c r="D137" s="9">
        <v>2020</v>
      </c>
      <c r="F137" s="10"/>
      <c r="G137" s="10"/>
      <c r="H137" s="10"/>
      <c r="I137" s="10"/>
      <c r="J137" s="10"/>
      <c r="K137" s="10"/>
      <c r="L137" s="10"/>
      <c r="M137" s="10"/>
      <c r="N137" s="10"/>
      <c r="O137" s="10"/>
      <c r="P137" s="10"/>
      <c r="Q137" s="10"/>
      <c r="R137" s="10"/>
      <c r="S137" s="10"/>
      <c r="T137" s="10"/>
      <c r="U137" s="10"/>
      <c r="V137" s="10"/>
      <c r="W137" s="10"/>
      <c r="X137" s="10"/>
    </row>
    <row r="138" spans="2:24" s="9" customFormat="1" x14ac:dyDescent="0.25">
      <c r="D138" s="9">
        <v>2021</v>
      </c>
      <c r="F138" s="10"/>
      <c r="G138" s="10"/>
      <c r="H138" s="10"/>
      <c r="I138" s="10"/>
      <c r="J138" s="10"/>
      <c r="K138" s="10"/>
      <c r="L138" s="10"/>
      <c r="M138" s="10"/>
      <c r="N138" s="10"/>
      <c r="O138" s="10"/>
      <c r="P138" s="10"/>
      <c r="Q138" s="10"/>
      <c r="R138" s="10"/>
      <c r="S138" s="10"/>
      <c r="T138" s="10"/>
      <c r="U138" s="10"/>
      <c r="V138" s="10"/>
      <c r="W138" s="10"/>
      <c r="X138" s="10"/>
    </row>
    <row r="139" spans="2:24" s="9" customFormat="1" x14ac:dyDescent="0.25">
      <c r="B139" s="9">
        <v>28</v>
      </c>
      <c r="C139" s="9" t="s">
        <v>27</v>
      </c>
      <c r="D139" s="9">
        <v>2017</v>
      </c>
      <c r="F139" s="10"/>
      <c r="G139" s="10"/>
      <c r="H139" s="10"/>
      <c r="I139" s="10"/>
      <c r="J139" s="10"/>
      <c r="K139" s="10"/>
      <c r="L139" s="10"/>
      <c r="M139" s="10"/>
      <c r="N139" s="10"/>
      <c r="O139" s="10"/>
      <c r="P139" s="10"/>
      <c r="Q139" s="10"/>
      <c r="R139" s="10"/>
      <c r="S139" s="10"/>
      <c r="T139" s="10"/>
      <c r="U139" s="10"/>
      <c r="V139" s="10"/>
      <c r="W139" s="10"/>
      <c r="X139" s="10"/>
    </row>
    <row r="140" spans="2:24" s="9" customFormat="1" x14ac:dyDescent="0.25">
      <c r="D140" s="9">
        <v>2018</v>
      </c>
      <c r="F140" s="10"/>
      <c r="G140" s="10"/>
      <c r="H140" s="10"/>
      <c r="I140" s="10"/>
      <c r="J140" s="10"/>
      <c r="K140" s="10"/>
      <c r="L140" s="10"/>
      <c r="M140" s="10"/>
      <c r="N140" s="10"/>
      <c r="O140" s="10"/>
      <c r="P140" s="10"/>
      <c r="Q140" s="10"/>
      <c r="R140" s="10"/>
      <c r="S140" s="10"/>
      <c r="T140" s="10"/>
      <c r="U140" s="10"/>
      <c r="V140" s="10"/>
      <c r="W140" s="10"/>
      <c r="X140" s="10"/>
    </row>
    <row r="141" spans="2:24" s="9" customFormat="1" x14ac:dyDescent="0.25">
      <c r="D141" s="9">
        <v>2019</v>
      </c>
      <c r="F141" s="10"/>
      <c r="G141" s="10"/>
      <c r="H141" s="10"/>
      <c r="I141" s="10"/>
      <c r="J141" s="10"/>
      <c r="K141" s="10"/>
      <c r="L141" s="10"/>
      <c r="M141" s="10"/>
      <c r="N141" s="10"/>
      <c r="O141" s="10"/>
      <c r="P141" s="10"/>
      <c r="Q141" s="10"/>
      <c r="R141" s="10"/>
      <c r="S141" s="10"/>
      <c r="T141" s="10"/>
      <c r="U141" s="10"/>
      <c r="V141" s="10"/>
      <c r="W141" s="10"/>
      <c r="X141" s="10"/>
    </row>
    <row r="142" spans="2:24" s="9" customFormat="1" x14ac:dyDescent="0.25">
      <c r="D142" s="9">
        <v>2020</v>
      </c>
      <c r="F142" s="10"/>
      <c r="G142" s="10"/>
      <c r="H142" s="10"/>
      <c r="I142" s="10"/>
      <c r="J142" s="10"/>
      <c r="K142" s="10"/>
      <c r="L142" s="10"/>
      <c r="M142" s="10"/>
      <c r="N142" s="10"/>
      <c r="O142" s="10"/>
      <c r="P142" s="10"/>
      <c r="Q142" s="10"/>
      <c r="R142" s="10"/>
      <c r="S142" s="10"/>
      <c r="T142" s="10"/>
      <c r="U142" s="10"/>
      <c r="V142" s="10"/>
      <c r="W142" s="10"/>
      <c r="X142" s="10"/>
    </row>
    <row r="143" spans="2:24" s="9" customFormat="1" x14ac:dyDescent="0.25">
      <c r="D143" s="9">
        <v>2021</v>
      </c>
      <c r="F143" s="10"/>
      <c r="G143" s="10"/>
      <c r="H143" s="10"/>
      <c r="I143" s="10"/>
      <c r="J143" s="10"/>
      <c r="K143" s="10"/>
      <c r="L143" s="10"/>
      <c r="M143" s="10"/>
      <c r="N143" s="10"/>
      <c r="O143" s="10"/>
      <c r="P143" s="10"/>
      <c r="Q143" s="10"/>
      <c r="R143" s="10"/>
      <c r="S143" s="10"/>
      <c r="T143" s="10"/>
      <c r="U143" s="10"/>
      <c r="V143" s="10"/>
      <c r="W143" s="10"/>
      <c r="X143" s="10"/>
    </row>
    <row r="144" spans="2:24" s="5" customFormat="1" x14ac:dyDescent="0.25">
      <c r="B144" s="5">
        <v>29</v>
      </c>
      <c r="C144" s="5" t="s">
        <v>28</v>
      </c>
      <c r="D144" s="5">
        <v>2017</v>
      </c>
      <c r="F144" s="6"/>
      <c r="G144" s="6"/>
      <c r="H144" s="6"/>
      <c r="I144" s="6"/>
      <c r="J144" s="6"/>
      <c r="K144" s="6"/>
      <c r="L144" s="6"/>
      <c r="M144" s="6"/>
      <c r="N144" s="6"/>
      <c r="O144" s="6"/>
      <c r="P144" s="6"/>
      <c r="Q144" s="6"/>
      <c r="R144" s="6"/>
      <c r="S144" s="6"/>
      <c r="T144" s="6"/>
      <c r="U144" s="6"/>
      <c r="V144" s="6"/>
      <c r="W144" s="6"/>
      <c r="X144" s="6"/>
    </row>
    <row r="145" spans="2:24" s="5" customFormat="1" x14ac:dyDescent="0.25">
      <c r="D145" s="5">
        <v>2018</v>
      </c>
      <c r="F145" s="6"/>
      <c r="G145" s="6"/>
      <c r="H145" s="6"/>
      <c r="I145" s="6"/>
      <c r="J145" s="6"/>
      <c r="K145" s="6"/>
      <c r="L145" s="6"/>
      <c r="M145" s="6"/>
      <c r="N145" s="6"/>
      <c r="O145" s="6"/>
      <c r="P145" s="6"/>
      <c r="Q145" s="6"/>
      <c r="R145" s="6"/>
      <c r="S145" s="6"/>
      <c r="T145" s="6"/>
      <c r="U145" s="6"/>
      <c r="V145" s="6"/>
      <c r="W145" s="6"/>
      <c r="X145" s="6"/>
    </row>
    <row r="146" spans="2:24" s="5" customFormat="1" x14ac:dyDescent="0.25">
      <c r="D146" s="5">
        <v>2019</v>
      </c>
      <c r="F146" s="6"/>
      <c r="G146" s="6"/>
      <c r="H146" s="6"/>
      <c r="I146" s="6"/>
      <c r="J146" s="6"/>
      <c r="K146" s="6"/>
      <c r="L146" s="6"/>
      <c r="M146" s="6"/>
      <c r="N146" s="6"/>
      <c r="O146" s="6"/>
      <c r="P146" s="6"/>
      <c r="Q146" s="6"/>
      <c r="R146" s="6"/>
      <c r="S146" s="6"/>
      <c r="T146" s="6"/>
      <c r="U146" s="6"/>
      <c r="V146" s="6"/>
      <c r="W146" s="6"/>
      <c r="X146" s="6"/>
    </row>
    <row r="147" spans="2:24" s="5" customFormat="1" x14ac:dyDescent="0.25">
      <c r="D147" s="5">
        <v>2020</v>
      </c>
      <c r="F147" s="6"/>
      <c r="G147" s="6"/>
      <c r="H147" s="6"/>
      <c r="I147" s="6"/>
      <c r="J147" s="6"/>
      <c r="K147" s="6"/>
      <c r="L147" s="6"/>
      <c r="M147" s="6"/>
      <c r="N147" s="6"/>
      <c r="O147" s="6"/>
      <c r="P147" s="6"/>
      <c r="Q147" s="6"/>
      <c r="R147" s="6"/>
      <c r="S147" s="6"/>
      <c r="T147" s="6"/>
      <c r="U147" s="6"/>
      <c r="V147" s="6"/>
      <c r="W147" s="6"/>
      <c r="X147" s="6"/>
    </row>
    <row r="148" spans="2:24" s="5" customFormat="1" x14ac:dyDescent="0.25">
      <c r="D148" s="5">
        <v>2021</v>
      </c>
      <c r="F148" s="6"/>
      <c r="G148" s="6"/>
      <c r="H148" s="6"/>
      <c r="I148" s="6"/>
      <c r="J148" s="6"/>
      <c r="K148" s="6"/>
      <c r="L148" s="6"/>
      <c r="M148" s="6"/>
      <c r="N148" s="6"/>
      <c r="O148" s="6"/>
      <c r="P148" s="6"/>
      <c r="Q148" s="6"/>
      <c r="R148" s="6"/>
      <c r="S148" s="6"/>
      <c r="T148" s="6"/>
      <c r="U148" s="6"/>
      <c r="V148" s="6"/>
      <c r="W148" s="6"/>
      <c r="X148" s="6"/>
    </row>
    <row r="149" spans="2:24" s="9" customFormat="1" x14ac:dyDescent="0.25">
      <c r="B149" s="9">
        <v>30</v>
      </c>
      <c r="C149" s="9" t="s">
        <v>29</v>
      </c>
      <c r="D149" s="9">
        <v>2017</v>
      </c>
      <c r="F149" s="10"/>
      <c r="G149" s="10"/>
      <c r="H149" s="10"/>
      <c r="I149" s="10"/>
      <c r="J149" s="10"/>
      <c r="K149" s="10"/>
      <c r="L149" s="10"/>
      <c r="M149" s="10"/>
      <c r="N149" s="10"/>
      <c r="O149" s="10"/>
      <c r="P149" s="10"/>
      <c r="Q149" s="10"/>
      <c r="R149" s="10"/>
      <c r="S149" s="10"/>
      <c r="T149" s="10"/>
      <c r="U149" s="10"/>
      <c r="V149" s="10"/>
      <c r="W149" s="10"/>
      <c r="X149" s="10"/>
    </row>
    <row r="150" spans="2:24" s="9" customFormat="1" x14ac:dyDescent="0.25">
      <c r="D150" s="9">
        <v>2018</v>
      </c>
      <c r="F150" s="10"/>
      <c r="G150" s="10"/>
      <c r="H150" s="10"/>
      <c r="I150" s="10"/>
      <c r="J150" s="10"/>
      <c r="K150" s="10"/>
      <c r="L150" s="10"/>
      <c r="M150" s="10"/>
      <c r="N150" s="10"/>
      <c r="O150" s="10"/>
      <c r="P150" s="10"/>
      <c r="Q150" s="10"/>
      <c r="R150" s="10"/>
      <c r="S150" s="10"/>
      <c r="T150" s="10"/>
      <c r="U150" s="10"/>
      <c r="V150" s="10"/>
      <c r="W150" s="10"/>
      <c r="X150" s="10"/>
    </row>
    <row r="151" spans="2:24" s="9" customFormat="1" x14ac:dyDescent="0.25">
      <c r="D151" s="9">
        <v>2019</v>
      </c>
      <c r="F151" s="10"/>
      <c r="G151" s="10"/>
      <c r="H151" s="10"/>
      <c r="I151" s="10"/>
      <c r="J151" s="10"/>
      <c r="K151" s="10"/>
      <c r="L151" s="10"/>
      <c r="M151" s="10"/>
      <c r="N151" s="10"/>
      <c r="O151" s="10"/>
      <c r="P151" s="10"/>
      <c r="Q151" s="10"/>
      <c r="R151" s="10"/>
      <c r="S151" s="10"/>
      <c r="T151" s="10"/>
      <c r="U151" s="10"/>
      <c r="V151" s="10"/>
      <c r="W151" s="10"/>
      <c r="X151" s="10"/>
    </row>
    <row r="152" spans="2:24" s="9" customFormat="1" x14ac:dyDescent="0.25">
      <c r="D152" s="9">
        <v>2020</v>
      </c>
      <c r="F152" s="10"/>
      <c r="G152" s="10"/>
      <c r="H152" s="10"/>
      <c r="I152" s="10"/>
      <c r="J152" s="10"/>
      <c r="K152" s="10"/>
      <c r="L152" s="10"/>
      <c r="M152" s="10"/>
      <c r="N152" s="10"/>
      <c r="O152" s="10"/>
      <c r="P152" s="10"/>
      <c r="Q152" s="10"/>
      <c r="R152" s="10"/>
      <c r="S152" s="10"/>
      <c r="T152" s="10"/>
      <c r="U152" s="10"/>
      <c r="V152" s="10"/>
      <c r="W152" s="10"/>
      <c r="X152" s="10"/>
    </row>
    <row r="153" spans="2:24" s="9" customFormat="1" x14ac:dyDescent="0.25">
      <c r="D153" s="9">
        <v>2021</v>
      </c>
      <c r="F153" s="10"/>
      <c r="G153" s="10"/>
      <c r="H153" s="10"/>
      <c r="I153" s="10"/>
      <c r="J153" s="10"/>
      <c r="K153" s="10"/>
      <c r="L153" s="10"/>
      <c r="M153" s="10"/>
      <c r="N153" s="10"/>
      <c r="O153" s="10"/>
      <c r="P153" s="10"/>
      <c r="Q153" s="10"/>
      <c r="R153" s="10"/>
      <c r="S153" s="10"/>
      <c r="T153" s="10"/>
      <c r="U153" s="10"/>
      <c r="V153" s="10"/>
      <c r="W153" s="10"/>
      <c r="X153" s="10"/>
    </row>
    <row r="154" spans="2:24" s="9" customFormat="1" x14ac:dyDescent="0.25">
      <c r="B154" s="9">
        <v>31</v>
      </c>
      <c r="C154" s="9" t="s">
        <v>30</v>
      </c>
      <c r="D154" s="9">
        <v>2017</v>
      </c>
      <c r="F154" s="10"/>
      <c r="G154" s="10"/>
      <c r="H154" s="10"/>
      <c r="I154" s="10"/>
      <c r="J154" s="10"/>
      <c r="K154" s="10"/>
      <c r="L154" s="10"/>
      <c r="M154" s="10"/>
      <c r="N154" s="10"/>
      <c r="O154" s="10"/>
      <c r="P154" s="10"/>
      <c r="Q154" s="10"/>
      <c r="R154" s="10"/>
      <c r="S154" s="10"/>
      <c r="T154" s="10"/>
      <c r="U154" s="10"/>
      <c r="V154" s="10"/>
      <c r="W154" s="10"/>
      <c r="X154" s="10"/>
    </row>
    <row r="155" spans="2:24" s="9" customFormat="1" x14ac:dyDescent="0.25">
      <c r="D155" s="9">
        <v>2018</v>
      </c>
      <c r="F155" s="10"/>
      <c r="G155" s="10"/>
      <c r="H155" s="10"/>
      <c r="I155" s="10"/>
      <c r="J155" s="10"/>
      <c r="K155" s="10"/>
      <c r="L155" s="10"/>
      <c r="M155" s="10"/>
      <c r="N155" s="10"/>
      <c r="O155" s="10"/>
      <c r="P155" s="10"/>
      <c r="Q155" s="10"/>
      <c r="R155" s="10"/>
      <c r="S155" s="10"/>
      <c r="T155" s="10"/>
      <c r="U155" s="10"/>
      <c r="V155" s="10"/>
      <c r="W155" s="10"/>
      <c r="X155" s="10"/>
    </row>
    <row r="156" spans="2:24" s="9" customFormat="1" x14ac:dyDescent="0.25">
      <c r="D156" s="9">
        <v>2019</v>
      </c>
      <c r="F156" s="10"/>
      <c r="G156" s="10"/>
      <c r="H156" s="10"/>
      <c r="I156" s="10"/>
      <c r="J156" s="10"/>
      <c r="K156" s="10"/>
      <c r="L156" s="10"/>
      <c r="M156" s="10"/>
      <c r="N156" s="10"/>
      <c r="O156" s="10"/>
      <c r="P156" s="10"/>
      <c r="Q156" s="10"/>
      <c r="R156" s="10"/>
      <c r="S156" s="10"/>
      <c r="T156" s="10"/>
      <c r="U156" s="10"/>
      <c r="V156" s="10"/>
      <c r="W156" s="10"/>
      <c r="X156" s="10"/>
    </row>
    <row r="157" spans="2:24" s="9" customFormat="1" x14ac:dyDescent="0.25">
      <c r="D157" s="9">
        <v>2020</v>
      </c>
      <c r="F157" s="10"/>
      <c r="G157" s="10"/>
      <c r="H157" s="10"/>
      <c r="I157" s="10"/>
      <c r="J157" s="10"/>
      <c r="K157" s="10"/>
      <c r="L157" s="10"/>
      <c r="M157" s="10"/>
      <c r="N157" s="10"/>
      <c r="O157" s="10"/>
      <c r="P157" s="10"/>
      <c r="Q157" s="10"/>
      <c r="R157" s="10"/>
      <c r="S157" s="10"/>
      <c r="T157" s="10"/>
      <c r="U157" s="10"/>
      <c r="V157" s="10"/>
      <c r="W157" s="10"/>
      <c r="X157" s="10"/>
    </row>
    <row r="158" spans="2:24" s="9" customFormat="1" x14ac:dyDescent="0.25">
      <c r="D158" s="9">
        <v>2021</v>
      </c>
      <c r="F158" s="10"/>
      <c r="G158" s="10"/>
      <c r="H158" s="10"/>
      <c r="I158" s="10"/>
      <c r="J158" s="10"/>
      <c r="K158" s="10"/>
      <c r="L158" s="10"/>
      <c r="M158" s="10"/>
      <c r="N158" s="10"/>
      <c r="O158" s="10"/>
      <c r="P158" s="10"/>
      <c r="Q158" s="10"/>
      <c r="R158" s="10"/>
      <c r="S158" s="10"/>
      <c r="T158" s="10"/>
      <c r="U158" s="10"/>
      <c r="V158" s="10"/>
      <c r="W158" s="10"/>
      <c r="X158" s="10"/>
    </row>
    <row r="159" spans="2:24" s="9" customFormat="1" x14ac:dyDescent="0.25">
      <c r="B159" s="9">
        <v>32</v>
      </c>
      <c r="C159" s="9" t="s">
        <v>31</v>
      </c>
      <c r="D159" s="9">
        <v>2017</v>
      </c>
      <c r="F159" s="10"/>
      <c r="G159" s="10"/>
      <c r="H159" s="10"/>
      <c r="I159" s="10"/>
      <c r="J159" s="10"/>
      <c r="K159" s="10"/>
      <c r="L159" s="10"/>
      <c r="M159" s="10"/>
      <c r="N159" s="10"/>
      <c r="O159" s="10"/>
      <c r="P159" s="10"/>
      <c r="Q159" s="10"/>
      <c r="R159" s="10"/>
      <c r="S159" s="10"/>
      <c r="T159" s="10"/>
      <c r="U159" s="10"/>
      <c r="V159" s="10"/>
      <c r="W159" s="10"/>
      <c r="X159" s="10"/>
    </row>
    <row r="160" spans="2:24" s="9" customFormat="1" x14ac:dyDescent="0.25">
      <c r="D160" s="9">
        <v>2018</v>
      </c>
      <c r="F160" s="10"/>
      <c r="G160" s="10"/>
      <c r="H160" s="10"/>
      <c r="I160" s="10"/>
      <c r="J160" s="10"/>
      <c r="K160" s="10"/>
      <c r="L160" s="10"/>
      <c r="M160" s="10"/>
      <c r="N160" s="10"/>
      <c r="O160" s="10"/>
      <c r="P160" s="10"/>
      <c r="Q160" s="10"/>
      <c r="R160" s="10"/>
      <c r="S160" s="10"/>
      <c r="T160" s="10"/>
      <c r="U160" s="10"/>
      <c r="V160" s="10"/>
      <c r="W160" s="10"/>
      <c r="X160" s="10"/>
    </row>
    <row r="161" spans="2:24" s="9" customFormat="1" x14ac:dyDescent="0.25">
      <c r="D161" s="9">
        <v>2019</v>
      </c>
      <c r="F161" s="10"/>
      <c r="G161" s="10"/>
      <c r="H161" s="10"/>
      <c r="I161" s="10"/>
      <c r="J161" s="10"/>
      <c r="K161" s="10"/>
      <c r="L161" s="10"/>
      <c r="M161" s="10"/>
      <c r="N161" s="10"/>
      <c r="O161" s="10"/>
      <c r="P161" s="10"/>
      <c r="Q161" s="10"/>
      <c r="R161" s="10"/>
      <c r="S161" s="10"/>
      <c r="T161" s="10"/>
      <c r="U161" s="10"/>
      <c r="V161" s="10"/>
      <c r="W161" s="10"/>
      <c r="X161" s="10"/>
    </row>
    <row r="162" spans="2:24" s="9" customFormat="1" x14ac:dyDescent="0.25">
      <c r="D162" s="9">
        <v>2020</v>
      </c>
      <c r="F162" s="10"/>
      <c r="G162" s="10"/>
      <c r="H162" s="10"/>
      <c r="I162" s="10"/>
      <c r="J162" s="10"/>
      <c r="K162" s="10"/>
      <c r="L162" s="10"/>
      <c r="M162" s="10"/>
      <c r="N162" s="10"/>
      <c r="O162" s="10"/>
      <c r="P162" s="10"/>
      <c r="Q162" s="10"/>
      <c r="R162" s="10"/>
      <c r="S162" s="10"/>
      <c r="T162" s="10"/>
      <c r="U162" s="10"/>
      <c r="V162" s="10"/>
      <c r="W162" s="10"/>
      <c r="X162" s="10"/>
    </row>
    <row r="163" spans="2:24" s="9" customFormat="1" x14ac:dyDescent="0.25">
      <c r="D163" s="9">
        <v>2021</v>
      </c>
      <c r="F163" s="10"/>
      <c r="G163" s="10"/>
      <c r="H163" s="10"/>
      <c r="I163" s="10"/>
      <c r="J163" s="10"/>
      <c r="K163" s="10"/>
      <c r="L163" s="10"/>
      <c r="M163" s="10"/>
      <c r="N163" s="10"/>
      <c r="O163" s="10"/>
      <c r="P163" s="10"/>
      <c r="Q163" s="10"/>
      <c r="R163" s="10"/>
      <c r="S163" s="10"/>
      <c r="T163" s="10"/>
      <c r="U163" s="10"/>
      <c r="V163" s="10"/>
      <c r="W163" s="10"/>
      <c r="X163" s="10"/>
    </row>
    <row r="164" spans="2:24" s="5" customFormat="1" x14ac:dyDescent="0.25">
      <c r="B164" s="5">
        <v>33</v>
      </c>
      <c r="C164" s="5" t="s">
        <v>32</v>
      </c>
      <c r="D164" s="5">
        <v>2017</v>
      </c>
      <c r="F164" s="6"/>
      <c r="G164" s="6"/>
      <c r="H164" s="6"/>
      <c r="I164" s="6"/>
      <c r="J164" s="6"/>
      <c r="K164" s="6"/>
      <c r="L164" s="6"/>
      <c r="M164" s="6"/>
      <c r="N164" s="6"/>
      <c r="O164" s="6"/>
      <c r="P164" s="6"/>
      <c r="Q164" s="6"/>
      <c r="R164" s="6"/>
      <c r="S164" s="6"/>
      <c r="T164" s="6"/>
      <c r="U164" s="6"/>
      <c r="V164" s="6"/>
      <c r="W164" s="6"/>
      <c r="X164" s="6"/>
    </row>
    <row r="165" spans="2:24" s="5" customFormat="1" x14ac:dyDescent="0.25">
      <c r="D165" s="5">
        <v>2018</v>
      </c>
      <c r="F165" s="6"/>
      <c r="G165" s="6"/>
      <c r="H165" s="6"/>
      <c r="I165" s="6"/>
      <c r="J165" s="6"/>
      <c r="K165" s="6"/>
      <c r="L165" s="6"/>
      <c r="M165" s="6"/>
      <c r="N165" s="6"/>
      <c r="O165" s="6"/>
      <c r="P165" s="6"/>
      <c r="Q165" s="6"/>
      <c r="R165" s="6"/>
      <c r="S165" s="6"/>
      <c r="T165" s="6"/>
      <c r="U165" s="6"/>
      <c r="V165" s="6"/>
      <c r="W165" s="6"/>
      <c r="X165" s="6"/>
    </row>
    <row r="166" spans="2:24" s="5" customFormat="1" x14ac:dyDescent="0.25">
      <c r="D166" s="5">
        <v>2019</v>
      </c>
      <c r="F166" s="6"/>
      <c r="G166" s="6"/>
      <c r="H166" s="6"/>
      <c r="I166" s="6"/>
      <c r="J166" s="6"/>
      <c r="K166" s="6"/>
      <c r="L166" s="6"/>
      <c r="M166" s="6"/>
      <c r="N166" s="6"/>
      <c r="O166" s="6"/>
      <c r="P166" s="6"/>
      <c r="Q166" s="6"/>
      <c r="R166" s="6"/>
      <c r="S166" s="6"/>
      <c r="T166" s="6"/>
      <c r="U166" s="6"/>
      <c r="V166" s="6"/>
      <c r="W166" s="6"/>
      <c r="X166" s="6"/>
    </row>
    <row r="167" spans="2:24" s="5" customFormat="1" x14ac:dyDescent="0.25">
      <c r="D167" s="5">
        <v>2020</v>
      </c>
      <c r="F167" s="6"/>
      <c r="G167" s="6"/>
      <c r="H167" s="6"/>
      <c r="I167" s="6"/>
      <c r="J167" s="6"/>
      <c r="K167" s="6"/>
      <c r="L167" s="6"/>
      <c r="M167" s="6"/>
      <c r="N167" s="6"/>
      <c r="O167" s="6"/>
      <c r="P167" s="6"/>
      <c r="Q167" s="6"/>
      <c r="R167" s="6"/>
      <c r="S167" s="6"/>
      <c r="T167" s="6"/>
      <c r="U167" s="6"/>
      <c r="V167" s="6"/>
      <c r="W167" s="6"/>
      <c r="X167" s="6"/>
    </row>
    <row r="168" spans="2:24" s="5" customFormat="1" x14ac:dyDescent="0.25">
      <c r="D168" s="5">
        <v>2021</v>
      </c>
      <c r="F168" s="6"/>
      <c r="G168" s="6"/>
      <c r="H168" s="6"/>
      <c r="I168" s="6"/>
      <c r="J168" s="6"/>
      <c r="K168" s="6"/>
      <c r="L168" s="6"/>
      <c r="M168" s="6"/>
      <c r="N168" s="6"/>
      <c r="O168" s="6"/>
      <c r="P168" s="6"/>
      <c r="Q168" s="6"/>
      <c r="R168" s="6"/>
      <c r="S168" s="6"/>
      <c r="T168" s="6"/>
      <c r="U168" s="6"/>
      <c r="V168" s="6"/>
      <c r="W168" s="6"/>
      <c r="X168" s="6"/>
    </row>
    <row r="169" spans="2:24" s="5" customFormat="1" x14ac:dyDescent="0.25">
      <c r="B169" s="5">
        <v>34</v>
      </c>
      <c r="C169" s="5" t="s">
        <v>33</v>
      </c>
      <c r="D169" s="5">
        <v>2017</v>
      </c>
      <c r="F169" s="6"/>
      <c r="G169" s="6"/>
      <c r="H169" s="6"/>
      <c r="I169" s="6"/>
      <c r="J169" s="6"/>
      <c r="K169" s="6"/>
      <c r="L169" s="6"/>
      <c r="M169" s="6"/>
      <c r="N169" s="6"/>
      <c r="O169" s="6"/>
      <c r="P169" s="6"/>
      <c r="Q169" s="6"/>
      <c r="R169" s="6"/>
      <c r="S169" s="6"/>
      <c r="T169" s="6"/>
      <c r="U169" s="6"/>
      <c r="V169" s="6"/>
      <c r="W169" s="6"/>
      <c r="X169" s="6"/>
    </row>
    <row r="170" spans="2:24" s="5" customFormat="1" x14ac:dyDescent="0.25">
      <c r="D170" s="5">
        <v>2018</v>
      </c>
      <c r="F170" s="6"/>
      <c r="G170" s="6"/>
      <c r="H170" s="6"/>
      <c r="I170" s="6"/>
      <c r="J170" s="6"/>
      <c r="K170" s="6"/>
      <c r="L170" s="6"/>
      <c r="M170" s="6"/>
      <c r="N170" s="6"/>
      <c r="O170" s="6"/>
      <c r="P170" s="6"/>
      <c r="Q170" s="6"/>
      <c r="R170" s="6"/>
      <c r="S170" s="6"/>
      <c r="T170" s="6"/>
      <c r="U170" s="6"/>
      <c r="V170" s="6"/>
      <c r="W170" s="6"/>
      <c r="X170" s="6"/>
    </row>
    <row r="171" spans="2:24" s="5" customFormat="1" x14ac:dyDescent="0.25">
      <c r="D171" s="5">
        <v>2019</v>
      </c>
      <c r="F171" s="6"/>
      <c r="G171" s="6"/>
      <c r="H171" s="6"/>
      <c r="I171" s="6"/>
      <c r="J171" s="6"/>
      <c r="K171" s="6"/>
      <c r="L171" s="6"/>
      <c r="M171" s="6"/>
      <c r="N171" s="6"/>
      <c r="O171" s="6"/>
      <c r="P171" s="6"/>
      <c r="Q171" s="6"/>
      <c r="R171" s="6"/>
      <c r="S171" s="6"/>
      <c r="T171" s="6"/>
      <c r="U171" s="6"/>
      <c r="V171" s="6"/>
      <c r="W171" s="6"/>
      <c r="X171" s="6"/>
    </row>
    <row r="172" spans="2:24" s="5" customFormat="1" x14ac:dyDescent="0.25">
      <c r="D172" s="5">
        <v>2020</v>
      </c>
      <c r="F172" s="6"/>
      <c r="G172" s="6"/>
      <c r="H172" s="6"/>
      <c r="I172" s="6"/>
      <c r="J172" s="6"/>
      <c r="K172" s="6"/>
      <c r="L172" s="6"/>
      <c r="M172" s="6"/>
      <c r="N172" s="6"/>
      <c r="O172" s="6"/>
      <c r="P172" s="6"/>
      <c r="Q172" s="6"/>
      <c r="R172" s="6"/>
      <c r="S172" s="6"/>
      <c r="T172" s="6"/>
      <c r="U172" s="6"/>
      <c r="V172" s="6"/>
      <c r="W172" s="6"/>
      <c r="X172" s="6"/>
    </row>
    <row r="173" spans="2:24" s="5" customFormat="1" x14ac:dyDescent="0.25">
      <c r="D173" s="5">
        <v>2021</v>
      </c>
      <c r="F173" s="6"/>
      <c r="G173" s="6"/>
      <c r="H173" s="6"/>
      <c r="I173" s="6"/>
      <c r="J173" s="6"/>
      <c r="K173" s="6"/>
      <c r="L173" s="6"/>
      <c r="M173" s="6"/>
      <c r="N173" s="6"/>
      <c r="O173" s="6"/>
      <c r="P173" s="6"/>
      <c r="Q173" s="6"/>
      <c r="R173" s="6"/>
      <c r="S173" s="6"/>
      <c r="T173" s="6"/>
      <c r="U173" s="6"/>
      <c r="V173" s="6"/>
      <c r="W173" s="6"/>
      <c r="X173" s="6"/>
    </row>
    <row r="174" spans="2:24" s="5" customFormat="1" x14ac:dyDescent="0.25">
      <c r="B174" s="5">
        <v>35</v>
      </c>
      <c r="C174" s="5" t="s">
        <v>34</v>
      </c>
      <c r="D174" s="5">
        <v>2017</v>
      </c>
      <c r="F174" s="6"/>
      <c r="G174" s="6"/>
      <c r="H174" s="6"/>
      <c r="I174" s="6"/>
      <c r="J174" s="6"/>
      <c r="K174" s="6"/>
      <c r="L174" s="6"/>
      <c r="M174" s="6"/>
      <c r="N174" s="6"/>
      <c r="O174" s="6"/>
      <c r="P174" s="6"/>
      <c r="Q174" s="6"/>
      <c r="R174" s="6"/>
      <c r="S174" s="6"/>
      <c r="T174" s="6"/>
      <c r="U174" s="6"/>
      <c r="V174" s="6"/>
      <c r="W174" s="6"/>
      <c r="X174" s="6"/>
    </row>
    <row r="175" spans="2:24" s="5" customFormat="1" x14ac:dyDescent="0.25">
      <c r="D175" s="5">
        <v>2018</v>
      </c>
      <c r="F175" s="6"/>
      <c r="G175" s="6"/>
      <c r="H175" s="6"/>
      <c r="I175" s="6"/>
      <c r="J175" s="6"/>
      <c r="K175" s="6"/>
      <c r="L175" s="6"/>
      <c r="M175" s="6"/>
      <c r="N175" s="6"/>
      <c r="O175" s="6"/>
      <c r="P175" s="6"/>
      <c r="Q175" s="6"/>
      <c r="R175" s="6"/>
      <c r="S175" s="6"/>
      <c r="T175" s="6"/>
      <c r="U175" s="6"/>
      <c r="V175" s="6"/>
      <c r="W175" s="6"/>
      <c r="X175" s="6"/>
    </row>
    <row r="176" spans="2:24" s="5" customFormat="1" x14ac:dyDescent="0.25">
      <c r="D176" s="5">
        <v>2019</v>
      </c>
      <c r="F176" s="6"/>
      <c r="G176" s="6"/>
      <c r="H176" s="6"/>
      <c r="I176" s="6"/>
      <c r="J176" s="6"/>
      <c r="K176" s="6"/>
      <c r="L176" s="6"/>
      <c r="M176" s="6"/>
      <c r="N176" s="6"/>
      <c r="O176" s="6"/>
      <c r="P176" s="6"/>
      <c r="Q176" s="6"/>
      <c r="R176" s="6"/>
      <c r="S176" s="6"/>
      <c r="T176" s="6"/>
      <c r="U176" s="6"/>
      <c r="V176" s="6"/>
      <c r="W176" s="6"/>
      <c r="X176" s="6"/>
    </row>
    <row r="177" spans="2:24" s="5" customFormat="1" x14ac:dyDescent="0.25">
      <c r="D177" s="5">
        <v>2020</v>
      </c>
      <c r="F177" s="6"/>
      <c r="G177" s="6"/>
      <c r="H177" s="6"/>
      <c r="I177" s="6"/>
      <c r="J177" s="6"/>
      <c r="K177" s="6"/>
      <c r="L177" s="6"/>
      <c r="M177" s="6"/>
      <c r="N177" s="6"/>
      <c r="O177" s="6"/>
      <c r="P177" s="6"/>
      <c r="Q177" s="6"/>
      <c r="R177" s="6"/>
      <c r="S177" s="6"/>
      <c r="T177" s="6"/>
      <c r="U177" s="6"/>
      <c r="V177" s="6"/>
      <c r="W177" s="6"/>
      <c r="X177" s="6"/>
    </row>
    <row r="178" spans="2:24" s="5" customFormat="1" x14ac:dyDescent="0.25">
      <c r="D178" s="5">
        <v>2021</v>
      </c>
      <c r="F178" s="6"/>
      <c r="G178" s="6"/>
      <c r="H178" s="6"/>
      <c r="I178" s="6"/>
      <c r="J178" s="6"/>
      <c r="K178" s="6"/>
      <c r="L178" s="6"/>
      <c r="M178" s="6"/>
      <c r="N178" s="6"/>
      <c r="O178" s="6"/>
      <c r="P178" s="6"/>
      <c r="Q178" s="6"/>
      <c r="R178" s="6"/>
      <c r="S178" s="6"/>
      <c r="T178" s="6"/>
      <c r="U178" s="6"/>
      <c r="V178" s="6"/>
      <c r="W178" s="6"/>
      <c r="X178" s="6"/>
    </row>
    <row r="179" spans="2:24" x14ac:dyDescent="0.25">
      <c r="B179">
        <v>36</v>
      </c>
      <c r="C179" t="s">
        <v>35</v>
      </c>
      <c r="D179">
        <v>2017</v>
      </c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</row>
    <row r="180" spans="2:24" x14ac:dyDescent="0.25">
      <c r="D180">
        <v>2018</v>
      </c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</row>
    <row r="181" spans="2:24" x14ac:dyDescent="0.25">
      <c r="D181">
        <v>2019</v>
      </c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</row>
    <row r="182" spans="2:24" x14ac:dyDescent="0.25">
      <c r="D182">
        <v>2020</v>
      </c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</row>
    <row r="183" spans="2:24" x14ac:dyDescent="0.25">
      <c r="D183">
        <v>2021</v>
      </c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</row>
    <row r="184" spans="2:24" x14ac:dyDescent="0.25">
      <c r="B184">
        <v>37</v>
      </c>
      <c r="C184" t="s">
        <v>36</v>
      </c>
      <c r="D184">
        <v>2017</v>
      </c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</row>
    <row r="185" spans="2:24" x14ac:dyDescent="0.25">
      <c r="D185">
        <v>2018</v>
      </c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</row>
    <row r="186" spans="2:24" x14ac:dyDescent="0.25">
      <c r="D186">
        <v>2019</v>
      </c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</row>
    <row r="187" spans="2:24" x14ac:dyDescent="0.25">
      <c r="D187">
        <v>2020</v>
      </c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</row>
    <row r="188" spans="2:24" x14ac:dyDescent="0.25">
      <c r="D188">
        <v>2021</v>
      </c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</row>
    <row r="189" spans="2:24" x14ac:dyDescent="0.25">
      <c r="B189">
        <v>38</v>
      </c>
      <c r="C189" t="s">
        <v>37</v>
      </c>
      <c r="D189">
        <v>2017</v>
      </c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</row>
    <row r="190" spans="2:24" x14ac:dyDescent="0.25">
      <c r="D190">
        <v>2018</v>
      </c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</row>
    <row r="191" spans="2:24" x14ac:dyDescent="0.25">
      <c r="D191">
        <v>2019</v>
      </c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</row>
    <row r="192" spans="2:24" x14ac:dyDescent="0.25">
      <c r="D192">
        <v>2020</v>
      </c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</row>
    <row r="193" spans="2:24" x14ac:dyDescent="0.25">
      <c r="D193">
        <v>2021</v>
      </c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</row>
    <row r="194" spans="2:24" s="7" customFormat="1" x14ac:dyDescent="0.25">
      <c r="B194" s="7">
        <v>39</v>
      </c>
      <c r="C194" s="7" t="s">
        <v>38</v>
      </c>
      <c r="D194" s="7">
        <v>2017</v>
      </c>
      <c r="F194" s="8"/>
      <c r="G194" s="8"/>
      <c r="H194" s="8"/>
      <c r="I194" s="8"/>
      <c r="J194" s="8"/>
      <c r="K194" s="8"/>
      <c r="L194" s="8"/>
      <c r="M194" s="8"/>
      <c r="N194" s="8"/>
      <c r="O194" s="8"/>
      <c r="P194" s="8"/>
      <c r="Q194" s="8"/>
      <c r="R194" s="8"/>
      <c r="S194" s="8"/>
      <c r="T194" s="8"/>
      <c r="U194" s="8"/>
      <c r="V194" s="8"/>
      <c r="W194" s="8"/>
      <c r="X194" s="8"/>
    </row>
    <row r="195" spans="2:24" s="7" customFormat="1" x14ac:dyDescent="0.25">
      <c r="D195" s="7">
        <v>2018</v>
      </c>
      <c r="F195" s="8"/>
      <c r="G195" s="8"/>
      <c r="H195" s="8"/>
      <c r="I195" s="8"/>
      <c r="J195" s="8"/>
      <c r="K195" s="8"/>
      <c r="L195" s="8"/>
      <c r="M195" s="8"/>
      <c r="N195" s="8"/>
      <c r="O195" s="8"/>
      <c r="P195" s="8"/>
      <c r="Q195" s="8"/>
      <c r="R195" s="8"/>
      <c r="S195" s="8"/>
      <c r="T195" s="8"/>
      <c r="U195" s="8"/>
      <c r="V195" s="8"/>
      <c r="W195" s="8"/>
      <c r="X195" s="8"/>
    </row>
    <row r="196" spans="2:24" s="7" customFormat="1" x14ac:dyDescent="0.25">
      <c r="D196" s="7">
        <v>2019</v>
      </c>
      <c r="F196" s="8"/>
      <c r="G196" s="8"/>
      <c r="H196" s="8"/>
      <c r="I196" s="8"/>
      <c r="J196" s="8"/>
      <c r="K196" s="8"/>
      <c r="L196" s="8"/>
      <c r="M196" s="8"/>
      <c r="N196" s="8"/>
      <c r="O196" s="8"/>
      <c r="P196" s="8"/>
      <c r="Q196" s="8"/>
      <c r="R196" s="8"/>
      <c r="S196" s="8"/>
      <c r="T196" s="8"/>
      <c r="U196" s="8"/>
      <c r="V196" s="8"/>
      <c r="W196" s="8"/>
      <c r="X196" s="8"/>
    </row>
    <row r="197" spans="2:24" s="7" customFormat="1" x14ac:dyDescent="0.25">
      <c r="D197" s="7">
        <v>2020</v>
      </c>
      <c r="F197" s="8"/>
      <c r="G197" s="8"/>
      <c r="H197" s="8"/>
      <c r="I197" s="8"/>
      <c r="J197" s="8"/>
      <c r="K197" s="8"/>
      <c r="L197" s="8"/>
      <c r="M197" s="8"/>
      <c r="N197" s="8"/>
      <c r="O197" s="8"/>
      <c r="P197" s="8"/>
      <c r="Q197" s="8"/>
      <c r="R197" s="8"/>
      <c r="S197" s="8"/>
      <c r="T197" s="8"/>
      <c r="U197" s="8"/>
      <c r="V197" s="8"/>
      <c r="W197" s="8"/>
      <c r="X197" s="8"/>
    </row>
    <row r="198" spans="2:24" s="7" customFormat="1" x14ac:dyDescent="0.25">
      <c r="D198" s="7">
        <v>2021</v>
      </c>
      <c r="F198" s="8"/>
      <c r="G198" s="8"/>
      <c r="H198" s="8"/>
      <c r="I198" s="8"/>
      <c r="J198" s="8"/>
      <c r="K198" s="8"/>
      <c r="L198" s="8"/>
      <c r="M198" s="8"/>
      <c r="N198" s="8"/>
      <c r="O198" s="8"/>
      <c r="P198" s="8"/>
      <c r="Q198" s="8"/>
      <c r="R198" s="8"/>
      <c r="S198" s="8"/>
      <c r="T198" s="8"/>
      <c r="U198" s="8"/>
      <c r="V198" s="8"/>
      <c r="W198" s="8"/>
      <c r="X198" s="8"/>
    </row>
    <row r="199" spans="2:24" s="5" customFormat="1" x14ac:dyDescent="0.25">
      <c r="B199" s="5">
        <v>40</v>
      </c>
      <c r="C199" s="5" t="s">
        <v>39</v>
      </c>
      <c r="D199" s="5">
        <v>2017</v>
      </c>
      <c r="F199" s="6"/>
      <c r="G199" s="6"/>
      <c r="H199" s="6"/>
      <c r="I199" s="6"/>
      <c r="J199" s="6"/>
      <c r="K199" s="6"/>
      <c r="L199" s="6"/>
      <c r="M199" s="6"/>
      <c r="N199" s="6"/>
      <c r="O199" s="6"/>
      <c r="P199" s="6"/>
      <c r="Q199" s="6"/>
      <c r="R199" s="6"/>
      <c r="S199" s="6"/>
      <c r="T199" s="6"/>
      <c r="U199" s="6"/>
      <c r="V199" s="6"/>
      <c r="W199" s="6"/>
      <c r="X199" s="6"/>
    </row>
    <row r="200" spans="2:24" s="5" customFormat="1" x14ac:dyDescent="0.25">
      <c r="D200" s="5">
        <v>2018</v>
      </c>
      <c r="F200" s="6"/>
      <c r="G200" s="6"/>
      <c r="H200" s="6"/>
      <c r="I200" s="6"/>
      <c r="J200" s="6"/>
      <c r="K200" s="6"/>
      <c r="L200" s="6"/>
      <c r="M200" s="6"/>
      <c r="N200" s="6"/>
      <c r="O200" s="6"/>
      <c r="P200" s="6"/>
      <c r="Q200" s="6"/>
      <c r="R200" s="6"/>
      <c r="S200" s="6"/>
      <c r="T200" s="6"/>
      <c r="U200" s="6"/>
      <c r="V200" s="6"/>
      <c r="W200" s="6"/>
      <c r="X200" s="6"/>
    </row>
    <row r="201" spans="2:24" s="5" customFormat="1" x14ac:dyDescent="0.25">
      <c r="D201" s="5">
        <v>2019</v>
      </c>
      <c r="F201" s="6"/>
      <c r="G201" s="6"/>
      <c r="H201" s="6"/>
      <c r="I201" s="6"/>
      <c r="J201" s="6"/>
      <c r="K201" s="6"/>
      <c r="L201" s="6"/>
      <c r="M201" s="6"/>
      <c r="N201" s="6"/>
      <c r="O201" s="6"/>
      <c r="P201" s="6"/>
      <c r="Q201" s="6"/>
      <c r="R201" s="6"/>
      <c r="S201" s="6"/>
      <c r="T201" s="6"/>
      <c r="U201" s="6"/>
      <c r="V201" s="6"/>
      <c r="W201" s="6"/>
      <c r="X201" s="6"/>
    </row>
    <row r="202" spans="2:24" s="5" customFormat="1" x14ac:dyDescent="0.25">
      <c r="D202" s="5">
        <v>2020</v>
      </c>
      <c r="F202" s="6"/>
      <c r="G202" s="6"/>
      <c r="H202" s="6"/>
      <c r="I202" s="6"/>
      <c r="J202" s="6"/>
      <c r="K202" s="6"/>
      <c r="L202" s="6"/>
      <c r="M202" s="6"/>
      <c r="N202" s="6"/>
      <c r="O202" s="6"/>
      <c r="P202" s="6"/>
      <c r="Q202" s="6"/>
      <c r="R202" s="6"/>
      <c r="S202" s="6"/>
      <c r="T202" s="6"/>
      <c r="U202" s="6"/>
      <c r="V202" s="6"/>
      <c r="W202" s="6"/>
      <c r="X202" s="6"/>
    </row>
    <row r="203" spans="2:24" s="5" customFormat="1" x14ac:dyDescent="0.25">
      <c r="D203" s="5">
        <v>2021</v>
      </c>
      <c r="F203" s="6"/>
      <c r="G203" s="6"/>
      <c r="H203" s="6"/>
      <c r="I203" s="6"/>
      <c r="J203" s="6"/>
      <c r="K203" s="6"/>
      <c r="L203" s="6"/>
      <c r="M203" s="6"/>
      <c r="N203" s="6"/>
      <c r="O203" s="6"/>
      <c r="P203" s="6"/>
      <c r="Q203" s="6"/>
      <c r="R203" s="6"/>
      <c r="S203" s="6"/>
      <c r="T203" s="6"/>
      <c r="U203" s="6"/>
      <c r="V203" s="6"/>
      <c r="W203" s="6"/>
      <c r="X203" s="6"/>
    </row>
    <row r="204" spans="2:24" x14ac:dyDescent="0.25">
      <c r="B204">
        <v>41</v>
      </c>
      <c r="C204" t="s">
        <v>40</v>
      </c>
      <c r="D204">
        <v>2017</v>
      </c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</row>
    <row r="205" spans="2:24" x14ac:dyDescent="0.25">
      <c r="D205">
        <v>2018</v>
      </c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</row>
    <row r="206" spans="2:24" x14ac:dyDescent="0.25">
      <c r="D206">
        <v>2019</v>
      </c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</row>
    <row r="207" spans="2:24" x14ac:dyDescent="0.25">
      <c r="D207">
        <v>2020</v>
      </c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</row>
    <row r="208" spans="2:24" x14ac:dyDescent="0.25">
      <c r="D208">
        <v>2021</v>
      </c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</row>
    <row r="209" spans="2:24" s="5" customFormat="1" x14ac:dyDescent="0.25">
      <c r="B209" s="5">
        <v>42</v>
      </c>
      <c r="C209" s="5" t="s">
        <v>41</v>
      </c>
      <c r="D209" s="5">
        <v>2017</v>
      </c>
      <c r="E209" s="5" t="s">
        <v>58</v>
      </c>
      <c r="F209" s="6"/>
      <c r="G209" s="6"/>
      <c r="H209" s="6"/>
      <c r="I209" s="6"/>
      <c r="J209" s="6"/>
      <c r="K209" s="6"/>
      <c r="L209" s="6"/>
      <c r="M209" s="6"/>
      <c r="N209" s="6"/>
      <c r="O209" s="6"/>
      <c r="P209" s="6"/>
      <c r="Q209" s="6"/>
      <c r="R209" s="6"/>
      <c r="S209" s="6"/>
      <c r="T209" s="6"/>
      <c r="U209" s="6"/>
      <c r="V209" s="6"/>
      <c r="W209" s="6"/>
      <c r="X209" s="6"/>
    </row>
    <row r="210" spans="2:24" s="5" customFormat="1" x14ac:dyDescent="0.25">
      <c r="D210" s="5">
        <v>2018</v>
      </c>
      <c r="F210" s="6"/>
      <c r="G210" s="6"/>
      <c r="H210" s="6"/>
      <c r="I210" s="6"/>
      <c r="J210" s="6"/>
      <c r="K210" s="6"/>
      <c r="L210" s="6"/>
      <c r="M210" s="6"/>
      <c r="N210" s="6"/>
      <c r="O210" s="6"/>
      <c r="P210" s="6"/>
      <c r="Q210" s="6"/>
      <c r="R210" s="6"/>
      <c r="S210" s="6"/>
      <c r="T210" s="6"/>
      <c r="U210" s="6"/>
      <c r="V210" s="6"/>
      <c r="W210" s="6"/>
      <c r="X210" s="6"/>
    </row>
    <row r="211" spans="2:24" s="5" customFormat="1" x14ac:dyDescent="0.25">
      <c r="D211" s="5">
        <v>2019</v>
      </c>
      <c r="F211" s="6"/>
      <c r="G211" s="6"/>
      <c r="H211" s="6"/>
      <c r="I211" s="6"/>
      <c r="J211" s="6"/>
      <c r="K211" s="6"/>
      <c r="L211" s="6"/>
      <c r="M211" s="6"/>
      <c r="N211" s="6"/>
      <c r="O211" s="6"/>
      <c r="P211" s="6"/>
      <c r="Q211" s="6"/>
      <c r="R211" s="6"/>
      <c r="S211" s="6"/>
      <c r="T211" s="6"/>
      <c r="U211" s="6"/>
      <c r="V211" s="6"/>
      <c r="W211" s="6"/>
      <c r="X211" s="6"/>
    </row>
    <row r="212" spans="2:24" s="5" customFormat="1" x14ac:dyDescent="0.25">
      <c r="D212" s="5">
        <v>2020</v>
      </c>
      <c r="F212" s="6"/>
      <c r="G212" s="6"/>
      <c r="H212" s="6"/>
      <c r="I212" s="6"/>
      <c r="J212" s="6"/>
      <c r="K212" s="6"/>
      <c r="L212" s="6"/>
      <c r="M212" s="6"/>
      <c r="N212" s="6"/>
      <c r="O212" s="6"/>
      <c r="P212" s="6"/>
      <c r="Q212" s="6"/>
      <c r="R212" s="6"/>
      <c r="S212" s="6"/>
      <c r="T212" s="6"/>
      <c r="U212" s="6"/>
      <c r="V212" s="6"/>
      <c r="W212" s="6"/>
      <c r="X212" s="6"/>
    </row>
    <row r="213" spans="2:24" s="5" customFormat="1" x14ac:dyDescent="0.25">
      <c r="D213" s="5">
        <v>2021</v>
      </c>
      <c r="F213" s="6"/>
      <c r="G213" s="6"/>
      <c r="H213" s="6"/>
      <c r="I213" s="6"/>
      <c r="J213" s="6"/>
      <c r="K213" s="6"/>
      <c r="L213" s="6"/>
      <c r="M213" s="6"/>
      <c r="N213" s="6"/>
      <c r="O213" s="6"/>
      <c r="P213" s="6"/>
      <c r="Q213" s="6"/>
      <c r="R213" s="6"/>
      <c r="S213" s="6"/>
      <c r="T213" s="6"/>
      <c r="U213" s="6"/>
      <c r="V213" s="6"/>
      <c r="W213" s="6"/>
      <c r="X213" s="6"/>
    </row>
    <row r="214" spans="2:24" x14ac:dyDescent="0.25">
      <c r="B214">
        <v>43</v>
      </c>
      <c r="C214" t="s">
        <v>42</v>
      </c>
      <c r="D214">
        <v>2017</v>
      </c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</row>
    <row r="215" spans="2:24" x14ac:dyDescent="0.25">
      <c r="D215">
        <v>2018</v>
      </c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</row>
    <row r="216" spans="2:24" x14ac:dyDescent="0.25">
      <c r="D216">
        <v>2019</v>
      </c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</row>
    <row r="217" spans="2:24" x14ac:dyDescent="0.25">
      <c r="D217">
        <v>2020</v>
      </c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</row>
    <row r="218" spans="2:24" x14ac:dyDescent="0.25">
      <c r="D218">
        <v>2021</v>
      </c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</row>
    <row r="219" spans="2:24" x14ac:dyDescent="0.25"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</row>
    <row r="220" spans="2:24" x14ac:dyDescent="0.25"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N82"/>
  <sheetViews>
    <sheetView topLeftCell="B61" zoomScaleNormal="100" workbookViewId="0">
      <selection activeCell="E3" sqref="E3:E82"/>
    </sheetView>
  </sheetViews>
  <sheetFormatPr defaultRowHeight="15" x14ac:dyDescent="0.25"/>
  <cols>
    <col min="5" max="5" width="17.85546875" bestFit="1" customWidth="1"/>
    <col min="6" max="7" width="22.42578125" bestFit="1" customWidth="1"/>
    <col min="10" max="10" width="13.42578125" customWidth="1"/>
  </cols>
  <sheetData>
    <row r="2" spans="2:14" x14ac:dyDescent="0.25">
      <c r="E2" t="s">
        <v>45</v>
      </c>
      <c r="F2" t="s">
        <v>43</v>
      </c>
      <c r="G2" t="s">
        <v>44</v>
      </c>
    </row>
    <row r="3" spans="2:14" ht="15.75" thickBot="1" x14ac:dyDescent="0.3">
      <c r="B3">
        <v>1</v>
      </c>
      <c r="C3" t="s">
        <v>0</v>
      </c>
      <c r="D3">
        <v>2017</v>
      </c>
      <c r="E3" s="28">
        <f>(F3-G3)/G3</f>
        <v>9.4027087724329175E-2</v>
      </c>
      <c r="F3" s="37">
        <v>31619514000000</v>
      </c>
      <c r="G3" s="1">
        <v>28901948000000</v>
      </c>
      <c r="J3" s="32" t="s">
        <v>64</v>
      </c>
      <c r="K3" s="34" t="s">
        <v>65</v>
      </c>
      <c r="L3" s="34"/>
      <c r="M3" s="34"/>
      <c r="N3" s="31">
        <v>1</v>
      </c>
    </row>
    <row r="4" spans="2:14" x14ac:dyDescent="0.25">
      <c r="D4">
        <v>2018</v>
      </c>
      <c r="E4" s="28">
        <f t="shared" ref="E4:E67" si="0">(F4-G4)/G4</f>
        <v>8.6896939655682251E-2</v>
      </c>
      <c r="F4" s="37">
        <v>34367153000000</v>
      </c>
      <c r="G4" s="1">
        <f>F3</f>
        <v>31619514000000</v>
      </c>
      <c r="J4" s="32"/>
      <c r="K4" s="33" t="s">
        <v>66</v>
      </c>
      <c r="L4" s="33"/>
      <c r="M4" s="33"/>
      <c r="N4" s="32"/>
    </row>
    <row r="5" spans="2:14" x14ac:dyDescent="0.25">
      <c r="D5">
        <v>2019</v>
      </c>
      <c r="E5" s="28">
        <f t="shared" si="0"/>
        <v>0.12634471240019554</v>
      </c>
      <c r="F5" s="39">
        <v>38709314000000</v>
      </c>
      <c r="G5" s="14">
        <v>34367200000000</v>
      </c>
    </row>
    <row r="6" spans="2:14" x14ac:dyDescent="0.25">
      <c r="D6">
        <v>2020</v>
      </c>
      <c r="E6" s="28">
        <f t="shared" si="0"/>
        <v>1.6760568528804205</v>
      </c>
      <c r="F6" s="39">
        <v>103588325000000</v>
      </c>
      <c r="G6" s="15">
        <f>F5</f>
        <v>38709314000000</v>
      </c>
    </row>
    <row r="7" spans="2:14" x14ac:dyDescent="0.25">
      <c r="D7">
        <v>2021</v>
      </c>
      <c r="E7" s="28">
        <f t="shared" si="0"/>
        <v>0.13976771030905269</v>
      </c>
      <c r="F7" s="39">
        <v>118066628000000</v>
      </c>
      <c r="G7" s="15">
        <f>F6</f>
        <v>103588325000000</v>
      </c>
    </row>
    <row r="8" spans="2:14" x14ac:dyDescent="0.25">
      <c r="B8">
        <v>2</v>
      </c>
      <c r="C8" s="12" t="s">
        <v>1</v>
      </c>
      <c r="D8">
        <v>2017</v>
      </c>
      <c r="E8" s="28">
        <f t="shared" si="0"/>
        <v>7.0155437514070662E-2</v>
      </c>
      <c r="F8" s="37">
        <v>87939488000000</v>
      </c>
      <c r="G8" s="1">
        <v>82174500000000</v>
      </c>
    </row>
    <row r="9" spans="2:14" x14ac:dyDescent="0.25">
      <c r="C9" s="12"/>
      <c r="D9">
        <v>2018</v>
      </c>
      <c r="E9" s="28">
        <f t="shared" si="0"/>
        <v>9.7775279292051376E-2</v>
      </c>
      <c r="F9" s="37">
        <v>96537796000000</v>
      </c>
      <c r="G9" s="1">
        <f>F8</f>
        <v>87939488000000</v>
      </c>
    </row>
    <row r="10" spans="2:14" x14ac:dyDescent="0.25">
      <c r="C10" s="12"/>
      <c r="D10">
        <v>2019</v>
      </c>
      <c r="E10" s="28">
        <f t="shared" si="0"/>
        <v>-3.5140742797121955E-3</v>
      </c>
      <c r="F10" s="39">
        <v>96198559000000</v>
      </c>
      <c r="G10" s="14">
        <v>96537800000000</v>
      </c>
    </row>
    <row r="11" spans="2:14" x14ac:dyDescent="0.25">
      <c r="C11" s="12"/>
      <c r="D11">
        <v>2020</v>
      </c>
      <c r="E11" s="28">
        <f t="shared" si="0"/>
        <v>0.69583118183714165</v>
      </c>
      <c r="F11" s="39">
        <v>163136516000000</v>
      </c>
      <c r="G11" s="15">
        <f>F10</f>
        <v>96198559000000</v>
      </c>
    </row>
    <row r="12" spans="2:14" x14ac:dyDescent="0.25">
      <c r="C12" s="12"/>
      <c r="D12">
        <v>2021</v>
      </c>
      <c r="E12" s="28">
        <f t="shared" si="0"/>
        <v>9.9423951164924959E-2</v>
      </c>
      <c r="F12" s="39">
        <v>179356193000000</v>
      </c>
      <c r="G12" s="15">
        <f>F11</f>
        <v>163136516000000</v>
      </c>
    </row>
    <row r="13" spans="2:14" x14ac:dyDescent="0.25">
      <c r="B13">
        <v>3</v>
      </c>
      <c r="C13" s="12" t="s">
        <v>2</v>
      </c>
      <c r="D13">
        <v>2017</v>
      </c>
      <c r="E13" s="28">
        <f t="shared" si="0"/>
        <v>0.15426115942127566</v>
      </c>
      <c r="F13" s="37">
        <v>14915849800251</v>
      </c>
      <c r="G13" s="1">
        <v>12922422000000</v>
      </c>
    </row>
    <row r="14" spans="2:14" x14ac:dyDescent="0.25">
      <c r="C14" s="12"/>
      <c r="D14">
        <v>2018</v>
      </c>
      <c r="E14" s="28">
        <f t="shared" si="0"/>
        <v>0.17939686053542664</v>
      </c>
      <c r="F14" s="37">
        <v>17591706426634</v>
      </c>
      <c r="G14" s="1">
        <f>F13</f>
        <v>14915849800251</v>
      </c>
    </row>
    <row r="15" spans="2:14" x14ac:dyDescent="0.25">
      <c r="C15" s="12"/>
      <c r="D15">
        <v>2019</v>
      </c>
      <c r="E15" s="28">
        <f t="shared" si="0"/>
        <v>8.2209923612468289E-2</v>
      </c>
      <c r="F15" s="39">
        <v>19037918806473</v>
      </c>
      <c r="G15" s="14">
        <v>17591706000000</v>
      </c>
    </row>
    <row r="16" spans="2:14" x14ac:dyDescent="0.25">
      <c r="C16" s="12"/>
      <c r="D16">
        <v>2020</v>
      </c>
      <c r="E16" s="28">
        <f t="shared" si="0"/>
        <v>3.8847823419939052E-2</v>
      </c>
      <c r="F16" s="39">
        <v>19777500514550</v>
      </c>
      <c r="G16" s="15">
        <f>F15</f>
        <v>19037918806473</v>
      </c>
    </row>
    <row r="17" spans="2:7" x14ac:dyDescent="0.25">
      <c r="C17" s="12"/>
      <c r="D17">
        <v>2021</v>
      </c>
      <c r="E17" s="28">
        <f t="shared" si="0"/>
        <v>7.0864743942184102E-3</v>
      </c>
      <c r="F17" s="39">
        <v>19917653265528</v>
      </c>
      <c r="G17" s="15">
        <f>F16</f>
        <v>19777500514550</v>
      </c>
    </row>
    <row r="18" spans="2:7" x14ac:dyDescent="0.25">
      <c r="B18" s="12">
        <v>4</v>
      </c>
      <c r="C18" s="12" t="s">
        <v>5</v>
      </c>
      <c r="D18">
        <v>2017</v>
      </c>
      <c r="E18" s="28">
        <f t="shared" si="0"/>
        <v>0.2260984176948318</v>
      </c>
      <c r="F18" s="38">
        <v>5175896000000</v>
      </c>
      <c r="G18" s="13">
        <v>4221436000000</v>
      </c>
    </row>
    <row r="19" spans="2:7" x14ac:dyDescent="0.25">
      <c r="B19" s="12"/>
      <c r="C19" s="12"/>
      <c r="D19">
        <v>2018</v>
      </c>
      <c r="E19" s="28">
        <f t="shared" si="0"/>
        <v>7.3412410141162038E-2</v>
      </c>
      <c r="F19" s="38">
        <v>5555871000000</v>
      </c>
      <c r="G19" s="13">
        <f>F18</f>
        <v>5175896000000</v>
      </c>
    </row>
    <row r="20" spans="2:7" x14ac:dyDescent="0.25">
      <c r="B20" s="12"/>
      <c r="C20" s="12"/>
      <c r="D20">
        <v>2019</v>
      </c>
      <c r="E20" s="28">
        <f t="shared" si="0"/>
        <v>0.18944842311853533</v>
      </c>
      <c r="F20" s="39">
        <v>6608422000000</v>
      </c>
      <c r="G20" s="14">
        <v>5555871000000</v>
      </c>
    </row>
    <row r="21" spans="2:7" x14ac:dyDescent="0.25">
      <c r="B21" s="12"/>
      <c r="C21" s="12"/>
      <c r="D21">
        <v>2020</v>
      </c>
      <c r="E21" s="28">
        <f t="shared" si="0"/>
        <v>0.32469082634250657</v>
      </c>
      <c r="F21" s="39">
        <v>8754116000000</v>
      </c>
      <c r="G21" s="14">
        <f>F20</f>
        <v>6608422000000</v>
      </c>
    </row>
    <row r="22" spans="2:7" x14ac:dyDescent="0.25">
      <c r="B22" s="12"/>
      <c r="C22" s="12"/>
      <c r="D22">
        <v>2021</v>
      </c>
      <c r="E22" s="28">
        <f t="shared" si="0"/>
        <v>-0.15390017678541157</v>
      </c>
      <c r="F22" s="39">
        <v>7406856000000</v>
      </c>
      <c r="G22" s="14">
        <f>F21</f>
        <v>8754116000000</v>
      </c>
    </row>
    <row r="23" spans="2:7" x14ac:dyDescent="0.25">
      <c r="B23">
        <v>5</v>
      </c>
      <c r="C23" s="12" t="s">
        <v>6</v>
      </c>
      <c r="D23">
        <v>2017</v>
      </c>
      <c r="E23" s="28">
        <f t="shared" si="0"/>
        <v>0.56149784568869865</v>
      </c>
      <c r="F23" s="37">
        <v>4559573709411</v>
      </c>
      <c r="G23" s="1">
        <v>2920000000000</v>
      </c>
    </row>
    <row r="24" spans="2:7" x14ac:dyDescent="0.25">
      <c r="C24" s="12"/>
      <c r="D24">
        <v>2018</v>
      </c>
      <c r="E24" s="28">
        <f t="shared" si="0"/>
        <v>-3.6355005772987732E-2</v>
      </c>
      <c r="F24" s="37">
        <v>4393810380883</v>
      </c>
      <c r="G24" s="1">
        <f>F23</f>
        <v>4559573709411</v>
      </c>
    </row>
    <row r="25" spans="2:7" x14ac:dyDescent="0.25">
      <c r="C25" s="12"/>
      <c r="D25">
        <v>2019</v>
      </c>
      <c r="E25" s="28">
        <f t="shared" si="0"/>
        <v>6.5563005223258988E-2</v>
      </c>
      <c r="F25" s="37">
        <v>4682083844951</v>
      </c>
      <c r="G25" s="1">
        <v>4394000000000</v>
      </c>
    </row>
    <row r="26" spans="2:7" x14ac:dyDescent="0.25">
      <c r="C26" s="12"/>
      <c r="D26">
        <v>2020</v>
      </c>
      <c r="E26" s="28">
        <f t="shared" si="0"/>
        <v>-4.9088707393208031E-2</v>
      </c>
      <c r="F26" s="37">
        <v>4452166671985</v>
      </c>
      <c r="G26" s="1">
        <v>4682000000000</v>
      </c>
    </row>
    <row r="27" spans="2:7" x14ac:dyDescent="0.25">
      <c r="C27" s="12"/>
      <c r="D27">
        <v>2021</v>
      </c>
      <c r="E27" s="28">
        <f t="shared" si="0"/>
        <v>-5.8561450431940699E-2</v>
      </c>
      <c r="F27" s="37">
        <v>4191284422677</v>
      </c>
      <c r="G27" s="1">
        <v>4452000000000</v>
      </c>
    </row>
    <row r="28" spans="2:7" x14ac:dyDescent="0.25">
      <c r="B28">
        <v>6</v>
      </c>
      <c r="C28" s="12" t="s">
        <v>7</v>
      </c>
      <c r="D28" s="12">
        <v>2017</v>
      </c>
      <c r="E28" s="28">
        <f t="shared" si="0"/>
        <v>0.42657158313457416</v>
      </c>
      <c r="F28" s="37">
        <v>660917775322</v>
      </c>
      <c r="G28" s="1">
        <v>463291000000</v>
      </c>
    </row>
    <row r="29" spans="2:7" x14ac:dyDescent="0.25">
      <c r="C29" s="12"/>
      <c r="D29" s="12">
        <v>2018</v>
      </c>
      <c r="E29" s="28">
        <f t="shared" si="0"/>
        <v>0.26178156002493097</v>
      </c>
      <c r="F29" s="37">
        <v>833933861594</v>
      </c>
      <c r="G29" s="1">
        <f>F28</f>
        <v>660917775322</v>
      </c>
    </row>
    <row r="30" spans="2:7" x14ac:dyDescent="0.25">
      <c r="C30" s="12"/>
      <c r="D30" s="12">
        <v>2019</v>
      </c>
      <c r="E30" s="28">
        <f t="shared" si="0"/>
        <v>0.49309694018831224</v>
      </c>
      <c r="F30" s="37">
        <v>1245144303719</v>
      </c>
      <c r="G30" s="14">
        <v>833934000000</v>
      </c>
    </row>
    <row r="31" spans="2:7" x14ac:dyDescent="0.25">
      <c r="C31" s="12"/>
      <c r="D31" s="12">
        <v>2020</v>
      </c>
      <c r="E31" s="28">
        <f t="shared" si="0"/>
        <v>5.284192178085776E-2</v>
      </c>
      <c r="F31" s="37">
        <v>1310940121622</v>
      </c>
      <c r="G31" s="14">
        <f>F30</f>
        <v>1245144303719</v>
      </c>
    </row>
    <row r="32" spans="2:7" x14ac:dyDescent="0.25">
      <c r="C32" s="12"/>
      <c r="D32" s="12">
        <v>2021</v>
      </c>
      <c r="E32" s="28">
        <f t="shared" si="0"/>
        <v>2.8408204674460563E-2</v>
      </c>
      <c r="F32" s="37">
        <v>1348181576913</v>
      </c>
      <c r="G32" s="14">
        <f>F31</f>
        <v>1310940121622</v>
      </c>
    </row>
    <row r="33" spans="2:7" x14ac:dyDescent="0.25">
      <c r="B33">
        <v>7</v>
      </c>
      <c r="C33" s="12" t="s">
        <v>9</v>
      </c>
      <c r="D33" s="12">
        <v>2017</v>
      </c>
      <c r="E33" s="28">
        <f t="shared" si="0"/>
        <v>9.4799988012701328E-2</v>
      </c>
      <c r="F33" s="37">
        <v>840236000000</v>
      </c>
      <c r="G33" s="1">
        <v>767479000000</v>
      </c>
    </row>
    <row r="34" spans="2:7" x14ac:dyDescent="0.25">
      <c r="C34" s="12"/>
      <c r="D34" s="12">
        <v>2018</v>
      </c>
      <c r="E34" s="28">
        <f t="shared" si="0"/>
        <v>4.884103989831428E-2</v>
      </c>
      <c r="F34" s="37">
        <v>881274000000</v>
      </c>
      <c r="G34" s="1">
        <f>F33</f>
        <v>840236000000</v>
      </c>
    </row>
    <row r="35" spans="2:7" x14ac:dyDescent="0.25">
      <c r="C35" s="12"/>
      <c r="D35" s="12">
        <v>2019</v>
      </c>
      <c r="E35" s="28">
        <f t="shared" si="0"/>
        <v>-6.683392452290661E-2</v>
      </c>
      <c r="F35" s="37">
        <v>822375000000</v>
      </c>
      <c r="G35" s="1">
        <v>881274000000</v>
      </c>
    </row>
    <row r="36" spans="2:7" x14ac:dyDescent="0.25">
      <c r="C36" s="12"/>
      <c r="D36" s="12">
        <v>2020</v>
      </c>
      <c r="E36" s="28">
        <f t="shared" si="0"/>
        <v>0.16588052895576835</v>
      </c>
      <c r="F36" s="37">
        <v>958791000000</v>
      </c>
      <c r="G36" s="1">
        <v>822375000000</v>
      </c>
    </row>
    <row r="37" spans="2:7" x14ac:dyDescent="0.25">
      <c r="C37" s="12"/>
      <c r="D37" s="12">
        <v>2021</v>
      </c>
      <c r="E37" s="28">
        <f t="shared" si="0"/>
        <v>0.36015878330105311</v>
      </c>
      <c r="F37" s="37">
        <v>1304108000000</v>
      </c>
      <c r="G37" s="1">
        <v>958791000000</v>
      </c>
    </row>
    <row r="38" spans="2:7" x14ac:dyDescent="0.25">
      <c r="B38" s="12">
        <v>8</v>
      </c>
      <c r="C38" s="12" t="s">
        <v>11</v>
      </c>
      <c r="D38">
        <v>2017</v>
      </c>
      <c r="E38" s="28">
        <f t="shared" si="0"/>
        <v>0.11942404681260681</v>
      </c>
      <c r="F38" s="37">
        <v>1340842765000</v>
      </c>
      <c r="G38" s="13">
        <v>1197797000000</v>
      </c>
    </row>
    <row r="39" spans="2:7" x14ac:dyDescent="0.25">
      <c r="B39" s="12"/>
      <c r="C39" s="12"/>
      <c r="D39">
        <v>2018</v>
      </c>
      <c r="E39" s="28">
        <f t="shared" si="0"/>
        <v>0.13623849847897715</v>
      </c>
      <c r="F39" s="37">
        <v>1523517170000</v>
      </c>
      <c r="G39" s="13">
        <f>F38</f>
        <v>1340842765000</v>
      </c>
    </row>
    <row r="40" spans="2:7" x14ac:dyDescent="0.25">
      <c r="B40" s="12"/>
      <c r="C40" s="12"/>
      <c r="D40">
        <v>2019</v>
      </c>
      <c r="E40" s="28">
        <f t="shared" si="0"/>
        <v>-6.4018503239543764E-2</v>
      </c>
      <c r="F40" s="37">
        <v>1425983722000</v>
      </c>
      <c r="G40" s="1">
        <v>1523517000000</v>
      </c>
    </row>
    <row r="41" spans="2:7" x14ac:dyDescent="0.25">
      <c r="B41" s="12"/>
      <c r="C41" s="12"/>
      <c r="D41">
        <v>2020</v>
      </c>
      <c r="E41" s="28">
        <f t="shared" si="0"/>
        <v>-0.14053653341773562</v>
      </c>
      <c r="F41" s="37">
        <v>1225580913000</v>
      </c>
      <c r="G41" s="18">
        <f>F40</f>
        <v>1425983722000</v>
      </c>
    </row>
    <row r="42" spans="2:7" x14ac:dyDescent="0.25">
      <c r="B42" s="12"/>
      <c r="C42" s="12"/>
      <c r="D42">
        <v>2021</v>
      </c>
      <c r="E42" s="28">
        <f t="shared" si="0"/>
        <v>6.7838158311788271E-2</v>
      </c>
      <c r="F42" s="37">
        <v>1308722065000</v>
      </c>
      <c r="G42" s="18">
        <f>F41</f>
        <v>1225580913000</v>
      </c>
    </row>
    <row r="43" spans="2:7" x14ac:dyDescent="0.25">
      <c r="B43" s="12">
        <v>9</v>
      </c>
      <c r="C43" s="12" t="s">
        <v>15</v>
      </c>
      <c r="D43">
        <v>2017</v>
      </c>
      <c r="E43" s="28">
        <f t="shared" si="0"/>
        <v>-2.3371947327562266E-2</v>
      </c>
      <c r="F43" s="37">
        <v>1392636444501</v>
      </c>
      <c r="G43" s="13">
        <v>1425964000000</v>
      </c>
    </row>
    <row r="44" spans="2:7" x14ac:dyDescent="0.25">
      <c r="B44" s="12"/>
      <c r="D44">
        <v>2018</v>
      </c>
      <c r="E44" s="28">
        <f t="shared" si="0"/>
        <v>-0.1606165074009302</v>
      </c>
      <c r="F44" s="37">
        <v>1168956042706</v>
      </c>
      <c r="G44" s="13">
        <f>F43</f>
        <v>1392636444501</v>
      </c>
    </row>
    <row r="45" spans="2:7" x14ac:dyDescent="0.25">
      <c r="B45" s="12"/>
      <c r="D45">
        <v>2019</v>
      </c>
      <c r="E45" s="28">
        <f t="shared" si="0"/>
        <v>0.19172966482399681</v>
      </c>
      <c r="F45" s="37">
        <v>1393079542074</v>
      </c>
      <c r="G45" s="1">
        <v>1168956000000</v>
      </c>
    </row>
    <row r="46" spans="2:7" x14ac:dyDescent="0.25">
      <c r="B46" s="12"/>
      <c r="D46">
        <v>2020</v>
      </c>
      <c r="E46" s="28">
        <f t="shared" si="0"/>
        <v>0.12461189813724127</v>
      </c>
      <c r="F46" s="37">
        <v>1566673828068</v>
      </c>
      <c r="G46" s="18">
        <f>F45</f>
        <v>1393079542074</v>
      </c>
    </row>
    <row r="47" spans="2:7" x14ac:dyDescent="0.25">
      <c r="B47" s="12"/>
      <c r="D47">
        <v>2021</v>
      </c>
      <c r="E47" s="28">
        <f t="shared" si="0"/>
        <v>8.3433683386537366E-2</v>
      </c>
      <c r="F47" s="37">
        <v>1697387196209</v>
      </c>
      <c r="G47" s="18">
        <f>F46</f>
        <v>1566673828068</v>
      </c>
    </row>
    <row r="48" spans="2:7" x14ac:dyDescent="0.25">
      <c r="B48">
        <v>10</v>
      </c>
      <c r="C48" t="s">
        <v>16</v>
      </c>
      <c r="D48">
        <v>2017</v>
      </c>
      <c r="E48" s="28">
        <f t="shared" si="0"/>
        <v>0.55832849407201068</v>
      </c>
      <c r="F48" s="1">
        <v>576963542579</v>
      </c>
      <c r="G48" s="1">
        <v>370245134305</v>
      </c>
    </row>
    <row r="49" spans="2:7" x14ac:dyDescent="0.25">
      <c r="D49">
        <v>2018</v>
      </c>
      <c r="E49" s="28">
        <f t="shared" si="0"/>
        <v>0.31524177877685555</v>
      </c>
      <c r="F49" s="1">
        <v>758846556031</v>
      </c>
      <c r="G49" s="1">
        <f>F48</f>
        <v>576963542579</v>
      </c>
    </row>
    <row r="50" spans="2:7" x14ac:dyDescent="0.25">
      <c r="D50">
        <v>2019</v>
      </c>
      <c r="E50" s="28">
        <f t="shared" si="0"/>
        <v>0.11837634177169586</v>
      </c>
      <c r="F50" s="1">
        <v>848676035300</v>
      </c>
      <c r="G50" s="1">
        <v>758846556031</v>
      </c>
    </row>
    <row r="51" spans="2:7" x14ac:dyDescent="0.25">
      <c r="D51">
        <v>2020</v>
      </c>
      <c r="E51" s="28">
        <f t="shared" si="0"/>
        <v>6.8634174223394614E-2</v>
      </c>
      <c r="F51" s="1">
        <v>906924214166</v>
      </c>
      <c r="G51" s="1">
        <v>848676035300</v>
      </c>
    </row>
    <row r="52" spans="2:7" x14ac:dyDescent="0.25">
      <c r="D52">
        <v>2021</v>
      </c>
      <c r="E52" s="28">
        <f t="shared" si="0"/>
        <v>9.0630617072657974E-2</v>
      </c>
      <c r="F52" s="1">
        <v>989119315334</v>
      </c>
      <c r="G52" s="1">
        <v>906924214166</v>
      </c>
    </row>
    <row r="53" spans="2:7" x14ac:dyDescent="0.25">
      <c r="B53" s="12">
        <v>11</v>
      </c>
      <c r="C53" t="s">
        <v>17</v>
      </c>
      <c r="D53">
        <v>2017</v>
      </c>
      <c r="E53" s="28">
        <f t="shared" si="0"/>
        <v>2.6089711908048518E-3</v>
      </c>
      <c r="F53" s="13">
        <v>2939456000000</v>
      </c>
      <c r="G53" s="13">
        <v>2931807000000</v>
      </c>
    </row>
    <row r="54" spans="2:7" x14ac:dyDescent="0.25">
      <c r="B54" s="12"/>
      <c r="D54">
        <v>2018</v>
      </c>
      <c r="E54" s="28">
        <f t="shared" si="0"/>
        <v>0.15428841254980513</v>
      </c>
      <c r="F54" s="13">
        <v>3392980000000</v>
      </c>
      <c r="G54" s="13">
        <f>F53</f>
        <v>2939456000000</v>
      </c>
    </row>
    <row r="55" spans="2:7" x14ac:dyDescent="0.25">
      <c r="B55" s="12"/>
      <c r="D55">
        <v>2019</v>
      </c>
      <c r="E55" s="28">
        <f t="shared" si="0"/>
        <v>-0.11589016145099588</v>
      </c>
      <c r="F55" s="13">
        <v>2999767000000</v>
      </c>
      <c r="G55" s="13">
        <f>F54</f>
        <v>3392980000000</v>
      </c>
    </row>
    <row r="56" spans="2:7" x14ac:dyDescent="0.25">
      <c r="B56" s="12"/>
      <c r="D56">
        <v>2020</v>
      </c>
      <c r="E56" s="28">
        <f t="shared" si="0"/>
        <v>-1.2254285082808097E-2</v>
      </c>
      <c r="F56" s="13">
        <v>2963007000000</v>
      </c>
      <c r="G56" s="13">
        <f>F55</f>
        <v>2999767000000</v>
      </c>
    </row>
    <row r="57" spans="2:7" x14ac:dyDescent="0.25">
      <c r="B57" s="12"/>
      <c r="D57">
        <v>2021</v>
      </c>
      <c r="E57" s="28">
        <f t="shared" si="0"/>
        <v>1.0196060961043966E-2</v>
      </c>
      <c r="F57" s="13">
        <v>2993218000000</v>
      </c>
      <c r="G57" s="13">
        <f>F56</f>
        <v>2963007000000</v>
      </c>
    </row>
    <row r="58" spans="2:7" x14ac:dyDescent="0.25">
      <c r="B58">
        <v>12</v>
      </c>
      <c r="C58" t="s">
        <v>35</v>
      </c>
      <c r="D58">
        <v>2017</v>
      </c>
      <c r="E58" s="28">
        <f t="shared" si="0"/>
        <v>0.62033771443903118</v>
      </c>
      <c r="F58" s="37">
        <v>1623027475045</v>
      </c>
      <c r="G58" s="1">
        <v>1001660000000</v>
      </c>
    </row>
    <row r="59" spans="2:7" x14ac:dyDescent="0.25">
      <c r="D59">
        <v>2018</v>
      </c>
      <c r="E59" s="28">
        <f t="shared" si="0"/>
        <v>9.1396171195368817E-2</v>
      </c>
      <c r="F59" s="37">
        <v>1771365972009</v>
      </c>
      <c r="G59" s="1">
        <f>F58</f>
        <v>1623027475045</v>
      </c>
    </row>
    <row r="60" spans="2:7" x14ac:dyDescent="0.25">
      <c r="D60">
        <v>2019</v>
      </c>
      <c r="E60" s="28">
        <f t="shared" si="0"/>
        <v>2.7669743086424631E-2</v>
      </c>
      <c r="F60" s="37">
        <v>1820383352811</v>
      </c>
      <c r="G60" s="1">
        <v>1771370000000</v>
      </c>
    </row>
    <row r="61" spans="2:7" x14ac:dyDescent="0.25">
      <c r="D61">
        <v>2020</v>
      </c>
      <c r="E61" s="28">
        <f t="shared" si="0"/>
        <v>-2.8411349963194499E-2</v>
      </c>
      <c r="F61" s="37">
        <v>1768660546754</v>
      </c>
      <c r="G61" s="1">
        <v>1820380000000</v>
      </c>
    </row>
    <row r="62" spans="2:7" x14ac:dyDescent="0.25">
      <c r="D62">
        <v>2021</v>
      </c>
      <c r="E62" s="28">
        <f t="shared" si="0"/>
        <v>0.11407965355466851</v>
      </c>
      <c r="F62" s="37">
        <v>1970428120056</v>
      </c>
      <c r="G62" s="1">
        <v>1768660000000</v>
      </c>
    </row>
    <row r="63" spans="2:7" x14ac:dyDescent="0.25">
      <c r="B63" s="12">
        <v>13</v>
      </c>
      <c r="C63" t="s">
        <v>36</v>
      </c>
      <c r="D63">
        <v>2017</v>
      </c>
      <c r="E63" s="28">
        <f t="shared" si="0"/>
        <v>0.10331256005394196</v>
      </c>
      <c r="F63" s="37">
        <v>2510078000000</v>
      </c>
      <c r="G63" s="13">
        <v>2275038000000</v>
      </c>
    </row>
    <row r="64" spans="2:7" x14ac:dyDescent="0.25">
      <c r="B64" s="12"/>
      <c r="D64">
        <v>2018</v>
      </c>
      <c r="E64" s="28">
        <f t="shared" si="0"/>
        <v>0.15115984443511318</v>
      </c>
      <c r="F64" s="37">
        <v>2889501000000</v>
      </c>
      <c r="G64" s="13">
        <f>F63</f>
        <v>2510078000000</v>
      </c>
    </row>
    <row r="65" spans="2:7" x14ac:dyDescent="0.25">
      <c r="B65" s="12"/>
      <c r="D65">
        <v>2019</v>
      </c>
      <c r="E65" s="28">
        <f t="shared" si="0"/>
        <v>2.5779537712566978E-3</v>
      </c>
      <c r="F65" s="37">
        <v>2896950000000</v>
      </c>
      <c r="G65" s="13">
        <v>2889501000000</v>
      </c>
    </row>
    <row r="66" spans="2:7" x14ac:dyDescent="0.25">
      <c r="B66" s="12"/>
      <c r="D66">
        <v>2020</v>
      </c>
      <c r="E66" s="28">
        <f t="shared" si="0"/>
        <v>3.6158718652375774E-3</v>
      </c>
      <c r="F66" s="37">
        <v>2907425000000</v>
      </c>
      <c r="G66" s="13">
        <v>2896950000000</v>
      </c>
    </row>
    <row r="67" spans="2:7" x14ac:dyDescent="0.25">
      <c r="B67" s="12"/>
      <c r="D67">
        <v>2021</v>
      </c>
      <c r="E67" s="28">
        <f t="shared" si="0"/>
        <v>5.0188740896153815E-3</v>
      </c>
      <c r="F67" s="37">
        <v>2922017000000</v>
      </c>
      <c r="G67" s="13">
        <v>2907425000000</v>
      </c>
    </row>
    <row r="68" spans="2:7" x14ac:dyDescent="0.25">
      <c r="B68" s="12">
        <v>14</v>
      </c>
      <c r="C68" t="s">
        <v>37</v>
      </c>
      <c r="D68">
        <v>2017</v>
      </c>
      <c r="E68" s="28">
        <f t="shared" ref="E68:E82" si="1">(F68-G68)/G68</f>
        <v>0.17472117731513812</v>
      </c>
      <c r="F68" s="37">
        <v>1211184522659</v>
      </c>
      <c r="G68" s="13">
        <v>1031040000000</v>
      </c>
    </row>
    <row r="69" spans="2:7" x14ac:dyDescent="0.25">
      <c r="B69" s="12"/>
      <c r="D69">
        <v>2018</v>
      </c>
      <c r="E69" s="28">
        <f t="shared" si="1"/>
        <v>-0.17083169823022384</v>
      </c>
      <c r="F69" s="37">
        <v>1004275813783</v>
      </c>
      <c r="G69" s="13">
        <f>F68</f>
        <v>1211184522659</v>
      </c>
    </row>
    <row r="70" spans="2:7" x14ac:dyDescent="0.25">
      <c r="B70" s="12"/>
      <c r="D70">
        <v>2019</v>
      </c>
      <c r="E70" s="28">
        <f t="shared" si="1"/>
        <v>5.3032785988827706E-2</v>
      </c>
      <c r="F70" s="37">
        <v>1057529235985</v>
      </c>
      <c r="G70" s="14">
        <v>1004270000000</v>
      </c>
    </row>
    <row r="71" spans="2:7" x14ac:dyDescent="0.25">
      <c r="B71" s="12"/>
      <c r="D71">
        <v>2020</v>
      </c>
      <c r="E71" s="28">
        <f t="shared" si="1"/>
        <v>2.7748103463700574E-2</v>
      </c>
      <c r="F71" s="37">
        <v>1086873666641</v>
      </c>
      <c r="G71" s="14">
        <f>F70</f>
        <v>1057529235985</v>
      </c>
    </row>
    <row r="72" spans="2:7" x14ac:dyDescent="0.25">
      <c r="B72" s="12"/>
      <c r="D72">
        <v>2021</v>
      </c>
      <c r="E72" s="28">
        <f t="shared" si="1"/>
        <v>5.5560224629074687E-2</v>
      </c>
      <c r="F72" s="37">
        <v>1147260611703</v>
      </c>
      <c r="G72" s="14">
        <f>F71</f>
        <v>1086873666641</v>
      </c>
    </row>
    <row r="73" spans="2:7" x14ac:dyDescent="0.25">
      <c r="B73" s="12">
        <v>15</v>
      </c>
      <c r="C73" s="12" t="s">
        <v>40</v>
      </c>
      <c r="D73" s="12">
        <v>2017</v>
      </c>
      <c r="E73" s="28">
        <f t="shared" si="1"/>
        <v>2.2357639678470928E-3</v>
      </c>
      <c r="F73" s="37">
        <v>2342432443196</v>
      </c>
      <c r="G73" s="13">
        <v>2337207000000</v>
      </c>
    </row>
    <row r="74" spans="2:7" x14ac:dyDescent="0.25">
      <c r="B74" s="12"/>
      <c r="C74" s="12"/>
      <c r="D74" s="12">
        <v>2018</v>
      </c>
      <c r="E74" s="28">
        <f t="shared" si="1"/>
        <v>0.12327244171875509</v>
      </c>
      <c r="F74" s="37">
        <v>2631189810030</v>
      </c>
      <c r="G74" s="13">
        <f>F73</f>
        <v>2342432443196</v>
      </c>
    </row>
    <row r="75" spans="2:7" x14ac:dyDescent="0.25">
      <c r="B75" s="12"/>
      <c r="C75" s="12"/>
      <c r="D75" s="12">
        <v>2019</v>
      </c>
      <c r="E75" s="28">
        <f t="shared" si="1"/>
        <v>9.5155915004529953E-2</v>
      </c>
      <c r="F75" s="37">
        <v>2881563083954</v>
      </c>
      <c r="G75" s="13">
        <f>F74</f>
        <v>2631189810030</v>
      </c>
    </row>
    <row r="76" spans="2:7" x14ac:dyDescent="0.25">
      <c r="B76" s="12"/>
      <c r="C76" s="12"/>
      <c r="D76" s="12">
        <v>2020</v>
      </c>
      <c r="E76" s="28">
        <f t="shared" si="1"/>
        <v>0.19691811679839602</v>
      </c>
      <c r="F76" s="37">
        <v>3448995059882</v>
      </c>
      <c r="G76" s="13">
        <f>F75</f>
        <v>2881563083954</v>
      </c>
    </row>
    <row r="77" spans="2:7" x14ac:dyDescent="0.25">
      <c r="B77" s="12"/>
      <c r="C77" s="12"/>
      <c r="D77" s="12">
        <v>2021</v>
      </c>
      <c r="E77" s="28">
        <f t="shared" si="1"/>
        <v>0.13634366408228157</v>
      </c>
      <c r="F77" s="37">
        <v>3919243683748</v>
      </c>
      <c r="G77" s="13">
        <f>F76</f>
        <v>3448995059882</v>
      </c>
    </row>
    <row r="78" spans="2:7" x14ac:dyDescent="0.25">
      <c r="B78">
        <v>16</v>
      </c>
      <c r="C78" t="s">
        <v>42</v>
      </c>
      <c r="D78">
        <v>2017</v>
      </c>
      <c r="E78" s="28">
        <f t="shared" si="1"/>
        <v>0.1202186799471831</v>
      </c>
      <c r="F78" s="37">
        <v>636284210210</v>
      </c>
      <c r="G78" s="1">
        <v>568000000000</v>
      </c>
    </row>
    <row r="79" spans="2:7" x14ac:dyDescent="0.25">
      <c r="D79">
        <v>2018</v>
      </c>
      <c r="E79" s="28">
        <f t="shared" si="1"/>
        <v>0.17446529937991434</v>
      </c>
      <c r="F79" s="37">
        <v>747293725435</v>
      </c>
      <c r="G79" s="1">
        <f>F78</f>
        <v>636284210210</v>
      </c>
    </row>
    <row r="80" spans="2:7" x14ac:dyDescent="0.25">
      <c r="D80">
        <v>2019</v>
      </c>
      <c r="E80" s="28">
        <f t="shared" si="1"/>
        <v>5.8695507129852748E-2</v>
      </c>
      <c r="F80" s="37">
        <v>790845543826</v>
      </c>
      <c r="G80" s="1">
        <v>747000000000</v>
      </c>
    </row>
    <row r="81" spans="4:7" x14ac:dyDescent="0.25">
      <c r="D81">
        <v>2020</v>
      </c>
      <c r="E81" s="28">
        <f t="shared" si="1"/>
        <v>-2.1664927383059418E-2</v>
      </c>
      <c r="F81" s="37">
        <v>773863042440</v>
      </c>
      <c r="G81" s="1">
        <v>791000000000</v>
      </c>
    </row>
    <row r="82" spans="4:7" x14ac:dyDescent="0.25">
      <c r="D82">
        <v>2021</v>
      </c>
      <c r="E82" s="28">
        <f t="shared" si="1"/>
        <v>0.14874063409819122</v>
      </c>
      <c r="F82" s="37">
        <v>889125250792</v>
      </c>
      <c r="G82" s="1">
        <v>774000000000</v>
      </c>
    </row>
  </sheetData>
  <mergeCells count="4">
    <mergeCell ref="N3:N4"/>
    <mergeCell ref="K4:M4"/>
    <mergeCell ref="K3:M3"/>
    <mergeCell ref="J3:J4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R82"/>
  <sheetViews>
    <sheetView topLeftCell="A59" workbookViewId="0">
      <selection activeCell="E3" sqref="E3:E82"/>
    </sheetView>
  </sheetViews>
  <sheetFormatPr defaultRowHeight="15" x14ac:dyDescent="0.25"/>
  <cols>
    <col min="5" max="5" width="12" bestFit="1" customWidth="1"/>
    <col min="6" max="6" width="24.42578125" style="1" customWidth="1"/>
    <col min="9" max="9" width="11.42578125" customWidth="1"/>
    <col min="17" max="17" width="20" bestFit="1" customWidth="1"/>
    <col min="18" max="18" width="18.7109375" customWidth="1"/>
    <col min="19" max="19" width="15.140625" customWidth="1"/>
  </cols>
  <sheetData>
    <row r="2" spans="2:17" x14ac:dyDescent="0.25">
      <c r="E2" s="20" t="s">
        <v>46</v>
      </c>
      <c r="F2" s="21" t="s">
        <v>43</v>
      </c>
    </row>
    <row r="3" spans="2:17" x14ac:dyDescent="0.25">
      <c r="B3">
        <v>1</v>
      </c>
      <c r="C3" t="s">
        <v>0</v>
      </c>
      <c r="D3">
        <v>2017</v>
      </c>
      <c r="E3" s="4">
        <f>LN(F3)</f>
        <v>31.08479557757278</v>
      </c>
      <c r="F3" s="1">
        <v>31619514000000</v>
      </c>
      <c r="I3" s="7" t="s">
        <v>67</v>
      </c>
      <c r="J3" s="7" t="s">
        <v>68</v>
      </c>
      <c r="K3" s="7"/>
      <c r="Q3" s="16"/>
    </row>
    <row r="4" spans="2:17" x14ac:dyDescent="0.25">
      <c r="D4">
        <v>2018</v>
      </c>
      <c r="E4" s="4">
        <f t="shared" ref="E4:E67" si="0">LN(F4)</f>
        <v>31.168123737076613</v>
      </c>
      <c r="F4" s="1">
        <v>34367200000000</v>
      </c>
      <c r="I4" s="7"/>
      <c r="J4" s="7"/>
      <c r="K4" s="7"/>
      <c r="Q4" s="16"/>
    </row>
    <row r="5" spans="2:17" x14ac:dyDescent="0.25">
      <c r="D5">
        <v>2019</v>
      </c>
      <c r="E5" s="4">
        <f t="shared" si="0"/>
        <v>31.287100997171962</v>
      </c>
      <c r="F5" s="1">
        <v>38709300000000</v>
      </c>
      <c r="Q5" s="16"/>
    </row>
    <row r="6" spans="2:17" x14ac:dyDescent="0.25">
      <c r="D6">
        <v>2020</v>
      </c>
      <c r="E6" s="4">
        <f t="shared" si="0"/>
        <v>32.271445505013432</v>
      </c>
      <c r="F6" s="1">
        <v>103588300000000</v>
      </c>
      <c r="Q6" s="16"/>
    </row>
    <row r="7" spans="2:17" x14ac:dyDescent="0.25">
      <c r="D7">
        <v>2021</v>
      </c>
      <c r="E7" s="4">
        <f t="shared" si="0"/>
        <v>32.402269987956274</v>
      </c>
      <c r="F7" s="1">
        <v>118066600000000</v>
      </c>
      <c r="Q7" s="16"/>
    </row>
    <row r="8" spans="2:17" x14ac:dyDescent="0.25">
      <c r="B8">
        <v>2</v>
      </c>
      <c r="C8" s="12" t="s">
        <v>1</v>
      </c>
      <c r="D8">
        <v>2017</v>
      </c>
      <c r="E8" s="4">
        <f t="shared" si="0"/>
        <v>32.112903266515794</v>
      </c>
      <c r="F8" s="1">
        <v>88400900000000</v>
      </c>
      <c r="O8" s="12"/>
      <c r="Q8" s="16"/>
    </row>
    <row r="9" spans="2:17" x14ac:dyDescent="0.25">
      <c r="C9" s="12"/>
      <c r="D9">
        <v>2018</v>
      </c>
      <c r="E9" s="4">
        <f t="shared" si="0"/>
        <v>32.200955757419777</v>
      </c>
      <c r="F9" s="1">
        <v>96537800000000</v>
      </c>
      <c r="O9" s="12"/>
      <c r="Q9" s="16"/>
    </row>
    <row r="10" spans="2:17" x14ac:dyDescent="0.25">
      <c r="C10" s="12"/>
      <c r="D10">
        <v>2019</v>
      </c>
      <c r="E10" s="4">
        <f t="shared" si="0"/>
        <v>32.197435920479762</v>
      </c>
      <c r="F10" s="1">
        <v>96198600000000</v>
      </c>
      <c r="O10" s="12"/>
      <c r="Q10" s="16"/>
    </row>
    <row r="11" spans="2:17" x14ac:dyDescent="0.25">
      <c r="C11" s="12"/>
      <c r="D11">
        <v>2020</v>
      </c>
      <c r="E11" s="4">
        <f t="shared" si="0"/>
        <v>32.725608389604922</v>
      </c>
      <c r="F11" s="1">
        <v>163136500000000</v>
      </c>
      <c r="O11" s="12"/>
      <c r="Q11" s="16"/>
    </row>
    <row r="12" spans="2:17" x14ac:dyDescent="0.25">
      <c r="C12" s="12"/>
      <c r="D12">
        <v>2021</v>
      </c>
      <c r="E12" s="4">
        <f t="shared" si="0"/>
        <v>32.820394888587288</v>
      </c>
      <c r="F12" s="1">
        <v>179356200000000</v>
      </c>
      <c r="O12" s="12"/>
      <c r="Q12" s="16"/>
    </row>
    <row r="13" spans="2:17" x14ac:dyDescent="0.25">
      <c r="B13">
        <v>3</v>
      </c>
      <c r="C13" s="12" t="s">
        <v>2</v>
      </c>
      <c r="D13">
        <v>2017</v>
      </c>
      <c r="E13" s="4">
        <f t="shared" si="0"/>
        <v>30.333445521879192</v>
      </c>
      <c r="F13" s="1">
        <v>14915850000000</v>
      </c>
      <c r="O13" s="12"/>
      <c r="Q13" s="16"/>
    </row>
    <row r="14" spans="2:17" x14ac:dyDescent="0.25">
      <c r="C14" s="12"/>
      <c r="D14">
        <v>2018</v>
      </c>
      <c r="E14" s="4">
        <f t="shared" si="0"/>
        <v>30.498448656899477</v>
      </c>
      <c r="F14" s="1">
        <v>17591706000000</v>
      </c>
      <c r="O14" s="12"/>
      <c r="Q14" s="16"/>
    </row>
    <row r="15" spans="2:17" x14ac:dyDescent="0.25">
      <c r="C15" s="12"/>
      <c r="D15">
        <v>2019</v>
      </c>
      <c r="E15" s="4">
        <f t="shared" si="0"/>
        <v>30.577453843100013</v>
      </c>
      <c r="F15" s="1">
        <v>19037919000000</v>
      </c>
      <c r="O15" s="12"/>
      <c r="Q15" s="16"/>
    </row>
    <row r="16" spans="2:17" x14ac:dyDescent="0.25">
      <c r="C16" s="12"/>
      <c r="D16">
        <v>2020</v>
      </c>
      <c r="E16" s="4">
        <f t="shared" si="0"/>
        <v>30.615566094404468</v>
      </c>
      <c r="F16" s="1">
        <v>19777501000000</v>
      </c>
      <c r="O16" s="12"/>
      <c r="Q16" s="16"/>
    </row>
    <row r="17" spans="2:18" x14ac:dyDescent="0.25">
      <c r="C17" s="12"/>
      <c r="D17">
        <v>2021</v>
      </c>
      <c r="E17" s="4">
        <f t="shared" si="0"/>
        <v>30.622627539858389</v>
      </c>
      <c r="F17" s="1">
        <v>19917653000000</v>
      </c>
      <c r="O17" s="12"/>
      <c r="Q17" s="16"/>
    </row>
    <row r="18" spans="2:18" x14ac:dyDescent="0.25">
      <c r="B18" s="12">
        <v>4</v>
      </c>
      <c r="C18" s="12" t="s">
        <v>5</v>
      </c>
      <c r="D18">
        <v>2017</v>
      </c>
      <c r="E18" s="4">
        <f t="shared" si="0"/>
        <v>29.275033580189582</v>
      </c>
      <c r="F18" s="1">
        <v>5175896000000</v>
      </c>
      <c r="N18" s="12"/>
      <c r="O18" s="12"/>
      <c r="Q18" s="16"/>
      <c r="R18" s="19"/>
    </row>
    <row r="19" spans="2:18" x14ac:dyDescent="0.25">
      <c r="B19" s="12"/>
      <c r="C19" s="12"/>
      <c r="D19">
        <v>2018</v>
      </c>
      <c r="E19" s="4">
        <f t="shared" si="0"/>
        <v>29.34587632240855</v>
      </c>
      <c r="F19" s="1">
        <v>5555871000000</v>
      </c>
      <c r="N19" s="12"/>
      <c r="O19" s="12"/>
      <c r="Q19" s="16"/>
    </row>
    <row r="20" spans="2:18" x14ac:dyDescent="0.25">
      <c r="B20" s="12"/>
      <c r="C20" s="12"/>
      <c r="D20">
        <v>2019</v>
      </c>
      <c r="E20" s="4">
        <f t="shared" si="0"/>
        <v>29.519366012093606</v>
      </c>
      <c r="F20" s="1">
        <v>6608422000000</v>
      </c>
      <c r="N20" s="12"/>
      <c r="O20" s="12"/>
      <c r="Q20" s="16"/>
    </row>
    <row r="21" spans="2:18" x14ac:dyDescent="0.25">
      <c r="B21" s="12"/>
      <c r="C21" s="12"/>
      <c r="D21">
        <v>2020</v>
      </c>
      <c r="E21" s="4">
        <f t="shared" si="0"/>
        <v>29.800545105694674</v>
      </c>
      <c r="F21" s="1">
        <v>8754116000000</v>
      </c>
      <c r="N21" s="12"/>
      <c r="O21" s="12"/>
      <c r="Q21" s="16"/>
    </row>
    <row r="22" spans="2:18" x14ac:dyDescent="0.25">
      <c r="B22" s="12"/>
      <c r="C22" s="12"/>
      <c r="D22">
        <v>2021</v>
      </c>
      <c r="E22" s="4">
        <f t="shared" si="0"/>
        <v>29.633427173701463</v>
      </c>
      <c r="F22" s="1">
        <v>7406856000000</v>
      </c>
      <c r="N22" s="12"/>
      <c r="O22" s="12"/>
      <c r="Q22" s="16"/>
    </row>
    <row r="23" spans="2:18" x14ac:dyDescent="0.25">
      <c r="B23">
        <v>5</v>
      </c>
      <c r="C23" s="12" t="s">
        <v>6</v>
      </c>
      <c r="D23">
        <v>2017</v>
      </c>
      <c r="E23" s="4">
        <f t="shared" si="0"/>
        <v>29.148250250306578</v>
      </c>
      <c r="F23" s="1">
        <f>PP!F23</f>
        <v>4559573709411</v>
      </c>
      <c r="O23" s="12"/>
      <c r="Q23" s="16"/>
    </row>
    <row r="24" spans="2:18" x14ac:dyDescent="0.25">
      <c r="C24" s="12"/>
      <c r="D24">
        <v>2018</v>
      </c>
      <c r="E24" s="4">
        <f t="shared" si="0"/>
        <v>29.111217934859436</v>
      </c>
      <c r="F24" s="1">
        <f>PP!F24</f>
        <v>4393810380883</v>
      </c>
      <c r="O24" s="12"/>
      <c r="Q24" s="16"/>
    </row>
    <row r="25" spans="2:18" x14ac:dyDescent="0.25">
      <c r="C25" s="12"/>
      <c r="D25">
        <v>2019</v>
      </c>
      <c r="E25" s="4">
        <f t="shared" si="0"/>
        <v>29.174764392771777</v>
      </c>
      <c r="F25" s="1">
        <f>PP!F25</f>
        <v>4682083844951</v>
      </c>
      <c r="O25" s="12"/>
      <c r="Q25" s="16"/>
    </row>
    <row r="26" spans="2:18" x14ac:dyDescent="0.25">
      <c r="C26" s="12"/>
      <c r="D26">
        <v>2020</v>
      </c>
      <c r="E26" s="4">
        <f t="shared" si="0"/>
        <v>29.124411986193863</v>
      </c>
      <c r="F26" s="1">
        <f>PP!F26</f>
        <v>4452166671985</v>
      </c>
      <c r="O26" s="12"/>
      <c r="Q26" s="16"/>
    </row>
    <row r="27" spans="2:18" x14ac:dyDescent="0.25">
      <c r="C27" s="12"/>
      <c r="D27">
        <v>2021</v>
      </c>
      <c r="E27" s="4">
        <f t="shared" si="0"/>
        <v>29.064028347678988</v>
      </c>
      <c r="F27" s="1">
        <f>PP!F27</f>
        <v>4191284422677</v>
      </c>
      <c r="O27" s="12"/>
      <c r="Q27" s="16"/>
    </row>
    <row r="28" spans="2:18" x14ac:dyDescent="0.25">
      <c r="B28">
        <v>6</v>
      </c>
      <c r="C28" s="12" t="s">
        <v>7</v>
      </c>
      <c r="D28" s="12">
        <v>2017</v>
      </c>
      <c r="E28" s="4">
        <f t="shared" si="0"/>
        <v>27.216895274691339</v>
      </c>
      <c r="F28" s="1">
        <f>PP!F28</f>
        <v>660917775322</v>
      </c>
      <c r="O28" s="12"/>
      <c r="P28" s="12"/>
      <c r="Q28" s="16"/>
    </row>
    <row r="29" spans="2:18" x14ac:dyDescent="0.25">
      <c r="C29" s="12"/>
      <c r="D29" s="12">
        <v>2018</v>
      </c>
      <c r="E29" s="4">
        <f t="shared" si="0"/>
        <v>27.449419933515454</v>
      </c>
      <c r="F29" s="1">
        <f>PP!F29</f>
        <v>833933861594</v>
      </c>
      <c r="O29" s="12"/>
      <c r="P29" s="12"/>
      <c r="Q29" s="16"/>
    </row>
    <row r="30" spans="2:18" x14ac:dyDescent="0.25">
      <c r="C30" s="12"/>
      <c r="D30" s="12">
        <v>2019</v>
      </c>
      <c r="E30" s="4">
        <f t="shared" si="0"/>
        <v>27.850272545730174</v>
      </c>
      <c r="F30" s="1">
        <f>PP!F30</f>
        <v>1245144303719</v>
      </c>
      <c r="O30" s="12"/>
      <c r="P30" s="12"/>
      <c r="Q30" s="16"/>
    </row>
    <row r="31" spans="2:18" x14ac:dyDescent="0.25">
      <c r="C31" s="12"/>
      <c r="D31" s="12">
        <v>2020</v>
      </c>
      <c r="E31" s="4">
        <f t="shared" si="0"/>
        <v>27.901765645847046</v>
      </c>
      <c r="F31" s="1">
        <f>PP!F31</f>
        <v>1310940121622</v>
      </c>
      <c r="O31" s="12"/>
      <c r="P31" s="12"/>
      <c r="Q31" s="16"/>
    </row>
    <row r="32" spans="2:18" x14ac:dyDescent="0.25">
      <c r="C32" s="12"/>
      <c r="D32" s="12">
        <v>2021</v>
      </c>
      <c r="E32" s="4">
        <f t="shared" si="0"/>
        <v>27.929777820321338</v>
      </c>
      <c r="F32" s="1">
        <f>PP!F32</f>
        <v>1348181576913</v>
      </c>
      <c r="O32" s="12"/>
      <c r="P32" s="12"/>
      <c r="Q32" s="16"/>
    </row>
    <row r="33" spans="2:17" x14ac:dyDescent="0.25">
      <c r="B33">
        <v>7</v>
      </c>
      <c r="C33" s="12" t="s">
        <v>9</v>
      </c>
      <c r="D33" s="12">
        <v>2017</v>
      </c>
      <c r="E33" s="4">
        <f t="shared" si="0"/>
        <v>27.456948641704994</v>
      </c>
      <c r="F33" s="1">
        <f>PP!F33</f>
        <v>840236000000</v>
      </c>
      <c r="O33" s="12"/>
      <c r="P33" s="12"/>
      <c r="Q33" s="16"/>
    </row>
    <row r="34" spans="2:17" x14ac:dyDescent="0.25">
      <c r="C34" s="12"/>
      <c r="D34" s="12">
        <v>2018</v>
      </c>
      <c r="E34" s="4">
        <f t="shared" si="0"/>
        <v>27.504634424744602</v>
      </c>
      <c r="F34" s="1">
        <f>PP!F34</f>
        <v>881274000000</v>
      </c>
      <c r="O34" s="12"/>
      <c r="P34" s="12"/>
      <c r="Q34" s="16"/>
    </row>
    <row r="35" spans="2:17" x14ac:dyDescent="0.25">
      <c r="C35" s="12"/>
      <c r="D35" s="12">
        <v>2019</v>
      </c>
      <c r="E35" s="4">
        <f t="shared" si="0"/>
        <v>27.435462332352571</v>
      </c>
      <c r="F35" s="1">
        <f>PP!F35</f>
        <v>822375000000</v>
      </c>
      <c r="O35" s="12"/>
      <c r="P35" s="12"/>
      <c r="Q35" s="16"/>
    </row>
    <row r="36" spans="2:17" x14ac:dyDescent="0.25">
      <c r="C36" s="12"/>
      <c r="D36" s="12">
        <v>2020</v>
      </c>
      <c r="E36" s="4">
        <f t="shared" si="0"/>
        <v>27.588938952729169</v>
      </c>
      <c r="F36" s="1">
        <f>PP!F36</f>
        <v>958791000000</v>
      </c>
      <c r="O36" s="12"/>
      <c r="P36" s="12"/>
      <c r="Q36" s="16"/>
    </row>
    <row r="37" spans="2:17" x14ac:dyDescent="0.25">
      <c r="C37" s="12"/>
      <c r="D37" s="12">
        <v>2021</v>
      </c>
      <c r="E37" s="4">
        <f t="shared" si="0"/>
        <v>27.896540398089339</v>
      </c>
      <c r="F37" s="1">
        <f>PP!F37</f>
        <v>1304108000000</v>
      </c>
      <c r="O37" s="12"/>
      <c r="P37" s="12"/>
      <c r="Q37" s="16"/>
    </row>
    <row r="38" spans="2:17" x14ac:dyDescent="0.25">
      <c r="B38" s="12">
        <v>8</v>
      </c>
      <c r="C38" s="12" t="s">
        <v>11</v>
      </c>
      <c r="D38">
        <v>2017</v>
      </c>
      <c r="E38" s="4">
        <f t="shared" si="0"/>
        <v>27.924319461302822</v>
      </c>
      <c r="F38" s="1">
        <f>PP!F38</f>
        <v>1340842765000</v>
      </c>
      <c r="N38" s="12"/>
      <c r="O38" s="12"/>
      <c r="Q38" s="16"/>
    </row>
    <row r="39" spans="2:17" x14ac:dyDescent="0.25">
      <c r="B39" s="12"/>
      <c r="C39" s="12"/>
      <c r="D39">
        <v>2018</v>
      </c>
      <c r="E39" s="4">
        <f t="shared" si="0"/>
        <v>28.052042705410408</v>
      </c>
      <c r="F39" s="1">
        <f>PP!F39</f>
        <v>1523517170000</v>
      </c>
      <c r="N39" s="12"/>
      <c r="O39" s="12"/>
      <c r="Q39" s="16"/>
    </row>
    <row r="40" spans="2:17" x14ac:dyDescent="0.25">
      <c r="B40" s="12"/>
      <c r="C40" s="12"/>
      <c r="D40">
        <v>2019</v>
      </c>
      <c r="E40" s="4">
        <f t="shared" si="0"/>
        <v>27.985883022708233</v>
      </c>
      <c r="F40" s="1">
        <f>PP!F40</f>
        <v>1425983722000</v>
      </c>
      <c r="N40" s="12"/>
      <c r="O40" s="12"/>
      <c r="Q40" s="16"/>
    </row>
    <row r="41" spans="2:17" x14ac:dyDescent="0.25">
      <c r="B41" s="12"/>
      <c r="C41" s="12"/>
      <c r="D41">
        <v>2020</v>
      </c>
      <c r="E41" s="4">
        <f t="shared" si="0"/>
        <v>27.834436062214863</v>
      </c>
      <c r="F41" s="1">
        <f>PP!F41</f>
        <v>1225580913000</v>
      </c>
      <c r="N41" s="12"/>
      <c r="O41" s="12"/>
      <c r="Q41" s="16"/>
    </row>
    <row r="42" spans="2:17" x14ac:dyDescent="0.25">
      <c r="B42" s="12"/>
      <c r="C42" s="12"/>
      <c r="D42">
        <v>2021</v>
      </c>
      <c r="E42" s="4">
        <f t="shared" si="0"/>
        <v>27.900072254108704</v>
      </c>
      <c r="F42" s="1">
        <f>PP!F42</f>
        <v>1308722065000</v>
      </c>
      <c r="N42" s="12"/>
      <c r="O42" s="12"/>
      <c r="Q42" s="16"/>
    </row>
    <row r="43" spans="2:17" x14ac:dyDescent="0.25">
      <c r="B43" s="12">
        <v>9</v>
      </c>
      <c r="C43" s="12" t="s">
        <v>15</v>
      </c>
      <c r="D43">
        <v>2017</v>
      </c>
      <c r="E43" s="4">
        <f t="shared" si="0"/>
        <v>27.962219789226602</v>
      </c>
      <c r="F43" s="1">
        <f>PP!F43</f>
        <v>1392636444501</v>
      </c>
      <c r="N43" s="12"/>
      <c r="O43" s="12"/>
      <c r="Q43" s="16"/>
    </row>
    <row r="44" spans="2:17" x14ac:dyDescent="0.25">
      <c r="B44" s="12"/>
      <c r="D44">
        <v>2018</v>
      </c>
      <c r="E44" s="4">
        <f t="shared" si="0"/>
        <v>27.78713219523587</v>
      </c>
      <c r="F44" s="1">
        <f>PP!F44</f>
        <v>1168956042706</v>
      </c>
      <c r="N44" s="12"/>
      <c r="Q44" s="16"/>
    </row>
    <row r="45" spans="2:17" x14ac:dyDescent="0.25">
      <c r="B45" s="12"/>
      <c r="D45">
        <v>2019</v>
      </c>
      <c r="E45" s="4">
        <f t="shared" si="0"/>
        <v>27.962537910369512</v>
      </c>
      <c r="F45" s="1">
        <f>PP!F45</f>
        <v>1393079542074</v>
      </c>
      <c r="N45" s="12"/>
      <c r="Q45" s="16"/>
    </row>
    <row r="46" spans="2:17" x14ac:dyDescent="0.25">
      <c r="B46" s="12"/>
      <c r="D46">
        <v>2020</v>
      </c>
      <c r="E46" s="4">
        <f t="shared" si="0"/>
        <v>28.079975907073237</v>
      </c>
      <c r="F46" s="1">
        <f>PP!F46</f>
        <v>1566673828068</v>
      </c>
      <c r="N46" s="12"/>
      <c r="Q46" s="16"/>
    </row>
    <row r="47" spans="2:17" x14ac:dyDescent="0.25">
      <c r="B47" s="12"/>
      <c r="D47">
        <v>2021</v>
      </c>
      <c r="E47" s="4">
        <f t="shared" si="0"/>
        <v>28.160111241275146</v>
      </c>
      <c r="F47" s="1">
        <f>PP!F47</f>
        <v>1697387196209</v>
      </c>
      <c r="N47" s="12"/>
      <c r="Q47" s="16"/>
    </row>
    <row r="48" spans="2:17" x14ac:dyDescent="0.25">
      <c r="B48">
        <v>10</v>
      </c>
      <c r="C48" t="s">
        <v>16</v>
      </c>
      <c r="D48">
        <v>2017</v>
      </c>
      <c r="E48" s="4">
        <f t="shared" si="0"/>
        <v>27.081044917019817</v>
      </c>
      <c r="F48" s="1">
        <f>PP!F48</f>
        <v>576963542579</v>
      </c>
      <c r="Q48" s="16"/>
    </row>
    <row r="49" spans="2:18" x14ac:dyDescent="0.25">
      <c r="D49">
        <v>2018</v>
      </c>
      <c r="E49" s="4">
        <f t="shared" si="0"/>
        <v>27.355065427936687</v>
      </c>
      <c r="F49" s="1">
        <f>PP!F49</f>
        <v>758846556031</v>
      </c>
      <c r="Q49" s="16"/>
    </row>
    <row r="50" spans="2:18" x14ac:dyDescent="0.25">
      <c r="D50">
        <v>2019</v>
      </c>
      <c r="E50" s="4">
        <f t="shared" si="0"/>
        <v>27.466943366572742</v>
      </c>
      <c r="F50" s="1">
        <f>PP!F50</f>
        <v>848676035300</v>
      </c>
      <c r="Q50" s="16"/>
    </row>
    <row r="51" spans="2:18" x14ac:dyDescent="0.25">
      <c r="D51">
        <v>2020</v>
      </c>
      <c r="E51" s="4">
        <f t="shared" si="0"/>
        <v>27.533324726972925</v>
      </c>
      <c r="F51" s="1">
        <f>PP!F51</f>
        <v>906924214166</v>
      </c>
      <c r="Q51" s="16"/>
    </row>
    <row r="52" spans="2:18" x14ac:dyDescent="0.25">
      <c r="D52">
        <v>2021</v>
      </c>
      <c r="E52" s="4">
        <f t="shared" si="0"/>
        <v>27.620080803692819</v>
      </c>
      <c r="F52" s="1">
        <f>PP!F52</f>
        <v>989119315334</v>
      </c>
      <c r="Q52" s="16"/>
    </row>
    <row r="53" spans="2:18" x14ac:dyDescent="0.25">
      <c r="B53" s="12">
        <v>11</v>
      </c>
      <c r="C53" t="s">
        <v>17</v>
      </c>
      <c r="D53">
        <v>2017</v>
      </c>
      <c r="E53" s="4">
        <f t="shared" si="0"/>
        <v>28.709245646144627</v>
      </c>
      <c r="F53" s="1">
        <f>PP!F53</f>
        <v>2939456000000</v>
      </c>
      <c r="N53" s="12"/>
      <c r="Q53" s="16"/>
    </row>
    <row r="54" spans="2:18" x14ac:dyDescent="0.25">
      <c r="B54" s="12"/>
      <c r="D54">
        <v>2018</v>
      </c>
      <c r="E54" s="4">
        <f t="shared" si="0"/>
        <v>28.852729707224615</v>
      </c>
      <c r="F54" s="1">
        <f>PP!F54</f>
        <v>3392980000000</v>
      </c>
      <c r="N54" s="12"/>
      <c r="Q54" s="16"/>
    </row>
    <row r="55" spans="2:18" x14ac:dyDescent="0.25">
      <c r="B55" s="12"/>
      <c r="D55">
        <v>2019</v>
      </c>
      <c r="E55" s="4">
        <f t="shared" si="0"/>
        <v>28.729555734913781</v>
      </c>
      <c r="F55" s="1">
        <f>PP!F55</f>
        <v>2999767000000</v>
      </c>
      <c r="N55" s="12"/>
      <c r="Q55" s="16"/>
    </row>
    <row r="56" spans="2:18" x14ac:dyDescent="0.25">
      <c r="B56" s="12"/>
      <c r="D56">
        <v>2020</v>
      </c>
      <c r="E56" s="4">
        <f t="shared" si="0"/>
        <v>28.717225746987655</v>
      </c>
      <c r="F56" s="1">
        <f>PP!F56</f>
        <v>2963007000000</v>
      </c>
      <c r="N56" s="12"/>
      <c r="Q56" s="16"/>
    </row>
    <row r="57" spans="2:18" x14ac:dyDescent="0.25">
      <c r="B57" s="12"/>
      <c r="D57">
        <v>2021</v>
      </c>
      <c r="E57" s="4">
        <f t="shared" si="0"/>
        <v>28.72737017876543</v>
      </c>
      <c r="F57" s="1">
        <f>PP!F57</f>
        <v>2993218000000</v>
      </c>
      <c r="N57" s="12"/>
      <c r="Q57" s="16"/>
    </row>
    <row r="58" spans="2:18" x14ac:dyDescent="0.25">
      <c r="B58">
        <v>12</v>
      </c>
      <c r="C58" t="s">
        <v>35</v>
      </c>
      <c r="D58">
        <v>2017</v>
      </c>
      <c r="E58" s="4">
        <f t="shared" si="0"/>
        <v>28.11531433287286</v>
      </c>
      <c r="F58" s="1">
        <f>PP!F58</f>
        <v>1623027475045</v>
      </c>
      <c r="Q58" s="16"/>
      <c r="R58" s="27"/>
    </row>
    <row r="59" spans="2:18" x14ac:dyDescent="0.25">
      <c r="D59">
        <v>2018</v>
      </c>
      <c r="E59" s="4">
        <f t="shared" si="0"/>
        <v>28.202772100477794</v>
      </c>
      <c r="F59" s="1">
        <f>PP!F59</f>
        <v>1771365972009</v>
      </c>
      <c r="Q59" s="16"/>
    </row>
    <row r="60" spans="2:18" x14ac:dyDescent="0.25">
      <c r="D60">
        <v>2019</v>
      </c>
      <c r="E60" s="4">
        <f t="shared" si="0"/>
        <v>28.230068228249788</v>
      </c>
      <c r="F60" s="1">
        <f>PP!F60</f>
        <v>1820383352811</v>
      </c>
      <c r="Q60" s="16"/>
    </row>
    <row r="61" spans="2:18" x14ac:dyDescent="0.25">
      <c r="D61">
        <v>2020</v>
      </c>
      <c r="E61" s="4">
        <f t="shared" si="0"/>
        <v>28.201243622785679</v>
      </c>
      <c r="F61" s="1">
        <f>PP!F61</f>
        <v>1768660546754</v>
      </c>
      <c r="Q61" s="16"/>
    </row>
    <row r="62" spans="2:18" x14ac:dyDescent="0.25">
      <c r="D62">
        <v>2021</v>
      </c>
      <c r="E62" s="4">
        <f t="shared" si="0"/>
        <v>28.309271954893294</v>
      </c>
      <c r="F62" s="1">
        <f>PP!F62</f>
        <v>1970428120056</v>
      </c>
      <c r="Q62" s="16"/>
    </row>
    <row r="63" spans="2:18" x14ac:dyDescent="0.25">
      <c r="B63" s="12">
        <v>13</v>
      </c>
      <c r="C63" t="s">
        <v>36</v>
      </c>
      <c r="D63">
        <v>2017</v>
      </c>
      <c r="E63" s="4">
        <f t="shared" si="0"/>
        <v>28.551334944286612</v>
      </c>
      <c r="F63" s="1">
        <f>PP!F63</f>
        <v>2510078000000</v>
      </c>
      <c r="N63" s="12"/>
      <c r="Q63" s="16"/>
    </row>
    <row r="64" spans="2:18" x14ac:dyDescent="0.25">
      <c r="B64" s="12"/>
      <c r="D64">
        <v>2018</v>
      </c>
      <c r="E64" s="4">
        <f t="shared" si="0"/>
        <v>28.692104938784819</v>
      </c>
      <c r="F64" s="1">
        <f>PP!F64</f>
        <v>2889501000000</v>
      </c>
      <c r="N64" s="12"/>
      <c r="Q64" s="16"/>
    </row>
    <row r="65" spans="2:17" x14ac:dyDescent="0.25">
      <c r="B65" s="12"/>
      <c r="D65">
        <v>2019</v>
      </c>
      <c r="E65" s="4">
        <f t="shared" si="0"/>
        <v>28.694679575333129</v>
      </c>
      <c r="F65" s="1">
        <f>PP!F65</f>
        <v>2896950000000</v>
      </c>
      <c r="N65" s="12"/>
      <c r="Q65" s="16"/>
    </row>
    <row r="66" spans="2:17" x14ac:dyDescent="0.25">
      <c r="B66" s="12"/>
      <c r="D66">
        <v>2020</v>
      </c>
      <c r="E66" s="4">
        <f t="shared" si="0"/>
        <v>28.698288925649688</v>
      </c>
      <c r="F66" s="1">
        <f>PP!F66</f>
        <v>2907425000000</v>
      </c>
      <c r="N66" s="12"/>
      <c r="Q66" s="16"/>
    </row>
    <row r="67" spans="2:17" x14ac:dyDescent="0.25">
      <c r="B67" s="12"/>
      <c r="D67">
        <v>2021</v>
      </c>
      <c r="E67" s="4">
        <f t="shared" si="0"/>
        <v>28.703295247173056</v>
      </c>
      <c r="F67" s="1">
        <f>PP!F67</f>
        <v>2922017000000</v>
      </c>
      <c r="N67" s="12"/>
      <c r="Q67" s="16"/>
    </row>
    <row r="68" spans="2:17" x14ac:dyDescent="0.25">
      <c r="B68" s="12">
        <v>14</v>
      </c>
      <c r="C68" t="s">
        <v>37</v>
      </c>
      <c r="D68">
        <v>2017</v>
      </c>
      <c r="E68" s="4">
        <f t="shared" ref="E68:E82" si="1">LN(F68)</f>
        <v>27.822619941029952</v>
      </c>
      <c r="F68" s="1">
        <f>PP!F68</f>
        <v>1211184522659</v>
      </c>
      <c r="N68" s="12"/>
      <c r="Q68" s="16"/>
    </row>
    <row r="69" spans="2:17" x14ac:dyDescent="0.25">
      <c r="B69" s="12"/>
      <c r="D69">
        <v>2018</v>
      </c>
      <c r="E69" s="4">
        <f t="shared" si="1"/>
        <v>27.635287814394157</v>
      </c>
      <c r="F69" s="1">
        <f>PP!F69</f>
        <v>1004275813783</v>
      </c>
      <c r="N69" s="12"/>
      <c r="Q69" s="16"/>
    </row>
    <row r="70" spans="2:17" x14ac:dyDescent="0.25">
      <c r="B70" s="12"/>
      <c r="D70">
        <v>2019</v>
      </c>
      <c r="E70" s="4">
        <f t="shared" si="1"/>
        <v>27.686956393806206</v>
      </c>
      <c r="F70" s="1">
        <f>PP!F70</f>
        <v>1057529235985</v>
      </c>
      <c r="N70" s="12"/>
      <c r="Q70" s="16"/>
    </row>
    <row r="71" spans="2:17" x14ac:dyDescent="0.25">
      <c r="B71" s="12"/>
      <c r="D71">
        <v>2020</v>
      </c>
      <c r="E71" s="4">
        <f t="shared" si="1"/>
        <v>27.714326495271916</v>
      </c>
      <c r="F71" s="1">
        <f>PP!F71</f>
        <v>1086873666641</v>
      </c>
      <c r="N71" s="12"/>
      <c r="Q71" s="16"/>
    </row>
    <row r="72" spans="2:17" x14ac:dyDescent="0.25">
      <c r="B72" s="12"/>
      <c r="D72">
        <v>2021</v>
      </c>
      <c r="E72" s="4">
        <f t="shared" si="1"/>
        <v>27.768398139865219</v>
      </c>
      <c r="F72" s="1">
        <f>PP!F72</f>
        <v>1147260611703</v>
      </c>
      <c r="N72" s="12"/>
      <c r="Q72" s="16"/>
    </row>
    <row r="73" spans="2:17" x14ac:dyDescent="0.25">
      <c r="B73" s="12">
        <v>15</v>
      </c>
      <c r="C73" s="12" t="s">
        <v>40</v>
      </c>
      <c r="D73" s="12">
        <v>2017</v>
      </c>
      <c r="E73" s="4">
        <f t="shared" si="1"/>
        <v>28.482211011025615</v>
      </c>
      <c r="F73" s="1">
        <f>PP!F73</f>
        <v>2342432443196</v>
      </c>
      <c r="N73" s="12"/>
      <c r="O73" s="12"/>
      <c r="P73" s="12"/>
      <c r="Q73" s="16"/>
    </row>
    <row r="74" spans="2:17" x14ac:dyDescent="0.25">
      <c r="B74" s="12"/>
      <c r="C74" s="12"/>
      <c r="D74" s="12">
        <v>2018</v>
      </c>
      <c r="E74" s="4">
        <f t="shared" si="1"/>
        <v>28.598457259067484</v>
      </c>
      <c r="F74" s="1">
        <f>PP!F74</f>
        <v>2631189810030</v>
      </c>
      <c r="N74" s="12"/>
      <c r="O74" s="12"/>
      <c r="P74" s="12"/>
      <c r="Q74" s="16"/>
    </row>
    <row r="75" spans="2:17" x14ac:dyDescent="0.25">
      <c r="B75" s="12"/>
      <c r="C75" s="12"/>
      <c r="D75" s="12">
        <v>2019</v>
      </c>
      <c r="E75" s="4">
        <f t="shared" si="1"/>
        <v>28.689354000331711</v>
      </c>
      <c r="F75" s="1">
        <f>PP!F75</f>
        <v>2881563083954</v>
      </c>
      <c r="N75" s="12"/>
      <c r="O75" s="12"/>
      <c r="P75" s="12"/>
      <c r="Q75" s="16"/>
    </row>
    <row r="76" spans="2:17" x14ac:dyDescent="0.25">
      <c r="B76" s="12"/>
      <c r="C76" s="12"/>
      <c r="D76" s="12">
        <v>2020</v>
      </c>
      <c r="E76" s="4">
        <f t="shared" si="1"/>
        <v>28.869104017548796</v>
      </c>
      <c r="F76" s="1">
        <f>PP!F76</f>
        <v>3448995059882</v>
      </c>
      <c r="N76" s="12"/>
      <c r="O76" s="12"/>
      <c r="P76" s="12"/>
      <c r="Q76" s="16"/>
    </row>
    <row r="77" spans="2:17" x14ac:dyDescent="0.25">
      <c r="B77" s="12"/>
      <c r="C77" s="12"/>
      <c r="D77" s="12">
        <v>2021</v>
      </c>
      <c r="E77" s="4">
        <f t="shared" si="1"/>
        <v>28.996919813296635</v>
      </c>
      <c r="F77" s="1">
        <f>PP!F77</f>
        <v>3919243683748</v>
      </c>
      <c r="N77" s="12"/>
      <c r="O77" s="12"/>
      <c r="P77" s="12"/>
      <c r="Q77" s="16"/>
    </row>
    <row r="78" spans="2:17" x14ac:dyDescent="0.25">
      <c r="B78">
        <v>16</v>
      </c>
      <c r="C78" t="s">
        <v>42</v>
      </c>
      <c r="D78">
        <v>2017</v>
      </c>
      <c r="E78" s="4">
        <f t="shared" si="1"/>
        <v>27.178911171868616</v>
      </c>
      <c r="F78" s="1">
        <f>PP!F78</f>
        <v>636284210210</v>
      </c>
      <c r="Q78" s="16"/>
    </row>
    <row r="79" spans="2:17" x14ac:dyDescent="0.25">
      <c r="D79">
        <v>2018</v>
      </c>
      <c r="E79" s="4">
        <f t="shared" si="1"/>
        <v>27.339724151534011</v>
      </c>
      <c r="F79" s="1">
        <f>PP!F79</f>
        <v>747293725435</v>
      </c>
      <c r="Q79" s="16"/>
    </row>
    <row r="80" spans="2:17" x14ac:dyDescent="0.25">
      <c r="D80">
        <v>2019</v>
      </c>
      <c r="E80" s="4">
        <f t="shared" si="1"/>
        <v>27.396368518676066</v>
      </c>
      <c r="F80" s="1">
        <f>PP!F80</f>
        <v>790845543826</v>
      </c>
      <c r="Q80" s="16"/>
    </row>
    <row r="81" spans="4:17" x14ac:dyDescent="0.25">
      <c r="D81">
        <v>2020</v>
      </c>
      <c r="E81" s="4">
        <f t="shared" si="1"/>
        <v>27.374660747127098</v>
      </c>
      <c r="F81" s="1">
        <f>PP!F81</f>
        <v>773863042440</v>
      </c>
      <c r="Q81" s="16"/>
    </row>
    <row r="82" spans="4:17" x14ac:dyDescent="0.25">
      <c r="D82">
        <v>2021</v>
      </c>
      <c r="E82" s="4">
        <f t="shared" si="1"/>
        <v>27.513503952066127</v>
      </c>
      <c r="F82" s="1">
        <f>PP!F82</f>
        <v>889125250792</v>
      </c>
      <c r="Q82" s="16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M82"/>
  <sheetViews>
    <sheetView topLeftCell="B1" workbookViewId="0">
      <selection activeCell="E82" sqref="E3:E82"/>
    </sheetView>
  </sheetViews>
  <sheetFormatPr defaultRowHeight="15" x14ac:dyDescent="0.25"/>
  <cols>
    <col min="5" max="5" width="15.28515625" bestFit="1" customWidth="1"/>
    <col min="6" max="6" width="18.85546875" style="1" bestFit="1" customWidth="1"/>
    <col min="7" max="7" width="17" style="1" bestFit="1" customWidth="1"/>
  </cols>
  <sheetData>
    <row r="2" spans="2:13" ht="15.75" thickBot="1" x14ac:dyDescent="0.3">
      <c r="E2" t="s">
        <v>47</v>
      </c>
      <c r="F2" s="1" t="s">
        <v>48</v>
      </c>
      <c r="G2" s="1" t="s">
        <v>49</v>
      </c>
      <c r="J2" s="32" t="s">
        <v>69</v>
      </c>
      <c r="K2" s="35" t="s">
        <v>70</v>
      </c>
      <c r="L2" s="35"/>
      <c r="M2" s="31">
        <v>1</v>
      </c>
    </row>
    <row r="3" spans="2:13" x14ac:dyDescent="0.25">
      <c r="B3">
        <v>1</v>
      </c>
      <c r="C3" t="s">
        <v>0</v>
      </c>
      <c r="D3">
        <v>2017</v>
      </c>
      <c r="E3" s="28">
        <f>F3/G3</f>
        <v>27.300613496932517</v>
      </c>
      <c r="F3" s="1">
        <v>8900</v>
      </c>
      <c r="G3" s="1">
        <v>326</v>
      </c>
      <c r="J3" s="32"/>
      <c r="K3" s="33" t="s">
        <v>71</v>
      </c>
      <c r="L3" s="33"/>
      <c r="M3" s="32"/>
    </row>
    <row r="4" spans="2:13" x14ac:dyDescent="0.25">
      <c r="D4">
        <v>2018</v>
      </c>
      <c r="E4" s="28">
        <f t="shared" ref="E4:E67" si="0">F4/G4</f>
        <v>26.658163265306122</v>
      </c>
      <c r="F4" s="1">
        <v>10450</v>
      </c>
      <c r="G4" s="1">
        <v>392</v>
      </c>
      <c r="K4" s="24"/>
    </row>
    <row r="5" spans="2:13" x14ac:dyDescent="0.25">
      <c r="D5">
        <v>2019</v>
      </c>
      <c r="E5" s="28">
        <f t="shared" si="0"/>
        <v>25.810185185185187</v>
      </c>
      <c r="F5" s="1">
        <v>11150</v>
      </c>
      <c r="G5" s="1">
        <v>432</v>
      </c>
    </row>
    <row r="6" spans="2:13" x14ac:dyDescent="0.25">
      <c r="D6">
        <v>2020</v>
      </c>
      <c r="E6" s="28">
        <f t="shared" si="0"/>
        <v>16.946902654867255</v>
      </c>
      <c r="F6" s="1">
        <v>9575</v>
      </c>
      <c r="G6" s="1">
        <v>565</v>
      </c>
    </row>
    <row r="7" spans="2:13" x14ac:dyDescent="0.25">
      <c r="D7">
        <v>2021</v>
      </c>
      <c r="E7" s="28">
        <f t="shared" si="0"/>
        <v>14.897260273972602</v>
      </c>
      <c r="F7" s="1">
        <v>8700</v>
      </c>
      <c r="G7" s="1">
        <v>584</v>
      </c>
    </row>
    <row r="8" spans="2:13" x14ac:dyDescent="0.25">
      <c r="B8">
        <v>2</v>
      </c>
      <c r="C8" s="12" t="s">
        <v>1</v>
      </c>
      <c r="D8">
        <v>2017</v>
      </c>
      <c r="E8" s="28">
        <f t="shared" si="0"/>
        <v>16.120507399577168</v>
      </c>
      <c r="F8" s="1">
        <v>7625</v>
      </c>
      <c r="G8" s="1">
        <v>473</v>
      </c>
    </row>
    <row r="9" spans="2:13" x14ac:dyDescent="0.25">
      <c r="C9" s="12"/>
      <c r="D9">
        <v>2018</v>
      </c>
      <c r="E9" s="28">
        <f t="shared" si="0"/>
        <v>15.717299578059071</v>
      </c>
      <c r="F9" s="1">
        <v>7450</v>
      </c>
      <c r="G9" s="1">
        <v>474</v>
      </c>
    </row>
    <row r="10" spans="2:13" x14ac:dyDescent="0.25">
      <c r="C10" s="12"/>
      <c r="D10">
        <v>2019</v>
      </c>
      <c r="E10" s="28">
        <f t="shared" si="0"/>
        <v>14.177101967799642</v>
      </c>
      <c r="F10" s="1">
        <v>7925</v>
      </c>
      <c r="G10" s="1">
        <v>559</v>
      </c>
    </row>
    <row r="11" spans="2:13" x14ac:dyDescent="0.25">
      <c r="C11" s="12"/>
      <c r="D11">
        <v>2020</v>
      </c>
      <c r="E11" s="28">
        <f t="shared" si="0"/>
        <v>9.3197278911564627</v>
      </c>
      <c r="F11" s="1">
        <v>6850</v>
      </c>
      <c r="G11" s="1">
        <v>735</v>
      </c>
    </row>
    <row r="12" spans="2:13" x14ac:dyDescent="0.25">
      <c r="C12" s="12"/>
      <c r="D12">
        <v>2021</v>
      </c>
      <c r="E12" s="28">
        <f t="shared" si="0"/>
        <v>7.2701149425287355</v>
      </c>
      <c r="F12" s="1">
        <v>6325</v>
      </c>
      <c r="G12" s="1">
        <v>870</v>
      </c>
    </row>
    <row r="13" spans="2:13" x14ac:dyDescent="0.25">
      <c r="B13">
        <v>3</v>
      </c>
      <c r="C13" s="12" t="s">
        <v>2</v>
      </c>
      <c r="D13">
        <v>2017</v>
      </c>
      <c r="E13" s="28">
        <f t="shared" si="0"/>
        <v>28.450704225352112</v>
      </c>
      <c r="F13" s="1">
        <v>2020</v>
      </c>
      <c r="G13" s="1">
        <v>71</v>
      </c>
    </row>
    <row r="14" spans="2:13" x14ac:dyDescent="0.25">
      <c r="C14" s="12"/>
      <c r="D14">
        <v>2018</v>
      </c>
      <c r="E14" s="28">
        <f t="shared" si="0"/>
        <v>34.025974025974023</v>
      </c>
      <c r="F14" s="1">
        <v>2620</v>
      </c>
      <c r="G14" s="1">
        <v>77</v>
      </c>
    </row>
    <row r="15" spans="2:13" x14ac:dyDescent="0.25">
      <c r="C15" s="12"/>
      <c r="D15">
        <v>2019</v>
      </c>
      <c r="E15" s="28">
        <f t="shared" si="0"/>
        <v>23.033707865168541</v>
      </c>
      <c r="F15" s="1">
        <v>2050</v>
      </c>
      <c r="G15" s="1">
        <v>89</v>
      </c>
    </row>
    <row r="16" spans="2:13" x14ac:dyDescent="0.25">
      <c r="C16" s="12"/>
      <c r="D16">
        <v>2020</v>
      </c>
      <c r="E16" s="28">
        <f t="shared" si="0"/>
        <v>29.456521739130434</v>
      </c>
      <c r="F16" s="1">
        <v>2710</v>
      </c>
      <c r="G16" s="1">
        <v>92</v>
      </c>
    </row>
    <row r="17" spans="2:7" x14ac:dyDescent="0.25">
      <c r="C17" s="12"/>
      <c r="D17">
        <v>2021</v>
      </c>
      <c r="E17" s="28">
        <f t="shared" si="0"/>
        <v>38.490566037735846</v>
      </c>
      <c r="F17" s="1">
        <v>2040</v>
      </c>
      <c r="G17" s="1">
        <v>53</v>
      </c>
    </row>
    <row r="18" spans="2:7" x14ac:dyDescent="0.25">
      <c r="B18" s="12">
        <v>4</v>
      </c>
      <c r="C18" s="12" t="s">
        <v>5</v>
      </c>
      <c r="D18">
        <v>2017</v>
      </c>
      <c r="E18" s="28">
        <f t="shared" si="0"/>
        <v>21.229508196721312</v>
      </c>
      <c r="F18" s="1">
        <v>1295</v>
      </c>
      <c r="G18" s="1">
        <v>61</v>
      </c>
    </row>
    <row r="19" spans="2:7" x14ac:dyDescent="0.25">
      <c r="B19" s="12"/>
      <c r="C19" s="12"/>
      <c r="D19">
        <v>2018</v>
      </c>
      <c r="E19" s="28">
        <f t="shared" si="0"/>
        <v>22.5</v>
      </c>
      <c r="F19" s="1">
        <v>1350</v>
      </c>
      <c r="G19" s="1">
        <v>60</v>
      </c>
    </row>
    <row r="20" spans="2:7" x14ac:dyDescent="0.25">
      <c r="B20" s="12"/>
      <c r="C20" s="12"/>
      <c r="D20">
        <v>2019</v>
      </c>
      <c r="E20" s="28">
        <f t="shared" si="0"/>
        <v>18.876404494382022</v>
      </c>
      <c r="F20" s="1">
        <v>1680</v>
      </c>
      <c r="G20" s="1">
        <v>89</v>
      </c>
    </row>
    <row r="21" spans="2:7" x14ac:dyDescent="0.25">
      <c r="B21" s="12"/>
      <c r="C21" s="12"/>
      <c r="D21">
        <v>2020</v>
      </c>
      <c r="E21" s="28">
        <f t="shared" si="0"/>
        <v>16</v>
      </c>
      <c r="F21" s="1">
        <v>1600</v>
      </c>
      <c r="G21" s="1">
        <v>100</v>
      </c>
    </row>
    <row r="22" spans="2:7" x14ac:dyDescent="0.25">
      <c r="B22" s="12"/>
      <c r="C22" s="12"/>
      <c r="D22">
        <v>2021</v>
      </c>
      <c r="E22" s="28">
        <f t="shared" si="0"/>
        <v>12.868852459016393</v>
      </c>
      <c r="F22" s="1">
        <v>1570</v>
      </c>
      <c r="G22" s="1">
        <v>122</v>
      </c>
    </row>
    <row r="23" spans="2:7" x14ac:dyDescent="0.25">
      <c r="B23">
        <v>5</v>
      </c>
      <c r="C23" s="12" t="s">
        <v>6</v>
      </c>
      <c r="D23">
        <v>2017</v>
      </c>
      <c r="E23" s="28">
        <f t="shared" si="0"/>
        <v>46.095444685466376</v>
      </c>
      <c r="F23" s="1">
        <v>1275</v>
      </c>
      <c r="G23" s="1">
        <v>27.66</v>
      </c>
    </row>
    <row r="24" spans="2:7" x14ac:dyDescent="0.25">
      <c r="C24" s="12"/>
      <c r="D24">
        <v>2018</v>
      </c>
      <c r="E24" s="28">
        <f t="shared" si="0"/>
        <v>42.750267189169932</v>
      </c>
      <c r="F24" s="1">
        <v>1200</v>
      </c>
      <c r="G24" s="1">
        <v>28.07</v>
      </c>
    </row>
    <row r="25" spans="2:7" x14ac:dyDescent="0.25">
      <c r="C25" s="12"/>
      <c r="D25">
        <v>2019</v>
      </c>
      <c r="E25" s="28">
        <f t="shared" si="0"/>
        <v>26.374518157841347</v>
      </c>
      <c r="F25" s="17">
        <v>1300</v>
      </c>
      <c r="G25" s="1">
        <v>49.29</v>
      </c>
    </row>
    <row r="26" spans="2:7" x14ac:dyDescent="0.25">
      <c r="C26" s="12"/>
      <c r="D26">
        <v>2020</v>
      </c>
      <c r="E26" s="28">
        <f t="shared" si="0"/>
        <v>37.798777098387994</v>
      </c>
      <c r="F26" s="17">
        <v>1360</v>
      </c>
      <c r="G26" s="1">
        <v>35.979999999999997</v>
      </c>
    </row>
    <row r="27" spans="2:7" x14ac:dyDescent="0.25">
      <c r="C27" s="12"/>
      <c r="D27">
        <v>2021</v>
      </c>
      <c r="E27" s="28">
        <f t="shared" si="0"/>
        <v>29.494686618954674</v>
      </c>
      <c r="F27" s="17">
        <v>1360</v>
      </c>
      <c r="G27" s="1">
        <v>46.11</v>
      </c>
    </row>
    <row r="28" spans="2:7" x14ac:dyDescent="0.25">
      <c r="B28">
        <v>6</v>
      </c>
      <c r="C28" s="12" t="s">
        <v>7</v>
      </c>
      <c r="D28" s="12">
        <v>2017</v>
      </c>
      <c r="E28" s="28">
        <f t="shared" si="0"/>
        <v>30.2</v>
      </c>
      <c r="F28" s="1">
        <v>755</v>
      </c>
      <c r="G28" s="1">
        <v>25</v>
      </c>
    </row>
    <row r="29" spans="2:7" x14ac:dyDescent="0.25">
      <c r="C29" s="12"/>
      <c r="D29" s="12">
        <v>2018</v>
      </c>
      <c r="E29" s="28">
        <f t="shared" si="0"/>
        <v>47.333333333333336</v>
      </c>
      <c r="F29" s="1">
        <v>284</v>
      </c>
      <c r="G29" s="1">
        <v>6</v>
      </c>
    </row>
    <row r="30" spans="2:7" x14ac:dyDescent="0.25">
      <c r="C30" s="12"/>
      <c r="D30" s="12">
        <v>2019</v>
      </c>
      <c r="E30" s="28">
        <f t="shared" si="0"/>
        <v>45.909090909090907</v>
      </c>
      <c r="F30" s="1">
        <v>505</v>
      </c>
      <c r="G30" s="1">
        <v>11</v>
      </c>
    </row>
    <row r="31" spans="2:7" x14ac:dyDescent="0.25">
      <c r="C31" s="12"/>
      <c r="D31" s="12">
        <v>2020</v>
      </c>
      <c r="E31" s="28">
        <f t="shared" si="0"/>
        <v>45.454545454545453</v>
      </c>
      <c r="F31" s="1">
        <v>500</v>
      </c>
      <c r="G31" s="1">
        <v>11</v>
      </c>
    </row>
    <row r="32" spans="2:7" x14ac:dyDescent="0.25">
      <c r="C32" s="12"/>
      <c r="D32" s="12">
        <v>2021</v>
      </c>
      <c r="E32" s="28">
        <f t="shared" si="0"/>
        <v>31.333333333333332</v>
      </c>
      <c r="F32" s="1">
        <v>470</v>
      </c>
      <c r="G32" s="1">
        <v>15</v>
      </c>
    </row>
    <row r="33" spans="2:7" x14ac:dyDescent="0.25">
      <c r="B33">
        <v>7</v>
      </c>
      <c r="C33" s="12" t="s">
        <v>9</v>
      </c>
      <c r="D33" s="12">
        <v>2017</v>
      </c>
      <c r="E33" s="28">
        <f t="shared" si="0"/>
        <v>13.615384615384615</v>
      </c>
      <c r="F33" s="1">
        <v>885</v>
      </c>
      <c r="G33" s="1">
        <v>65</v>
      </c>
    </row>
    <row r="34" spans="2:7" x14ac:dyDescent="0.25">
      <c r="C34" s="12"/>
      <c r="D34" s="12">
        <v>2018</v>
      </c>
      <c r="E34" s="28">
        <f t="shared" si="0"/>
        <v>10.222222222222221</v>
      </c>
      <c r="F34" s="1">
        <v>920</v>
      </c>
      <c r="G34" s="1">
        <v>90</v>
      </c>
    </row>
    <row r="35" spans="2:7" x14ac:dyDescent="0.25">
      <c r="C35" s="12"/>
      <c r="D35" s="12">
        <v>2019</v>
      </c>
      <c r="E35" s="28">
        <f t="shared" si="0"/>
        <v>7.359154929577465</v>
      </c>
      <c r="F35" s="17">
        <v>1045</v>
      </c>
      <c r="G35" s="1">
        <v>142</v>
      </c>
    </row>
    <row r="36" spans="2:7" x14ac:dyDescent="0.25">
      <c r="C36" s="12"/>
      <c r="D36" s="12">
        <v>2020</v>
      </c>
      <c r="E36" s="28">
        <f t="shared" si="0"/>
        <v>6.3478260869565215</v>
      </c>
      <c r="F36" s="17">
        <v>1460</v>
      </c>
      <c r="G36" s="1">
        <v>230</v>
      </c>
    </row>
    <row r="37" spans="2:7" x14ac:dyDescent="0.25">
      <c r="C37" s="12"/>
      <c r="D37" s="12">
        <v>2021</v>
      </c>
      <c r="E37" s="28">
        <f t="shared" si="0"/>
        <v>7.29490022172949</v>
      </c>
      <c r="F37" s="17">
        <v>3290</v>
      </c>
      <c r="G37" s="1">
        <v>451</v>
      </c>
    </row>
    <row r="38" spans="2:7" x14ac:dyDescent="0.25">
      <c r="B38" s="12">
        <v>8</v>
      </c>
      <c r="C38" s="12" t="s">
        <v>11</v>
      </c>
      <c r="D38">
        <v>2017</v>
      </c>
      <c r="E38" s="28">
        <f t="shared" si="0"/>
        <v>13.151862464183381</v>
      </c>
      <c r="F38" s="1">
        <v>4590</v>
      </c>
      <c r="G38" s="1">
        <v>349</v>
      </c>
    </row>
    <row r="39" spans="2:7" x14ac:dyDescent="0.25">
      <c r="B39" s="12"/>
      <c r="C39" s="12"/>
      <c r="D39">
        <v>2018</v>
      </c>
      <c r="E39" s="28">
        <f t="shared" si="0"/>
        <v>13.033175355450236</v>
      </c>
      <c r="F39" s="1">
        <v>5500</v>
      </c>
      <c r="G39" s="1">
        <v>422</v>
      </c>
    </row>
    <row r="40" spans="2:7" x14ac:dyDescent="0.25">
      <c r="B40" s="12"/>
      <c r="C40" s="12"/>
      <c r="D40">
        <v>2019</v>
      </c>
      <c r="E40" s="28">
        <f t="shared" si="0"/>
        <v>17.128463476070529</v>
      </c>
      <c r="F40" s="1">
        <v>6800</v>
      </c>
      <c r="G40" s="1">
        <v>397</v>
      </c>
    </row>
    <row r="41" spans="2:7" x14ac:dyDescent="0.25">
      <c r="B41" s="12"/>
      <c r="C41" s="12"/>
      <c r="D41">
        <v>2020</v>
      </c>
      <c r="E41" s="28">
        <f t="shared" si="0"/>
        <v>28.387096774193548</v>
      </c>
      <c r="F41" s="1">
        <v>4400</v>
      </c>
      <c r="G41" s="1">
        <v>155</v>
      </c>
    </row>
    <row r="42" spans="2:7" x14ac:dyDescent="0.25">
      <c r="B42" s="12"/>
      <c r="C42" s="12"/>
      <c r="D42">
        <v>2021</v>
      </c>
      <c r="E42" s="28">
        <f t="shared" si="0"/>
        <v>15.914893617021276</v>
      </c>
      <c r="F42" s="1">
        <v>3740</v>
      </c>
      <c r="G42" s="1">
        <v>235</v>
      </c>
    </row>
    <row r="43" spans="2:7" x14ac:dyDescent="0.25">
      <c r="B43" s="12">
        <v>9</v>
      </c>
      <c r="C43" s="12" t="s">
        <v>15</v>
      </c>
      <c r="D43">
        <v>2017</v>
      </c>
      <c r="E43" s="28">
        <f t="shared" si="0"/>
        <v>7.1270718232044201</v>
      </c>
      <c r="F43" s="17">
        <v>1290</v>
      </c>
      <c r="G43" s="1">
        <v>181</v>
      </c>
    </row>
    <row r="44" spans="2:7" x14ac:dyDescent="0.25">
      <c r="B44" s="12"/>
      <c r="D44">
        <v>2018</v>
      </c>
      <c r="E44" s="28">
        <f t="shared" si="0"/>
        <v>8.8141025641025639</v>
      </c>
      <c r="F44" s="17">
        <v>1375</v>
      </c>
      <c r="G44" s="1">
        <v>156</v>
      </c>
    </row>
    <row r="45" spans="2:7" x14ac:dyDescent="0.25">
      <c r="B45" s="12"/>
      <c r="D45">
        <v>2019</v>
      </c>
      <c r="E45" s="28">
        <f t="shared" si="0"/>
        <v>4.6132596685082872</v>
      </c>
      <c r="F45" s="17">
        <v>1670</v>
      </c>
      <c r="G45" s="1">
        <v>362</v>
      </c>
    </row>
    <row r="46" spans="2:7" x14ac:dyDescent="0.25">
      <c r="B46" s="12"/>
      <c r="D46">
        <v>2020</v>
      </c>
      <c r="E46" s="28">
        <f t="shared" si="0"/>
        <v>5.833333333333333</v>
      </c>
      <c r="F46" s="17">
        <v>1785</v>
      </c>
      <c r="G46" s="1">
        <v>306</v>
      </c>
    </row>
    <row r="47" spans="2:7" x14ac:dyDescent="0.25">
      <c r="B47" s="12"/>
      <c r="D47">
        <v>2021</v>
      </c>
      <c r="E47" s="28">
        <f t="shared" si="0"/>
        <v>5.9872611464968148</v>
      </c>
      <c r="F47" s="17">
        <v>1880</v>
      </c>
      <c r="G47" s="1">
        <v>314</v>
      </c>
    </row>
    <row r="48" spans="2:7" x14ac:dyDescent="0.25">
      <c r="B48">
        <v>10</v>
      </c>
      <c r="C48" t="s">
        <v>16</v>
      </c>
      <c r="D48">
        <v>2017</v>
      </c>
      <c r="E48" s="28">
        <f t="shared" si="0"/>
        <v>14.333333333333334</v>
      </c>
      <c r="F48" s="1">
        <v>344</v>
      </c>
      <c r="G48" s="1">
        <v>24</v>
      </c>
    </row>
    <row r="49" spans="2:7" x14ac:dyDescent="0.25">
      <c r="D49">
        <v>2018</v>
      </c>
      <c r="E49" s="28">
        <f t="shared" si="0"/>
        <v>19.210526315789473</v>
      </c>
      <c r="F49" s="1">
        <v>730</v>
      </c>
      <c r="G49" s="1">
        <v>38</v>
      </c>
    </row>
    <row r="50" spans="2:7" x14ac:dyDescent="0.25">
      <c r="D50">
        <v>2019</v>
      </c>
      <c r="E50" s="28">
        <f t="shared" si="0"/>
        <v>5.3409090909090908</v>
      </c>
      <c r="F50" s="17">
        <v>235</v>
      </c>
      <c r="G50" s="1">
        <v>44</v>
      </c>
    </row>
    <row r="51" spans="2:7" x14ac:dyDescent="0.25">
      <c r="D51">
        <v>2020</v>
      </c>
      <c r="E51" s="28">
        <f t="shared" si="0"/>
        <v>15.772128060263654</v>
      </c>
      <c r="F51" s="17">
        <v>251.25</v>
      </c>
      <c r="G51" s="1">
        <v>15.93</v>
      </c>
    </row>
    <row r="52" spans="2:7" x14ac:dyDescent="0.25">
      <c r="D52">
        <v>2021</v>
      </c>
      <c r="E52" s="28">
        <f t="shared" si="0"/>
        <v>129.28571428571431</v>
      </c>
      <c r="F52" s="17">
        <v>181</v>
      </c>
      <c r="G52" s="1">
        <v>1.4</v>
      </c>
    </row>
    <row r="53" spans="2:7" x14ac:dyDescent="0.25">
      <c r="B53" s="12">
        <v>11</v>
      </c>
      <c r="C53" t="s">
        <v>17</v>
      </c>
      <c r="D53">
        <v>2017</v>
      </c>
      <c r="E53" s="28">
        <f t="shared" si="0"/>
        <v>10.295728368017524</v>
      </c>
      <c r="F53" s="1">
        <v>94</v>
      </c>
      <c r="G53" s="1">
        <v>9.1300000000000008</v>
      </c>
    </row>
    <row r="54" spans="2:7" x14ac:dyDescent="0.25">
      <c r="B54" s="12"/>
      <c r="D54">
        <v>2018</v>
      </c>
      <c r="E54" s="28">
        <f t="shared" si="0"/>
        <v>8.9887640449438209</v>
      </c>
      <c r="F54" s="1">
        <v>96</v>
      </c>
      <c r="G54" s="1">
        <v>10.68</v>
      </c>
    </row>
    <row r="55" spans="2:7" x14ac:dyDescent="0.25">
      <c r="B55" s="12"/>
      <c r="D55">
        <v>2019</v>
      </c>
      <c r="E55" s="28">
        <f t="shared" si="0"/>
        <v>7.5679647318148424</v>
      </c>
      <c r="F55" s="1">
        <v>103</v>
      </c>
      <c r="G55" s="1">
        <v>13.61</v>
      </c>
    </row>
    <row r="56" spans="2:7" x14ac:dyDescent="0.25">
      <c r="B56" s="12"/>
      <c r="D56">
        <v>2020</v>
      </c>
      <c r="E56" s="28">
        <f t="shared" si="0"/>
        <v>7.1274298056155505</v>
      </c>
      <c r="F56" s="1">
        <v>99</v>
      </c>
      <c r="G56" s="1">
        <v>13.89</v>
      </c>
    </row>
    <row r="57" spans="2:7" x14ac:dyDescent="0.25">
      <c r="B57" s="12"/>
      <c r="D57">
        <v>2021</v>
      </c>
      <c r="E57" s="28">
        <f t="shared" si="0"/>
        <v>9.6704484062668818</v>
      </c>
      <c r="F57" s="1">
        <v>179</v>
      </c>
      <c r="G57" s="1">
        <v>18.510000000000002</v>
      </c>
    </row>
    <row r="58" spans="2:7" x14ac:dyDescent="0.25">
      <c r="B58">
        <v>12</v>
      </c>
      <c r="C58" t="s">
        <v>35</v>
      </c>
      <c r="D58">
        <v>2017</v>
      </c>
      <c r="E58" s="28">
        <f t="shared" si="0"/>
        <v>46.428571428571431</v>
      </c>
      <c r="F58" s="1">
        <v>715</v>
      </c>
      <c r="G58" s="1">
        <v>15.4</v>
      </c>
    </row>
    <row r="59" spans="2:7" x14ac:dyDescent="0.25">
      <c r="D59">
        <v>2018</v>
      </c>
      <c r="E59" s="28">
        <f t="shared" si="0"/>
        <v>86.766541822721607</v>
      </c>
      <c r="F59" s="1">
        <v>695</v>
      </c>
      <c r="G59" s="1">
        <v>8.01</v>
      </c>
    </row>
    <row r="60" spans="2:7" x14ac:dyDescent="0.25">
      <c r="D60">
        <v>2019</v>
      </c>
      <c r="E60" s="28">
        <f t="shared" si="0"/>
        <v>168.72427983539094</v>
      </c>
      <c r="F60" s="17">
        <v>410</v>
      </c>
      <c r="G60" s="1">
        <v>2.4300000000000002</v>
      </c>
    </row>
    <row r="61" spans="2:7" x14ac:dyDescent="0.25">
      <c r="D61">
        <v>2020</v>
      </c>
      <c r="E61" s="28">
        <f t="shared" si="0"/>
        <v>54.090150250417359</v>
      </c>
      <c r="F61" s="17">
        <v>324</v>
      </c>
      <c r="G61" s="1">
        <v>5.99</v>
      </c>
    </row>
    <row r="62" spans="2:7" x14ac:dyDescent="0.25">
      <c r="D62">
        <v>2021</v>
      </c>
      <c r="E62" s="28">
        <f t="shared" si="0"/>
        <v>21.04032729398013</v>
      </c>
      <c r="F62" s="17">
        <v>360</v>
      </c>
      <c r="G62" s="1">
        <v>17.11</v>
      </c>
    </row>
    <row r="63" spans="2:7" x14ac:dyDescent="0.25">
      <c r="B63" s="12">
        <v>13</v>
      </c>
      <c r="C63" t="s">
        <v>36</v>
      </c>
      <c r="D63">
        <v>2017</v>
      </c>
      <c r="E63" s="28">
        <f t="shared" si="0"/>
        <v>21.810207336523128</v>
      </c>
      <c r="F63" s="1">
        <v>13675</v>
      </c>
      <c r="G63" s="1">
        <v>627</v>
      </c>
    </row>
    <row r="64" spans="2:7" x14ac:dyDescent="0.25">
      <c r="B64" s="12"/>
      <c r="D64">
        <v>2018</v>
      </c>
      <c r="E64" s="28">
        <f t="shared" si="0"/>
        <v>27.538726333907057</v>
      </c>
      <c r="F64" s="1">
        <v>16000</v>
      </c>
      <c r="G64" s="1">
        <v>581</v>
      </c>
    </row>
    <row r="65" spans="2:7" x14ac:dyDescent="0.25">
      <c r="B65" s="12"/>
      <c r="D65">
        <v>2019</v>
      </c>
      <c r="E65" s="28">
        <f t="shared" si="0"/>
        <v>27.097902097902097</v>
      </c>
      <c r="F65" s="17">
        <v>15500</v>
      </c>
      <c r="G65" s="1">
        <v>572</v>
      </c>
    </row>
    <row r="66" spans="2:7" x14ac:dyDescent="0.25">
      <c r="B66" s="12"/>
      <c r="D66">
        <v>2020</v>
      </c>
      <c r="E66" s="28">
        <f t="shared" si="0"/>
        <v>71.32352941176471</v>
      </c>
      <c r="F66" s="17">
        <v>9700</v>
      </c>
      <c r="G66" s="1">
        <v>136</v>
      </c>
    </row>
    <row r="67" spans="2:7" x14ac:dyDescent="0.25">
      <c r="B67" s="12"/>
      <c r="D67">
        <v>2021</v>
      </c>
      <c r="E67" s="28">
        <f t="shared" si="0"/>
        <v>24.683544303797468</v>
      </c>
      <c r="F67" s="17">
        <v>7800</v>
      </c>
      <c r="G67" s="1">
        <v>316</v>
      </c>
    </row>
    <row r="68" spans="2:7" x14ac:dyDescent="0.25">
      <c r="B68" s="12">
        <v>14</v>
      </c>
      <c r="C68" t="s">
        <v>37</v>
      </c>
      <c r="D68">
        <v>2017</v>
      </c>
      <c r="E68" s="28">
        <f t="shared" ref="E68:E82" si="1">F68/G68</f>
        <v>160.5691056910569</v>
      </c>
      <c r="F68" s="1">
        <v>1185</v>
      </c>
      <c r="G68" s="1">
        <v>7.38</v>
      </c>
    </row>
    <row r="69" spans="2:7" x14ac:dyDescent="0.25">
      <c r="B69" s="12"/>
      <c r="D69">
        <v>2018</v>
      </c>
      <c r="E69" s="28">
        <f t="shared" si="1"/>
        <v>1.3124454728217578</v>
      </c>
      <c r="F69" s="1">
        <v>346</v>
      </c>
      <c r="G69" s="1">
        <v>263.63</v>
      </c>
    </row>
    <row r="70" spans="2:7" x14ac:dyDescent="0.25">
      <c r="B70" s="12"/>
      <c r="D70">
        <v>2019</v>
      </c>
      <c r="E70" s="28">
        <f t="shared" si="1"/>
        <v>28.680981595092028</v>
      </c>
      <c r="F70" s="17">
        <v>374</v>
      </c>
      <c r="G70" s="1">
        <v>13.04</v>
      </c>
    </row>
    <row r="71" spans="2:7" x14ac:dyDescent="0.25">
      <c r="B71" s="12"/>
      <c r="D71">
        <v>2020</v>
      </c>
      <c r="E71" s="28">
        <f t="shared" si="1"/>
        <v>40.37433155080214</v>
      </c>
      <c r="F71" s="17">
        <v>302</v>
      </c>
      <c r="G71" s="1">
        <v>7.48</v>
      </c>
    </row>
    <row r="72" spans="2:7" x14ac:dyDescent="0.25">
      <c r="B72" s="12"/>
      <c r="D72">
        <v>2021</v>
      </c>
      <c r="E72" s="28">
        <f t="shared" si="1"/>
        <v>17.058823529411764</v>
      </c>
      <c r="F72" s="17">
        <v>290</v>
      </c>
      <c r="G72" s="1">
        <v>17</v>
      </c>
    </row>
    <row r="73" spans="2:7" x14ac:dyDescent="0.25">
      <c r="B73" s="12">
        <v>15</v>
      </c>
      <c r="C73" s="12" t="s">
        <v>40</v>
      </c>
      <c r="D73" s="12">
        <v>2017</v>
      </c>
      <c r="E73" s="28">
        <f t="shared" si="1"/>
        <v>26.398643739404214</v>
      </c>
      <c r="F73" s="1">
        <v>4360</v>
      </c>
      <c r="G73" s="1">
        <v>165.16</v>
      </c>
    </row>
    <row r="74" spans="2:7" x14ac:dyDescent="0.25">
      <c r="B74" s="12"/>
      <c r="C74" s="12"/>
      <c r="D74" s="12">
        <v>2018</v>
      </c>
      <c r="E74" s="28">
        <f t="shared" si="1"/>
        <v>19.249525178378931</v>
      </c>
      <c r="F74" s="1">
        <v>3750</v>
      </c>
      <c r="G74" s="1">
        <v>194.81</v>
      </c>
    </row>
    <row r="75" spans="2:7" x14ac:dyDescent="0.25">
      <c r="B75" s="12"/>
      <c r="C75" s="12"/>
      <c r="D75" s="12">
        <v>2019</v>
      </c>
      <c r="E75" s="28">
        <f t="shared" si="1"/>
        <v>12.214652153850329</v>
      </c>
      <c r="F75" s="1">
        <v>4500</v>
      </c>
      <c r="G75" s="1">
        <v>368.41</v>
      </c>
    </row>
    <row r="76" spans="2:7" x14ac:dyDescent="0.25">
      <c r="B76" s="12"/>
      <c r="C76" s="12"/>
      <c r="D76" s="12">
        <v>2020</v>
      </c>
      <c r="E76" s="28">
        <f t="shared" si="1"/>
        <v>19.799091325913885</v>
      </c>
      <c r="F76" s="1">
        <v>9500</v>
      </c>
      <c r="G76" s="1">
        <v>479.82</v>
      </c>
    </row>
    <row r="77" spans="2:7" x14ac:dyDescent="0.25">
      <c r="B77" s="12"/>
      <c r="C77" s="12"/>
      <c r="D77" s="12">
        <v>2021</v>
      </c>
      <c r="E77" s="28">
        <f t="shared" si="1"/>
        <v>16.016801731087444</v>
      </c>
      <c r="F77" s="1">
        <v>7550</v>
      </c>
      <c r="G77" s="1">
        <v>471.38</v>
      </c>
    </row>
    <row r="78" spans="2:7" x14ac:dyDescent="0.25">
      <c r="B78">
        <v>16</v>
      </c>
      <c r="C78" t="s">
        <v>42</v>
      </c>
      <c r="D78">
        <v>2017</v>
      </c>
      <c r="E78" s="28">
        <f t="shared" si="1"/>
        <v>32.352941176470587</v>
      </c>
      <c r="F78" s="1">
        <v>1100</v>
      </c>
      <c r="G78" s="1">
        <v>34</v>
      </c>
    </row>
    <row r="79" spans="2:7" x14ac:dyDescent="0.25">
      <c r="D79">
        <v>2018</v>
      </c>
      <c r="E79" s="28">
        <f t="shared" si="1"/>
        <v>31.914893617021278</v>
      </c>
      <c r="F79" s="1">
        <v>1500</v>
      </c>
      <c r="G79" s="1">
        <v>47</v>
      </c>
    </row>
    <row r="80" spans="2:7" x14ac:dyDescent="0.25">
      <c r="D80">
        <v>2019</v>
      </c>
      <c r="E80" s="28">
        <f t="shared" si="1"/>
        <v>24.76923076923077</v>
      </c>
      <c r="F80" s="17">
        <v>1610</v>
      </c>
      <c r="G80" s="1">
        <v>65</v>
      </c>
    </row>
    <row r="81" spans="4:7" x14ac:dyDescent="0.25">
      <c r="D81">
        <v>2020</v>
      </c>
      <c r="E81" s="28">
        <f t="shared" si="1"/>
        <v>25.241935483870968</v>
      </c>
      <c r="F81" s="17">
        <v>1565</v>
      </c>
      <c r="G81" s="1">
        <v>62</v>
      </c>
    </row>
    <row r="82" spans="4:7" x14ac:dyDescent="0.25">
      <c r="D82">
        <v>2021</v>
      </c>
      <c r="E82" s="28">
        <f t="shared" si="1"/>
        <v>19.674796747967481</v>
      </c>
      <c r="F82" s="17">
        <v>2420</v>
      </c>
      <c r="G82" s="1">
        <v>123</v>
      </c>
    </row>
  </sheetData>
  <mergeCells count="4">
    <mergeCell ref="M2:M3"/>
    <mergeCell ref="K2:L2"/>
    <mergeCell ref="K3:L3"/>
    <mergeCell ref="J2:J3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K89"/>
  <sheetViews>
    <sheetView topLeftCell="B70" workbookViewId="0">
      <selection activeCell="G82" sqref="F3:G82"/>
    </sheetView>
  </sheetViews>
  <sheetFormatPr defaultRowHeight="15" x14ac:dyDescent="0.25"/>
  <cols>
    <col min="5" max="5" width="12" bestFit="1" customWidth="1"/>
    <col min="6" max="6" width="24" style="1" bestFit="1" customWidth="1"/>
    <col min="7" max="7" width="21.42578125" style="1" bestFit="1" customWidth="1"/>
    <col min="8" max="8" width="22.28515625" customWidth="1"/>
  </cols>
  <sheetData>
    <row r="2" spans="2:11" ht="15.75" thickBot="1" x14ac:dyDescent="0.3">
      <c r="E2" t="s">
        <v>55</v>
      </c>
      <c r="F2" s="37" t="s">
        <v>56</v>
      </c>
      <c r="G2" s="37" t="s">
        <v>57</v>
      </c>
      <c r="I2" s="32" t="s">
        <v>72</v>
      </c>
      <c r="J2" s="26" t="s">
        <v>73</v>
      </c>
      <c r="K2" s="32" t="s">
        <v>75</v>
      </c>
    </row>
    <row r="3" spans="2:11" x14ac:dyDescent="0.25">
      <c r="B3">
        <v>1</v>
      </c>
      <c r="C3" t="s">
        <v>0</v>
      </c>
      <c r="D3">
        <v>2017</v>
      </c>
      <c r="E3" s="28">
        <f>F3/G3</f>
        <v>0.55574692991109675</v>
      </c>
      <c r="F3" s="41">
        <v>11295184000000</v>
      </c>
      <c r="G3" s="41">
        <v>20324330000000</v>
      </c>
      <c r="H3" s="1"/>
      <c r="I3" s="32"/>
      <c r="J3" s="25" t="s">
        <v>74</v>
      </c>
      <c r="K3" s="32"/>
    </row>
    <row r="4" spans="2:11" x14ac:dyDescent="0.25">
      <c r="D4">
        <v>2018</v>
      </c>
      <c r="E4" s="28">
        <f t="shared" ref="E4:E67" si="0">F4/G4</f>
        <v>0.51349478027845852</v>
      </c>
      <c r="F4" s="41">
        <v>11660003000000</v>
      </c>
      <c r="G4" s="41">
        <v>22707150000000</v>
      </c>
      <c r="H4" s="1"/>
    </row>
    <row r="5" spans="2:11" x14ac:dyDescent="0.25">
      <c r="D5">
        <v>2019</v>
      </c>
      <c r="E5" s="28">
        <f t="shared" si="0"/>
        <v>0.45135776906722719</v>
      </c>
      <c r="F5" s="41">
        <v>12038210000000</v>
      </c>
      <c r="G5" s="41">
        <v>26671104000000</v>
      </c>
      <c r="H5" s="1"/>
    </row>
    <row r="6" spans="2:11" x14ac:dyDescent="0.25">
      <c r="D6">
        <v>2020</v>
      </c>
      <c r="E6" s="28">
        <f t="shared" si="0"/>
        <v>1.0586711691726227</v>
      </c>
      <c r="F6" s="41">
        <v>53270272000000</v>
      </c>
      <c r="G6" s="41">
        <v>50318053000000</v>
      </c>
      <c r="H6" s="1"/>
    </row>
    <row r="7" spans="2:11" x14ac:dyDescent="0.25">
      <c r="D7">
        <v>2021</v>
      </c>
      <c r="E7" s="28">
        <f t="shared" si="0"/>
        <v>1.1574980552816603</v>
      </c>
      <c r="F7" s="41">
        <v>63342765000000</v>
      </c>
      <c r="G7" s="41">
        <v>54723863000000</v>
      </c>
      <c r="H7" s="1"/>
    </row>
    <row r="8" spans="2:11" x14ac:dyDescent="0.25">
      <c r="B8">
        <v>2</v>
      </c>
      <c r="C8" s="12" t="s">
        <v>1</v>
      </c>
      <c r="D8">
        <v>2017</v>
      </c>
      <c r="E8" s="28">
        <f t="shared" si="0"/>
        <v>0.88078805521105374</v>
      </c>
      <c r="F8" s="41">
        <v>41182764000000</v>
      </c>
      <c r="G8" s="41">
        <v>46756724000000</v>
      </c>
      <c r="H8" s="1"/>
    </row>
    <row r="9" spans="2:11" x14ac:dyDescent="0.25">
      <c r="C9" s="12"/>
      <c r="D9">
        <v>2018</v>
      </c>
      <c r="E9" s="28">
        <f t="shared" si="0"/>
        <v>0.933974052823899</v>
      </c>
      <c r="F9" s="41">
        <v>46620996000000</v>
      </c>
      <c r="G9" s="41">
        <v>49916800000000</v>
      </c>
      <c r="H9" s="1"/>
    </row>
    <row r="10" spans="2:11" x14ac:dyDescent="0.25">
      <c r="C10" s="12"/>
      <c r="D10">
        <v>2019</v>
      </c>
      <c r="E10" s="28">
        <f t="shared" si="0"/>
        <v>0.77479969185178366</v>
      </c>
      <c r="F10" s="41">
        <v>41996071000000</v>
      </c>
      <c r="G10" s="41">
        <v>54202488000000</v>
      </c>
      <c r="H10" s="1"/>
    </row>
    <row r="11" spans="2:11" x14ac:dyDescent="0.25">
      <c r="C11" s="12"/>
      <c r="D11">
        <v>2020</v>
      </c>
      <c r="E11" s="28">
        <f t="shared" si="0"/>
        <v>1.0614170853148708</v>
      </c>
      <c r="F11" s="41">
        <v>83998472000000</v>
      </c>
      <c r="G11" s="41">
        <v>79138044000000</v>
      </c>
      <c r="H11" s="1"/>
    </row>
    <row r="12" spans="2:11" x14ac:dyDescent="0.25">
      <c r="C12" s="12"/>
      <c r="D12">
        <v>2021</v>
      </c>
      <c r="E12" s="28">
        <f t="shared" si="0"/>
        <v>1.0703200110176236</v>
      </c>
      <c r="F12" s="41">
        <v>92724082000000</v>
      </c>
      <c r="G12" s="41">
        <v>86632111000000</v>
      </c>
      <c r="H12" s="1"/>
    </row>
    <row r="13" spans="2:11" x14ac:dyDescent="0.25">
      <c r="B13">
        <v>3</v>
      </c>
      <c r="C13" s="12" t="s">
        <v>2</v>
      </c>
      <c r="D13">
        <v>2017</v>
      </c>
      <c r="E13" s="28">
        <f t="shared" si="0"/>
        <v>1.0281679781989441</v>
      </c>
      <c r="F13" s="41">
        <v>7561503434179</v>
      </c>
      <c r="G13" s="41">
        <v>7354346366072</v>
      </c>
      <c r="H13" s="1"/>
    </row>
    <row r="14" spans="2:11" x14ac:dyDescent="0.25">
      <c r="C14" s="12"/>
      <c r="D14">
        <v>2018</v>
      </c>
      <c r="E14" s="28">
        <f t="shared" si="0"/>
        <v>1.0593052180567091</v>
      </c>
      <c r="F14" s="41">
        <v>9049161944940</v>
      </c>
      <c r="G14" s="41">
        <v>8542544481694</v>
      </c>
      <c r="H14" s="1"/>
    </row>
    <row r="15" spans="2:11" x14ac:dyDescent="0.25">
      <c r="C15" s="12"/>
      <c r="D15">
        <v>2019</v>
      </c>
      <c r="E15" s="28">
        <f t="shared" si="0"/>
        <v>0.92303371847404125</v>
      </c>
      <c r="F15" s="41">
        <v>9137978611155</v>
      </c>
      <c r="G15" s="41">
        <v>9899940195318</v>
      </c>
      <c r="H15" s="1"/>
    </row>
    <row r="16" spans="2:11" x14ac:dyDescent="0.25">
      <c r="C16" s="12"/>
      <c r="D16">
        <v>2020</v>
      </c>
      <c r="E16" s="28">
        <f t="shared" si="0"/>
        <v>0.75465169460545078</v>
      </c>
      <c r="F16" s="41">
        <v>8506032464592</v>
      </c>
      <c r="G16" s="41">
        <v>11271468049958</v>
      </c>
      <c r="H16" s="1"/>
    </row>
    <row r="17" spans="2:8" x14ac:dyDescent="0.25">
      <c r="C17" s="12"/>
      <c r="D17">
        <v>2021</v>
      </c>
      <c r="E17" s="28">
        <f t="shared" si="0"/>
        <v>0.75330970232217331</v>
      </c>
      <c r="F17" s="41">
        <v>8557621869393</v>
      </c>
      <c r="G17" s="41">
        <v>11360031396135</v>
      </c>
      <c r="H17" s="1"/>
    </row>
    <row r="18" spans="2:8" x14ac:dyDescent="0.25">
      <c r="B18" s="12">
        <v>4</v>
      </c>
      <c r="C18" s="12" t="s">
        <v>5</v>
      </c>
      <c r="D18">
        <v>2017</v>
      </c>
      <c r="E18" s="28">
        <f t="shared" si="0"/>
        <v>0.23302819084019838</v>
      </c>
      <c r="F18" s="37">
        <v>978185000000</v>
      </c>
      <c r="G18" s="37">
        <v>4197711000000</v>
      </c>
      <c r="H18" s="1"/>
    </row>
    <row r="19" spans="2:8" x14ac:dyDescent="0.25">
      <c r="B19" s="12"/>
      <c r="C19" s="12"/>
      <c r="D19">
        <v>2018</v>
      </c>
      <c r="E19" s="28">
        <f t="shared" si="0"/>
        <v>0.16354391537848725</v>
      </c>
      <c r="F19" s="37">
        <v>780915000000</v>
      </c>
      <c r="G19" s="37">
        <v>4774956000000</v>
      </c>
      <c r="H19" s="1"/>
    </row>
    <row r="20" spans="2:8" x14ac:dyDescent="0.25">
      <c r="B20" s="12"/>
      <c r="C20" s="12"/>
      <c r="D20">
        <v>2019</v>
      </c>
      <c r="E20" s="28">
        <f t="shared" si="0"/>
        <v>0.16856915453360208</v>
      </c>
      <c r="F20" s="37">
        <v>953282000000</v>
      </c>
      <c r="G20" s="37">
        <v>5655139000000</v>
      </c>
      <c r="H20" s="1"/>
    </row>
    <row r="21" spans="2:8" x14ac:dyDescent="0.25">
      <c r="B21" s="12"/>
      <c r="C21" s="12"/>
      <c r="D21">
        <v>2020</v>
      </c>
      <c r="E21" s="28">
        <f t="shared" si="0"/>
        <v>0.83073975001134526</v>
      </c>
      <c r="F21" s="37">
        <v>3972379000000</v>
      </c>
      <c r="G21" s="37">
        <v>4781737000000</v>
      </c>
      <c r="H21" s="1"/>
    </row>
    <row r="22" spans="2:8" x14ac:dyDescent="0.25">
      <c r="B22" s="12"/>
      <c r="C22" s="12"/>
      <c r="D22">
        <v>2021</v>
      </c>
      <c r="E22" s="28">
        <f t="shared" si="0"/>
        <v>0.44154814420666211</v>
      </c>
      <c r="F22" s="37">
        <v>2268730000000</v>
      </c>
      <c r="G22" s="37">
        <v>5138126000000</v>
      </c>
      <c r="H22" s="1"/>
    </row>
    <row r="23" spans="2:8" x14ac:dyDescent="0.25">
      <c r="B23">
        <v>5</v>
      </c>
      <c r="C23" s="12" t="s">
        <v>6</v>
      </c>
      <c r="D23">
        <v>2017</v>
      </c>
      <c r="E23" s="28">
        <f t="shared" si="0"/>
        <v>0.61680949918481642</v>
      </c>
      <c r="F23" s="41">
        <v>1739467993982</v>
      </c>
      <c r="G23" s="41">
        <v>2820105715429</v>
      </c>
      <c r="H23" s="1"/>
    </row>
    <row r="24" spans="2:8" x14ac:dyDescent="0.25">
      <c r="C24" s="12"/>
      <c r="D24">
        <v>2018</v>
      </c>
      <c r="E24" s="28">
        <f t="shared" si="0"/>
        <v>0.50632818870315277</v>
      </c>
      <c r="F24" s="41">
        <v>1476909260772</v>
      </c>
      <c r="G24" s="41">
        <v>2916901120111</v>
      </c>
      <c r="H24" s="1"/>
    </row>
    <row r="25" spans="2:8" x14ac:dyDescent="0.25">
      <c r="C25" s="12"/>
      <c r="D25">
        <v>2019</v>
      </c>
      <c r="E25" s="28">
        <f t="shared" si="0"/>
        <v>0.51396488808967122</v>
      </c>
      <c r="F25" s="41">
        <v>1589486465854</v>
      </c>
      <c r="G25" s="41">
        <v>3092597379097</v>
      </c>
      <c r="H25" s="1"/>
    </row>
    <row r="26" spans="2:8" x14ac:dyDescent="0.25">
      <c r="C26" s="12"/>
      <c r="D26">
        <v>2020</v>
      </c>
      <c r="E26" s="28">
        <f t="shared" si="0"/>
        <v>0.37937435573392786</v>
      </c>
      <c r="F26" s="41">
        <v>1224495624254</v>
      </c>
      <c r="G26" s="41">
        <v>3227671047731</v>
      </c>
      <c r="H26" s="1"/>
    </row>
    <row r="27" spans="2:8" x14ac:dyDescent="0.25">
      <c r="C27" s="12"/>
      <c r="D27">
        <v>2021</v>
      </c>
      <c r="E27" s="28">
        <f t="shared" si="0"/>
        <v>0.47092570170216669</v>
      </c>
      <c r="F27" s="41">
        <v>1341864891951</v>
      </c>
      <c r="G27" s="41">
        <v>2849419530726</v>
      </c>
      <c r="H27" s="1"/>
    </row>
    <row r="28" spans="2:8" x14ac:dyDescent="0.25">
      <c r="B28">
        <v>6</v>
      </c>
      <c r="C28" s="12" t="s">
        <v>7</v>
      </c>
      <c r="D28" s="12">
        <v>2017</v>
      </c>
      <c r="E28" s="28">
        <f t="shared" si="0"/>
        <v>1.2180716914128693</v>
      </c>
      <c r="F28" s="41">
        <v>362948247159</v>
      </c>
      <c r="G28" s="41">
        <v>297969528163</v>
      </c>
      <c r="H28" s="1"/>
    </row>
    <row r="29" spans="2:8" x14ac:dyDescent="0.25">
      <c r="C29" s="12"/>
      <c r="D29" s="12">
        <v>2018</v>
      </c>
      <c r="E29" s="28">
        <f t="shared" si="0"/>
        <v>0.31229286451786104</v>
      </c>
      <c r="F29" s="41">
        <v>198455391702</v>
      </c>
      <c r="G29" s="41">
        <v>635478469892</v>
      </c>
      <c r="H29" s="1"/>
    </row>
    <row r="30" spans="2:8" x14ac:dyDescent="0.25">
      <c r="C30" s="12"/>
      <c r="D30" s="12">
        <v>2019</v>
      </c>
      <c r="E30" s="28">
        <f t="shared" si="0"/>
        <v>0.62487957733111676</v>
      </c>
      <c r="F30" s="41">
        <v>478844867693</v>
      </c>
      <c r="G30" s="41">
        <v>766299436026</v>
      </c>
      <c r="H30" s="1"/>
    </row>
    <row r="31" spans="2:8" x14ac:dyDescent="0.25">
      <c r="C31" s="12"/>
      <c r="D31" s="12">
        <v>2020</v>
      </c>
      <c r="E31" s="28">
        <f t="shared" si="0"/>
        <v>0.46515319370954944</v>
      </c>
      <c r="F31" s="41">
        <v>416194010942</v>
      </c>
      <c r="G31" s="41">
        <v>894746110680</v>
      </c>
      <c r="H31" s="1"/>
    </row>
    <row r="32" spans="2:8" x14ac:dyDescent="0.25">
      <c r="C32" s="12"/>
      <c r="D32" s="12">
        <v>2021</v>
      </c>
      <c r="E32" s="28">
        <f t="shared" si="0"/>
        <v>0.34605495370079392</v>
      </c>
      <c r="F32" s="41">
        <v>346601683606</v>
      </c>
      <c r="G32" s="41">
        <v>1001579893307</v>
      </c>
      <c r="H32" s="1"/>
    </row>
    <row r="33" spans="2:8" x14ac:dyDescent="0.25">
      <c r="B33">
        <v>7</v>
      </c>
      <c r="C33" s="12" t="s">
        <v>9</v>
      </c>
      <c r="D33" s="12">
        <v>2017</v>
      </c>
      <c r="E33" s="28">
        <f t="shared" si="0"/>
        <v>0.98632186869844996</v>
      </c>
      <c r="F33" s="37">
        <v>417225000000</v>
      </c>
      <c r="G33" s="37">
        <v>423011000000</v>
      </c>
      <c r="H33" s="1"/>
    </row>
    <row r="34" spans="2:8" x14ac:dyDescent="0.25">
      <c r="C34" s="12"/>
      <c r="D34" s="12">
        <v>2018</v>
      </c>
      <c r="E34" s="28">
        <f t="shared" si="0"/>
        <v>0.82869557638914826</v>
      </c>
      <c r="F34" s="37">
        <v>399360000000</v>
      </c>
      <c r="G34" s="37">
        <v>481914000000</v>
      </c>
      <c r="H34" s="1"/>
    </row>
    <row r="35" spans="2:8" x14ac:dyDescent="0.25">
      <c r="C35" s="12"/>
      <c r="D35" s="12">
        <v>2019</v>
      </c>
      <c r="E35" s="28">
        <f t="shared" si="0"/>
        <v>0.44800391592729477</v>
      </c>
      <c r="F35" s="37">
        <v>254438000000</v>
      </c>
      <c r="G35" s="37">
        <v>567937000000</v>
      </c>
      <c r="H35" s="1"/>
    </row>
    <row r="36" spans="2:8" x14ac:dyDescent="0.25">
      <c r="C36" s="12"/>
      <c r="D36" s="12">
        <v>2020</v>
      </c>
      <c r="E36" s="28">
        <f t="shared" si="0"/>
        <v>0.3687081375230547</v>
      </c>
      <c r="F36" s="37">
        <v>258283000000</v>
      </c>
      <c r="G36" s="37">
        <v>700508000000</v>
      </c>
      <c r="H36" s="1"/>
    </row>
    <row r="37" spans="2:8" x14ac:dyDescent="0.25">
      <c r="C37" s="12"/>
      <c r="D37" s="12">
        <v>2021</v>
      </c>
      <c r="E37" s="28">
        <f t="shared" si="0"/>
        <v>0.34469492698106963</v>
      </c>
      <c r="F37" s="37">
        <v>334291000000</v>
      </c>
      <c r="G37" s="37">
        <v>969817000000</v>
      </c>
      <c r="H37" s="1"/>
    </row>
    <row r="38" spans="2:8" x14ac:dyDescent="0.25">
      <c r="B38" s="12">
        <v>8</v>
      </c>
      <c r="C38" s="12" t="s">
        <v>11</v>
      </c>
      <c r="D38">
        <v>2017</v>
      </c>
      <c r="E38" s="28">
        <f t="shared" si="0"/>
        <v>0.17140450064258461</v>
      </c>
      <c r="F38" s="41">
        <v>196197372000</v>
      </c>
      <c r="G38" s="41">
        <v>1144645393000</v>
      </c>
      <c r="H38" s="1"/>
    </row>
    <row r="39" spans="2:8" x14ac:dyDescent="0.25">
      <c r="B39" s="12"/>
      <c r="C39" s="12"/>
      <c r="D39">
        <v>2018</v>
      </c>
      <c r="E39" s="28">
        <f t="shared" si="0"/>
        <v>0.18638849139849692</v>
      </c>
      <c r="F39" s="41">
        <v>239353356000</v>
      </c>
      <c r="G39" s="41">
        <v>1284163814000</v>
      </c>
      <c r="H39" s="1"/>
    </row>
    <row r="40" spans="2:8" x14ac:dyDescent="0.25">
      <c r="B40" s="12"/>
      <c r="C40" s="12"/>
      <c r="D40">
        <v>2019</v>
      </c>
      <c r="E40" s="28">
        <f t="shared" si="0"/>
        <v>0.17503856980411797</v>
      </c>
      <c r="F40" s="41">
        <v>212420390000</v>
      </c>
      <c r="G40" s="41">
        <v>1213563332000</v>
      </c>
      <c r="H40" s="1"/>
    </row>
    <row r="41" spans="2:8" x14ac:dyDescent="0.25">
      <c r="B41" s="12"/>
      <c r="C41" s="12"/>
      <c r="D41">
        <v>2020</v>
      </c>
      <c r="E41" s="28">
        <f t="shared" si="0"/>
        <v>0.20166894708373187</v>
      </c>
      <c r="F41" s="41">
        <v>205681950000</v>
      </c>
      <c r="G41" s="41">
        <v>1019898963000</v>
      </c>
      <c r="H41" s="1"/>
    </row>
    <row r="42" spans="2:8" x14ac:dyDescent="0.25">
      <c r="B42" s="12"/>
      <c r="C42" s="12"/>
      <c r="D42">
        <v>2021</v>
      </c>
      <c r="E42" s="28">
        <f t="shared" si="0"/>
        <v>0.29554120673844259</v>
      </c>
      <c r="F42" s="41">
        <v>298548048000</v>
      </c>
      <c r="G42" s="41">
        <v>1010174017000</v>
      </c>
      <c r="H42" s="1"/>
    </row>
    <row r="43" spans="2:8" x14ac:dyDescent="0.25">
      <c r="B43" s="12">
        <v>9</v>
      </c>
      <c r="C43" s="12" t="s">
        <v>15</v>
      </c>
      <c r="D43">
        <v>2017</v>
      </c>
      <c r="E43" s="28">
        <f t="shared" si="0"/>
        <v>0.54215758702145922</v>
      </c>
      <c r="F43" s="41">
        <v>489592257434</v>
      </c>
      <c r="G43" s="41">
        <v>903044187067</v>
      </c>
      <c r="H43" s="1"/>
    </row>
    <row r="44" spans="2:8" x14ac:dyDescent="0.25">
      <c r="B44" s="12"/>
      <c r="D44">
        <v>2018</v>
      </c>
      <c r="E44" s="28">
        <f t="shared" si="0"/>
        <v>0.19690671601596363</v>
      </c>
      <c r="F44" s="41">
        <v>192308466864</v>
      </c>
      <c r="G44" s="41">
        <v>976647575842</v>
      </c>
      <c r="H44" s="1"/>
    </row>
    <row r="45" spans="2:8" x14ac:dyDescent="0.25">
      <c r="B45" s="12"/>
      <c r="D45">
        <v>2019</v>
      </c>
      <c r="E45" s="28">
        <f t="shared" si="0"/>
        <v>0.2314028749296019</v>
      </c>
      <c r="F45" s="41">
        <v>261784845240</v>
      </c>
      <c r="G45" s="41">
        <v>1131294696834</v>
      </c>
      <c r="H45" s="1"/>
    </row>
    <row r="46" spans="2:8" x14ac:dyDescent="0.25">
      <c r="B46" s="12"/>
      <c r="D46">
        <v>2020</v>
      </c>
      <c r="E46" s="28">
        <f t="shared" si="0"/>
        <v>0.24268675668207262</v>
      </c>
      <c r="F46" s="41">
        <v>305958833204</v>
      </c>
      <c r="G46" s="41">
        <v>1260714994864</v>
      </c>
      <c r="H46" s="1"/>
    </row>
    <row r="47" spans="2:8" x14ac:dyDescent="0.25">
      <c r="B47" s="12"/>
      <c r="D47">
        <v>2021</v>
      </c>
      <c r="E47" s="28">
        <f t="shared" si="0"/>
        <v>0.22345943191590242</v>
      </c>
      <c r="F47" s="41">
        <v>310020233374</v>
      </c>
      <c r="G47" s="41">
        <v>1387366962835</v>
      </c>
      <c r="H47" s="1"/>
    </row>
    <row r="48" spans="2:8" x14ac:dyDescent="0.25">
      <c r="B48">
        <v>10</v>
      </c>
      <c r="C48" t="s">
        <v>16</v>
      </c>
      <c r="D48">
        <v>2017</v>
      </c>
      <c r="E48" s="28">
        <f t="shared" si="0"/>
        <v>0.21215791051363475</v>
      </c>
      <c r="F48" s="37">
        <v>100983030820</v>
      </c>
      <c r="G48" s="37">
        <v>475980511759</v>
      </c>
      <c r="H48" s="1"/>
    </row>
    <row r="49" spans="2:8" x14ac:dyDescent="0.25">
      <c r="D49">
        <v>2018</v>
      </c>
      <c r="E49" s="28">
        <f t="shared" si="0"/>
        <v>0.34746136914322995</v>
      </c>
      <c r="F49" s="37">
        <v>195678977792</v>
      </c>
      <c r="G49" s="37">
        <v>563167578239</v>
      </c>
      <c r="H49" s="1"/>
    </row>
    <row r="50" spans="2:8" x14ac:dyDescent="0.25">
      <c r="D50">
        <v>2019</v>
      </c>
      <c r="E50" s="28">
        <f t="shared" si="0"/>
        <v>0.32281655210767402</v>
      </c>
      <c r="F50" s="37">
        <v>207108590481</v>
      </c>
      <c r="G50" s="37">
        <v>641567444819</v>
      </c>
      <c r="H50" s="1"/>
    </row>
    <row r="51" spans="2:8" x14ac:dyDescent="0.25">
      <c r="D51">
        <v>2020</v>
      </c>
      <c r="E51" s="28">
        <f t="shared" si="0"/>
        <v>0.36881634794828561</v>
      </c>
      <c r="F51" s="37">
        <v>244363297557</v>
      </c>
      <c r="G51" s="37">
        <v>662560916609</v>
      </c>
      <c r="H51" s="1"/>
    </row>
    <row r="52" spans="2:8" x14ac:dyDescent="0.25">
      <c r="D52">
        <v>2021</v>
      </c>
      <c r="E52" s="28">
        <f t="shared" si="0"/>
        <v>0.47925467143347028</v>
      </c>
      <c r="F52" s="37">
        <v>320458715888</v>
      </c>
      <c r="G52" s="37">
        <v>668660599446</v>
      </c>
      <c r="H52" s="1"/>
    </row>
    <row r="53" spans="2:8" x14ac:dyDescent="0.25">
      <c r="B53" s="12">
        <v>11</v>
      </c>
      <c r="C53" t="s">
        <v>17</v>
      </c>
      <c r="D53">
        <v>2017</v>
      </c>
      <c r="E53" s="28">
        <f t="shared" si="0"/>
        <v>1.4604134929270947</v>
      </c>
      <c r="F53" s="37">
        <v>1744756000000</v>
      </c>
      <c r="G53" s="37">
        <v>1194700000000</v>
      </c>
      <c r="H53" s="1"/>
    </row>
    <row r="54" spans="2:8" x14ac:dyDescent="0.25">
      <c r="B54" s="12"/>
      <c r="D54">
        <v>2018</v>
      </c>
      <c r="E54" s="28">
        <f t="shared" si="0"/>
        <v>1.7664282615998252</v>
      </c>
      <c r="F54" s="37">
        <v>2166496000000</v>
      </c>
      <c r="G54" s="37">
        <v>1226484000000</v>
      </c>
      <c r="H54" s="1"/>
    </row>
    <row r="55" spans="2:8" x14ac:dyDescent="0.25">
      <c r="B55" s="12"/>
      <c r="D55">
        <v>2019</v>
      </c>
      <c r="E55" s="28">
        <f t="shared" si="0"/>
        <v>1.3338714621595589</v>
      </c>
      <c r="F55" s="37">
        <v>1714449000000</v>
      </c>
      <c r="G55" s="37">
        <v>1285318000000</v>
      </c>
      <c r="H55" s="1"/>
    </row>
    <row r="56" spans="2:8" x14ac:dyDescent="0.25">
      <c r="B56" s="12"/>
      <c r="D56">
        <v>2020</v>
      </c>
      <c r="E56" s="28">
        <f t="shared" si="0"/>
        <v>1.2410419042836096</v>
      </c>
      <c r="F56" s="37">
        <v>1640851000000</v>
      </c>
      <c r="G56" s="37">
        <v>1322156000000</v>
      </c>
      <c r="H56" s="1"/>
    </row>
    <row r="57" spans="2:8" x14ac:dyDescent="0.25">
      <c r="B57" s="12"/>
      <c r="D57">
        <v>2021</v>
      </c>
      <c r="E57" s="28">
        <f t="shared" si="0"/>
        <v>1.1569679836448448</v>
      </c>
      <c r="F57" s="37">
        <v>1605521000000</v>
      </c>
      <c r="G57" s="37">
        <v>1387697000000</v>
      </c>
      <c r="H57" s="1"/>
    </row>
    <row r="58" spans="2:8" x14ac:dyDescent="0.25">
      <c r="B58">
        <v>12</v>
      </c>
      <c r="C58" t="s">
        <v>35</v>
      </c>
      <c r="D58">
        <v>2017</v>
      </c>
      <c r="E58" s="28">
        <f t="shared" si="0"/>
        <v>0.58616893718112961</v>
      </c>
      <c r="F58" s="41">
        <v>599790014646</v>
      </c>
      <c r="G58" s="41">
        <v>1023237460399</v>
      </c>
      <c r="H58" s="1"/>
    </row>
    <row r="59" spans="2:8" x14ac:dyDescent="0.25">
      <c r="D59">
        <v>2018</v>
      </c>
      <c r="E59" s="28">
        <f t="shared" si="0"/>
        <v>0.7022927987685339</v>
      </c>
      <c r="F59" s="41">
        <v>730789419438</v>
      </c>
      <c r="G59" s="41">
        <v>1040576552571</v>
      </c>
      <c r="H59" s="1"/>
    </row>
    <row r="60" spans="2:8" x14ac:dyDescent="0.25">
      <c r="D60">
        <v>2019</v>
      </c>
      <c r="E60" s="28">
        <f t="shared" si="0"/>
        <v>0.75743148735263199</v>
      </c>
      <c r="F60" s="41">
        <v>784562971811</v>
      </c>
      <c r="G60" s="41">
        <v>1035820381000</v>
      </c>
      <c r="H60" s="1"/>
    </row>
    <row r="61" spans="2:8" x14ac:dyDescent="0.25">
      <c r="D61">
        <v>2020</v>
      </c>
      <c r="E61" s="28">
        <f t="shared" si="0"/>
        <v>0.83855952927069533</v>
      </c>
      <c r="F61" s="41">
        <v>806678887419</v>
      </c>
      <c r="G61" s="41">
        <v>961981659335</v>
      </c>
      <c r="H61" s="1"/>
    </row>
    <row r="62" spans="2:8" x14ac:dyDescent="0.25">
      <c r="D62">
        <v>2021</v>
      </c>
      <c r="E62" s="28">
        <f t="shared" si="0"/>
        <v>0.98534702414652475</v>
      </c>
      <c r="F62" s="41">
        <v>977942627046</v>
      </c>
      <c r="G62" s="41">
        <v>992485493010</v>
      </c>
      <c r="H62" s="1"/>
    </row>
    <row r="63" spans="2:8" x14ac:dyDescent="0.25">
      <c r="B63" s="12">
        <v>13</v>
      </c>
      <c r="C63" t="s">
        <v>36</v>
      </c>
      <c r="D63">
        <v>2017</v>
      </c>
      <c r="E63" s="28">
        <f t="shared" si="0"/>
        <v>1.3570910081180951</v>
      </c>
      <c r="F63" s="37">
        <v>1445173000000</v>
      </c>
      <c r="G63" s="37">
        <v>1064905000000</v>
      </c>
      <c r="H63" s="1"/>
    </row>
    <row r="64" spans="2:8" x14ac:dyDescent="0.25">
      <c r="B64" s="12"/>
      <c r="D64">
        <v>2018</v>
      </c>
      <c r="E64" s="28">
        <f t="shared" si="0"/>
        <v>1.4748710104013922</v>
      </c>
      <c r="F64" s="37">
        <v>1721965000000</v>
      </c>
      <c r="G64" s="37">
        <v>1167536000000</v>
      </c>
      <c r="H64" s="1"/>
    </row>
    <row r="65" spans="2:8" x14ac:dyDescent="0.25">
      <c r="B65" s="12"/>
      <c r="D65">
        <v>2019</v>
      </c>
      <c r="E65" s="28">
        <f t="shared" si="0"/>
        <v>1.5278641404459135</v>
      </c>
      <c r="F65" s="37">
        <v>1750943000000</v>
      </c>
      <c r="G65" s="37">
        <v>1146007000000</v>
      </c>
      <c r="H65" s="1"/>
    </row>
    <row r="66" spans="2:8" x14ac:dyDescent="0.25">
      <c r="B66" s="12"/>
      <c r="D66">
        <v>2020</v>
      </c>
      <c r="E66" s="28">
        <f t="shared" si="0"/>
        <v>1.0283332147346949</v>
      </c>
      <c r="F66" s="37">
        <v>1474019000000</v>
      </c>
      <c r="G66" s="37">
        <v>1433406000000</v>
      </c>
      <c r="H66" s="1"/>
    </row>
    <row r="67" spans="2:8" x14ac:dyDescent="0.25">
      <c r="B67" s="12"/>
      <c r="D67">
        <v>2021</v>
      </c>
      <c r="E67" s="28">
        <f t="shared" si="0"/>
        <v>1.6584164045718675</v>
      </c>
      <c r="F67" s="37">
        <v>1822860000000</v>
      </c>
      <c r="G67" s="37">
        <v>1099157000000</v>
      </c>
      <c r="H67" s="1"/>
    </row>
    <row r="68" spans="2:8" x14ac:dyDescent="0.25">
      <c r="B68" s="12">
        <v>14</v>
      </c>
      <c r="C68" t="s">
        <v>37</v>
      </c>
      <c r="D68">
        <v>2017</v>
      </c>
      <c r="E68" s="28">
        <f t="shared" ref="E68:E82" si="1">F68/G68</f>
        <v>0.44548010769978402</v>
      </c>
      <c r="F68" s="41">
        <v>373272941443</v>
      </c>
      <c r="G68" s="41">
        <v>837911581216</v>
      </c>
      <c r="H68" s="1"/>
    </row>
    <row r="69" spans="2:8" x14ac:dyDescent="0.25">
      <c r="B69" s="12"/>
      <c r="D69">
        <v>2018</v>
      </c>
      <c r="E69" s="28">
        <f t="shared" si="1"/>
        <v>0.1342333201214243</v>
      </c>
      <c r="F69" s="41">
        <v>118853215128</v>
      </c>
      <c r="G69" s="41">
        <v>885422598655</v>
      </c>
      <c r="H69" s="1"/>
    </row>
    <row r="70" spans="2:8" x14ac:dyDescent="0.25">
      <c r="B70" s="12"/>
      <c r="D70">
        <v>2019</v>
      </c>
      <c r="E70" s="28">
        <f t="shared" si="1"/>
        <v>0.1305727320282658</v>
      </c>
      <c r="F70" s="41">
        <v>122136752135</v>
      </c>
      <c r="G70" s="41">
        <v>935392483850</v>
      </c>
      <c r="H70" s="1"/>
    </row>
    <row r="71" spans="2:8" x14ac:dyDescent="0.25">
      <c r="B71" s="12"/>
      <c r="D71">
        <v>2020</v>
      </c>
      <c r="E71" s="28">
        <f t="shared" si="1"/>
        <v>0.13014472741220259</v>
      </c>
      <c r="F71" s="41">
        <v>125161736940</v>
      </c>
      <c r="G71" s="41">
        <v>961711929701</v>
      </c>
      <c r="H71" s="1"/>
    </row>
    <row r="72" spans="2:8" x14ac:dyDescent="0.25">
      <c r="B72" s="12"/>
      <c r="D72">
        <v>2021</v>
      </c>
      <c r="E72" s="28">
        <f t="shared" si="1"/>
        <v>0.12166974876637904</v>
      </c>
      <c r="F72" s="41">
        <v>124445640572</v>
      </c>
      <c r="G72" s="41">
        <v>1022814971131</v>
      </c>
      <c r="H72" s="1"/>
    </row>
    <row r="73" spans="2:8" x14ac:dyDescent="0.25">
      <c r="B73" s="12">
        <v>15</v>
      </c>
      <c r="C73" s="12" t="s">
        <v>40</v>
      </c>
      <c r="D73" s="12">
        <v>2017</v>
      </c>
      <c r="E73" s="28">
        <f t="shared" si="1"/>
        <v>0.6915653461801603</v>
      </c>
      <c r="F73" s="41">
        <v>957660374836</v>
      </c>
      <c r="G73" s="41">
        <v>1384772068360</v>
      </c>
      <c r="H73" s="1"/>
    </row>
    <row r="74" spans="2:8" x14ac:dyDescent="0.25">
      <c r="B74" s="12">
        <v>15</v>
      </c>
      <c r="C74" s="12"/>
      <c r="D74" s="12">
        <v>2018</v>
      </c>
      <c r="E74" s="28">
        <f t="shared" si="1"/>
        <v>0.59815905777322342</v>
      </c>
      <c r="F74" s="41">
        <v>984801863078</v>
      </c>
      <c r="G74" s="41">
        <v>1646387946952</v>
      </c>
      <c r="H74" s="1"/>
    </row>
    <row r="75" spans="2:8" x14ac:dyDescent="0.25">
      <c r="B75" s="12"/>
      <c r="C75" s="12"/>
      <c r="D75" s="12">
        <v>2019</v>
      </c>
      <c r="E75" s="28">
        <f t="shared" si="1"/>
        <v>0.34150543887835866</v>
      </c>
      <c r="F75" s="41">
        <v>733556075974</v>
      </c>
      <c r="G75" s="41">
        <v>2148007007980</v>
      </c>
      <c r="H75" s="1"/>
    </row>
    <row r="76" spans="2:8" x14ac:dyDescent="0.25">
      <c r="B76" s="12"/>
      <c r="C76" s="12"/>
      <c r="D76" s="12">
        <v>2020</v>
      </c>
      <c r="E76" s="28">
        <f t="shared" si="1"/>
        <v>0.29016473395537429</v>
      </c>
      <c r="F76" s="41">
        <v>775696860738</v>
      </c>
      <c r="G76" s="41">
        <v>2673298199144</v>
      </c>
      <c r="H76" s="1"/>
    </row>
    <row r="77" spans="2:8" x14ac:dyDescent="0.25">
      <c r="B77" s="12"/>
      <c r="C77" s="12"/>
      <c r="D77" s="12">
        <v>2021</v>
      </c>
      <c r="E77" s="28">
        <f t="shared" si="1"/>
        <v>0.18734426565287515</v>
      </c>
      <c r="F77" s="41">
        <v>618395061219</v>
      </c>
      <c r="G77" s="41">
        <v>3300848622529</v>
      </c>
      <c r="H77" s="1"/>
    </row>
    <row r="78" spans="2:8" x14ac:dyDescent="0.25">
      <c r="B78">
        <v>16</v>
      </c>
      <c r="C78" t="s">
        <v>42</v>
      </c>
      <c r="D78">
        <v>2017</v>
      </c>
      <c r="E78" s="28">
        <f t="shared" si="1"/>
        <v>1.0687475282871117</v>
      </c>
      <c r="F78" s="41">
        <v>328714435982</v>
      </c>
      <c r="G78" s="41">
        <v>307569774228</v>
      </c>
      <c r="H78" s="1"/>
    </row>
    <row r="79" spans="2:8" x14ac:dyDescent="0.25">
      <c r="D79">
        <v>2018</v>
      </c>
      <c r="E79" s="28">
        <f t="shared" si="1"/>
        <v>1.2028726609643179</v>
      </c>
      <c r="F79" s="41">
        <v>408057718435</v>
      </c>
      <c r="G79" s="41">
        <v>339236007000</v>
      </c>
      <c r="H79" s="1"/>
    </row>
    <row r="80" spans="2:8" x14ac:dyDescent="0.25">
      <c r="D80">
        <v>2019</v>
      </c>
      <c r="E80" s="28">
        <f t="shared" si="1"/>
        <v>1.0790827431608001</v>
      </c>
      <c r="F80" s="41">
        <v>410463595860</v>
      </c>
      <c r="G80" s="41">
        <v>380381947966</v>
      </c>
      <c r="H80" s="1"/>
    </row>
    <row r="81" spans="4:8" x14ac:dyDescent="0.25">
      <c r="D81">
        <v>2020</v>
      </c>
      <c r="E81" s="28">
        <f t="shared" si="1"/>
        <v>0.90159565245216433</v>
      </c>
      <c r="F81" s="41">
        <v>366908471713</v>
      </c>
      <c r="G81" s="41">
        <v>406954570727</v>
      </c>
      <c r="H81" s="1"/>
    </row>
    <row r="82" spans="4:8" x14ac:dyDescent="0.25">
      <c r="D82">
        <v>2021</v>
      </c>
      <c r="E82" s="28">
        <f t="shared" si="1"/>
        <v>0.64094529284894242</v>
      </c>
      <c r="F82" s="41">
        <v>347288021564</v>
      </c>
      <c r="G82" s="41">
        <v>541837229228</v>
      </c>
      <c r="H82" s="1"/>
    </row>
    <row r="83" spans="4:8" x14ac:dyDescent="0.25">
      <c r="F83" s="37"/>
      <c r="G83" s="37"/>
    </row>
    <row r="84" spans="4:8" x14ac:dyDescent="0.25">
      <c r="F84" s="37"/>
      <c r="G84" s="37"/>
    </row>
    <row r="85" spans="4:8" x14ac:dyDescent="0.25">
      <c r="F85" s="37"/>
      <c r="G85" s="37"/>
    </row>
    <row r="86" spans="4:8" x14ac:dyDescent="0.25">
      <c r="F86" s="37"/>
      <c r="G86" s="37"/>
    </row>
    <row r="87" spans="4:8" x14ac:dyDescent="0.25">
      <c r="F87" s="37"/>
      <c r="G87" s="37"/>
    </row>
    <row r="88" spans="4:8" x14ac:dyDescent="0.25">
      <c r="F88" s="37"/>
      <c r="G88" s="37"/>
    </row>
    <row r="89" spans="4:8" x14ac:dyDescent="0.25">
      <c r="F89" s="37"/>
      <c r="G89" s="37"/>
    </row>
  </sheetData>
  <mergeCells count="2">
    <mergeCell ref="K2:K3"/>
    <mergeCell ref="I2:I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Y82"/>
  <sheetViews>
    <sheetView topLeftCell="A58" zoomScale="90" zoomScaleNormal="90" workbookViewId="0">
      <selection activeCell="E3" sqref="E3:E82"/>
    </sheetView>
  </sheetViews>
  <sheetFormatPr defaultRowHeight="15" x14ac:dyDescent="0.25"/>
  <cols>
    <col min="5" max="5" width="12" bestFit="1" customWidth="1"/>
    <col min="6" max="6" width="18.42578125" style="1" bestFit="1" customWidth="1"/>
    <col min="7" max="7" width="20.5703125" style="16" bestFit="1" customWidth="1"/>
    <col min="8" max="8" width="23.140625" bestFit="1" customWidth="1"/>
    <col min="9" max="9" width="18.7109375" bestFit="1" customWidth="1"/>
    <col min="10" max="10" width="21.28515625" bestFit="1" customWidth="1"/>
    <col min="18" max="18" width="25.28515625" customWidth="1"/>
    <col min="19" max="19" width="18.7109375" bestFit="1" customWidth="1"/>
    <col min="20" max="20" width="22.42578125" bestFit="1" customWidth="1"/>
    <col min="21" max="21" width="29.5703125" customWidth="1"/>
    <col min="22" max="22" width="19.85546875" bestFit="1" customWidth="1"/>
    <col min="24" max="24" width="22.42578125" bestFit="1" customWidth="1"/>
    <col min="25" max="25" width="22.140625" bestFit="1" customWidth="1"/>
  </cols>
  <sheetData>
    <row r="2" spans="2:25" ht="15.75" thickBot="1" x14ac:dyDescent="0.3">
      <c r="E2" t="s">
        <v>79</v>
      </c>
      <c r="F2" s="1" t="s">
        <v>51</v>
      </c>
      <c r="G2" s="16" t="s">
        <v>54</v>
      </c>
      <c r="H2" t="s">
        <v>76</v>
      </c>
      <c r="I2" t="s">
        <v>77</v>
      </c>
      <c r="J2" t="s">
        <v>78</v>
      </c>
      <c r="M2" s="32" t="s">
        <v>80</v>
      </c>
      <c r="N2" s="36" t="s">
        <v>81</v>
      </c>
      <c r="O2" s="36"/>
      <c r="P2" s="40"/>
      <c r="V2" s="1"/>
      <c r="X2" s="1"/>
      <c r="Y2" s="16"/>
    </row>
    <row r="3" spans="2:25" x14ac:dyDescent="0.25">
      <c r="B3">
        <v>1</v>
      </c>
      <c r="C3" t="s">
        <v>0</v>
      </c>
      <c r="D3">
        <v>2017</v>
      </c>
      <c r="E3" s="4">
        <f>(H3+I3)/J3</f>
        <v>3.6397196111236876</v>
      </c>
      <c r="F3" s="22">
        <v>8900</v>
      </c>
      <c r="G3" s="16">
        <v>11661908000</v>
      </c>
      <c r="H3" s="16">
        <f>F3*G3</f>
        <v>103790981200000</v>
      </c>
      <c r="I3" s="19">
        <f>SM!F3</f>
        <v>11295184000000</v>
      </c>
      <c r="J3" s="16">
        <f>PP!F3</f>
        <v>31619514000000</v>
      </c>
      <c r="M3" s="32"/>
      <c r="N3" s="32" t="s">
        <v>78</v>
      </c>
      <c r="O3" s="32"/>
      <c r="P3" s="40"/>
      <c r="V3" s="22"/>
      <c r="X3" s="1"/>
      <c r="Y3" s="16"/>
    </row>
    <row r="4" spans="2:25" x14ac:dyDescent="0.25">
      <c r="D4">
        <v>2018</v>
      </c>
      <c r="E4" s="4">
        <f>(H4+I4)/J4</f>
        <v>3.8853070430361223</v>
      </c>
      <c r="F4" s="22">
        <v>10450</v>
      </c>
      <c r="G4" s="16">
        <v>11661908000</v>
      </c>
      <c r="H4" s="16">
        <f>F4*G4</f>
        <v>121866938600000</v>
      </c>
      <c r="I4" s="19">
        <f>SM!F4</f>
        <v>11660003000000</v>
      </c>
      <c r="J4" s="16">
        <f>PP!F4</f>
        <v>34367153000000</v>
      </c>
      <c r="V4" s="22"/>
      <c r="X4" s="1"/>
      <c r="Y4" s="16"/>
    </row>
    <row r="5" spans="2:25" x14ac:dyDescent="0.25">
      <c r="D5">
        <v>2019</v>
      </c>
      <c r="E5" s="4">
        <f>(H5+I5)/J5</f>
        <v>3.6701369649692062</v>
      </c>
      <c r="F5" s="22">
        <v>11150</v>
      </c>
      <c r="G5" s="16">
        <v>11661908000</v>
      </c>
      <c r="H5" s="16">
        <f>F5*G5</f>
        <v>130030274200000</v>
      </c>
      <c r="I5" s="19">
        <f>SM!F5</f>
        <v>12038210000000</v>
      </c>
      <c r="J5" s="16">
        <f>PP!F5</f>
        <v>38709314000000</v>
      </c>
      <c r="V5" s="22"/>
      <c r="X5" s="1"/>
      <c r="Y5" s="16"/>
    </row>
    <row r="6" spans="2:25" x14ac:dyDescent="0.25">
      <c r="D6">
        <v>2020</v>
      </c>
      <c r="E6" s="4">
        <f>(H6+I6)/J6</f>
        <v>1.5921972007945877</v>
      </c>
      <c r="F6" s="22">
        <v>9575</v>
      </c>
      <c r="G6" s="16">
        <v>11661908000</v>
      </c>
      <c r="H6" s="16">
        <f>F6*G6</f>
        <v>111662769100000</v>
      </c>
      <c r="I6" s="19">
        <f>SM!F6</f>
        <v>53270272000000</v>
      </c>
      <c r="J6" s="16">
        <f>PP!F6</f>
        <v>103588325000000</v>
      </c>
      <c r="V6" s="22"/>
      <c r="X6" s="1"/>
      <c r="Y6" s="16"/>
    </row>
    <row r="7" spans="2:25" x14ac:dyDescent="0.25">
      <c r="D7">
        <v>2021</v>
      </c>
      <c r="E7" s="4">
        <f>(H7+I7)/J7</f>
        <v>1.3958335847450476</v>
      </c>
      <c r="F7" s="22">
        <v>8700</v>
      </c>
      <c r="G7" s="16">
        <v>11661908000</v>
      </c>
      <c r="H7" s="16">
        <f>F7*G7</f>
        <v>101458599600000</v>
      </c>
      <c r="I7" s="19">
        <f>SM!F7</f>
        <v>63342765000000</v>
      </c>
      <c r="J7" s="16">
        <f>PP!F7</f>
        <v>118066628000000</v>
      </c>
      <c r="V7" s="22"/>
      <c r="X7" s="1"/>
      <c r="Y7" s="16"/>
    </row>
    <row r="8" spans="2:25" x14ac:dyDescent="0.25">
      <c r="B8">
        <v>2</v>
      </c>
      <c r="C8" s="12" t="s">
        <v>1</v>
      </c>
      <c r="D8">
        <v>2017</v>
      </c>
      <c r="E8" s="4">
        <f>(H8+I8)/J8</f>
        <v>1.2296354973376693</v>
      </c>
      <c r="F8" s="22">
        <v>7625</v>
      </c>
      <c r="G8" s="16">
        <v>8780426500</v>
      </c>
      <c r="H8" s="16">
        <f>F8*G8</f>
        <v>66950752062500</v>
      </c>
      <c r="I8" s="19">
        <f>SM!F8</f>
        <v>41182764000000</v>
      </c>
      <c r="J8" s="16">
        <f>PP!F8</f>
        <v>87939488000000</v>
      </c>
      <c r="V8" s="22"/>
      <c r="X8" s="1"/>
      <c r="Y8" s="16"/>
    </row>
    <row r="9" spans="2:25" x14ac:dyDescent="0.25">
      <c r="C9" s="12"/>
      <c r="D9">
        <v>2018</v>
      </c>
      <c r="E9" s="4">
        <f>(H9+I9)/J9</f>
        <v>1.1605317095182077</v>
      </c>
      <c r="F9" s="22">
        <v>7450</v>
      </c>
      <c r="G9" s="16">
        <v>8780426500</v>
      </c>
      <c r="H9" s="16">
        <f>F9*G9</f>
        <v>65414177425000</v>
      </c>
      <c r="I9" s="19">
        <f>SM!F9</f>
        <v>46620996000000</v>
      </c>
      <c r="J9" s="16">
        <f>PP!F9</f>
        <v>96537796000000</v>
      </c>
      <c r="V9" s="22"/>
      <c r="X9" s="1"/>
      <c r="Y9" s="16"/>
    </row>
    <row r="10" spans="2:25" x14ac:dyDescent="0.25">
      <c r="C10" s="12"/>
      <c r="D10">
        <v>2019</v>
      </c>
      <c r="E10" s="4">
        <f>(H10+I10)/J10</f>
        <v>1.1599025200834869</v>
      </c>
      <c r="F10" s="22">
        <v>7925</v>
      </c>
      <c r="G10" s="16">
        <v>8780426500</v>
      </c>
      <c r="H10" s="16">
        <f>F10*G10</f>
        <v>69584880012500</v>
      </c>
      <c r="I10" s="19">
        <f>SM!F10</f>
        <v>41996071000000</v>
      </c>
      <c r="J10" s="16">
        <f>PP!F10</f>
        <v>96198559000000</v>
      </c>
      <c r="V10" s="22"/>
      <c r="X10" s="1"/>
      <c r="Y10" s="16"/>
    </row>
    <row r="11" spans="2:25" x14ac:dyDescent="0.25">
      <c r="C11" s="12"/>
      <c r="D11">
        <v>2020</v>
      </c>
      <c r="E11" s="4">
        <f>(H11+I11)/J11</f>
        <v>0.88358141426166048</v>
      </c>
      <c r="F11" s="22">
        <v>6850</v>
      </c>
      <c r="G11" s="16">
        <v>8780426500</v>
      </c>
      <c r="H11" s="16">
        <f>F11*G11</f>
        <v>60145921525000</v>
      </c>
      <c r="I11" s="19">
        <f>SM!F11</f>
        <v>83998472000000</v>
      </c>
      <c r="J11" s="16">
        <f>PP!F11</f>
        <v>163136516000000</v>
      </c>
      <c r="V11" s="22"/>
      <c r="X11" s="1"/>
      <c r="Y11" s="16"/>
    </row>
    <row r="12" spans="2:25" x14ac:dyDescent="0.25">
      <c r="C12" s="12"/>
      <c r="D12">
        <v>2021</v>
      </c>
      <c r="E12" s="4">
        <f>(H12+I12)/J12</f>
        <v>0.82662481363272466</v>
      </c>
      <c r="F12" s="22">
        <v>6325</v>
      </c>
      <c r="G12" s="16">
        <v>8780426500</v>
      </c>
      <c r="H12" s="16">
        <f>F12*G12</f>
        <v>55536197612500</v>
      </c>
      <c r="I12" s="19">
        <f>SM!F12</f>
        <v>92724082000000</v>
      </c>
      <c r="J12" s="16">
        <f>PP!F12</f>
        <v>179356193000000</v>
      </c>
      <c r="V12" s="22"/>
      <c r="X12" s="1"/>
      <c r="Y12" s="16"/>
    </row>
    <row r="13" spans="2:25" x14ac:dyDescent="0.25">
      <c r="B13">
        <v>3</v>
      </c>
      <c r="C13" s="12" t="s">
        <v>2</v>
      </c>
      <c r="D13">
        <v>2017</v>
      </c>
      <c r="E13" s="4">
        <f>(H13+I13)/J13</f>
        <v>3.5349026428109873</v>
      </c>
      <c r="F13" s="22">
        <v>2020</v>
      </c>
      <c r="G13" s="16">
        <v>22358699725</v>
      </c>
      <c r="H13" s="16">
        <f>F13*G13</f>
        <v>45164573444500</v>
      </c>
      <c r="I13" s="19">
        <f>SM!F13</f>
        <v>7561503434179</v>
      </c>
      <c r="J13" s="16">
        <f>PP!F13</f>
        <v>14915849800251</v>
      </c>
      <c r="V13" s="22"/>
      <c r="X13" s="1"/>
      <c r="Y13" s="16"/>
    </row>
    <row r="14" spans="2:25" x14ac:dyDescent="0.25">
      <c r="C14" s="12"/>
      <c r="D14">
        <v>2018</v>
      </c>
      <c r="E14" s="4">
        <f>(H14+I14)/J14</f>
        <v>3.8443658383276089</v>
      </c>
      <c r="F14" s="22">
        <v>2620</v>
      </c>
      <c r="G14" s="16">
        <v>22358699725</v>
      </c>
      <c r="H14" s="16">
        <f>F14*G14</f>
        <v>58579793279500</v>
      </c>
      <c r="I14" s="19">
        <f>SM!F14</f>
        <v>9049161944940</v>
      </c>
      <c r="J14" s="16">
        <f>PP!F14</f>
        <v>17591706426634</v>
      </c>
      <c r="V14" s="22"/>
      <c r="X14" s="1"/>
      <c r="Y14" s="16"/>
    </row>
    <row r="15" spans="2:25" x14ac:dyDescent="0.25">
      <c r="C15" s="12"/>
      <c r="D15">
        <v>2019</v>
      </c>
      <c r="E15" s="4">
        <f>(H15+I15)/J15</f>
        <v>2.8875694662965872</v>
      </c>
      <c r="F15" s="22">
        <v>2050</v>
      </c>
      <c r="G15" s="16">
        <v>22358699725</v>
      </c>
      <c r="H15" s="16">
        <f>F15*G15</f>
        <v>45835334436250</v>
      </c>
      <c r="I15" s="19">
        <f>SM!F15</f>
        <v>9137978611155</v>
      </c>
      <c r="J15" s="16">
        <f>PP!F15</f>
        <v>19037918806473</v>
      </c>
      <c r="V15" s="22"/>
      <c r="X15" s="1"/>
      <c r="Y15" s="16"/>
    </row>
    <row r="16" spans="2:25" x14ac:dyDescent="0.25">
      <c r="C16" s="12"/>
      <c r="D16">
        <v>2020</v>
      </c>
      <c r="E16" s="4">
        <f>(H16+I16)/J16</f>
        <v>3.4937735771265732</v>
      </c>
      <c r="F16" s="22">
        <v>2710</v>
      </c>
      <c r="G16" s="16">
        <v>22358699725</v>
      </c>
      <c r="H16" s="16">
        <f>F16*G16</f>
        <v>60592076254750</v>
      </c>
      <c r="I16" s="19">
        <f>SM!F16</f>
        <v>8506032464592</v>
      </c>
      <c r="J16" s="16">
        <f>PP!F16</f>
        <v>19777500514550</v>
      </c>
      <c r="V16" s="22"/>
      <c r="X16" s="1"/>
      <c r="Y16" s="16"/>
    </row>
    <row r="17" spans="2:25" x14ac:dyDescent="0.25">
      <c r="C17" s="12"/>
      <c r="D17">
        <v>2021</v>
      </c>
      <c r="E17" s="4">
        <f>(H17+I17)/J17</f>
        <v>2.719666247134914</v>
      </c>
      <c r="F17" s="22">
        <v>2040</v>
      </c>
      <c r="G17" s="16">
        <v>22358699725</v>
      </c>
      <c r="H17" s="16">
        <f>F17*G17</f>
        <v>45611747439000</v>
      </c>
      <c r="I17" s="19">
        <f>SM!F17</f>
        <v>8557621869393</v>
      </c>
      <c r="J17" s="16">
        <f>PP!F17</f>
        <v>19917653265528</v>
      </c>
      <c r="V17" s="22"/>
      <c r="X17" s="1"/>
      <c r="Y17" s="16"/>
    </row>
    <row r="18" spans="2:25" x14ac:dyDescent="0.25">
      <c r="B18" s="12">
        <v>4</v>
      </c>
      <c r="C18" s="12" t="s">
        <v>5</v>
      </c>
      <c r="D18">
        <v>2017</v>
      </c>
      <c r="E18" s="4">
        <f>(H18+I18)/J18</f>
        <v>3.0792784476349602</v>
      </c>
      <c r="F18" s="22">
        <v>1295</v>
      </c>
      <c r="G18" s="16">
        <v>11552000000</v>
      </c>
      <c r="H18" s="16">
        <f>F18*G18</f>
        <v>14959840000000</v>
      </c>
      <c r="I18" s="19">
        <f>SM!F18</f>
        <v>978185000000</v>
      </c>
      <c r="J18" s="16">
        <f>PP!F18</f>
        <v>5175896000000</v>
      </c>
      <c r="V18" s="22"/>
      <c r="X18" s="1"/>
      <c r="Y18" s="16"/>
    </row>
    <row r="19" spans="2:25" x14ac:dyDescent="0.25">
      <c r="B19" s="12"/>
      <c r="C19" s="12"/>
      <c r="D19">
        <v>2018</v>
      </c>
      <c r="E19" s="4">
        <f>(H19+I19)/J19</f>
        <v>2.9475333390570082</v>
      </c>
      <c r="F19" s="22">
        <v>1350</v>
      </c>
      <c r="G19" s="16">
        <v>11552000000</v>
      </c>
      <c r="H19" s="16">
        <f>F19*G19</f>
        <v>15595200000000</v>
      </c>
      <c r="I19" s="19">
        <f>SM!F19</f>
        <v>780915000000</v>
      </c>
      <c r="J19" s="16">
        <f>PP!F19</f>
        <v>5555871000000</v>
      </c>
      <c r="V19" s="22"/>
      <c r="X19" s="1"/>
      <c r="Y19" s="16"/>
    </row>
    <row r="20" spans="2:25" x14ac:dyDescent="0.25">
      <c r="B20" s="12"/>
      <c r="C20" s="12"/>
      <c r="D20">
        <v>2019</v>
      </c>
      <c r="E20" s="4">
        <f>(H20+I20)/J20</f>
        <v>3.0815226388387424</v>
      </c>
      <c r="F20" s="22">
        <v>1680</v>
      </c>
      <c r="G20" s="16">
        <v>11554000000</v>
      </c>
      <c r="H20" s="16">
        <f>F20*G20</f>
        <v>19410720000000</v>
      </c>
      <c r="I20" s="19">
        <f>SM!F20</f>
        <v>953282000000</v>
      </c>
      <c r="J20" s="16">
        <f>PP!F20</f>
        <v>6608422000000</v>
      </c>
      <c r="V20" s="22"/>
      <c r="X20" s="1"/>
      <c r="Y20" s="16"/>
    </row>
    <row r="21" spans="2:25" x14ac:dyDescent="0.25">
      <c r="B21" s="12"/>
      <c r="C21" s="12"/>
      <c r="D21">
        <v>2020</v>
      </c>
      <c r="E21" s="4">
        <f>(H21+I21)/J21</f>
        <v>2.3542273143284826</v>
      </c>
      <c r="F21" s="22">
        <v>1600</v>
      </c>
      <c r="G21" s="16">
        <v>10398000000</v>
      </c>
      <c r="H21" s="16">
        <f>F21*G21</f>
        <v>16636800000000</v>
      </c>
      <c r="I21" s="19">
        <f>SM!F21</f>
        <v>3972379000000</v>
      </c>
      <c r="J21" s="16">
        <f>PP!F21</f>
        <v>8754116000000</v>
      </c>
      <c r="V21" s="22"/>
      <c r="X21" s="1"/>
      <c r="Y21" s="16"/>
    </row>
    <row r="22" spans="2:25" x14ac:dyDescent="0.25">
      <c r="B22" s="12"/>
      <c r="C22" s="12"/>
      <c r="D22">
        <v>2021</v>
      </c>
      <c r="E22" s="4">
        <f>(H22+I22)/J22</f>
        <v>2.5103215183338246</v>
      </c>
      <c r="F22" s="22">
        <v>1570</v>
      </c>
      <c r="G22" s="16">
        <v>10398000000</v>
      </c>
      <c r="H22" s="16">
        <f>F22*G22</f>
        <v>16324860000000</v>
      </c>
      <c r="I22" s="19">
        <f>SM!F22</f>
        <v>2268730000000</v>
      </c>
      <c r="J22" s="16">
        <f>PP!F22</f>
        <v>7406856000000</v>
      </c>
      <c r="V22" s="22"/>
      <c r="X22" s="1"/>
      <c r="Y22" s="16"/>
    </row>
    <row r="23" spans="2:25" x14ac:dyDescent="0.25">
      <c r="B23">
        <v>5</v>
      </c>
      <c r="C23" s="12" t="s">
        <v>6</v>
      </c>
      <c r="D23">
        <v>2017</v>
      </c>
      <c r="E23" s="4">
        <f>(H23+I23)/J23</f>
        <v>2.111434519922617</v>
      </c>
      <c r="F23" s="22">
        <v>1275</v>
      </c>
      <c r="G23" s="19">
        <v>6186488888</v>
      </c>
      <c r="H23" s="16">
        <f>F23*G23</f>
        <v>7887773332200</v>
      </c>
      <c r="I23" s="19">
        <f>SM!F23</f>
        <v>1739467993982</v>
      </c>
      <c r="J23" s="16">
        <f>PP!F23</f>
        <v>4559573709411</v>
      </c>
      <c r="V23" s="22"/>
      <c r="X23" s="1"/>
      <c r="Y23" s="19"/>
    </row>
    <row r="24" spans="2:25" x14ac:dyDescent="0.25">
      <c r="C24" s="12"/>
      <c r="D24">
        <v>2018</v>
      </c>
      <c r="E24" s="4">
        <f>(H24+I24)/J24</f>
        <v>2.0257351034304936</v>
      </c>
      <c r="F24" s="22">
        <v>1200</v>
      </c>
      <c r="G24" s="19">
        <v>6186488888</v>
      </c>
      <c r="H24" s="16">
        <f>F24*G24</f>
        <v>7423786665600</v>
      </c>
      <c r="I24" s="19">
        <f>SM!F24</f>
        <v>1476909260772</v>
      </c>
      <c r="J24" s="16">
        <f>PP!F24</f>
        <v>4393810380883</v>
      </c>
      <c r="V24" s="22"/>
      <c r="X24" s="1"/>
      <c r="Y24" s="19"/>
    </row>
    <row r="25" spans="2:25" x14ac:dyDescent="0.25">
      <c r="C25" s="12"/>
      <c r="D25">
        <v>2019</v>
      </c>
      <c r="E25" s="4">
        <f>(H25+I25)/J25</f>
        <v>2.0571870003226742</v>
      </c>
      <c r="F25" s="22">
        <v>1300</v>
      </c>
      <c r="G25" s="19">
        <v>6186488888</v>
      </c>
      <c r="H25" s="16">
        <f>F25*G25</f>
        <v>8042435554400</v>
      </c>
      <c r="I25" s="19">
        <f>SM!F25</f>
        <v>1589486465854</v>
      </c>
      <c r="J25" s="16">
        <f>PP!F25</f>
        <v>4682083844951</v>
      </c>
      <c r="V25" s="22"/>
      <c r="X25" s="1"/>
      <c r="Y25" s="19"/>
    </row>
    <row r="26" spans="2:25" x14ac:dyDescent="0.25">
      <c r="C26" s="12"/>
      <c r="D26">
        <v>2020</v>
      </c>
      <c r="E26" s="4">
        <f>(H26+I26)/J26</f>
        <v>2.1648157452373273</v>
      </c>
      <c r="F26" s="22">
        <v>1360</v>
      </c>
      <c r="G26" s="19">
        <v>6186488888</v>
      </c>
      <c r="H26" s="16">
        <f>F26*G26</f>
        <v>8413624887680</v>
      </c>
      <c r="I26" s="19">
        <f>SM!F26</f>
        <v>1224495624254</v>
      </c>
      <c r="J26" s="16">
        <f>PP!F26</f>
        <v>4452166671985</v>
      </c>
      <c r="V26" s="22"/>
      <c r="X26" s="1"/>
      <c r="Y26" s="19"/>
    </row>
    <row r="27" spans="2:25" x14ac:dyDescent="0.25">
      <c r="C27" s="12"/>
      <c r="D27">
        <v>2021</v>
      </c>
      <c r="E27" s="4">
        <f>(H27+I27)/J27</f>
        <v>2.327565680546229</v>
      </c>
      <c r="F27" s="22">
        <v>1360</v>
      </c>
      <c r="G27" s="19">
        <v>6186488888</v>
      </c>
      <c r="H27" s="16">
        <f>F27*G27</f>
        <v>8413624887680</v>
      </c>
      <c r="I27" s="19">
        <f>SM!F27</f>
        <v>1341864891951</v>
      </c>
      <c r="J27" s="16">
        <f>PP!F27</f>
        <v>4191284422677</v>
      </c>
      <c r="V27" s="22"/>
      <c r="X27" s="1"/>
      <c r="Y27" s="19"/>
    </row>
    <row r="28" spans="2:25" x14ac:dyDescent="0.25">
      <c r="B28">
        <v>6</v>
      </c>
      <c r="C28" s="12" t="s">
        <v>7</v>
      </c>
      <c r="D28" s="12">
        <v>2017</v>
      </c>
      <c r="E28" s="4">
        <f>(H28+I28)/J28</f>
        <v>3.0623298732931334</v>
      </c>
      <c r="F28" s="22">
        <v>755</v>
      </c>
      <c r="G28" s="16">
        <v>2200000000</v>
      </c>
      <c r="H28" s="16">
        <f>F28*G28</f>
        <v>1661000000000</v>
      </c>
      <c r="I28" s="19">
        <f>SM!F28</f>
        <v>362948247159</v>
      </c>
      <c r="J28" s="16">
        <f>PP!F28</f>
        <v>660917775322</v>
      </c>
      <c r="V28" s="22"/>
      <c r="X28" s="1"/>
      <c r="Y28" s="16"/>
    </row>
    <row r="29" spans="2:25" x14ac:dyDescent="0.25">
      <c r="C29" s="12"/>
      <c r="D29" s="12">
        <v>2018</v>
      </c>
      <c r="E29" s="4">
        <f>(H29+I29)/J29</f>
        <v>4.324629995007685</v>
      </c>
      <c r="F29" s="22">
        <v>284</v>
      </c>
      <c r="G29" s="16">
        <v>12000000000</v>
      </c>
      <c r="H29" s="16">
        <f>F29*G29</f>
        <v>3408000000000</v>
      </c>
      <c r="I29" s="19">
        <f>SM!F29</f>
        <v>198455391702</v>
      </c>
      <c r="J29" s="16">
        <f>PP!F29</f>
        <v>833933861594</v>
      </c>
      <c r="V29" s="22"/>
      <c r="X29" s="1"/>
      <c r="Y29" s="16"/>
    </row>
    <row r="30" spans="2:25" x14ac:dyDescent="0.25">
      <c r="C30" s="12"/>
      <c r="D30" s="12">
        <v>2019</v>
      </c>
      <c r="E30" s="4">
        <f>(H30+I30)/J30</f>
        <v>5.2514755503942494</v>
      </c>
      <c r="F30" s="22">
        <v>505</v>
      </c>
      <c r="G30" s="16">
        <v>12000000000</v>
      </c>
      <c r="H30" s="16">
        <f>F30*G30</f>
        <v>6060000000000</v>
      </c>
      <c r="I30" s="19">
        <f>SM!F30</f>
        <v>478844867693</v>
      </c>
      <c r="J30" s="16">
        <f>PP!F30</f>
        <v>1245144303719</v>
      </c>
      <c r="V30" s="22"/>
      <c r="X30" s="1"/>
      <c r="Y30" s="16"/>
    </row>
    <row r="31" spans="2:25" x14ac:dyDescent="0.25">
      <c r="C31" s="12"/>
      <c r="D31" s="12">
        <v>2020</v>
      </c>
      <c r="E31" s="4">
        <f>(H31+I31)/J31</f>
        <v>4.8943455960470352</v>
      </c>
      <c r="F31" s="22">
        <v>500</v>
      </c>
      <c r="G31" s="16">
        <v>12000000000</v>
      </c>
      <c r="H31" s="16">
        <f>F31*G31</f>
        <v>6000000000000</v>
      </c>
      <c r="I31" s="19">
        <f>SM!F31</f>
        <v>416194010942</v>
      </c>
      <c r="J31" s="16">
        <f>PP!F31</f>
        <v>1310940121622</v>
      </c>
      <c r="V31" s="22"/>
      <c r="X31" s="1"/>
      <c r="Y31" s="16"/>
    </row>
    <row r="32" spans="2:25" x14ac:dyDescent="0.25">
      <c r="C32" s="12"/>
      <c r="D32" s="12">
        <v>2021</v>
      </c>
      <c r="E32" s="4">
        <f>(H32+I32)/J32</f>
        <v>4.4405010320003235</v>
      </c>
      <c r="F32" s="22">
        <v>470</v>
      </c>
      <c r="G32" s="16">
        <v>12000000000</v>
      </c>
      <c r="H32" s="16">
        <f>F32*G32</f>
        <v>5640000000000</v>
      </c>
      <c r="I32" s="19">
        <f>SM!F32</f>
        <v>346601683606</v>
      </c>
      <c r="J32" s="16">
        <f>PP!F32</f>
        <v>1348181576913</v>
      </c>
      <c r="V32" s="22"/>
      <c r="X32" s="1"/>
      <c r="Y32" s="16"/>
    </row>
    <row r="33" spans="2:25" x14ac:dyDescent="0.25">
      <c r="B33">
        <v>7</v>
      </c>
      <c r="C33" s="12" t="s">
        <v>9</v>
      </c>
      <c r="D33" s="12">
        <v>2017</v>
      </c>
      <c r="E33" s="4">
        <f>(H33+I33)/J33</f>
        <v>1.117880771592743</v>
      </c>
      <c r="F33" s="22">
        <v>885</v>
      </c>
      <c r="G33" s="16">
        <v>589896800</v>
      </c>
      <c r="H33" s="16">
        <f>F33*G33</f>
        <v>522058668000</v>
      </c>
      <c r="I33" s="19">
        <f>SM!F33</f>
        <v>417225000000</v>
      </c>
      <c r="J33" s="16">
        <f>PP!F33</f>
        <v>840236000000</v>
      </c>
      <c r="V33" s="22"/>
      <c r="X33" s="1"/>
      <c r="Y33" s="16"/>
    </row>
    <row r="34" spans="2:25" x14ac:dyDescent="0.25">
      <c r="C34" s="12"/>
      <c r="D34" s="12">
        <v>2018</v>
      </c>
      <c r="E34" s="4">
        <f>(H34+I34)/J34</f>
        <v>1.0689808799533402</v>
      </c>
      <c r="F34" s="22">
        <v>920</v>
      </c>
      <c r="G34" s="16">
        <v>589896800</v>
      </c>
      <c r="H34" s="16">
        <f>F34*G34</f>
        <v>542705056000</v>
      </c>
      <c r="I34" s="19">
        <f>SM!F34</f>
        <v>399360000000</v>
      </c>
      <c r="J34" s="16">
        <f>PP!F34</f>
        <v>881274000000</v>
      </c>
      <c r="V34" s="22"/>
      <c r="X34" s="1"/>
      <c r="Y34" s="16"/>
    </row>
    <row r="35" spans="2:25" x14ac:dyDescent="0.25">
      <c r="C35" s="12"/>
      <c r="D35" s="12">
        <v>2019</v>
      </c>
      <c r="E35" s="4">
        <f>(H35+I35)/J35</f>
        <v>1.0589817978416172</v>
      </c>
      <c r="F35" s="22">
        <v>1045</v>
      </c>
      <c r="G35" s="16">
        <v>589896800</v>
      </c>
      <c r="H35" s="16">
        <f>F35*G35</f>
        <v>616442156000</v>
      </c>
      <c r="I35" s="19">
        <f>SM!F35</f>
        <v>254438000000</v>
      </c>
      <c r="J35" s="16">
        <f>PP!F35</f>
        <v>822375000000</v>
      </c>
      <c r="V35" s="22"/>
      <c r="X35" s="1"/>
      <c r="Y35" s="16"/>
    </row>
    <row r="36" spans="2:25" x14ac:dyDescent="0.25">
      <c r="C36" s="12"/>
      <c r="D36" s="12">
        <v>2020</v>
      </c>
      <c r="E36" s="4">
        <f>(H36+I36)/J36</f>
        <v>1.1676500175742159</v>
      </c>
      <c r="F36" s="22">
        <v>1460</v>
      </c>
      <c r="G36" s="16">
        <v>589896800</v>
      </c>
      <c r="H36" s="16">
        <f>F36*G36</f>
        <v>861249328000</v>
      </c>
      <c r="I36" s="19">
        <f>SM!F36</f>
        <v>258283000000</v>
      </c>
      <c r="J36" s="16">
        <f>PP!F36</f>
        <v>958791000000</v>
      </c>
      <c r="V36" s="22"/>
      <c r="X36" s="1"/>
      <c r="Y36" s="16"/>
    </row>
    <row r="37" spans="2:25" x14ac:dyDescent="0.25">
      <c r="C37" s="12"/>
      <c r="D37" s="12">
        <v>2021</v>
      </c>
      <c r="E37" s="4">
        <f>(H37+I37)/J37</f>
        <v>1.7445268888773016</v>
      </c>
      <c r="F37" s="22">
        <v>3290</v>
      </c>
      <c r="G37" s="16">
        <v>589896800</v>
      </c>
      <c r="H37" s="16">
        <f>F37*G37</f>
        <v>1940760472000</v>
      </c>
      <c r="I37" s="19">
        <f>SM!F37</f>
        <v>334291000000</v>
      </c>
      <c r="J37" s="16">
        <f>PP!F37</f>
        <v>1304108000000</v>
      </c>
      <c r="V37" s="22"/>
      <c r="X37" s="1"/>
      <c r="Y37" s="16"/>
    </row>
    <row r="38" spans="2:25" x14ac:dyDescent="0.25">
      <c r="B38" s="12">
        <v>8</v>
      </c>
      <c r="C38" s="12" t="s">
        <v>11</v>
      </c>
      <c r="D38">
        <v>2017</v>
      </c>
      <c r="E38" s="4">
        <f>(H38+I38)/J38</f>
        <v>2.887156132359785</v>
      </c>
      <c r="F38" s="22">
        <v>4590</v>
      </c>
      <c r="G38" s="16">
        <v>800659050</v>
      </c>
      <c r="H38" s="16">
        <f>F38*G38</f>
        <v>3675025039500</v>
      </c>
      <c r="I38" s="19">
        <f>SM!F38</f>
        <v>196197372000</v>
      </c>
      <c r="J38" s="16">
        <f>PP!F38</f>
        <v>1340842765000</v>
      </c>
      <c r="V38" s="22"/>
      <c r="X38" s="1"/>
      <c r="Y38" s="16"/>
    </row>
    <row r="39" spans="2:25" x14ac:dyDescent="0.25">
      <c r="B39" s="12"/>
      <c r="C39" s="12"/>
      <c r="D39">
        <v>2018</v>
      </c>
      <c r="E39" s="4">
        <f>(H39+I39)/J39</f>
        <v>3.0475390907474971</v>
      </c>
      <c r="F39" s="22">
        <v>5500</v>
      </c>
      <c r="G39" s="16">
        <v>800659050</v>
      </c>
      <c r="H39" s="16">
        <f>F39*G39</f>
        <v>4403624775000</v>
      </c>
      <c r="I39" s="19">
        <f>SM!F39</f>
        <v>239353356000</v>
      </c>
      <c r="J39" s="16">
        <f>PP!F39</f>
        <v>1523517170000</v>
      </c>
      <c r="V39" s="22"/>
      <c r="X39" s="1"/>
      <c r="Y39" s="16"/>
    </row>
    <row r="40" spans="2:25" x14ac:dyDescent="0.25">
      <c r="B40" s="12"/>
      <c r="C40" s="12"/>
      <c r="D40">
        <v>2019</v>
      </c>
      <c r="E40" s="4">
        <f>(H40+I40)/J40</f>
        <v>3.9670171845061217</v>
      </c>
      <c r="F40" s="22">
        <v>6800</v>
      </c>
      <c r="G40" s="16">
        <v>800659050</v>
      </c>
      <c r="H40" s="16">
        <f>F40*G40</f>
        <v>5444481540000</v>
      </c>
      <c r="I40" s="19">
        <f>SM!F40</f>
        <v>212420390000</v>
      </c>
      <c r="J40" s="16">
        <f>PP!F40</f>
        <v>1425983722000</v>
      </c>
      <c r="V40" s="22"/>
      <c r="X40" s="1"/>
      <c r="Y40" s="16"/>
    </row>
    <row r="41" spans="2:25" x14ac:dyDescent="0.25">
      <c r="B41" s="12"/>
      <c r="C41" s="12"/>
      <c r="D41">
        <v>2020</v>
      </c>
      <c r="E41" s="4">
        <f>(H41+I41)/J41</f>
        <v>3.0422975182218752</v>
      </c>
      <c r="F41" s="22">
        <v>4400</v>
      </c>
      <c r="G41" s="16">
        <v>800659050</v>
      </c>
      <c r="H41" s="16">
        <f>F41*G41</f>
        <v>3522899820000</v>
      </c>
      <c r="I41" s="19">
        <f>SM!F41</f>
        <v>205681950000</v>
      </c>
      <c r="J41" s="16">
        <f>PP!F41</f>
        <v>1225580913000</v>
      </c>
      <c r="V41" s="22"/>
      <c r="X41" s="1"/>
      <c r="Y41" s="16"/>
    </row>
    <row r="42" spans="2:25" x14ac:dyDescent="0.25">
      <c r="B42" s="12"/>
      <c r="C42" s="12"/>
      <c r="D42">
        <v>2021</v>
      </c>
      <c r="E42" s="4">
        <f>(H42+I42)/J42</f>
        <v>2.5162049170463097</v>
      </c>
      <c r="F42" s="22">
        <v>3740</v>
      </c>
      <c r="G42" s="16">
        <v>800659050</v>
      </c>
      <c r="H42" s="16">
        <f>F42*G42</f>
        <v>2994464847000</v>
      </c>
      <c r="I42" s="19">
        <f>SM!F42</f>
        <v>298548048000</v>
      </c>
      <c r="J42" s="16">
        <f>PP!F42</f>
        <v>1308722065000</v>
      </c>
      <c r="V42" s="22"/>
      <c r="X42" s="1"/>
      <c r="Y42" s="16"/>
    </row>
    <row r="43" spans="2:25" x14ac:dyDescent="0.25">
      <c r="B43" s="12">
        <v>9</v>
      </c>
      <c r="C43" s="12" t="s">
        <v>15</v>
      </c>
      <c r="D43">
        <v>2017</v>
      </c>
      <c r="E43" s="4">
        <f>(H43+I43)/J43</f>
        <v>0.90270670597339608</v>
      </c>
      <c r="F43" s="22">
        <v>1290</v>
      </c>
      <c r="G43" s="16">
        <v>595000000</v>
      </c>
      <c r="H43" s="16">
        <f>F43*G43</f>
        <v>767550000000</v>
      </c>
      <c r="I43" s="19">
        <f>SM!F43</f>
        <v>489592257434</v>
      </c>
      <c r="J43" s="16">
        <f>PP!F43</f>
        <v>1392636444501</v>
      </c>
      <c r="V43" s="22"/>
      <c r="X43" s="1"/>
      <c r="Y43" s="16"/>
    </row>
    <row r="44" spans="2:25" x14ac:dyDescent="0.25">
      <c r="B44" s="12"/>
      <c r="D44">
        <v>2018</v>
      </c>
      <c r="E44" s="4">
        <f>(H44+I44)/J44</f>
        <v>0.86438961770107425</v>
      </c>
      <c r="F44" s="22">
        <v>1375</v>
      </c>
      <c r="G44" s="16">
        <v>595000000</v>
      </c>
      <c r="H44" s="16">
        <f>F44*G44</f>
        <v>818125000000</v>
      </c>
      <c r="I44" s="19">
        <f>SM!F44</f>
        <v>192308466864</v>
      </c>
      <c r="J44" s="16">
        <f>PP!F44</f>
        <v>1168956042706</v>
      </c>
      <c r="V44" s="22"/>
      <c r="X44" s="1"/>
      <c r="Y44" s="16"/>
    </row>
    <row r="45" spans="2:25" x14ac:dyDescent="0.25">
      <c r="B45" s="12"/>
      <c r="D45">
        <v>2019</v>
      </c>
      <c r="E45" s="4">
        <f>(H45+I45)/J45</f>
        <v>0.90119394286052312</v>
      </c>
      <c r="F45" s="22">
        <v>1670</v>
      </c>
      <c r="G45" s="16">
        <v>595000000</v>
      </c>
      <c r="H45" s="16">
        <f>F45*G45</f>
        <v>993650000000</v>
      </c>
      <c r="I45" s="19">
        <f>SM!F45</f>
        <v>261784845240</v>
      </c>
      <c r="J45" s="16">
        <f>PP!F45</f>
        <v>1393079542074</v>
      </c>
      <c r="V45" s="22"/>
      <c r="X45" s="1"/>
      <c r="Y45" s="16"/>
    </row>
    <row r="46" spans="2:25" x14ac:dyDescent="0.25">
      <c r="B46" s="12"/>
      <c r="D46">
        <v>2020</v>
      </c>
      <c r="E46" s="4">
        <f>(H46+I46)/J46</f>
        <v>0.87320909349142573</v>
      </c>
      <c r="F46" s="22">
        <v>1785</v>
      </c>
      <c r="G46" s="16">
        <v>595000000</v>
      </c>
      <c r="H46" s="16">
        <f>F46*G46</f>
        <v>1062075000000</v>
      </c>
      <c r="I46" s="19">
        <f>SM!F46</f>
        <v>305958833204</v>
      </c>
      <c r="J46" s="16">
        <f>PP!F46</f>
        <v>1566673828068</v>
      </c>
      <c r="V46" s="22"/>
      <c r="X46" s="1"/>
      <c r="Y46" s="16"/>
    </row>
    <row r="47" spans="2:25" x14ac:dyDescent="0.25">
      <c r="B47" s="12"/>
      <c r="D47">
        <v>2021</v>
      </c>
      <c r="E47" s="4">
        <f>(H47+I47)/J47</f>
        <v>0.84165842452725403</v>
      </c>
      <c r="F47" s="22">
        <v>1880</v>
      </c>
      <c r="G47" s="16">
        <v>595000000</v>
      </c>
      <c r="H47" s="16">
        <f>F47*G47</f>
        <v>1118600000000</v>
      </c>
      <c r="I47" s="19">
        <f>SM!F47</f>
        <v>310020233374</v>
      </c>
      <c r="J47" s="16">
        <f>PP!F47</f>
        <v>1697387196209</v>
      </c>
      <c r="V47" s="22"/>
      <c r="X47" s="1"/>
      <c r="Y47" s="16"/>
    </row>
    <row r="48" spans="2:25" x14ac:dyDescent="0.25">
      <c r="B48">
        <v>10</v>
      </c>
      <c r="C48" t="s">
        <v>16</v>
      </c>
      <c r="D48">
        <v>2017</v>
      </c>
      <c r="E48" s="4">
        <f>(H48+I48)/J48</f>
        <v>0.59238237010998285</v>
      </c>
      <c r="F48" s="22">
        <v>344</v>
      </c>
      <c r="G48" s="16">
        <v>700000000</v>
      </c>
      <c r="H48" s="16">
        <f>F48*G48</f>
        <v>240800000000</v>
      </c>
      <c r="I48" s="19">
        <f>SM!F48</f>
        <v>100983030820</v>
      </c>
      <c r="J48" s="16">
        <f>PP!F48</f>
        <v>576963542579</v>
      </c>
      <c r="V48" s="22"/>
      <c r="X48" s="1"/>
      <c r="Y48" s="16"/>
    </row>
    <row r="49" spans="2:25" x14ac:dyDescent="0.25">
      <c r="D49">
        <v>2018</v>
      </c>
      <c r="E49" s="4">
        <f>(H49+I49)/J49</f>
        <v>2.5424220945046825</v>
      </c>
      <c r="F49" s="22">
        <v>730</v>
      </c>
      <c r="G49" s="16">
        <v>2374834620</v>
      </c>
      <c r="H49" s="16">
        <f>F49*G49</f>
        <v>1733629272600</v>
      </c>
      <c r="I49" s="19">
        <f>SM!F49</f>
        <v>195678977792</v>
      </c>
      <c r="J49" s="16">
        <f>PP!F49</f>
        <v>758846556031</v>
      </c>
      <c r="V49" s="22"/>
      <c r="X49" s="1"/>
      <c r="Y49" s="16"/>
    </row>
    <row r="50" spans="2:25" x14ac:dyDescent="0.25">
      <c r="D50">
        <v>2019</v>
      </c>
      <c r="E50" s="4">
        <f>(H50+I50)/J50</f>
        <v>0.90262226234562326</v>
      </c>
      <c r="F50" s="22">
        <v>235</v>
      </c>
      <c r="G50" s="19">
        <v>2378405500</v>
      </c>
      <c r="H50" s="16">
        <f>F50*G50</f>
        <v>558925292500</v>
      </c>
      <c r="I50" s="19">
        <f>SM!F50</f>
        <v>207108590481</v>
      </c>
      <c r="J50" s="16">
        <f>PP!F50</f>
        <v>848676035300</v>
      </c>
      <c r="V50" s="22"/>
      <c r="X50" s="1"/>
      <c r="Y50" s="19"/>
    </row>
    <row r="51" spans="2:25" x14ac:dyDescent="0.25">
      <c r="D51">
        <v>2020</v>
      </c>
      <c r="E51" s="4">
        <f>(H51+I51)/J51</f>
        <v>0.93971152656147727</v>
      </c>
      <c r="F51" s="22">
        <v>251.25</v>
      </c>
      <c r="G51" s="16">
        <v>2419438170</v>
      </c>
      <c r="H51" s="16">
        <f>F51*G51</f>
        <v>607883840212.5</v>
      </c>
      <c r="I51" s="19">
        <f>SM!F51</f>
        <v>244363297557</v>
      </c>
      <c r="J51" s="16">
        <f>PP!F51</f>
        <v>906924214166</v>
      </c>
      <c r="V51" s="22"/>
      <c r="X51" s="1"/>
      <c r="Y51" s="16"/>
    </row>
    <row r="52" spans="2:25" x14ac:dyDescent="0.25">
      <c r="D52">
        <v>2021</v>
      </c>
      <c r="E52" s="4">
        <f>(H52+I52)/J52</f>
        <v>2.094926182154571</v>
      </c>
      <c r="F52" s="22">
        <v>181</v>
      </c>
      <c r="G52" s="16">
        <v>9677752680</v>
      </c>
      <c r="H52" s="16">
        <f>F52*G52</f>
        <v>1751673235080</v>
      </c>
      <c r="I52" s="19">
        <f>SM!F52</f>
        <v>320458715888</v>
      </c>
      <c r="J52" s="16">
        <f>PP!F52</f>
        <v>989119315334</v>
      </c>
      <c r="V52" s="22"/>
      <c r="X52" s="1"/>
      <c r="Y52" s="16"/>
    </row>
    <row r="53" spans="2:25" x14ac:dyDescent="0.25">
      <c r="B53" s="12">
        <v>11</v>
      </c>
      <c r="C53" t="s">
        <v>17</v>
      </c>
      <c r="D53">
        <v>2017</v>
      </c>
      <c r="E53" s="4">
        <f>(H53+I53)/J53</f>
        <v>0.73743636646644817</v>
      </c>
      <c r="F53" s="1">
        <v>94</v>
      </c>
      <c r="G53" s="16">
        <v>4498997362</v>
      </c>
      <c r="H53" s="16">
        <f>F53*G53</f>
        <v>422905752028</v>
      </c>
      <c r="I53" s="19">
        <f>SM!F53</f>
        <v>1744756000000</v>
      </c>
      <c r="J53" s="16">
        <f>PP!F53</f>
        <v>2939456000000</v>
      </c>
      <c r="V53" s="1"/>
      <c r="X53" s="1"/>
      <c r="Y53" s="16"/>
    </row>
    <row r="54" spans="2:25" x14ac:dyDescent="0.25">
      <c r="B54" s="12"/>
      <c r="D54">
        <v>2018</v>
      </c>
      <c r="E54" s="4">
        <f>(H54+I54)/J54</f>
        <v>0.76581640526970396</v>
      </c>
      <c r="F54" s="1">
        <v>96</v>
      </c>
      <c r="G54" s="16">
        <v>4498997362</v>
      </c>
      <c r="H54" s="16">
        <f>F54*G54</f>
        <v>431903746752</v>
      </c>
      <c r="I54" s="19">
        <f>SM!F54</f>
        <v>2166496000000</v>
      </c>
      <c r="J54" s="16">
        <f>PP!F54</f>
        <v>3392980000000</v>
      </c>
      <c r="V54" s="1"/>
      <c r="X54" s="1"/>
      <c r="Y54" s="16"/>
    </row>
    <row r="55" spans="2:25" x14ac:dyDescent="0.25">
      <c r="B55" s="12"/>
      <c r="D55">
        <v>2019</v>
      </c>
      <c r="E55" s="4">
        <f>(H55+I55)/J55</f>
        <v>0.72600496248075264</v>
      </c>
      <c r="F55" s="1">
        <v>103</v>
      </c>
      <c r="G55" s="16">
        <v>4498997362</v>
      </c>
      <c r="H55" s="16">
        <f>F55*G55</f>
        <v>463396728286</v>
      </c>
      <c r="I55" s="19">
        <f>SM!F55</f>
        <v>1714449000000</v>
      </c>
      <c r="J55" s="16">
        <f>PP!F55</f>
        <v>2999767000000</v>
      </c>
      <c r="V55" s="1"/>
      <c r="X55" s="1"/>
      <c r="Y55" s="16"/>
    </row>
    <row r="56" spans="2:25" x14ac:dyDescent="0.25">
      <c r="B56" s="12"/>
      <c r="D56">
        <v>2020</v>
      </c>
      <c r="E56" s="4">
        <f>(H56+I56)/J56</f>
        <v>0.70409949717904818</v>
      </c>
      <c r="F56" s="1">
        <v>99</v>
      </c>
      <c r="G56" s="16">
        <v>4498997362</v>
      </c>
      <c r="H56" s="16">
        <f>F56*G56</f>
        <v>445400738838</v>
      </c>
      <c r="I56" s="19">
        <f>SM!F56</f>
        <v>1640851000000</v>
      </c>
      <c r="J56" s="16">
        <f>PP!F56</f>
        <v>2963007000000</v>
      </c>
      <c r="V56" s="1"/>
      <c r="X56" s="1"/>
      <c r="Y56" s="16"/>
    </row>
    <row r="57" spans="2:25" x14ac:dyDescent="0.25">
      <c r="B57" s="12"/>
      <c r="D57">
        <v>2021</v>
      </c>
      <c r="E57" s="4">
        <f>(H57+I57)/J57</f>
        <v>0.80543466189164969</v>
      </c>
      <c r="F57" s="1">
        <v>179</v>
      </c>
      <c r="G57" s="16">
        <v>4498997362</v>
      </c>
      <c r="H57" s="16">
        <f>F57*G57</f>
        <v>805320527798</v>
      </c>
      <c r="I57" s="19">
        <f>SM!F57</f>
        <v>1605521000000</v>
      </c>
      <c r="J57" s="16">
        <f>PP!F57</f>
        <v>2993218000000</v>
      </c>
      <c r="V57" s="1"/>
      <c r="X57" s="1"/>
      <c r="Y57" s="16"/>
    </row>
    <row r="58" spans="2:25" x14ac:dyDescent="0.25">
      <c r="B58">
        <v>12</v>
      </c>
      <c r="C58" t="s">
        <v>35</v>
      </c>
      <c r="D58">
        <v>2017</v>
      </c>
      <c r="E58" s="4">
        <f>(H58+I58)/J58</f>
        <v>1.1086455886466808</v>
      </c>
      <c r="F58" s="22">
        <v>695</v>
      </c>
      <c r="G58" s="16">
        <v>1726003217</v>
      </c>
      <c r="H58" s="16">
        <f>F58*G58</f>
        <v>1199572235815</v>
      </c>
      <c r="I58" s="19">
        <f>SM!F58</f>
        <v>599790014646</v>
      </c>
      <c r="J58" s="16">
        <f>PP!F58</f>
        <v>1623027475045</v>
      </c>
      <c r="V58" s="22"/>
      <c r="X58" s="1"/>
      <c r="Y58" s="16"/>
    </row>
    <row r="59" spans="2:25" x14ac:dyDescent="0.25">
      <c r="D59">
        <v>2018</v>
      </c>
      <c r="E59" s="4">
        <f>(H59+I59)/J59</f>
        <v>1.1092466213317418</v>
      </c>
      <c r="F59" s="22">
        <v>715</v>
      </c>
      <c r="G59" s="16">
        <v>1726003217</v>
      </c>
      <c r="H59" s="16">
        <f>F59*G59</f>
        <v>1234092300155</v>
      </c>
      <c r="I59" s="19">
        <f>SM!F59</f>
        <v>730789419438</v>
      </c>
      <c r="J59" s="16">
        <f>PP!F59</f>
        <v>1771365972009</v>
      </c>
      <c r="V59" s="22"/>
      <c r="X59" s="1"/>
      <c r="Y59" s="16"/>
    </row>
    <row r="60" spans="2:25" x14ac:dyDescent="0.25">
      <c r="D60">
        <v>2019</v>
      </c>
      <c r="E60" s="4">
        <f>(H60+I60)/J60</f>
        <v>0.81973079377853941</v>
      </c>
      <c r="F60" s="22">
        <v>410</v>
      </c>
      <c r="G60" s="16">
        <v>1726003217</v>
      </c>
      <c r="H60" s="16">
        <f>F60*G60</f>
        <v>707661318970</v>
      </c>
      <c r="I60" s="19">
        <f>SM!F60</f>
        <v>784562971811</v>
      </c>
      <c r="J60" s="16">
        <f>PP!F60</f>
        <v>1820383352811</v>
      </c>
      <c r="V60" s="22"/>
      <c r="X60" s="1"/>
      <c r="Y60" s="16"/>
    </row>
    <row r="61" spans="2:25" x14ac:dyDescent="0.25">
      <c r="D61">
        <v>2020</v>
      </c>
      <c r="E61" s="4">
        <f>(H61+I61)/J61</f>
        <v>0.77228156201811926</v>
      </c>
      <c r="F61" s="22">
        <v>324</v>
      </c>
      <c r="G61" s="16">
        <v>1726003217</v>
      </c>
      <c r="H61" s="16">
        <f>F61*G61</f>
        <v>559225042308</v>
      </c>
      <c r="I61" s="19">
        <f>SM!F61</f>
        <v>806678887419</v>
      </c>
      <c r="J61" s="16">
        <f>PP!F61</f>
        <v>1768660546754</v>
      </c>
      <c r="V61" s="22"/>
      <c r="X61" s="1"/>
      <c r="Y61" s="16"/>
    </row>
    <row r="62" spans="2:25" x14ac:dyDescent="0.25">
      <c r="D62">
        <v>2021</v>
      </c>
      <c r="E62" s="4">
        <f>(H62+I62)/J62</f>
        <v>0.81240202008510998</v>
      </c>
      <c r="F62" s="22">
        <v>360</v>
      </c>
      <c r="G62" s="16">
        <v>1730103217</v>
      </c>
      <c r="H62" s="16">
        <f>F62*G62</f>
        <v>622837158120</v>
      </c>
      <c r="I62" s="19">
        <f>SM!F62</f>
        <v>977942627046</v>
      </c>
      <c r="J62" s="16">
        <f>PP!F62</f>
        <v>1970428120056</v>
      </c>
      <c r="V62" s="22"/>
      <c r="X62" s="1"/>
      <c r="Y62" s="16"/>
    </row>
    <row r="63" spans="2:25" x14ac:dyDescent="0.25">
      <c r="B63" s="12">
        <v>13</v>
      </c>
      <c r="C63" t="s">
        <v>36</v>
      </c>
      <c r="D63">
        <v>2017</v>
      </c>
      <c r="E63" s="4">
        <f>(H63+I63)/J63</f>
        <v>12.054764035221217</v>
      </c>
      <c r="F63" s="22">
        <v>13675</v>
      </c>
      <c r="G63" s="16">
        <v>2107000000</v>
      </c>
      <c r="H63" s="16">
        <f>F63*G63</f>
        <v>28813225000000</v>
      </c>
      <c r="I63" s="19">
        <f>SM!F63</f>
        <v>1445173000000</v>
      </c>
      <c r="J63" s="16">
        <f>PP!F63</f>
        <v>2510078000000</v>
      </c>
      <c r="V63" s="22"/>
      <c r="X63" s="1"/>
      <c r="Y63" s="16"/>
    </row>
    <row r="64" spans="2:25" x14ac:dyDescent="0.25">
      <c r="B64" s="12"/>
      <c r="D64">
        <v>2018</v>
      </c>
      <c r="E64" s="4">
        <f>(H64+I64)/J64</f>
        <v>12.263004927148321</v>
      </c>
      <c r="F64" s="22">
        <v>16000</v>
      </c>
      <c r="G64" s="16">
        <v>2107000000</v>
      </c>
      <c r="H64" s="16">
        <f>F64*G64</f>
        <v>33712000000000</v>
      </c>
      <c r="I64" s="19">
        <f>SM!F64</f>
        <v>1721965000000</v>
      </c>
      <c r="J64" s="16">
        <f>PP!F64</f>
        <v>2889501000000</v>
      </c>
      <c r="V64" s="22"/>
      <c r="X64" s="1"/>
      <c r="Y64" s="16"/>
    </row>
    <row r="65" spans="2:25" x14ac:dyDescent="0.25">
      <c r="B65" s="12"/>
      <c r="D65">
        <v>2019</v>
      </c>
      <c r="E65" s="4">
        <f>(H65+I65)/J65</f>
        <v>11.877817359636859</v>
      </c>
      <c r="F65" s="22">
        <v>15500</v>
      </c>
      <c r="G65" s="16">
        <v>2107000000</v>
      </c>
      <c r="H65" s="16">
        <f>F65*G65</f>
        <v>32658500000000</v>
      </c>
      <c r="I65" s="19">
        <f>SM!F65</f>
        <v>1750943000000</v>
      </c>
      <c r="J65" s="16">
        <f>PP!F65</f>
        <v>2896950000000</v>
      </c>
      <c r="V65" s="22"/>
      <c r="X65" s="1"/>
      <c r="Y65" s="16"/>
    </row>
    <row r="66" spans="2:25" x14ac:dyDescent="0.25">
      <c r="B66" s="12"/>
      <c r="D66">
        <v>2020</v>
      </c>
      <c r="E66" s="4">
        <f>(H66+I66)/J66</f>
        <v>7.5365380018401167</v>
      </c>
      <c r="F66" s="22">
        <v>9700</v>
      </c>
      <c r="G66" s="16">
        <v>2107000000</v>
      </c>
      <c r="H66" s="16">
        <f>F66*G66</f>
        <v>20437900000000</v>
      </c>
      <c r="I66" s="19">
        <f>SM!F66</f>
        <v>1474019000000</v>
      </c>
      <c r="J66" s="16">
        <f>PP!F66</f>
        <v>2907425000000</v>
      </c>
      <c r="V66" s="22"/>
      <c r="X66" s="1"/>
      <c r="Y66" s="16"/>
    </row>
    <row r="67" spans="2:25" x14ac:dyDescent="0.25">
      <c r="B67" s="12"/>
      <c r="D67">
        <v>2021</v>
      </c>
      <c r="E67" s="4">
        <f>(H67+I67)/J67</f>
        <v>6.2482388021698707</v>
      </c>
      <c r="F67" s="22">
        <v>7800</v>
      </c>
      <c r="G67" s="16">
        <v>2107000000</v>
      </c>
      <c r="H67" s="16">
        <f>F67*G67</f>
        <v>16434600000000</v>
      </c>
      <c r="I67" s="19">
        <f>SM!F67</f>
        <v>1822860000000</v>
      </c>
      <c r="J67" s="16">
        <f>PP!F67</f>
        <v>2922017000000</v>
      </c>
      <c r="V67" s="22"/>
      <c r="X67" s="1"/>
      <c r="Y67" s="16"/>
    </row>
    <row r="68" spans="2:25" x14ac:dyDescent="0.25">
      <c r="B68" s="12">
        <v>14</v>
      </c>
      <c r="C68" t="s">
        <v>37</v>
      </c>
      <c r="D68">
        <v>2017</v>
      </c>
      <c r="E68" s="4">
        <f>(H68+I68)/J68</f>
        <v>6.06596088704437</v>
      </c>
      <c r="F68" s="22">
        <v>1185</v>
      </c>
      <c r="G68" s="19">
        <v>5885000000</v>
      </c>
      <c r="H68" s="16">
        <f>F68*G68</f>
        <v>6973725000000</v>
      </c>
      <c r="I68" s="19">
        <f>SM!F68</f>
        <v>373272941443</v>
      </c>
      <c r="J68" s="16">
        <f>PP!F68</f>
        <v>1211184522659</v>
      </c>
      <c r="V68" s="22"/>
      <c r="X68" s="1"/>
      <c r="Y68" s="19"/>
    </row>
    <row r="69" spans="2:25" x14ac:dyDescent="0.25">
      <c r="B69" s="12"/>
      <c r="D69">
        <v>2018</v>
      </c>
      <c r="E69" s="4">
        <f>(H69+I69)/J69</f>
        <v>2.1458877985023919</v>
      </c>
      <c r="F69" s="22">
        <v>346</v>
      </c>
      <c r="G69" s="19">
        <v>5885000000</v>
      </c>
      <c r="H69" s="16">
        <f>F69*G69</f>
        <v>2036210000000</v>
      </c>
      <c r="I69" s="19">
        <f>SM!F69</f>
        <v>118853215128</v>
      </c>
      <c r="J69" s="16">
        <f>PP!F69</f>
        <v>1004275813783</v>
      </c>
      <c r="V69" s="22"/>
      <c r="X69" s="1"/>
      <c r="Y69" s="19"/>
    </row>
    <row r="70" spans="2:25" x14ac:dyDescent="0.25">
      <c r="B70" s="12"/>
      <c r="D70">
        <v>2019</v>
      </c>
      <c r="E70" s="4">
        <f>(H70+I70)/J70</f>
        <v>2.1967494354623698</v>
      </c>
      <c r="F70" s="22">
        <v>374</v>
      </c>
      <c r="G70" s="19">
        <v>5885000000</v>
      </c>
      <c r="H70" s="16">
        <f>F70*G70</f>
        <v>2200990000000</v>
      </c>
      <c r="I70" s="19">
        <f>SM!F70</f>
        <v>122136752135</v>
      </c>
      <c r="J70" s="16">
        <f>PP!F70</f>
        <v>1057529235985</v>
      </c>
      <c r="V70" s="22"/>
      <c r="X70" s="1"/>
      <c r="Y70" s="19"/>
    </row>
    <row r="71" spans="2:25" x14ac:dyDescent="0.25">
      <c r="B71" s="12"/>
      <c r="D71">
        <v>2020</v>
      </c>
      <c r="E71" s="4">
        <f>(H71+I71)/J71</f>
        <v>1.7503706229441505</v>
      </c>
      <c r="F71" s="22">
        <v>302</v>
      </c>
      <c r="G71" s="19">
        <v>5885000000</v>
      </c>
      <c r="H71" s="16">
        <f>F71*G71</f>
        <v>1777270000000</v>
      </c>
      <c r="I71" s="19">
        <f>SM!F71</f>
        <v>125161736940</v>
      </c>
      <c r="J71" s="16">
        <f>PP!F71</f>
        <v>1086873666641</v>
      </c>
      <c r="V71" s="22"/>
      <c r="X71" s="1"/>
      <c r="Y71" s="19"/>
    </row>
    <row r="72" spans="2:25" x14ac:dyDescent="0.25">
      <c r="B72" s="12"/>
      <c r="D72">
        <v>2021</v>
      </c>
      <c r="E72" s="4">
        <f>(H72+I72)/J72</f>
        <v>1.5960590138747215</v>
      </c>
      <c r="F72" s="22">
        <v>290</v>
      </c>
      <c r="G72" s="16">
        <v>5885000000</v>
      </c>
      <c r="H72" s="16">
        <f>F72*G72</f>
        <v>1706650000000</v>
      </c>
      <c r="I72" s="19">
        <f>SM!F72</f>
        <v>124445640572</v>
      </c>
      <c r="J72" s="16">
        <f>PP!F72</f>
        <v>1147260611703</v>
      </c>
      <c r="V72" s="22"/>
      <c r="X72" s="1"/>
      <c r="Y72" s="16"/>
    </row>
    <row r="73" spans="2:25" x14ac:dyDescent="0.25">
      <c r="B73" s="12">
        <v>15</v>
      </c>
      <c r="C73" s="12" t="s">
        <v>40</v>
      </c>
      <c r="D73" s="12">
        <v>2017</v>
      </c>
      <c r="E73" s="4">
        <f>(H73+I73)/J73</f>
        <v>2.8471516411105129</v>
      </c>
      <c r="F73" s="22">
        <v>4360</v>
      </c>
      <c r="G73" s="16">
        <v>1310000000</v>
      </c>
      <c r="H73" s="16">
        <f>F73*G73</f>
        <v>5711600000000</v>
      </c>
      <c r="I73" s="19">
        <f>SM!F73</f>
        <v>957660374836</v>
      </c>
      <c r="J73" s="16">
        <f>PP!F73</f>
        <v>2342432443196</v>
      </c>
      <c r="V73" s="22"/>
      <c r="X73" s="1"/>
      <c r="Y73" s="16"/>
    </row>
    <row r="74" spans="2:25" x14ac:dyDescent="0.25">
      <c r="B74" s="12"/>
      <c r="C74" s="12"/>
      <c r="D74" s="12">
        <v>2018</v>
      </c>
      <c r="E74" s="4">
        <f>(H74+I74)/J74</f>
        <v>2.2413061348131174</v>
      </c>
      <c r="F74" s="22">
        <v>3750</v>
      </c>
      <c r="G74" s="16">
        <v>1310000000</v>
      </c>
      <c r="H74" s="16">
        <f>F74*G74</f>
        <v>4912500000000</v>
      </c>
      <c r="I74" s="19">
        <f>SM!F74</f>
        <v>984801863078</v>
      </c>
      <c r="J74" s="16">
        <f>PP!F74</f>
        <v>2631189810030</v>
      </c>
      <c r="V74" s="22"/>
      <c r="X74" s="1"/>
      <c r="Y74" s="16"/>
    </row>
    <row r="75" spans="2:25" x14ac:dyDescent="0.25">
      <c r="B75" s="12"/>
      <c r="C75" s="12"/>
      <c r="D75" s="12">
        <v>2019</v>
      </c>
      <c r="E75" s="4">
        <f>(H75+I75)/J75</f>
        <v>2.300333493611558</v>
      </c>
      <c r="F75" s="22">
        <v>4500</v>
      </c>
      <c r="G75" s="16">
        <v>1310000000</v>
      </c>
      <c r="H75" s="16">
        <f>F75*G75</f>
        <v>5895000000000</v>
      </c>
      <c r="I75" s="19">
        <f>SM!F75</f>
        <v>733556075974</v>
      </c>
      <c r="J75" s="16">
        <f>PP!F75</f>
        <v>2881563083954</v>
      </c>
      <c r="V75" s="22"/>
      <c r="X75" s="1"/>
      <c r="Y75" s="16"/>
    </row>
    <row r="76" spans="2:25" x14ac:dyDescent="0.25">
      <c r="B76" s="12"/>
      <c r="C76" s="12"/>
      <c r="D76" s="12">
        <v>2020</v>
      </c>
      <c r="E76" s="4">
        <f>(H76+I76)/J76</f>
        <v>3.8332026086434343</v>
      </c>
      <c r="F76" s="22">
        <v>9500</v>
      </c>
      <c r="G76" s="16">
        <v>1310000000</v>
      </c>
      <c r="H76" s="16">
        <f>F76*G76</f>
        <v>12445000000000</v>
      </c>
      <c r="I76" s="19">
        <f>SM!F76</f>
        <v>775696860738</v>
      </c>
      <c r="J76" s="16">
        <f>PP!F76</f>
        <v>3448995059882</v>
      </c>
      <c r="V76" s="22"/>
      <c r="X76" s="1"/>
      <c r="Y76" s="16"/>
    </row>
    <row r="77" spans="2:25" x14ac:dyDescent="0.25">
      <c r="B77" s="12"/>
      <c r="C77" s="12"/>
      <c r="D77" s="12">
        <v>2021</v>
      </c>
      <c r="E77" s="4">
        <f>(H77+I77)/J77</f>
        <v>2.6813579121901578</v>
      </c>
      <c r="F77" s="22">
        <v>7550</v>
      </c>
      <c r="G77" s="16">
        <v>1310000000</v>
      </c>
      <c r="H77" s="16">
        <f>F77*G77</f>
        <v>9890500000000</v>
      </c>
      <c r="I77" s="19">
        <f>SM!F77</f>
        <v>618395061219</v>
      </c>
      <c r="J77" s="16">
        <f>PP!F77</f>
        <v>3919243683748</v>
      </c>
      <c r="V77" s="22"/>
      <c r="X77" s="1"/>
      <c r="Y77" s="16"/>
    </row>
    <row r="78" spans="2:25" x14ac:dyDescent="0.25">
      <c r="B78">
        <v>16</v>
      </c>
      <c r="C78" t="s">
        <v>42</v>
      </c>
      <c r="D78">
        <v>2017</v>
      </c>
      <c r="E78" s="4">
        <f>(H78+I78)/J78</f>
        <v>1.7107590735635898</v>
      </c>
      <c r="F78" s="22">
        <v>1100</v>
      </c>
      <c r="G78" s="19">
        <v>690740500</v>
      </c>
      <c r="H78" s="16">
        <f>F78*G78</f>
        <v>759814550000</v>
      </c>
      <c r="I78" s="19">
        <f>SM!F78</f>
        <v>328714435982</v>
      </c>
      <c r="J78" s="16">
        <f>PP!F78</f>
        <v>636284210210</v>
      </c>
      <c r="V78" s="22"/>
      <c r="X78" s="1"/>
      <c r="Y78" s="19"/>
    </row>
    <row r="79" spans="2:25" x14ac:dyDescent="0.25">
      <c r="D79">
        <v>2018</v>
      </c>
      <c r="E79" s="4">
        <f>(H79+I79)/J79</f>
        <v>1.9325312380942967</v>
      </c>
      <c r="F79" s="22">
        <v>1500</v>
      </c>
      <c r="G79" s="19">
        <v>690740500</v>
      </c>
      <c r="H79" s="16">
        <f>F79*G79</f>
        <v>1036110750000</v>
      </c>
      <c r="I79" s="19">
        <f>SM!F79</f>
        <v>408057718435</v>
      </c>
      <c r="J79" s="16">
        <f>PP!F79</f>
        <v>747293725435</v>
      </c>
      <c r="V79" s="22"/>
      <c r="X79" s="1"/>
      <c r="Y79" s="19"/>
    </row>
    <row r="80" spans="2:25" x14ac:dyDescent="0.25">
      <c r="D80">
        <v>2019</v>
      </c>
      <c r="E80" s="4">
        <f>(H80+I80)/J80</f>
        <v>1.9252252386655531</v>
      </c>
      <c r="F80" s="22">
        <v>1610</v>
      </c>
      <c r="G80" s="19">
        <v>690740500</v>
      </c>
      <c r="H80" s="16">
        <f>F80*G80</f>
        <v>1112092205000</v>
      </c>
      <c r="I80" s="19">
        <f>SM!F80</f>
        <v>410463595860</v>
      </c>
      <c r="J80" s="16">
        <f>PP!F80</f>
        <v>790845543826</v>
      </c>
      <c r="V80" s="22"/>
      <c r="X80" s="1"/>
      <c r="Y80" s="19"/>
    </row>
    <row r="81" spans="4:25" x14ac:dyDescent="0.25">
      <c r="D81">
        <v>2020</v>
      </c>
      <c r="E81" s="4">
        <f>(H81+I81)/J81</f>
        <v>1.8710253298150772</v>
      </c>
      <c r="F81" s="22">
        <v>1565</v>
      </c>
      <c r="G81" s="19">
        <v>690740500</v>
      </c>
      <c r="H81" s="16">
        <f>F81*G81</f>
        <v>1081008882500</v>
      </c>
      <c r="I81" s="19">
        <f>SM!F81</f>
        <v>366908471713</v>
      </c>
      <c r="J81" s="16">
        <f>PP!F81</f>
        <v>773863042440</v>
      </c>
      <c r="V81" s="22"/>
      <c r="X81" s="1"/>
      <c r="Y81" s="19"/>
    </row>
    <row r="82" spans="4:25" x14ac:dyDescent="0.25">
      <c r="D82">
        <v>2021</v>
      </c>
      <c r="E82" s="4">
        <f>(H82+I82)/J82</f>
        <v>2.2706362571141199</v>
      </c>
      <c r="F82" s="22">
        <v>2420</v>
      </c>
      <c r="G82" s="19">
        <v>690740500</v>
      </c>
      <c r="H82" s="16">
        <f>F82*G82</f>
        <v>1671592010000</v>
      </c>
      <c r="I82" s="19">
        <f>SM!F82</f>
        <v>347288021564</v>
      </c>
      <c r="J82" s="16">
        <f>PP!F82</f>
        <v>889125250792</v>
      </c>
      <c r="V82" s="22"/>
      <c r="X82" s="1"/>
      <c r="Y82" s="19"/>
    </row>
  </sheetData>
  <mergeCells count="4">
    <mergeCell ref="P2:P3"/>
    <mergeCell ref="N2:O2"/>
    <mergeCell ref="N3:O3"/>
    <mergeCell ref="M2:M3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R82"/>
  <sheetViews>
    <sheetView tabSelected="1" topLeftCell="B1" workbookViewId="0">
      <selection activeCell="C3" sqref="C3:C82"/>
    </sheetView>
  </sheetViews>
  <sheetFormatPr defaultRowHeight="15" x14ac:dyDescent="0.25"/>
  <cols>
    <col min="3" max="3" width="12.5703125" bestFit="1" customWidth="1"/>
    <col min="4" max="4" width="11.5703125" bestFit="1" customWidth="1"/>
    <col min="5" max="5" width="14.7109375" bestFit="1" customWidth="1"/>
    <col min="6" max="6" width="11.5703125" bestFit="1" customWidth="1"/>
    <col min="7" max="7" width="12.5703125" bestFit="1" customWidth="1"/>
    <col min="11" max="11" width="11.7109375" customWidth="1"/>
    <col min="14" max="14" width="9.5703125" bestFit="1" customWidth="1"/>
    <col min="15" max="15" width="9.28515625" bestFit="1" customWidth="1"/>
    <col min="16" max="16" width="11.5703125" bestFit="1" customWidth="1"/>
    <col min="17" max="17" width="9.28515625" bestFit="1" customWidth="1"/>
    <col min="19" max="19" width="9.42578125" customWidth="1"/>
  </cols>
  <sheetData>
    <row r="2" spans="3:18" x14ac:dyDescent="0.25">
      <c r="C2" t="s">
        <v>59</v>
      </c>
      <c r="D2" t="s">
        <v>60</v>
      </c>
      <c r="E2" t="s">
        <v>61</v>
      </c>
      <c r="F2" t="s">
        <v>62</v>
      </c>
      <c r="G2" t="s">
        <v>63</v>
      </c>
    </row>
    <row r="3" spans="3:18" x14ac:dyDescent="0.25">
      <c r="C3" s="29">
        <v>9.4027087724329175E-2</v>
      </c>
      <c r="D3" s="29">
        <v>31.08479557757278</v>
      </c>
      <c r="E3" s="29">
        <v>27.300613496932517</v>
      </c>
      <c r="F3" s="29">
        <v>3.6397196111236876</v>
      </c>
      <c r="G3" s="29">
        <v>0.55574692991109675</v>
      </c>
      <c r="I3" s="28"/>
      <c r="K3" s="28"/>
      <c r="L3" s="30"/>
      <c r="M3" s="30"/>
      <c r="N3" s="30"/>
      <c r="O3" s="30"/>
      <c r="P3" s="23"/>
      <c r="Q3" s="23"/>
      <c r="R3" s="23"/>
    </row>
    <row r="4" spans="3:18" x14ac:dyDescent="0.25">
      <c r="C4" s="29">
        <v>8.6896939655682251E-2</v>
      </c>
      <c r="D4" s="29">
        <v>31.168123737076613</v>
      </c>
      <c r="E4" s="29">
        <v>26.658163265306122</v>
      </c>
      <c r="F4" s="29">
        <v>3.8853070430361223</v>
      </c>
      <c r="G4" s="29">
        <v>0.51349478027845852</v>
      </c>
      <c r="I4" s="28"/>
      <c r="K4" s="28"/>
      <c r="L4" s="30"/>
      <c r="M4" s="30"/>
      <c r="N4" s="30"/>
      <c r="O4" s="30"/>
      <c r="P4" s="23"/>
      <c r="Q4" s="23"/>
      <c r="R4" s="23"/>
    </row>
    <row r="5" spans="3:18" x14ac:dyDescent="0.25">
      <c r="C5" s="29">
        <v>0.12634471240019554</v>
      </c>
      <c r="D5" s="29">
        <v>31.287100997171962</v>
      </c>
      <c r="E5" s="29">
        <v>25.810185185185187</v>
      </c>
      <c r="F5" s="29">
        <v>3.6701369649692062</v>
      </c>
      <c r="G5" s="29">
        <v>0.45135776906722719</v>
      </c>
      <c r="I5" s="28"/>
      <c r="K5" s="28"/>
      <c r="L5" s="30"/>
      <c r="M5" s="30"/>
      <c r="N5" s="30"/>
      <c r="O5" s="30"/>
      <c r="P5" s="23"/>
      <c r="Q5" s="23"/>
      <c r="R5" s="23"/>
    </row>
    <row r="6" spans="3:18" x14ac:dyDescent="0.25">
      <c r="C6" s="29">
        <v>1.6760568528804205</v>
      </c>
      <c r="D6" s="29">
        <v>32.271445505013432</v>
      </c>
      <c r="E6" s="29">
        <v>16.946902654867255</v>
      </c>
      <c r="F6" s="29">
        <v>1.5921972007945877</v>
      </c>
      <c r="G6" s="29">
        <v>1.0586711691726227</v>
      </c>
      <c r="I6" s="28"/>
      <c r="K6" s="28"/>
      <c r="L6" s="30"/>
      <c r="M6" s="30"/>
      <c r="N6" s="30"/>
      <c r="O6" s="30"/>
      <c r="P6" s="23"/>
      <c r="Q6" s="23"/>
      <c r="R6" s="23"/>
    </row>
    <row r="7" spans="3:18" x14ac:dyDescent="0.25">
      <c r="C7" s="29">
        <v>0.13976771030905269</v>
      </c>
      <c r="D7" s="29">
        <v>32.402269987956274</v>
      </c>
      <c r="E7" s="29">
        <v>14.897260273972602</v>
      </c>
      <c r="F7" s="29">
        <v>1.3958335847450476</v>
      </c>
      <c r="G7" s="29">
        <v>1.1574980552816603</v>
      </c>
      <c r="I7" s="28"/>
      <c r="K7" s="28"/>
      <c r="L7" s="30"/>
      <c r="M7" s="30"/>
      <c r="N7" s="30"/>
      <c r="O7" s="30"/>
      <c r="P7" s="23"/>
      <c r="Q7" s="23"/>
      <c r="R7" s="23"/>
    </row>
    <row r="8" spans="3:18" x14ac:dyDescent="0.25">
      <c r="C8" s="29">
        <v>7.0155437514070662E-2</v>
      </c>
      <c r="D8" s="29">
        <v>32.112903266515794</v>
      </c>
      <c r="E8" s="29">
        <v>16.120507399577168</v>
      </c>
      <c r="F8" s="29">
        <v>1.2296354973376693</v>
      </c>
      <c r="G8" s="29">
        <v>0.88078805521105374</v>
      </c>
      <c r="I8" s="28"/>
      <c r="K8" s="28"/>
      <c r="L8" s="30"/>
      <c r="M8" s="30"/>
      <c r="N8" s="30"/>
      <c r="O8" s="30"/>
      <c r="P8" s="23"/>
      <c r="Q8" s="23"/>
      <c r="R8" s="23"/>
    </row>
    <row r="9" spans="3:18" x14ac:dyDescent="0.25">
      <c r="C9" s="29">
        <v>9.7775279292051376E-2</v>
      </c>
      <c r="D9" s="29">
        <v>32.200955757419777</v>
      </c>
      <c r="E9" s="29">
        <v>15.717299578059071</v>
      </c>
      <c r="F9" s="29">
        <v>1.1605317095182077</v>
      </c>
      <c r="G9" s="29">
        <v>0.933974052823899</v>
      </c>
      <c r="I9" s="28"/>
      <c r="K9" s="28"/>
      <c r="L9" s="30"/>
      <c r="M9" s="30"/>
      <c r="N9" s="30"/>
      <c r="O9" s="30"/>
      <c r="P9" s="23"/>
      <c r="Q9" s="23"/>
      <c r="R9" s="23"/>
    </row>
    <row r="10" spans="3:18" x14ac:dyDescent="0.25">
      <c r="C10" s="29">
        <v>-3.5140742797121955E-3</v>
      </c>
      <c r="D10" s="29">
        <v>32.197435920479762</v>
      </c>
      <c r="E10" s="29">
        <v>14.177101967799642</v>
      </c>
      <c r="F10" s="29">
        <v>1.1599025200834869</v>
      </c>
      <c r="G10" s="29">
        <v>0.77479969185178366</v>
      </c>
      <c r="I10" s="28"/>
      <c r="K10" s="28"/>
      <c r="L10" s="30"/>
      <c r="M10" s="30"/>
      <c r="N10" s="30"/>
      <c r="O10" s="30"/>
      <c r="P10" s="23"/>
      <c r="Q10" s="23"/>
      <c r="R10" s="23"/>
    </row>
    <row r="11" spans="3:18" x14ac:dyDescent="0.25">
      <c r="C11" s="29">
        <v>0.69583118183714165</v>
      </c>
      <c r="D11" s="29">
        <v>32.725608389604922</v>
      </c>
      <c r="E11" s="29">
        <v>9.3197278911564627</v>
      </c>
      <c r="F11" s="29">
        <v>0.88358141426166048</v>
      </c>
      <c r="G11" s="29">
        <v>1.0614170853148708</v>
      </c>
      <c r="I11" s="28"/>
      <c r="K11" s="28"/>
      <c r="L11" s="30"/>
      <c r="M11" s="30"/>
      <c r="N11" s="30"/>
      <c r="O11" s="30"/>
      <c r="P11" s="23"/>
      <c r="Q11" s="23"/>
      <c r="R11" s="23"/>
    </row>
    <row r="12" spans="3:18" x14ac:dyDescent="0.25">
      <c r="C12" s="29">
        <v>9.9423951164924959E-2</v>
      </c>
      <c r="D12" s="29">
        <v>32.820394888587288</v>
      </c>
      <c r="E12" s="29">
        <v>7.2701149425287355</v>
      </c>
      <c r="F12" s="29">
        <v>0.82662481363272466</v>
      </c>
      <c r="G12" s="29">
        <v>1.0703200110176236</v>
      </c>
      <c r="I12" s="28"/>
      <c r="K12" s="28"/>
      <c r="L12" s="30"/>
      <c r="M12" s="30"/>
      <c r="N12" s="30"/>
      <c r="O12" s="30"/>
      <c r="P12" s="23"/>
      <c r="Q12" s="23"/>
      <c r="R12" s="23"/>
    </row>
    <row r="13" spans="3:18" x14ac:dyDescent="0.25">
      <c r="C13" s="29">
        <v>0.15426115942127566</v>
      </c>
      <c r="D13" s="29">
        <v>30.333445521879192</v>
      </c>
      <c r="E13" s="29">
        <v>28.450704225352112</v>
      </c>
      <c r="F13" s="29">
        <v>3.5349026428109873</v>
      </c>
      <c r="G13" s="29">
        <v>1.0281679781989441</v>
      </c>
      <c r="I13" s="28"/>
      <c r="K13" s="28"/>
      <c r="L13" s="30"/>
      <c r="M13" s="30"/>
      <c r="N13" s="30"/>
      <c r="O13" s="30"/>
      <c r="P13" s="23"/>
      <c r="Q13" s="23"/>
      <c r="R13" s="23"/>
    </row>
    <row r="14" spans="3:18" x14ac:dyDescent="0.25">
      <c r="C14" s="29">
        <v>0.17939686053542664</v>
      </c>
      <c r="D14" s="29">
        <v>30.498448656899477</v>
      </c>
      <c r="E14" s="29">
        <v>34.025974025974023</v>
      </c>
      <c r="F14" s="29">
        <v>3.8443658383276089</v>
      </c>
      <c r="G14" s="29">
        <v>1.0593052180567091</v>
      </c>
      <c r="I14" s="28"/>
      <c r="K14" s="28"/>
      <c r="L14" s="30"/>
      <c r="M14" s="30"/>
      <c r="N14" s="30"/>
      <c r="O14" s="30"/>
      <c r="P14" s="23"/>
      <c r="Q14" s="23"/>
      <c r="R14" s="23"/>
    </row>
    <row r="15" spans="3:18" x14ac:dyDescent="0.25">
      <c r="C15" s="29">
        <v>8.2209923612468289E-2</v>
      </c>
      <c r="D15" s="29">
        <v>30.577453843100013</v>
      </c>
      <c r="E15" s="29">
        <v>23.033707865168541</v>
      </c>
      <c r="F15" s="29">
        <v>2.8875694662965872</v>
      </c>
      <c r="G15" s="29">
        <v>0.92303371847404125</v>
      </c>
      <c r="I15" s="28"/>
      <c r="K15" s="28"/>
      <c r="L15" s="30"/>
      <c r="M15" s="30"/>
      <c r="N15" s="30"/>
      <c r="O15" s="30"/>
      <c r="P15" s="23"/>
      <c r="Q15" s="23"/>
      <c r="R15" s="23"/>
    </row>
    <row r="16" spans="3:18" x14ac:dyDescent="0.25">
      <c r="C16" s="29">
        <v>3.8847823419939052E-2</v>
      </c>
      <c r="D16" s="29">
        <v>30.615566094404468</v>
      </c>
      <c r="E16" s="29">
        <v>29.456521739130434</v>
      </c>
      <c r="F16" s="29">
        <v>3.4937735771265732</v>
      </c>
      <c r="G16" s="29">
        <v>0.75465169460545078</v>
      </c>
      <c r="I16" s="28"/>
      <c r="K16" s="28"/>
      <c r="L16" s="30"/>
      <c r="M16" s="30"/>
      <c r="N16" s="30"/>
      <c r="O16" s="30"/>
      <c r="P16" s="23"/>
      <c r="Q16" s="23"/>
      <c r="R16" s="23"/>
    </row>
    <row r="17" spans="3:18" x14ac:dyDescent="0.25">
      <c r="C17" s="29">
        <v>7.0864743942184102E-3</v>
      </c>
      <c r="D17" s="29">
        <v>30.622627539858389</v>
      </c>
      <c r="E17" s="29">
        <v>38.490566037735846</v>
      </c>
      <c r="F17" s="29">
        <v>2.719666247134914</v>
      </c>
      <c r="G17" s="29">
        <v>0.75330970232217331</v>
      </c>
      <c r="I17" s="28"/>
      <c r="K17" s="28"/>
      <c r="L17" s="30"/>
      <c r="M17" s="30"/>
      <c r="N17" s="30"/>
      <c r="O17" s="30"/>
      <c r="P17" s="23"/>
      <c r="Q17" s="23"/>
      <c r="R17" s="23"/>
    </row>
    <row r="18" spans="3:18" x14ac:dyDescent="0.25">
      <c r="C18" s="29">
        <v>0.2260984176948318</v>
      </c>
      <c r="D18" s="29">
        <v>29.275033580189582</v>
      </c>
      <c r="E18" s="29">
        <v>21.229508196721312</v>
      </c>
      <c r="F18" s="29">
        <v>3.0792784476349602</v>
      </c>
      <c r="G18" s="29">
        <v>0.23302819084019838</v>
      </c>
      <c r="I18" s="28"/>
      <c r="K18" s="28"/>
      <c r="L18" s="30"/>
      <c r="M18" s="30"/>
      <c r="N18" s="30"/>
      <c r="O18" s="30"/>
      <c r="P18" s="23"/>
      <c r="Q18" s="23"/>
      <c r="R18" s="23"/>
    </row>
    <row r="19" spans="3:18" x14ac:dyDescent="0.25">
      <c r="C19" s="29">
        <v>7.3412410141162038E-2</v>
      </c>
      <c r="D19" s="29">
        <v>29.34587632240855</v>
      </c>
      <c r="E19" s="29">
        <v>22.5</v>
      </c>
      <c r="F19" s="29">
        <v>2.9475333390570082</v>
      </c>
      <c r="G19" s="29">
        <v>0.16354391537848725</v>
      </c>
      <c r="I19" s="28"/>
      <c r="K19" s="28"/>
      <c r="L19" s="30"/>
      <c r="M19" s="30"/>
      <c r="N19" s="30"/>
      <c r="O19" s="30"/>
      <c r="P19" s="23"/>
      <c r="Q19" s="23"/>
      <c r="R19" s="23"/>
    </row>
    <row r="20" spans="3:18" x14ac:dyDescent="0.25">
      <c r="C20" s="29">
        <v>0.18944842311853533</v>
      </c>
      <c r="D20" s="29">
        <v>29.519366012093606</v>
      </c>
      <c r="E20" s="29">
        <v>18.876404494382022</v>
      </c>
      <c r="F20" s="29">
        <v>3.0815226388387424</v>
      </c>
      <c r="G20" s="29">
        <v>0.16856915453360208</v>
      </c>
      <c r="I20" s="28"/>
      <c r="K20" s="28"/>
      <c r="L20" s="30"/>
      <c r="M20" s="30"/>
      <c r="N20" s="30"/>
      <c r="O20" s="30"/>
      <c r="P20" s="23"/>
      <c r="Q20" s="23"/>
      <c r="R20" s="23"/>
    </row>
    <row r="21" spans="3:18" x14ac:dyDescent="0.25">
      <c r="C21" s="29">
        <v>0.32469082634250657</v>
      </c>
      <c r="D21" s="29">
        <v>29.800545105694674</v>
      </c>
      <c r="E21" s="29">
        <v>16</v>
      </c>
      <c r="F21" s="29">
        <v>2.3542273143284826</v>
      </c>
      <c r="G21" s="29">
        <v>0.83073975001134526</v>
      </c>
      <c r="I21" s="28"/>
      <c r="K21" s="28"/>
      <c r="L21" s="30"/>
      <c r="M21" s="30"/>
      <c r="N21" s="30"/>
      <c r="O21" s="30"/>
      <c r="P21" s="23"/>
      <c r="Q21" s="23"/>
      <c r="R21" s="23"/>
    </row>
    <row r="22" spans="3:18" x14ac:dyDescent="0.25">
      <c r="C22" s="29">
        <v>-0.15390017678541157</v>
      </c>
      <c r="D22" s="29">
        <v>29.633427173701463</v>
      </c>
      <c r="E22" s="29">
        <v>12.868852459016393</v>
      </c>
      <c r="F22" s="29">
        <v>2.5103215183338246</v>
      </c>
      <c r="G22" s="29">
        <v>0.44154814420666211</v>
      </c>
      <c r="I22" s="28"/>
      <c r="K22" s="28"/>
      <c r="L22" s="30"/>
      <c r="M22" s="30"/>
      <c r="N22" s="30"/>
      <c r="O22" s="30"/>
      <c r="P22" s="23"/>
      <c r="Q22" s="23"/>
      <c r="R22" s="23"/>
    </row>
    <row r="23" spans="3:18" x14ac:dyDescent="0.25">
      <c r="C23" s="29">
        <v>0.56149784568869865</v>
      </c>
      <c r="D23" s="29">
        <v>29.148250250306578</v>
      </c>
      <c r="E23" s="29">
        <v>46.095444685466376</v>
      </c>
      <c r="F23" s="29">
        <v>2.111434519922617</v>
      </c>
      <c r="G23" s="29">
        <v>0.61680949918481642</v>
      </c>
      <c r="I23" s="28"/>
      <c r="K23" s="28"/>
      <c r="L23" s="30"/>
      <c r="M23" s="30"/>
      <c r="N23" s="30"/>
      <c r="O23" s="30"/>
      <c r="P23" s="23"/>
      <c r="Q23" s="23"/>
      <c r="R23" s="23"/>
    </row>
    <row r="24" spans="3:18" x14ac:dyDescent="0.25">
      <c r="C24" s="29">
        <v>-3.6355005772987732E-2</v>
      </c>
      <c r="D24" s="29">
        <v>29.111217934859436</v>
      </c>
      <c r="E24" s="29">
        <v>42.750267189169932</v>
      </c>
      <c r="F24" s="29">
        <v>2.0257351034304936</v>
      </c>
      <c r="G24" s="29">
        <v>0.50632818870315277</v>
      </c>
      <c r="I24" s="28"/>
      <c r="K24" s="28"/>
      <c r="L24" s="30"/>
      <c r="M24" s="30"/>
      <c r="N24" s="30"/>
      <c r="O24" s="30"/>
      <c r="P24" s="23"/>
      <c r="Q24" s="23"/>
      <c r="R24" s="23"/>
    </row>
    <row r="25" spans="3:18" x14ac:dyDescent="0.25">
      <c r="C25" s="29">
        <v>6.5563005223258988E-2</v>
      </c>
      <c r="D25" s="29">
        <v>29.174764392771777</v>
      </c>
      <c r="E25" s="29">
        <v>26.374518157841347</v>
      </c>
      <c r="F25" s="29">
        <v>2.0571870003226742</v>
      </c>
      <c r="G25" s="29">
        <v>0.51396488808967122</v>
      </c>
      <c r="I25" s="28"/>
      <c r="K25" s="28"/>
      <c r="L25" s="30"/>
      <c r="M25" s="30"/>
      <c r="N25" s="30"/>
      <c r="O25" s="30"/>
      <c r="P25" s="23"/>
      <c r="Q25" s="23"/>
      <c r="R25" s="23"/>
    </row>
    <row r="26" spans="3:18" x14ac:dyDescent="0.25">
      <c r="C26" s="29">
        <v>-4.9088707393208031E-2</v>
      </c>
      <c r="D26" s="29">
        <v>29.124411986193863</v>
      </c>
      <c r="E26" s="29">
        <v>37.798777098387994</v>
      </c>
      <c r="F26" s="29">
        <v>2.1648157452373273</v>
      </c>
      <c r="G26" s="29">
        <v>0.37937435573392786</v>
      </c>
      <c r="I26" s="28"/>
      <c r="K26" s="28"/>
      <c r="L26" s="30"/>
      <c r="M26" s="30"/>
      <c r="N26" s="30"/>
      <c r="O26" s="30"/>
      <c r="P26" s="23"/>
      <c r="Q26" s="23"/>
      <c r="R26" s="23"/>
    </row>
    <row r="27" spans="3:18" x14ac:dyDescent="0.25">
      <c r="C27" s="29">
        <v>-5.8561450431940699E-2</v>
      </c>
      <c r="D27" s="29">
        <v>29.064028347678988</v>
      </c>
      <c r="E27" s="29">
        <v>29.494686618954674</v>
      </c>
      <c r="F27" s="29">
        <v>2.327565680546229</v>
      </c>
      <c r="G27" s="29">
        <v>0.47092570170216669</v>
      </c>
      <c r="I27" s="28"/>
      <c r="K27" s="28"/>
      <c r="L27" s="30"/>
      <c r="M27" s="30"/>
      <c r="N27" s="30"/>
      <c r="O27" s="30"/>
      <c r="P27" s="23"/>
      <c r="Q27" s="23"/>
      <c r="R27" s="23"/>
    </row>
    <row r="28" spans="3:18" x14ac:dyDescent="0.25">
      <c r="C28" s="29">
        <v>0.42657158313457416</v>
      </c>
      <c r="D28" s="29">
        <v>27.216895274691339</v>
      </c>
      <c r="E28" s="29">
        <v>30.2</v>
      </c>
      <c r="F28" s="29">
        <v>3.0623298732931334</v>
      </c>
      <c r="G28" s="29">
        <v>1.2180716914128693</v>
      </c>
      <c r="I28" s="28"/>
      <c r="K28" s="28"/>
      <c r="L28" s="30"/>
      <c r="M28" s="30"/>
      <c r="N28" s="30"/>
      <c r="O28" s="30"/>
      <c r="P28" s="23"/>
      <c r="Q28" s="23"/>
      <c r="R28" s="23"/>
    </row>
    <row r="29" spans="3:18" x14ac:dyDescent="0.25">
      <c r="C29" s="29">
        <v>0.26178156002493097</v>
      </c>
      <c r="D29" s="29">
        <v>27.449419933515454</v>
      </c>
      <c r="E29" s="29">
        <v>47.333333333333336</v>
      </c>
      <c r="F29" s="29">
        <v>4.324629995007685</v>
      </c>
      <c r="G29" s="29">
        <v>0.31229286451786104</v>
      </c>
      <c r="I29" s="28"/>
      <c r="K29" s="28"/>
      <c r="L29" s="30"/>
      <c r="M29" s="30"/>
      <c r="N29" s="30"/>
      <c r="O29" s="30"/>
      <c r="P29" s="23"/>
      <c r="Q29" s="23"/>
      <c r="R29" s="23"/>
    </row>
    <row r="30" spans="3:18" x14ac:dyDescent="0.25">
      <c r="C30" s="29">
        <v>0.49309694018831224</v>
      </c>
      <c r="D30" s="29">
        <v>27.850272545730174</v>
      </c>
      <c r="E30" s="29">
        <v>45.909090909090907</v>
      </c>
      <c r="F30" s="29">
        <v>5.2514755503942494</v>
      </c>
      <c r="G30" s="29">
        <v>0.62487957733111676</v>
      </c>
      <c r="I30" s="28"/>
      <c r="K30" s="28"/>
      <c r="L30" s="30"/>
      <c r="M30" s="30"/>
      <c r="N30" s="30"/>
      <c r="O30" s="30"/>
      <c r="P30" s="23"/>
      <c r="Q30" s="23"/>
      <c r="R30" s="23"/>
    </row>
    <row r="31" spans="3:18" x14ac:dyDescent="0.25">
      <c r="C31" s="29">
        <v>5.284192178085776E-2</v>
      </c>
      <c r="D31" s="29">
        <v>27.901765645847046</v>
      </c>
      <c r="E31" s="29">
        <v>45.454545454545453</v>
      </c>
      <c r="F31" s="29">
        <v>4.8943455960470352</v>
      </c>
      <c r="G31" s="29">
        <v>0.46515319370954944</v>
      </c>
      <c r="I31" s="28"/>
      <c r="K31" s="28"/>
      <c r="L31" s="30"/>
      <c r="M31" s="30"/>
      <c r="N31" s="30"/>
      <c r="O31" s="30"/>
      <c r="P31" s="23"/>
      <c r="Q31" s="23"/>
      <c r="R31" s="23"/>
    </row>
    <row r="32" spans="3:18" x14ac:dyDescent="0.25">
      <c r="C32" s="29">
        <v>2.8408204674460563E-2</v>
      </c>
      <c r="D32" s="29">
        <v>27.929777820321338</v>
      </c>
      <c r="E32" s="29">
        <v>31.333333333333332</v>
      </c>
      <c r="F32" s="29">
        <v>4.4405010320003235</v>
      </c>
      <c r="G32" s="29">
        <v>0.34605495370079392</v>
      </c>
      <c r="I32" s="28"/>
      <c r="K32" s="28"/>
      <c r="L32" s="30"/>
      <c r="M32" s="30"/>
      <c r="N32" s="30"/>
      <c r="O32" s="30"/>
      <c r="P32" s="23"/>
      <c r="Q32" s="23"/>
      <c r="R32" s="23"/>
    </row>
    <row r="33" spans="3:18" x14ac:dyDescent="0.25">
      <c r="C33" s="29">
        <v>9.4799988012701328E-2</v>
      </c>
      <c r="D33" s="29">
        <v>27.456948641704994</v>
      </c>
      <c r="E33" s="29">
        <v>13.615384615384615</v>
      </c>
      <c r="F33" s="29">
        <v>1.117880771592743</v>
      </c>
      <c r="G33" s="29">
        <v>0.98632186869844996</v>
      </c>
      <c r="I33" s="28"/>
      <c r="K33" s="28"/>
      <c r="L33" s="30"/>
      <c r="M33" s="30"/>
      <c r="N33" s="30"/>
      <c r="O33" s="30"/>
      <c r="P33" s="23"/>
      <c r="Q33" s="23"/>
      <c r="R33" s="23"/>
    </row>
    <row r="34" spans="3:18" x14ac:dyDescent="0.25">
      <c r="C34" s="29">
        <v>4.884103989831428E-2</v>
      </c>
      <c r="D34" s="29">
        <v>27.504634424744602</v>
      </c>
      <c r="E34" s="29">
        <v>10.222222222222221</v>
      </c>
      <c r="F34" s="29">
        <v>1.0689808799533402</v>
      </c>
      <c r="G34" s="29">
        <v>0.82869557638914826</v>
      </c>
      <c r="I34" s="28"/>
      <c r="K34" s="28"/>
      <c r="L34" s="30"/>
      <c r="M34" s="30"/>
      <c r="N34" s="30"/>
      <c r="O34" s="30"/>
      <c r="P34" s="23"/>
      <c r="Q34" s="23"/>
      <c r="R34" s="23"/>
    </row>
    <row r="35" spans="3:18" x14ac:dyDescent="0.25">
      <c r="C35" s="29">
        <v>-6.683392452290661E-2</v>
      </c>
      <c r="D35" s="29">
        <v>27.435462332352571</v>
      </c>
      <c r="E35" s="29">
        <v>7.359154929577465</v>
      </c>
      <c r="F35" s="29">
        <v>1.0589817978416172</v>
      </c>
      <c r="G35" s="29">
        <v>0.44800391592729477</v>
      </c>
      <c r="I35" s="28"/>
      <c r="K35" s="28"/>
      <c r="L35" s="30"/>
      <c r="M35" s="30"/>
      <c r="N35" s="30"/>
      <c r="O35" s="30"/>
      <c r="P35" s="23"/>
      <c r="Q35" s="23"/>
      <c r="R35" s="23"/>
    </row>
    <row r="36" spans="3:18" x14ac:dyDescent="0.25">
      <c r="C36" s="29">
        <v>0.16588052895576835</v>
      </c>
      <c r="D36" s="29">
        <v>27.588938952729169</v>
      </c>
      <c r="E36" s="29">
        <v>6.3478260869565215</v>
      </c>
      <c r="F36" s="29">
        <v>1.1676500175742159</v>
      </c>
      <c r="G36" s="29">
        <v>0.3687081375230547</v>
      </c>
      <c r="I36" s="28"/>
      <c r="K36" s="28"/>
      <c r="L36" s="30"/>
      <c r="M36" s="30"/>
      <c r="N36" s="30"/>
      <c r="O36" s="30"/>
      <c r="P36" s="23"/>
      <c r="Q36" s="23"/>
      <c r="R36" s="23"/>
    </row>
    <row r="37" spans="3:18" x14ac:dyDescent="0.25">
      <c r="C37" s="29">
        <v>0.36015878330105311</v>
      </c>
      <c r="D37" s="29">
        <v>27.896540398089339</v>
      </c>
      <c r="E37" s="29">
        <v>7.29490022172949</v>
      </c>
      <c r="F37" s="29">
        <v>1.7445268888773016</v>
      </c>
      <c r="G37" s="29">
        <v>0.34469492698106963</v>
      </c>
      <c r="I37" s="28"/>
      <c r="K37" s="28"/>
      <c r="L37" s="30"/>
      <c r="M37" s="30"/>
      <c r="N37" s="30"/>
      <c r="O37" s="30"/>
      <c r="P37" s="23"/>
      <c r="Q37" s="23"/>
      <c r="R37" s="23"/>
    </row>
    <row r="38" spans="3:18" x14ac:dyDescent="0.25">
      <c r="C38" s="29">
        <v>0.11942404681260681</v>
      </c>
      <c r="D38" s="29">
        <v>27.924319461302822</v>
      </c>
      <c r="E38" s="29">
        <v>13.151862464183381</v>
      </c>
      <c r="F38" s="29">
        <v>2.887156132359785</v>
      </c>
      <c r="G38" s="29">
        <v>0.17140450064258461</v>
      </c>
      <c r="I38" s="28"/>
      <c r="K38" s="28"/>
      <c r="L38" s="30"/>
      <c r="M38" s="30"/>
      <c r="N38" s="30"/>
      <c r="O38" s="30"/>
      <c r="P38" s="23"/>
      <c r="Q38" s="23"/>
      <c r="R38" s="23"/>
    </row>
    <row r="39" spans="3:18" x14ac:dyDescent="0.25">
      <c r="C39" s="29">
        <v>0.13623849847897715</v>
      </c>
      <c r="D39" s="29">
        <v>28.052042705410408</v>
      </c>
      <c r="E39" s="29">
        <v>13.033175355450236</v>
      </c>
      <c r="F39" s="29">
        <v>3.0475390907474971</v>
      </c>
      <c r="G39" s="29">
        <v>0.18638849139849692</v>
      </c>
      <c r="I39" s="28"/>
      <c r="K39" s="28"/>
      <c r="L39" s="30"/>
      <c r="M39" s="30"/>
      <c r="N39" s="30"/>
      <c r="O39" s="30"/>
      <c r="P39" s="23"/>
      <c r="Q39" s="23"/>
      <c r="R39" s="23"/>
    </row>
    <row r="40" spans="3:18" x14ac:dyDescent="0.25">
      <c r="C40" s="29">
        <v>-6.4018503239543764E-2</v>
      </c>
      <c r="D40" s="29">
        <v>27.985883022708233</v>
      </c>
      <c r="E40" s="29">
        <v>17.128463476070529</v>
      </c>
      <c r="F40" s="29">
        <v>3.9670171845061217</v>
      </c>
      <c r="G40" s="29">
        <v>0.17503856980411797</v>
      </c>
      <c r="I40" s="28"/>
      <c r="K40" s="28"/>
      <c r="L40" s="30"/>
      <c r="M40" s="30"/>
      <c r="N40" s="30"/>
      <c r="O40" s="30"/>
      <c r="P40" s="23"/>
      <c r="Q40" s="23"/>
      <c r="R40" s="23"/>
    </row>
    <row r="41" spans="3:18" x14ac:dyDescent="0.25">
      <c r="C41" s="29">
        <v>-0.14053653341773562</v>
      </c>
      <c r="D41" s="29">
        <v>27.834436062214863</v>
      </c>
      <c r="E41" s="29">
        <v>28.387096774193548</v>
      </c>
      <c r="F41" s="29">
        <v>3.0422975182218752</v>
      </c>
      <c r="G41" s="29">
        <v>0.20166894708373187</v>
      </c>
      <c r="I41" s="28"/>
      <c r="K41" s="28"/>
      <c r="L41" s="30"/>
      <c r="M41" s="30"/>
      <c r="N41" s="30"/>
      <c r="O41" s="30"/>
      <c r="P41" s="23"/>
      <c r="Q41" s="23"/>
      <c r="R41" s="23"/>
    </row>
    <row r="42" spans="3:18" x14ac:dyDescent="0.25">
      <c r="C42" s="29">
        <v>6.7838158311788271E-2</v>
      </c>
      <c r="D42" s="29">
        <v>27.900072254108704</v>
      </c>
      <c r="E42" s="29">
        <v>15.914893617021276</v>
      </c>
      <c r="F42" s="29">
        <v>2.5162049170463097</v>
      </c>
      <c r="G42" s="29">
        <v>0.29554120673844259</v>
      </c>
      <c r="I42" s="28"/>
      <c r="K42" s="28"/>
      <c r="L42" s="30"/>
      <c r="M42" s="30"/>
      <c r="N42" s="30"/>
      <c r="O42" s="30"/>
      <c r="P42" s="23"/>
      <c r="Q42" s="23"/>
      <c r="R42" s="23"/>
    </row>
    <row r="43" spans="3:18" x14ac:dyDescent="0.25">
      <c r="C43" s="29">
        <v>-2.3371947327562266E-2</v>
      </c>
      <c r="D43" s="29">
        <v>27.962219789226602</v>
      </c>
      <c r="E43" s="29">
        <v>7.1270718232044201</v>
      </c>
      <c r="F43" s="29">
        <v>0.90270670597339608</v>
      </c>
      <c r="G43" s="29">
        <v>0.54215758702145922</v>
      </c>
      <c r="I43" s="28"/>
      <c r="K43" s="28"/>
      <c r="L43" s="30"/>
      <c r="M43" s="30"/>
      <c r="N43" s="30"/>
      <c r="O43" s="30"/>
      <c r="P43" s="23"/>
      <c r="Q43" s="23"/>
      <c r="R43" s="23"/>
    </row>
    <row r="44" spans="3:18" x14ac:dyDescent="0.25">
      <c r="C44" s="29">
        <v>-0.1606165074009302</v>
      </c>
      <c r="D44" s="29">
        <v>27.78713219523587</v>
      </c>
      <c r="E44" s="29">
        <v>8.8141025641025639</v>
      </c>
      <c r="F44" s="29">
        <v>0.86438961770107425</v>
      </c>
      <c r="G44" s="29">
        <v>0.19690671601596363</v>
      </c>
      <c r="I44" s="28"/>
      <c r="K44" s="28"/>
      <c r="L44" s="30"/>
      <c r="M44" s="30"/>
      <c r="N44" s="30"/>
      <c r="O44" s="30"/>
      <c r="P44" s="23"/>
      <c r="Q44" s="23"/>
      <c r="R44" s="23"/>
    </row>
    <row r="45" spans="3:18" x14ac:dyDescent="0.25">
      <c r="C45" s="29">
        <v>0.19172966482399681</v>
      </c>
      <c r="D45" s="29">
        <v>27.962537910369512</v>
      </c>
      <c r="E45" s="29">
        <v>4.6132596685082872</v>
      </c>
      <c r="F45" s="29">
        <v>0.90119394286052312</v>
      </c>
      <c r="G45" s="29">
        <v>0.2314028749296019</v>
      </c>
      <c r="I45" s="28"/>
      <c r="K45" s="28"/>
      <c r="L45" s="30"/>
      <c r="M45" s="30"/>
      <c r="N45" s="30"/>
      <c r="O45" s="30"/>
      <c r="P45" s="23"/>
      <c r="Q45" s="23"/>
      <c r="R45" s="23"/>
    </row>
    <row r="46" spans="3:18" x14ac:dyDescent="0.25">
      <c r="C46" s="29">
        <v>0.12461189813724127</v>
      </c>
      <c r="D46" s="29">
        <v>28.079975907073237</v>
      </c>
      <c r="E46" s="29">
        <v>5.833333333333333</v>
      </c>
      <c r="F46" s="29">
        <v>0.87320909349142573</v>
      </c>
      <c r="G46" s="29">
        <v>0.24268675668207262</v>
      </c>
      <c r="I46" s="28"/>
      <c r="K46" s="28"/>
      <c r="L46" s="30"/>
      <c r="M46" s="30"/>
      <c r="N46" s="30"/>
      <c r="O46" s="30"/>
      <c r="P46" s="23"/>
      <c r="Q46" s="23"/>
      <c r="R46" s="23"/>
    </row>
    <row r="47" spans="3:18" x14ac:dyDescent="0.25">
      <c r="C47" s="29">
        <v>8.3433683386537366E-2</v>
      </c>
      <c r="D47" s="29">
        <v>28.160111241275146</v>
      </c>
      <c r="E47" s="29">
        <v>5.9872611464968148</v>
      </c>
      <c r="F47" s="29">
        <v>0.84165842452725403</v>
      </c>
      <c r="G47" s="29">
        <v>0.22345943191590242</v>
      </c>
      <c r="I47" s="28"/>
      <c r="K47" s="28"/>
      <c r="L47" s="30"/>
      <c r="M47" s="30"/>
      <c r="N47" s="30"/>
      <c r="O47" s="30"/>
      <c r="P47" s="23"/>
      <c r="Q47" s="23"/>
      <c r="R47" s="23"/>
    </row>
    <row r="48" spans="3:18" x14ac:dyDescent="0.25">
      <c r="C48" s="29">
        <v>0.55832849407201068</v>
      </c>
      <c r="D48" s="29">
        <v>27.081044917019817</v>
      </c>
      <c r="E48" s="29">
        <v>14.333333333333334</v>
      </c>
      <c r="F48" s="29">
        <v>0.59238237010998285</v>
      </c>
      <c r="G48" s="29">
        <v>0.21215791051363475</v>
      </c>
      <c r="I48" s="28"/>
      <c r="K48" s="28"/>
      <c r="L48" s="30"/>
      <c r="M48" s="30"/>
      <c r="N48" s="30"/>
      <c r="O48" s="30"/>
      <c r="P48" s="23"/>
      <c r="Q48" s="23"/>
      <c r="R48" s="23"/>
    </row>
    <row r="49" spans="3:18" x14ac:dyDescent="0.25">
      <c r="C49" s="29">
        <v>0.31524177877685555</v>
      </c>
      <c r="D49" s="29">
        <v>27.355065427936687</v>
      </c>
      <c r="E49" s="29">
        <v>19.210526315789473</v>
      </c>
      <c r="F49" s="29">
        <v>2.5424220945046825</v>
      </c>
      <c r="G49" s="29">
        <v>0.34746136914322995</v>
      </c>
      <c r="I49" s="28"/>
      <c r="K49" s="28"/>
      <c r="L49" s="30"/>
      <c r="M49" s="30"/>
      <c r="N49" s="30"/>
      <c r="O49" s="30"/>
      <c r="P49" s="23"/>
      <c r="Q49" s="23"/>
      <c r="R49" s="23"/>
    </row>
    <row r="50" spans="3:18" x14ac:dyDescent="0.25">
      <c r="C50" s="29">
        <v>0.11837634177169586</v>
      </c>
      <c r="D50" s="29">
        <v>27.466943366572742</v>
      </c>
      <c r="E50" s="29">
        <v>5.3409090909090908</v>
      </c>
      <c r="F50" s="29">
        <v>0.90262226234562326</v>
      </c>
      <c r="G50" s="29">
        <v>0.32281655210767402</v>
      </c>
      <c r="I50" s="28"/>
      <c r="K50" s="28"/>
      <c r="L50" s="30"/>
      <c r="M50" s="30"/>
      <c r="N50" s="30"/>
      <c r="O50" s="30"/>
      <c r="P50" s="23"/>
      <c r="Q50" s="23"/>
      <c r="R50" s="23"/>
    </row>
    <row r="51" spans="3:18" x14ac:dyDescent="0.25">
      <c r="C51" s="29">
        <v>6.8634174223394614E-2</v>
      </c>
      <c r="D51" s="29">
        <v>27.533324726972925</v>
      </c>
      <c r="E51" s="29">
        <v>15.772128060263654</v>
      </c>
      <c r="F51" s="29">
        <v>0.93971152656147727</v>
      </c>
      <c r="G51" s="29">
        <v>0.36881634794828561</v>
      </c>
      <c r="I51" s="28"/>
      <c r="K51" s="28"/>
      <c r="L51" s="30"/>
      <c r="M51" s="30"/>
      <c r="N51" s="30"/>
      <c r="O51" s="30"/>
      <c r="P51" s="23"/>
      <c r="Q51" s="23"/>
      <c r="R51" s="23"/>
    </row>
    <row r="52" spans="3:18" x14ac:dyDescent="0.25">
      <c r="C52" s="29">
        <v>9.0630617072657974E-2</v>
      </c>
      <c r="D52" s="29">
        <v>27.620080803692819</v>
      </c>
      <c r="E52" s="29">
        <v>129.28571428571431</v>
      </c>
      <c r="F52" s="29">
        <v>2.094926182154571</v>
      </c>
      <c r="G52" s="29">
        <v>0.47925467143347028</v>
      </c>
      <c r="I52" s="28"/>
      <c r="K52" s="28"/>
      <c r="L52" s="30"/>
      <c r="M52" s="30"/>
      <c r="N52" s="30"/>
      <c r="O52" s="30"/>
      <c r="P52" s="23"/>
      <c r="Q52" s="23"/>
      <c r="R52" s="23"/>
    </row>
    <row r="53" spans="3:18" x14ac:dyDescent="0.25">
      <c r="C53" s="29">
        <v>2.6089711908048518E-3</v>
      </c>
      <c r="D53" s="29">
        <v>28.709245646144627</v>
      </c>
      <c r="E53" s="29">
        <v>10.295728368017524</v>
      </c>
      <c r="F53" s="29">
        <v>0.73743636646644817</v>
      </c>
      <c r="G53" s="29">
        <v>1.4604134929270947</v>
      </c>
      <c r="I53" s="28"/>
      <c r="K53" s="28"/>
      <c r="L53" s="30"/>
      <c r="M53" s="30"/>
      <c r="N53" s="30"/>
      <c r="O53" s="30"/>
      <c r="P53" s="23"/>
      <c r="Q53" s="23"/>
      <c r="R53" s="23"/>
    </row>
    <row r="54" spans="3:18" x14ac:dyDescent="0.25">
      <c r="C54" s="29">
        <v>0.15428841254980513</v>
      </c>
      <c r="D54" s="29">
        <v>28.852729707224615</v>
      </c>
      <c r="E54" s="29">
        <v>8.9887640449438209</v>
      </c>
      <c r="F54" s="29">
        <v>0.76581640526970396</v>
      </c>
      <c r="G54" s="29">
        <v>1.7664282615998252</v>
      </c>
      <c r="I54" s="28"/>
      <c r="K54" s="28"/>
      <c r="L54" s="30"/>
      <c r="M54" s="30"/>
      <c r="N54" s="30"/>
      <c r="O54" s="30"/>
      <c r="P54" s="23"/>
      <c r="Q54" s="23"/>
      <c r="R54" s="23"/>
    </row>
    <row r="55" spans="3:18" x14ac:dyDescent="0.25">
      <c r="C55" s="29">
        <v>-0.11589016145099588</v>
      </c>
      <c r="D55" s="29">
        <v>28.729555734913781</v>
      </c>
      <c r="E55" s="29">
        <v>7.5679647318148424</v>
      </c>
      <c r="F55" s="29">
        <v>0.72600496248075264</v>
      </c>
      <c r="G55" s="29">
        <v>1.3338714621595589</v>
      </c>
      <c r="I55" s="28"/>
      <c r="K55" s="28"/>
      <c r="L55" s="30"/>
      <c r="M55" s="30"/>
      <c r="N55" s="30"/>
      <c r="O55" s="30"/>
      <c r="P55" s="23"/>
      <c r="Q55" s="23"/>
      <c r="R55" s="23"/>
    </row>
    <row r="56" spans="3:18" x14ac:dyDescent="0.25">
      <c r="C56" s="29">
        <v>-1.2254285082808097E-2</v>
      </c>
      <c r="D56" s="29">
        <v>28.717225746987655</v>
      </c>
      <c r="E56" s="29">
        <v>7.1274298056155505</v>
      </c>
      <c r="F56" s="29">
        <v>0.70409949717904818</v>
      </c>
      <c r="G56" s="29">
        <v>1.2410419042836096</v>
      </c>
      <c r="I56" s="28"/>
      <c r="K56" s="28"/>
      <c r="L56" s="30"/>
      <c r="M56" s="30"/>
      <c r="N56" s="30"/>
      <c r="O56" s="30"/>
      <c r="P56" s="23"/>
      <c r="Q56" s="23"/>
      <c r="R56" s="23"/>
    </row>
    <row r="57" spans="3:18" x14ac:dyDescent="0.25">
      <c r="C57" s="29">
        <v>1.0196060961043966E-2</v>
      </c>
      <c r="D57" s="29">
        <v>28.72737017876543</v>
      </c>
      <c r="E57" s="29">
        <v>9.6704484062668818</v>
      </c>
      <c r="F57" s="29">
        <v>0.80543466189164969</v>
      </c>
      <c r="G57" s="29">
        <v>1.1569679836448448</v>
      </c>
      <c r="I57" s="28"/>
      <c r="K57" s="28"/>
      <c r="L57" s="30"/>
      <c r="M57" s="30"/>
      <c r="N57" s="30"/>
      <c r="O57" s="30"/>
      <c r="P57" s="23"/>
      <c r="Q57" s="23"/>
      <c r="R57" s="23"/>
    </row>
    <row r="58" spans="3:18" x14ac:dyDescent="0.25">
      <c r="C58" s="29">
        <v>0.62033771443903118</v>
      </c>
      <c r="D58" s="29">
        <v>28.11531433287286</v>
      </c>
      <c r="E58" s="29">
        <v>46.428571428571431</v>
      </c>
      <c r="F58" s="29">
        <v>1.1086455886466808</v>
      </c>
      <c r="G58" s="29">
        <v>0.58616893718112961</v>
      </c>
      <c r="I58" s="28"/>
      <c r="K58" s="28"/>
      <c r="L58" s="30"/>
      <c r="M58" s="30"/>
      <c r="N58" s="30"/>
      <c r="O58" s="30"/>
      <c r="P58" s="23"/>
      <c r="Q58" s="23"/>
      <c r="R58" s="23"/>
    </row>
    <row r="59" spans="3:18" x14ac:dyDescent="0.25">
      <c r="C59" s="29">
        <v>9.1396171195368817E-2</v>
      </c>
      <c r="D59" s="29">
        <v>28.202772100477794</v>
      </c>
      <c r="E59" s="29">
        <v>86.766541822721607</v>
      </c>
      <c r="F59" s="29">
        <v>1.1092466213317418</v>
      </c>
      <c r="G59" s="29">
        <v>0.7022927987685339</v>
      </c>
      <c r="I59" s="28"/>
      <c r="K59" s="28"/>
      <c r="L59" s="30"/>
      <c r="M59" s="30"/>
      <c r="N59" s="30"/>
      <c r="O59" s="30"/>
      <c r="P59" s="23"/>
      <c r="Q59" s="23"/>
      <c r="R59" s="23"/>
    </row>
    <row r="60" spans="3:18" x14ac:dyDescent="0.25">
      <c r="C60" s="29">
        <v>2.7669743086424631E-2</v>
      </c>
      <c r="D60" s="29">
        <v>28.230068228249788</v>
      </c>
      <c r="E60" s="29">
        <v>168.72427983539094</v>
      </c>
      <c r="F60" s="29">
        <v>0.81973079377853941</v>
      </c>
      <c r="G60" s="29">
        <v>0.75743148735263199</v>
      </c>
      <c r="I60" s="28"/>
      <c r="K60" s="28"/>
      <c r="L60" s="30"/>
      <c r="M60" s="30"/>
      <c r="N60" s="30"/>
      <c r="O60" s="30"/>
      <c r="P60" s="23"/>
      <c r="Q60" s="23"/>
      <c r="R60" s="23"/>
    </row>
    <row r="61" spans="3:18" x14ac:dyDescent="0.25">
      <c r="C61" s="29">
        <v>-2.8411349963194499E-2</v>
      </c>
      <c r="D61" s="29">
        <v>28.201243622785679</v>
      </c>
      <c r="E61" s="29">
        <v>54.090150250417359</v>
      </c>
      <c r="F61" s="29">
        <v>0.77228156201811926</v>
      </c>
      <c r="G61" s="29">
        <v>0.83855952927069533</v>
      </c>
      <c r="I61" s="28"/>
      <c r="K61" s="28"/>
      <c r="L61" s="30"/>
      <c r="M61" s="30"/>
      <c r="N61" s="30"/>
      <c r="O61" s="30"/>
      <c r="P61" s="23"/>
      <c r="Q61" s="23"/>
      <c r="R61" s="23"/>
    </row>
    <row r="62" spans="3:18" x14ac:dyDescent="0.25">
      <c r="C62" s="29">
        <v>0.11407965355466851</v>
      </c>
      <c r="D62" s="29">
        <v>28.309271954893294</v>
      </c>
      <c r="E62" s="29">
        <v>21.04032729398013</v>
      </c>
      <c r="F62" s="29">
        <v>0.81240202008510998</v>
      </c>
      <c r="G62" s="29">
        <v>0.98534702414652475</v>
      </c>
      <c r="I62" s="28"/>
      <c r="K62" s="28"/>
      <c r="L62" s="30"/>
      <c r="M62" s="30"/>
      <c r="N62" s="30"/>
      <c r="O62" s="30"/>
      <c r="P62" s="23"/>
      <c r="Q62" s="23"/>
      <c r="R62" s="23"/>
    </row>
    <row r="63" spans="3:18" x14ac:dyDescent="0.25">
      <c r="C63" s="29">
        <v>0.10331256005394196</v>
      </c>
      <c r="D63" s="29">
        <v>28.551334944286612</v>
      </c>
      <c r="E63" s="29">
        <v>21.810207336523128</v>
      </c>
      <c r="F63" s="29">
        <v>12.054764035221217</v>
      </c>
      <c r="G63" s="29">
        <v>1.3570910081180951</v>
      </c>
      <c r="I63" s="28"/>
      <c r="K63" s="28"/>
      <c r="L63" s="30"/>
      <c r="M63" s="30"/>
      <c r="N63" s="30"/>
      <c r="O63" s="30"/>
      <c r="P63" s="23"/>
      <c r="Q63" s="23"/>
      <c r="R63" s="23"/>
    </row>
    <row r="64" spans="3:18" x14ac:dyDescent="0.25">
      <c r="C64">
        <v>0.15115984443511318</v>
      </c>
      <c r="D64">
        <v>28.692104938784819</v>
      </c>
      <c r="E64">
        <v>27.538726333907057</v>
      </c>
      <c r="F64">
        <v>12.263004927148321</v>
      </c>
      <c r="G64">
        <v>1.4748710104013922</v>
      </c>
      <c r="K64" s="30"/>
      <c r="L64" s="30"/>
      <c r="M64" s="30"/>
      <c r="N64" s="30"/>
      <c r="O64" s="30"/>
    </row>
    <row r="65" spans="3:15" x14ac:dyDescent="0.25">
      <c r="C65">
        <v>2.5779537712566978E-3</v>
      </c>
      <c r="D65">
        <v>28.694679575333129</v>
      </c>
      <c r="E65">
        <v>27.097902097902097</v>
      </c>
      <c r="F65">
        <v>11.877817359636859</v>
      </c>
      <c r="G65">
        <v>1.5278641404459135</v>
      </c>
      <c r="K65" s="30"/>
      <c r="L65" s="30"/>
      <c r="M65" s="30"/>
      <c r="N65" s="30"/>
      <c r="O65" s="30"/>
    </row>
    <row r="66" spans="3:15" x14ac:dyDescent="0.25">
      <c r="C66">
        <v>3.6158718652375774E-3</v>
      </c>
      <c r="D66">
        <v>28.698288925649688</v>
      </c>
      <c r="E66">
        <v>71.32352941176471</v>
      </c>
      <c r="F66">
        <v>7.5365380018401167</v>
      </c>
      <c r="G66">
        <v>1.0283332147346949</v>
      </c>
      <c r="K66" s="30"/>
      <c r="L66" s="30"/>
      <c r="M66" s="30"/>
      <c r="N66" s="30"/>
      <c r="O66" s="30"/>
    </row>
    <row r="67" spans="3:15" x14ac:dyDescent="0.25">
      <c r="C67">
        <v>5.0188740896153815E-3</v>
      </c>
      <c r="D67">
        <v>28.703295247173056</v>
      </c>
      <c r="E67">
        <v>24.683544303797468</v>
      </c>
      <c r="F67">
        <v>6.2482388021698707</v>
      </c>
      <c r="G67">
        <v>1.6584164045718675</v>
      </c>
      <c r="K67" s="30"/>
      <c r="L67" s="30"/>
      <c r="M67" s="30"/>
      <c r="N67" s="30"/>
      <c r="O67" s="30"/>
    </row>
    <row r="68" spans="3:15" x14ac:dyDescent="0.25">
      <c r="C68">
        <v>0.17472117731513812</v>
      </c>
      <c r="D68">
        <v>27.822619941029952</v>
      </c>
      <c r="E68">
        <v>160.5691056910569</v>
      </c>
      <c r="F68">
        <v>6.06596088704437</v>
      </c>
      <c r="G68">
        <v>0.44548010769978402</v>
      </c>
      <c r="K68" s="30"/>
      <c r="L68" s="30"/>
      <c r="M68" s="30"/>
      <c r="N68" s="30"/>
      <c r="O68" s="30"/>
    </row>
    <row r="69" spans="3:15" x14ac:dyDescent="0.25">
      <c r="C69">
        <v>-0.17083169823022384</v>
      </c>
      <c r="D69">
        <v>27.635287814394157</v>
      </c>
      <c r="E69">
        <v>1.3124454728217578</v>
      </c>
      <c r="F69">
        <v>2.1458877985023919</v>
      </c>
      <c r="G69">
        <v>0.1342333201214243</v>
      </c>
      <c r="K69" s="30"/>
      <c r="L69" s="30"/>
      <c r="M69" s="30"/>
      <c r="N69" s="30"/>
      <c r="O69" s="30"/>
    </row>
    <row r="70" spans="3:15" x14ac:dyDescent="0.25">
      <c r="C70">
        <v>5.3032785988827706E-2</v>
      </c>
      <c r="D70">
        <v>27.686956393806206</v>
      </c>
      <c r="E70">
        <v>28.680981595092028</v>
      </c>
      <c r="F70">
        <v>2.1967494354623698</v>
      </c>
      <c r="G70">
        <v>0.1305727320282658</v>
      </c>
      <c r="K70" s="30"/>
      <c r="L70" s="30"/>
      <c r="M70" s="30"/>
      <c r="N70" s="30"/>
      <c r="O70" s="30"/>
    </row>
    <row r="71" spans="3:15" x14ac:dyDescent="0.25">
      <c r="C71">
        <v>2.7748103463700574E-2</v>
      </c>
      <c r="D71">
        <v>27.714326495271916</v>
      </c>
      <c r="E71">
        <v>40.37433155080214</v>
      </c>
      <c r="F71">
        <v>1.7503706229441505</v>
      </c>
      <c r="G71">
        <v>0.13014472741220259</v>
      </c>
      <c r="K71" s="30"/>
      <c r="L71" s="30"/>
      <c r="M71" s="30"/>
      <c r="N71" s="30"/>
      <c r="O71" s="30"/>
    </row>
    <row r="72" spans="3:15" x14ac:dyDescent="0.25">
      <c r="C72">
        <v>5.5560224629074687E-2</v>
      </c>
      <c r="D72">
        <v>27.768398139865219</v>
      </c>
      <c r="E72">
        <v>17.058823529411764</v>
      </c>
      <c r="F72">
        <v>1.5960590138747215</v>
      </c>
      <c r="G72">
        <v>0.12166974876637904</v>
      </c>
      <c r="K72" s="30"/>
      <c r="L72" s="30"/>
      <c r="M72" s="30"/>
      <c r="N72" s="30"/>
      <c r="O72" s="30"/>
    </row>
    <row r="73" spans="3:15" x14ac:dyDescent="0.25">
      <c r="C73">
        <v>2.2357639678470928E-3</v>
      </c>
      <c r="D73">
        <v>28.482211011025615</v>
      </c>
      <c r="E73">
        <v>26.398643739404214</v>
      </c>
      <c r="F73">
        <v>2.8471516411105129</v>
      </c>
      <c r="G73">
        <v>0.6915653461801603</v>
      </c>
      <c r="K73" s="30"/>
      <c r="L73" s="30"/>
      <c r="M73" s="30"/>
      <c r="N73" s="30"/>
      <c r="O73" s="30"/>
    </row>
    <row r="74" spans="3:15" x14ac:dyDescent="0.25">
      <c r="C74">
        <v>0.12327244171875509</v>
      </c>
      <c r="D74">
        <v>28.598457259067484</v>
      </c>
      <c r="E74">
        <v>19.249525178378931</v>
      </c>
      <c r="F74">
        <v>2.2413061348131174</v>
      </c>
      <c r="G74">
        <v>0.59815905777322342</v>
      </c>
      <c r="K74" s="30"/>
      <c r="L74" s="30"/>
      <c r="M74" s="30"/>
      <c r="N74" s="30"/>
      <c r="O74" s="30"/>
    </row>
    <row r="75" spans="3:15" x14ac:dyDescent="0.25">
      <c r="C75">
        <v>9.5155915004529953E-2</v>
      </c>
      <c r="D75">
        <v>28.689354000331711</v>
      </c>
      <c r="E75">
        <v>12.214652153850329</v>
      </c>
      <c r="F75">
        <v>2.300333493611558</v>
      </c>
      <c r="G75">
        <v>0.34150543887835866</v>
      </c>
      <c r="K75" s="30"/>
      <c r="L75" s="30"/>
      <c r="M75" s="30"/>
      <c r="N75" s="30"/>
      <c r="O75" s="30"/>
    </row>
    <row r="76" spans="3:15" x14ac:dyDescent="0.25">
      <c r="C76">
        <v>0.19691811679839602</v>
      </c>
      <c r="D76">
        <v>28.869104017548796</v>
      </c>
      <c r="E76">
        <v>19.799091325913885</v>
      </c>
      <c r="F76">
        <v>3.8332026086434343</v>
      </c>
      <c r="G76">
        <v>0.29016473395537429</v>
      </c>
      <c r="K76" s="30"/>
      <c r="L76" s="30"/>
      <c r="M76" s="30"/>
      <c r="N76" s="30"/>
      <c r="O76" s="30"/>
    </row>
    <row r="77" spans="3:15" x14ac:dyDescent="0.25">
      <c r="C77">
        <v>0.13634366408228157</v>
      </c>
      <c r="D77">
        <v>28.996919813296635</v>
      </c>
      <c r="E77">
        <v>16.016801731087444</v>
      </c>
      <c r="F77">
        <v>2.6813579121901578</v>
      </c>
      <c r="G77">
        <v>0.18734426565287515</v>
      </c>
      <c r="K77" s="30"/>
      <c r="L77" s="30"/>
      <c r="M77" s="30"/>
      <c r="N77" s="30"/>
      <c r="O77" s="30"/>
    </row>
    <row r="78" spans="3:15" x14ac:dyDescent="0.25">
      <c r="C78">
        <v>0.1202186799471831</v>
      </c>
      <c r="D78">
        <v>27.178911171868616</v>
      </c>
      <c r="E78">
        <v>32.352941176470587</v>
      </c>
      <c r="F78">
        <v>1.7107590735635898</v>
      </c>
      <c r="G78">
        <v>1.0687475282871117</v>
      </c>
      <c r="K78" s="30"/>
      <c r="L78" s="30"/>
      <c r="M78" s="30"/>
      <c r="N78" s="30"/>
      <c r="O78" s="30"/>
    </row>
    <row r="79" spans="3:15" x14ac:dyDescent="0.25">
      <c r="C79">
        <v>0.17446529937991434</v>
      </c>
      <c r="D79">
        <v>27.339724151534011</v>
      </c>
      <c r="E79">
        <v>31.914893617021278</v>
      </c>
      <c r="F79">
        <v>1.9325312380942967</v>
      </c>
      <c r="G79">
        <v>1.2028726609643179</v>
      </c>
      <c r="K79" s="30"/>
      <c r="L79" s="30"/>
      <c r="M79" s="30"/>
      <c r="N79" s="30"/>
      <c r="O79" s="30"/>
    </row>
    <row r="80" spans="3:15" x14ac:dyDescent="0.25">
      <c r="C80">
        <v>5.8695507129852748E-2</v>
      </c>
      <c r="D80">
        <v>27.396368518676066</v>
      </c>
      <c r="E80">
        <v>24.76923076923077</v>
      </c>
      <c r="F80">
        <v>1.9252252386655531</v>
      </c>
      <c r="G80">
        <v>1.0790827431608001</v>
      </c>
      <c r="K80" s="30"/>
      <c r="L80" s="30"/>
      <c r="M80" s="30"/>
      <c r="N80" s="30"/>
      <c r="O80" s="30"/>
    </row>
    <row r="81" spans="3:15" x14ac:dyDescent="0.25">
      <c r="C81">
        <v>-2.1664927383059418E-2</v>
      </c>
      <c r="D81">
        <v>27.374660747127098</v>
      </c>
      <c r="E81">
        <v>25.241935483870968</v>
      </c>
      <c r="F81">
        <v>1.8710253298150772</v>
      </c>
      <c r="G81">
        <v>0.90159565245216433</v>
      </c>
      <c r="K81" s="30"/>
      <c r="L81" s="30"/>
      <c r="M81" s="30"/>
      <c r="N81" s="30"/>
      <c r="O81" s="30"/>
    </row>
    <row r="82" spans="3:15" x14ac:dyDescent="0.25">
      <c r="C82">
        <v>0.14874063409819122</v>
      </c>
      <c r="D82">
        <v>27.513503952066127</v>
      </c>
      <c r="E82">
        <v>19.674796747967481</v>
      </c>
      <c r="F82">
        <v>2.2706362571141199</v>
      </c>
      <c r="G82">
        <v>0.64094529284894242</v>
      </c>
      <c r="K82" s="30"/>
      <c r="L82" s="30"/>
      <c r="M82" s="30"/>
      <c r="N82" s="30"/>
      <c r="O82" s="30"/>
    </row>
  </sheetData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Sheet1</vt:lpstr>
      <vt:lpstr>PP</vt:lpstr>
      <vt:lpstr>FS</vt:lpstr>
      <vt:lpstr>KI</vt:lpstr>
      <vt:lpstr>SM</vt:lpstr>
      <vt:lpstr>NP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SucyChay</dc:creator>
  <cp:lastModifiedBy>SucyChay</cp:lastModifiedBy>
  <dcterms:created xsi:type="dcterms:W3CDTF">2023-01-24T03:52:33Z</dcterms:created>
  <dcterms:modified xsi:type="dcterms:W3CDTF">2023-03-16T13:19:17Z</dcterms:modified>
</cp:coreProperties>
</file>