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xioo\Downloads\"/>
    </mc:Choice>
  </mc:AlternateContent>
  <xr:revisionPtr revIDLastSave="0" documentId="13_ncr:1_{F88DA0FF-B319-467A-9EB0-621B0778EA6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TABEL" sheetId="1" r:id="rId1"/>
    <sheet name="NPF" sheetId="3" r:id="rId2"/>
    <sheet name="fdr" sheetId="4" r:id="rId3"/>
    <sheet name="ROA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A26" i="1" l="1"/>
  <c r="AA27" i="1"/>
  <c r="AA28" i="1"/>
  <c r="AA29" i="1"/>
  <c r="AA30" i="1"/>
  <c r="AA31" i="1"/>
  <c r="AA32" i="1"/>
  <c r="AA33" i="1"/>
  <c r="AA34" i="1"/>
  <c r="AA35" i="1"/>
  <c r="AA36" i="1"/>
  <c r="AA37" i="1"/>
  <c r="Z26" i="1"/>
  <c r="Z27" i="1"/>
  <c r="Z28" i="1"/>
  <c r="Z29" i="1"/>
  <c r="Z30" i="1"/>
  <c r="Z31" i="1"/>
  <c r="Z32" i="1"/>
  <c r="Z33" i="1"/>
  <c r="Z34" i="1"/>
  <c r="Z35" i="1"/>
  <c r="Z36" i="1"/>
  <c r="Z37" i="1"/>
  <c r="Y26" i="1"/>
  <c r="Y27" i="1"/>
  <c r="Y28" i="1"/>
  <c r="Y29" i="1"/>
  <c r="Y30" i="1"/>
  <c r="Y31" i="1"/>
  <c r="Y32" i="1"/>
  <c r="Y33" i="1"/>
  <c r="Y34" i="1"/>
  <c r="Y35" i="1"/>
  <c r="Y36" i="1"/>
  <c r="Y37" i="1"/>
  <c r="X26" i="1"/>
  <c r="X27" i="1"/>
  <c r="X28" i="1"/>
  <c r="X29" i="1"/>
  <c r="X30" i="1"/>
  <c r="X31" i="1"/>
  <c r="X32" i="1"/>
  <c r="X33" i="1"/>
  <c r="X34" i="1"/>
  <c r="X35" i="1"/>
  <c r="X36" i="1"/>
  <c r="X37" i="1"/>
  <c r="W26" i="1"/>
  <c r="W27" i="1"/>
  <c r="W28" i="1"/>
  <c r="W29" i="1"/>
  <c r="W30" i="1"/>
  <c r="W31" i="1"/>
  <c r="W32" i="1"/>
  <c r="W33" i="1"/>
  <c r="W34" i="1"/>
  <c r="W35" i="1"/>
  <c r="W36" i="1"/>
  <c r="W37" i="1"/>
  <c r="Q26" i="1"/>
  <c r="Q27" i="1"/>
  <c r="Q28" i="1"/>
  <c r="Q29" i="1"/>
  <c r="Q30" i="1"/>
  <c r="Q31" i="1"/>
  <c r="Q32" i="1"/>
  <c r="Q33" i="1"/>
  <c r="Q34" i="1"/>
  <c r="Q35" i="1"/>
  <c r="Q36" i="1"/>
  <c r="Q37" i="1"/>
  <c r="P26" i="1"/>
  <c r="P27" i="1"/>
  <c r="P28" i="1"/>
  <c r="P29" i="1"/>
  <c r="P30" i="1"/>
  <c r="P31" i="1"/>
  <c r="P32" i="1"/>
  <c r="P33" i="1"/>
  <c r="P34" i="1"/>
  <c r="P35" i="1"/>
  <c r="P36" i="1"/>
  <c r="P37" i="1"/>
  <c r="O26" i="1"/>
  <c r="O27" i="1"/>
  <c r="O28" i="1"/>
  <c r="O29" i="1"/>
  <c r="O30" i="1"/>
  <c r="O31" i="1"/>
  <c r="O32" i="1"/>
  <c r="O33" i="1"/>
  <c r="O34" i="1"/>
  <c r="O35" i="1"/>
  <c r="O36" i="1"/>
  <c r="O37" i="1"/>
  <c r="N26" i="1"/>
  <c r="N27" i="1"/>
  <c r="N28" i="1"/>
  <c r="N29" i="1"/>
  <c r="N30" i="1"/>
  <c r="N31" i="1"/>
  <c r="N32" i="1"/>
  <c r="N33" i="1"/>
  <c r="N34" i="1"/>
  <c r="N35" i="1"/>
  <c r="N36" i="1"/>
  <c r="N37" i="1"/>
  <c r="J20" i="4"/>
  <c r="M26" i="1"/>
  <c r="M27" i="1"/>
  <c r="M28" i="1"/>
  <c r="M29" i="1"/>
  <c r="M30" i="1"/>
  <c r="M31" i="1"/>
  <c r="M32" i="1"/>
  <c r="M33" i="1"/>
  <c r="M34" i="1"/>
  <c r="M35" i="1"/>
  <c r="M36" i="1"/>
  <c r="M37" i="1"/>
  <c r="G26" i="1"/>
  <c r="G27" i="1"/>
  <c r="G28" i="1"/>
  <c r="G29" i="1"/>
  <c r="G30" i="1"/>
  <c r="G31" i="1"/>
  <c r="G32" i="1"/>
  <c r="G33" i="1"/>
  <c r="G34" i="1"/>
  <c r="G35" i="1"/>
  <c r="G36" i="1"/>
  <c r="G37" i="1"/>
  <c r="F26" i="1"/>
  <c r="F27" i="1"/>
  <c r="F28" i="1"/>
  <c r="F29" i="1"/>
  <c r="F30" i="1"/>
  <c r="F31" i="1"/>
  <c r="F32" i="1"/>
  <c r="F33" i="1"/>
  <c r="F34" i="1"/>
  <c r="F35" i="1"/>
  <c r="F36" i="1"/>
  <c r="F37" i="1"/>
  <c r="E26" i="1"/>
  <c r="E27" i="1"/>
  <c r="E28" i="1"/>
  <c r="E29" i="1"/>
  <c r="E30" i="1"/>
  <c r="E31" i="1"/>
  <c r="E32" i="1"/>
  <c r="E33" i="1"/>
  <c r="E34" i="1"/>
  <c r="E35" i="1"/>
  <c r="E36" i="1"/>
  <c r="E37" i="1"/>
  <c r="D26" i="1"/>
  <c r="D27" i="1"/>
  <c r="D28" i="1"/>
  <c r="D29" i="1"/>
  <c r="D30" i="1"/>
  <c r="D31" i="1"/>
  <c r="D32" i="1"/>
  <c r="D33" i="1"/>
  <c r="D34" i="1"/>
  <c r="D35" i="1"/>
  <c r="D36" i="1"/>
  <c r="D37" i="1"/>
  <c r="I16" i="3"/>
  <c r="C26" i="1"/>
  <c r="C27" i="1"/>
  <c r="C28" i="1"/>
  <c r="C29" i="1"/>
  <c r="C30" i="1"/>
  <c r="C31" i="1"/>
  <c r="C32" i="1"/>
  <c r="C33" i="1"/>
  <c r="C34" i="1"/>
  <c r="C35" i="1"/>
  <c r="C36" i="1"/>
  <c r="C37" i="1"/>
  <c r="F38" i="2"/>
  <c r="F39" i="2"/>
  <c r="F40" i="2"/>
  <c r="F41" i="2"/>
  <c r="F42" i="2"/>
  <c r="F43" i="2"/>
  <c r="F44" i="2"/>
  <c r="F45" i="2"/>
  <c r="F46" i="2"/>
  <c r="F47" i="2"/>
  <c r="F48" i="2"/>
  <c r="F37" i="2"/>
  <c r="F54" i="2"/>
  <c r="F55" i="2"/>
  <c r="F56" i="2"/>
  <c r="F57" i="2"/>
  <c r="F58" i="2"/>
  <c r="F59" i="2"/>
  <c r="F60" i="2"/>
  <c r="F61" i="2"/>
  <c r="F62" i="2"/>
  <c r="F63" i="2"/>
  <c r="F64" i="2"/>
  <c r="F53" i="2"/>
  <c r="F70" i="2"/>
  <c r="F71" i="2"/>
  <c r="F72" i="2"/>
  <c r="F73" i="2"/>
  <c r="F74" i="2"/>
  <c r="F75" i="2"/>
  <c r="F76" i="2"/>
  <c r="F77" i="2"/>
  <c r="F78" i="2"/>
  <c r="F79" i="2"/>
  <c r="F80" i="2"/>
  <c r="F69" i="2"/>
  <c r="F23" i="2"/>
  <c r="F24" i="2"/>
  <c r="F25" i="2"/>
  <c r="F26" i="2"/>
  <c r="F27" i="2"/>
  <c r="F28" i="2"/>
  <c r="F29" i="2"/>
  <c r="F30" i="2"/>
  <c r="F31" i="2"/>
  <c r="F32" i="2"/>
  <c r="F22" i="2"/>
  <c r="F21" i="2"/>
  <c r="F6" i="2"/>
  <c r="F7" i="2"/>
  <c r="F8" i="2"/>
  <c r="F9" i="2"/>
  <c r="F10" i="2"/>
  <c r="F11" i="2"/>
  <c r="F12" i="2"/>
  <c r="F13" i="2"/>
  <c r="F14" i="2"/>
  <c r="F15" i="2"/>
  <c r="F16" i="2"/>
  <c r="F5" i="2"/>
  <c r="T9" i="2"/>
  <c r="T8" i="2"/>
  <c r="T7" i="2"/>
  <c r="T6" i="2"/>
  <c r="T5" i="2"/>
  <c r="J38" i="4" l="1"/>
  <c r="J39" i="4"/>
  <c r="J40" i="4"/>
  <c r="J41" i="4"/>
  <c r="J42" i="4"/>
  <c r="J43" i="4"/>
  <c r="J44" i="4"/>
  <c r="J45" i="4"/>
  <c r="J46" i="4"/>
  <c r="J47" i="4"/>
  <c r="J48" i="4"/>
  <c r="J37" i="4"/>
  <c r="J55" i="4"/>
  <c r="J56" i="4"/>
  <c r="J57" i="4"/>
  <c r="J58" i="4"/>
  <c r="J59" i="4"/>
  <c r="J60" i="4"/>
  <c r="J61" i="4"/>
  <c r="J62" i="4"/>
  <c r="J63" i="4"/>
  <c r="J64" i="4"/>
  <c r="J65" i="4"/>
  <c r="J54" i="4"/>
  <c r="J72" i="4"/>
  <c r="J73" i="4"/>
  <c r="J74" i="4"/>
  <c r="J75" i="4"/>
  <c r="J76" i="4"/>
  <c r="J77" i="4"/>
  <c r="J78" i="4"/>
  <c r="J79" i="4"/>
  <c r="J80" i="4"/>
  <c r="J81" i="4"/>
  <c r="J82" i="4"/>
  <c r="J71" i="4"/>
  <c r="H72" i="4"/>
  <c r="H73" i="4"/>
  <c r="H74" i="4"/>
  <c r="H75" i="4"/>
  <c r="H76" i="4"/>
  <c r="H77" i="4"/>
  <c r="H78" i="4"/>
  <c r="H79" i="4"/>
  <c r="H80" i="4"/>
  <c r="H81" i="4"/>
  <c r="H82" i="4"/>
  <c r="H71" i="4"/>
  <c r="G73" i="3"/>
  <c r="G51" i="3"/>
  <c r="H55" i="4"/>
  <c r="H56" i="4"/>
  <c r="H57" i="4"/>
  <c r="H58" i="4"/>
  <c r="H59" i="4"/>
  <c r="H60" i="4"/>
  <c r="H61" i="4"/>
  <c r="H62" i="4"/>
  <c r="H63" i="4"/>
  <c r="H64" i="4"/>
  <c r="H65" i="4"/>
  <c r="H54" i="4"/>
  <c r="H38" i="4"/>
  <c r="H39" i="4"/>
  <c r="H40" i="4"/>
  <c r="H41" i="4"/>
  <c r="H42" i="4"/>
  <c r="H43" i="4"/>
  <c r="H44" i="4"/>
  <c r="H45" i="4"/>
  <c r="H46" i="4"/>
  <c r="H47" i="4"/>
  <c r="H48" i="4"/>
  <c r="H37" i="4"/>
  <c r="J21" i="4"/>
  <c r="J22" i="4"/>
  <c r="J23" i="4"/>
  <c r="J24" i="4"/>
  <c r="J25" i="4"/>
  <c r="J26" i="4"/>
  <c r="J27" i="4"/>
  <c r="J28" i="4"/>
  <c r="J29" i="4"/>
  <c r="J30" i="4"/>
  <c r="J31" i="4"/>
  <c r="H21" i="4"/>
  <c r="H22" i="4"/>
  <c r="H23" i="4"/>
  <c r="H24" i="4"/>
  <c r="H25" i="4"/>
  <c r="H26" i="4"/>
  <c r="H27" i="4"/>
  <c r="H28" i="4"/>
  <c r="H29" i="4"/>
  <c r="H30" i="4"/>
  <c r="H31" i="4"/>
  <c r="H20" i="4"/>
  <c r="J6" i="4"/>
  <c r="J7" i="4"/>
  <c r="J8" i="4"/>
  <c r="J9" i="4"/>
  <c r="J10" i="4"/>
  <c r="J11" i="4"/>
  <c r="J12" i="4"/>
  <c r="J13" i="4"/>
  <c r="J14" i="4"/>
  <c r="J15" i="4"/>
  <c r="J16" i="4"/>
  <c r="J5" i="4"/>
  <c r="H6" i="4"/>
  <c r="H7" i="4"/>
  <c r="H8" i="4"/>
  <c r="H9" i="4"/>
  <c r="H10" i="4"/>
  <c r="H11" i="4"/>
  <c r="H12" i="4"/>
  <c r="H13" i="4"/>
  <c r="H14" i="4"/>
  <c r="H15" i="4"/>
  <c r="H16" i="4"/>
  <c r="H5" i="4"/>
  <c r="K66" i="3"/>
  <c r="G10" i="3"/>
  <c r="G77" i="3" l="1"/>
  <c r="I77" i="3"/>
  <c r="G76" i="3"/>
  <c r="I76" i="3" s="1"/>
  <c r="G75" i="3"/>
  <c r="I75" i="3"/>
  <c r="G74" i="3"/>
  <c r="I74" i="3"/>
  <c r="I73" i="3"/>
  <c r="G72" i="3"/>
  <c r="I72" i="3" s="1"/>
  <c r="G71" i="3"/>
  <c r="I71" i="3" s="1"/>
  <c r="I70" i="3"/>
  <c r="G70" i="3"/>
  <c r="I69" i="3"/>
  <c r="G69" i="3"/>
  <c r="I68" i="3"/>
  <c r="G68" i="3"/>
  <c r="I67" i="3"/>
  <c r="G67" i="3"/>
  <c r="I66" i="3"/>
  <c r="G66" i="3"/>
  <c r="G61" i="3"/>
  <c r="I61" i="3" s="1"/>
  <c r="G60" i="3"/>
  <c r="I60" i="3" s="1"/>
  <c r="G59" i="3"/>
  <c r="I59" i="3"/>
  <c r="G58" i="3"/>
  <c r="I58" i="3"/>
  <c r="G57" i="3"/>
  <c r="I57" i="3" s="1"/>
  <c r="G56" i="3"/>
  <c r="I56" i="3" s="1"/>
  <c r="I55" i="3"/>
  <c r="G55" i="3"/>
  <c r="I54" i="3"/>
  <c r="G54" i="3"/>
  <c r="I53" i="3"/>
  <c r="G53" i="3"/>
  <c r="I52" i="3"/>
  <c r="G52" i="3"/>
  <c r="I51" i="3"/>
  <c r="I50" i="3"/>
  <c r="G50" i="3"/>
  <c r="G46" i="3"/>
  <c r="I46" i="3"/>
  <c r="G45" i="3"/>
  <c r="I45" i="3"/>
  <c r="G44" i="3"/>
  <c r="I44" i="3"/>
  <c r="I43" i="3"/>
  <c r="G43" i="3"/>
  <c r="I42" i="3"/>
  <c r="G42" i="3" l="1"/>
  <c r="I41" i="3"/>
  <c r="G41" i="3"/>
  <c r="G39" i="3"/>
  <c r="I40" i="3"/>
  <c r="G40" i="3"/>
  <c r="I39" i="3"/>
  <c r="I38" i="3"/>
  <c r="G38" i="3"/>
  <c r="I37" i="3"/>
  <c r="G37" i="3"/>
  <c r="I36" i="3"/>
  <c r="G36" i="3"/>
  <c r="I35" i="3"/>
  <c r="G35" i="3"/>
  <c r="I31" i="3"/>
  <c r="G31" i="3" l="1"/>
  <c r="G30" i="3"/>
  <c r="I30" i="3"/>
  <c r="G29" i="3"/>
  <c r="I29" i="3"/>
  <c r="G28" i="3"/>
  <c r="I28" i="3"/>
  <c r="G27" i="3"/>
  <c r="I27" i="3"/>
  <c r="G26" i="3"/>
  <c r="I26" i="3"/>
  <c r="G25" i="3"/>
  <c r="I25" i="3"/>
  <c r="I24" i="3"/>
  <c r="G24" i="3"/>
  <c r="I23" i="3" l="1"/>
  <c r="G23" i="3" l="1"/>
  <c r="I22" i="3"/>
  <c r="G22" i="3"/>
  <c r="I21" i="3"/>
  <c r="G21" i="3"/>
  <c r="I20" i="3"/>
  <c r="G20" i="3"/>
  <c r="G16" i="3" l="1"/>
  <c r="G15" i="3"/>
  <c r="I15" i="3"/>
  <c r="G14" i="3"/>
  <c r="I14" i="3" s="1"/>
  <c r="G13" i="3"/>
  <c r="I13" i="3" s="1"/>
  <c r="G12" i="3"/>
  <c r="I12" i="3"/>
  <c r="G11" i="3"/>
  <c r="I11" i="3"/>
  <c r="I10" i="3"/>
  <c r="I9" i="3"/>
  <c r="G9" i="3"/>
  <c r="I8" i="3"/>
  <c r="G8" i="3"/>
  <c r="I7" i="3"/>
  <c r="G7" i="3"/>
  <c r="I6" i="3"/>
  <c r="G6" i="3"/>
  <c r="I5" i="3"/>
  <c r="G5" i="3"/>
</calcChain>
</file>

<file path=xl/sharedStrings.xml><?xml version="1.0" encoding="utf-8"?>
<sst xmlns="http://schemas.openxmlformats.org/spreadsheetml/2006/main" count="510" uniqueCount="36">
  <si>
    <t>NPF</t>
  </si>
  <si>
    <t>FDR</t>
  </si>
  <si>
    <t>ROA</t>
  </si>
  <si>
    <t>TAHUN</t>
  </si>
  <si>
    <t>Total Asset</t>
  </si>
  <si>
    <t>%</t>
  </si>
  <si>
    <t>Laba Bersih Sebelum Pajak</t>
  </si>
  <si>
    <t xml:space="preserve">BULAN </t>
  </si>
  <si>
    <t>PIUTANG</t>
  </si>
  <si>
    <t>PEMBIAYAAN BAGI HASIL</t>
  </si>
  <si>
    <t>PEMBIAYAAN SEWA</t>
  </si>
  <si>
    <t>TOTAL PEMBIAYAAN</t>
  </si>
  <si>
    <t>PEMBIAYAAN BERMASLAH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</si>
  <si>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</si>
  <si>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</si>
  <si>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</si>
  <si>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</si>
  <si>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</si>
  <si>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</si>
  <si>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</si>
  <si>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</si>
  <si>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</si>
  <si>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</si>
  <si>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DESEMBER</t>
  </si>
  <si>
    <t>NOVEMBER</t>
  </si>
  <si>
    <t>FEBR4ARI</t>
  </si>
  <si>
    <t>BULAN</t>
  </si>
  <si>
    <t>PEMBIAYAAN</t>
  </si>
  <si>
    <t>GIRO</t>
  </si>
  <si>
    <t xml:space="preserve">TABUNGAN </t>
  </si>
  <si>
    <t>DEPOSITO</t>
  </si>
  <si>
    <t>DPK</t>
  </si>
  <si>
    <t>TABUNGAN WADIAH</t>
  </si>
  <si>
    <t>TOTAL DPK</t>
  </si>
  <si>
    <t>LABA (RUGI) OPRASIONAL</t>
  </si>
  <si>
    <t>TOTAL AKTIVA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</si>
</sst>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Rp&quot;* #,##0_-;\-&quot;Rp&quot;* #,##0_-;_-&quot;Rp&quot;* &quot;-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99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164" fontId="0" fillId="0" borderId="0" xfId="1" quotePrefix="1" applyFont="1"/>
    <xf numFmtId="164" fontId="0" fillId="0" borderId="0" xfId="1" applyFont="1"/>
    <xf numFmtId="0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/>
    </xf>
    <xf numFmtId="3" fontId="0" fillId="0" borderId="1" xfId="0" applyNumberFormat="1" applyBorder="1"/>
    <xf numFmtId="0" fontId="0" fillId="0" borderId="2" xfId="0" applyFill="1" applyBorder="1"/>
    <xf numFmtId="0" fontId="0" fillId="0" borderId="1" xfId="0" applyFill="1" applyBorder="1"/>
    <xf numFmtId="3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/>
    </xf>
    <xf numFmtId="0" fontId="0" fillId="0" borderId="0" xfId="0" applyAlignment="1">
      <alignment vertical="center"/>
    </xf>
    <xf numFmtId="0" fontId="0" fillId="6" borderId="1" xfId="0" applyFill="1" applyBorder="1"/>
    <xf numFmtId="0" fontId="0" fillId="5" borderId="1" xfId="0" applyFill="1" applyBorder="1"/>
    <xf numFmtId="0" fontId="0" fillId="3" borderId="1" xfId="0" applyFill="1" applyBorder="1"/>
    <xf numFmtId="0" fontId="0" fillId="7" borderId="1" xfId="0" applyFill="1" applyBorder="1"/>
    <xf numFmtId="0" fontId="0" fillId="8" borderId="1" xfId="0" applyFill="1" applyBorder="1"/>
  </cellXfs>
  <cellStyles count="2">
    <cellStyle name="Currency [0]" xfId="1" builtinId="7"/>
    <cellStyle name="Normal" xfId="0" builtinId="0"/>
  </cellStyles>
  <dxfs count="0"/>
  <tableStyles count="0" defaultTableStyle="TableStyleMedium2" defaultPivotStyle="PivotStyleLight16"/>
  <colors>
    <mruColors>
      <color rgb="FFFF66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50"/>
              <a:t>Pertumbuhan NPF dan FDR terhdap ROA Pada</a:t>
            </a:r>
            <a:r>
              <a:rPr lang="en-US" sz="1050" baseline="0"/>
              <a:t> Bank BCA Syariah 2018-2022 </a:t>
            </a:r>
            <a:endParaRPr lang="en-US" sz="105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TABEL!$A$3</c:f>
              <c:strCache>
                <c:ptCount val="1"/>
                <c:pt idx="0">
                  <c:v>NPF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TABEL!$B$2:$G$2</c:f>
              <c:numCache>
                <c:formatCode>General</c:formatCod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TABEL!$B$3:$G$3</c:f>
              <c:numCache>
                <c:formatCode>General</c:formatCode>
                <c:ptCount val="6"/>
                <c:pt idx="0">
                  <c:v>8.3000000000000004E-2</c:v>
                </c:pt>
                <c:pt idx="1">
                  <c:v>5.3999999999999999E-2</c:v>
                </c:pt>
                <c:pt idx="2">
                  <c:v>3.2000000000000001E-2</c:v>
                </c:pt>
                <c:pt idx="3">
                  <c:v>4.4999999999999998E-2</c:v>
                </c:pt>
                <c:pt idx="4">
                  <c:v>7.8E-2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DD-4A5E-83C2-C21AB0BCFE2E}"/>
            </c:ext>
          </c:extLst>
        </c:ser>
        <c:ser>
          <c:idx val="1"/>
          <c:order val="1"/>
          <c:tx>
            <c:strRef>
              <c:f>TABEL!$A$4</c:f>
              <c:strCache>
                <c:ptCount val="1"/>
                <c:pt idx="0">
                  <c:v>FDR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TABEL!$B$2:$G$2</c:f>
              <c:numCache>
                <c:formatCode>General</c:formatCod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TABEL!$B$4:$G$4</c:f>
              <c:numCache>
                <c:formatCode>General</c:formatCode>
                <c:ptCount val="6"/>
                <c:pt idx="0">
                  <c:v>88.99</c:v>
                </c:pt>
                <c:pt idx="1">
                  <c:v>90.98</c:v>
                </c:pt>
                <c:pt idx="2">
                  <c:v>81.319999999999993</c:v>
                </c:pt>
                <c:pt idx="3">
                  <c:v>81.38</c:v>
                </c:pt>
                <c:pt idx="4">
                  <c:v>79.91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DD-4A5E-83C2-C21AB0BCFE2E}"/>
            </c:ext>
          </c:extLst>
        </c:ser>
        <c:ser>
          <c:idx val="2"/>
          <c:order val="2"/>
          <c:tx>
            <c:strRef>
              <c:f>TABEL!$A$5</c:f>
              <c:strCache>
                <c:ptCount val="1"/>
                <c:pt idx="0">
                  <c:v>ROA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TABEL!$B$2:$G$2</c:f>
              <c:numCache>
                <c:formatCode>General</c:formatCod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TABEL!$B$5:$G$5</c:f>
              <c:numCache>
                <c:formatCode>General</c:formatCode>
                <c:ptCount val="6"/>
                <c:pt idx="0">
                  <c:v>1.02</c:v>
                </c:pt>
                <c:pt idx="1">
                  <c:v>0.96</c:v>
                </c:pt>
                <c:pt idx="2">
                  <c:v>0.95</c:v>
                </c:pt>
                <c:pt idx="3">
                  <c:v>1.01</c:v>
                </c:pt>
                <c:pt idx="4">
                  <c:v>1.1499999999999999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DD-4A5E-83C2-C21AB0BCFE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8669168"/>
        <c:axId val="698670256"/>
      </c:barChart>
      <c:catAx>
        <c:axId val="698669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8670256"/>
        <c:crosses val="autoZero"/>
        <c:auto val="1"/>
        <c:lblAlgn val="ctr"/>
        <c:lblOffset val="100"/>
        <c:noMultiLvlLbl val="0"/>
      </c:catAx>
      <c:valAx>
        <c:axId val="698670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866916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</xdr:colOff>
      <xdr:row>7</xdr:row>
      <xdr:rowOff>14287</xdr:rowOff>
    </xdr:from>
    <xdr:to>
      <xdr:col>12</xdr:col>
      <xdr:colOff>338137</xdr:colOff>
      <xdr:row>21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A37"/>
  <sheetViews>
    <sheetView tabSelected="1" topLeftCell="E17" workbookViewId="0">
      <selection activeCell="U25" sqref="U25:AA37"/>
    </sheetView>
  </sheetViews>
  <sheetFormatPr defaultRowHeight="15" x14ac:dyDescent="0.25"/>
  <cols>
    <col min="3" max="3" width="7.140625" customWidth="1"/>
    <col min="4" max="4" width="6.7109375" customWidth="1"/>
    <col min="5" max="5" width="7.28515625" customWidth="1"/>
    <col min="6" max="6" width="7.140625" customWidth="1"/>
    <col min="7" max="7" width="7.85546875" customWidth="1"/>
    <col min="13" max="13" width="5" customWidth="1"/>
    <col min="14" max="14" width="4.85546875" customWidth="1"/>
    <col min="15" max="15" width="4.7109375" customWidth="1"/>
    <col min="16" max="16" width="5.28515625" customWidth="1"/>
    <col min="17" max="17" width="5.140625" customWidth="1"/>
    <col min="23" max="23" width="7.5703125" customWidth="1"/>
    <col min="24" max="25" width="7.140625" customWidth="1"/>
    <col min="26" max="26" width="7" customWidth="1"/>
    <col min="27" max="27" width="6.42578125" customWidth="1"/>
  </cols>
  <sheetData>
    <row r="2" spans="1:6" x14ac:dyDescent="0.25">
      <c r="A2" s="1"/>
      <c r="B2" s="1">
        <v>2018</v>
      </c>
      <c r="C2" s="1">
        <v>2019</v>
      </c>
      <c r="D2" s="1">
        <v>2020</v>
      </c>
      <c r="E2" s="1">
        <v>2021</v>
      </c>
      <c r="F2" s="1">
        <v>2022</v>
      </c>
    </row>
    <row r="3" spans="1:6" x14ac:dyDescent="0.25">
      <c r="A3" s="1" t="s">
        <v>0</v>
      </c>
      <c r="B3" s="1">
        <v>8.3000000000000004E-2</v>
      </c>
      <c r="C3" s="1">
        <v>5.3999999999999999E-2</v>
      </c>
      <c r="D3" s="1">
        <v>3.2000000000000001E-2</v>
      </c>
      <c r="E3" s="1">
        <v>4.4999999999999998E-2</v>
      </c>
      <c r="F3" s="1">
        <v>7.8E-2</v>
      </c>
    </row>
    <row r="4" spans="1:6" x14ac:dyDescent="0.25">
      <c r="A4" s="1" t="s">
        <v>1</v>
      </c>
      <c r="B4" s="1">
        <v>88.99</v>
      </c>
      <c r="C4" s="1">
        <v>90.98</v>
      </c>
      <c r="D4" s="1">
        <v>81.319999999999993</v>
      </c>
      <c r="E4" s="1">
        <v>81.38</v>
      </c>
      <c r="F4" s="1">
        <v>79.91</v>
      </c>
    </row>
    <row r="5" spans="1:6" x14ac:dyDescent="0.25">
      <c r="A5" s="1" t="s">
        <v>2</v>
      </c>
      <c r="B5" s="1">
        <v>1.02</v>
      </c>
      <c r="C5" s="1">
        <v>0.96</v>
      </c>
      <c r="D5" s="1">
        <v>0.95</v>
      </c>
      <c r="E5" s="1">
        <v>1.01</v>
      </c>
      <c r="F5" s="1">
        <v>1.1499999999999999</v>
      </c>
    </row>
    <row r="25" spans="1:27" x14ac:dyDescent="0.25">
      <c r="A25" s="29" t="s">
        <v>0</v>
      </c>
      <c r="B25" s="1"/>
      <c r="C25" s="1">
        <v>2018</v>
      </c>
      <c r="D25" s="1">
        <v>2019</v>
      </c>
      <c r="E25" s="1">
        <v>2020</v>
      </c>
      <c r="F25" s="1">
        <v>2021</v>
      </c>
      <c r="G25" s="1">
        <v>2022</v>
      </c>
      <c r="K25" s="27" t="s">
        <v>1</v>
      </c>
      <c r="L25" s="1"/>
      <c r="M25" s="1">
        <v>2018</v>
      </c>
      <c r="N25" s="1">
        <v>2019</v>
      </c>
      <c r="O25" s="1">
        <v>2020</v>
      </c>
      <c r="P25" s="1">
        <v>2021</v>
      </c>
      <c r="Q25" s="1">
        <v>2022</v>
      </c>
      <c r="U25" s="30" t="s">
        <v>2</v>
      </c>
      <c r="V25" s="1"/>
      <c r="W25" s="1">
        <v>2018</v>
      </c>
      <c r="X25" s="1">
        <v>2019</v>
      </c>
      <c r="Y25" s="1">
        <v>2020</v>
      </c>
      <c r="Z25" s="1">
        <v>2021</v>
      </c>
      <c r="AA25" s="1">
        <v>2022</v>
      </c>
    </row>
    <row r="26" spans="1:27" x14ac:dyDescent="0.25">
      <c r="A26" s="1"/>
      <c r="B26" s="1" t="s">
        <v>13</v>
      </c>
      <c r="C26" s="1">
        <f>NPF!I5</f>
        <v>2.3373316941498534E-2</v>
      </c>
      <c r="D26" s="1">
        <f>NPF!I20</f>
        <v>1.9307039558650953E-2</v>
      </c>
      <c r="E26" s="1">
        <f>NPF!I35</f>
        <v>2.5698265247916834E-2</v>
      </c>
      <c r="F26" s="1">
        <f>NPF!I50</f>
        <v>3.4296897229711867E-2</v>
      </c>
      <c r="G26" s="1">
        <f>NPF!I66</f>
        <v>4.5891175788478358E-2</v>
      </c>
      <c r="K26" s="1"/>
      <c r="L26" s="1" t="s">
        <v>13</v>
      </c>
      <c r="M26" s="1">
        <f>fdr!J5</f>
        <v>0.85842419680462245</v>
      </c>
      <c r="N26" s="1">
        <f>fdr!J20</f>
        <v>0.91099671621587752</v>
      </c>
      <c r="O26" s="1">
        <f>fdr!J37</f>
        <v>0.95449859700782169</v>
      </c>
      <c r="P26" s="1">
        <f>fdr!J54</f>
        <v>0.83282903456413726</v>
      </c>
      <c r="Q26" s="1">
        <f>fdr!J71</f>
        <v>0.79001722718400302</v>
      </c>
      <c r="U26" s="1"/>
      <c r="V26" s="1" t="s">
        <v>13</v>
      </c>
      <c r="W26" s="1">
        <f>ROA!F5</f>
        <v>8.8074276601920554E-4</v>
      </c>
      <c r="X26" s="1">
        <f>ROA!F21</f>
        <v>9.6275117723348125E-3</v>
      </c>
      <c r="Y26" s="1">
        <f>ROA!F37</f>
        <v>7.4373249538902926E-4</v>
      </c>
      <c r="Z26" s="1">
        <f>ROA!F53</f>
        <v>6.9157809562759307E-4</v>
      </c>
      <c r="AA26" s="1">
        <f>ROA!F69</f>
        <v>1.0433915537476901E-3</v>
      </c>
    </row>
    <row r="27" spans="1:27" x14ac:dyDescent="0.25">
      <c r="A27" s="1"/>
      <c r="B27" s="1" t="s">
        <v>14</v>
      </c>
      <c r="C27" s="1">
        <f>NPF!I6</f>
        <v>2.2990510519821969E-2</v>
      </c>
      <c r="D27" s="1">
        <f>NPF!I21</f>
        <v>2.1241700820804014E-2</v>
      </c>
      <c r="E27" s="1">
        <f>NPF!I36</f>
        <v>2.591343331318947E-2</v>
      </c>
      <c r="F27" s="1">
        <f>NPF!I51</f>
        <v>3.6919663468937568E-2</v>
      </c>
      <c r="G27" s="1">
        <f>NPF!I67</f>
        <v>4.7825357790564647E-2</v>
      </c>
      <c r="K27" s="1"/>
      <c r="L27" s="1" t="s">
        <v>14</v>
      </c>
      <c r="M27" s="1">
        <f>fdr!J6</f>
        <v>0.90671459971898882</v>
      </c>
      <c r="N27" s="1">
        <f>fdr!J21</f>
        <v>0.84939442374779983</v>
      </c>
      <c r="O27" s="1">
        <f>fdr!J38</f>
        <v>0.92426107158823889</v>
      </c>
      <c r="P27" s="1">
        <f>fdr!J55</f>
        <v>0.84771234277520779</v>
      </c>
      <c r="Q27" s="1">
        <f>fdr!J72</f>
        <v>0.79954867844271627</v>
      </c>
      <c r="U27" s="1"/>
      <c r="V27" s="1" t="s">
        <v>14</v>
      </c>
      <c r="W27" s="1">
        <f>ROA!F6</f>
        <v>1.8492096304571564E-3</v>
      </c>
      <c r="X27" s="1">
        <f>ROA!F22</f>
        <v>1.8832812650497438E-3</v>
      </c>
      <c r="Y27" s="1">
        <f>ROA!F38</f>
        <v>1.4737298135353123E-3</v>
      </c>
      <c r="Z27" s="1">
        <f>ROA!F54</f>
        <v>1.4682541512333945E-3</v>
      </c>
      <c r="AA27" s="1">
        <f>ROA!F70</f>
        <v>1.8242962873238008E-3</v>
      </c>
    </row>
    <row r="28" spans="1:27" x14ac:dyDescent="0.25">
      <c r="A28" s="1"/>
      <c r="B28" s="1" t="s">
        <v>15</v>
      </c>
      <c r="C28" s="1">
        <f>NPF!I7</f>
        <v>2.2399152895272622E-2</v>
      </c>
      <c r="D28" s="1">
        <f>NPF!I22</f>
        <v>2.1732015558559942E-2</v>
      </c>
      <c r="E28" s="1">
        <f>NPF!I37</f>
        <v>2.5749888566549323E-2</v>
      </c>
      <c r="F28" s="1">
        <f>NPF!I52</f>
        <v>3.6817294620789483E-2</v>
      </c>
      <c r="G28" s="1">
        <f>NPF!I68</f>
        <v>5.3271880941256837E-2</v>
      </c>
      <c r="K28" s="1"/>
      <c r="L28" s="1" t="s">
        <v>15</v>
      </c>
      <c r="M28" s="1">
        <f>fdr!J7</f>
        <v>0.88359351498176431</v>
      </c>
      <c r="N28" s="1">
        <f>fdr!J22</f>
        <v>0.8676115011000306</v>
      </c>
      <c r="O28" s="1">
        <f>fdr!J39</f>
        <v>0.96391847867880009</v>
      </c>
      <c r="P28" s="1">
        <f>fdr!J56</f>
        <v>0.90586963878306248</v>
      </c>
      <c r="Q28" s="1">
        <f>fdr!J73</f>
        <v>0.85481740351815927</v>
      </c>
      <c r="U28" s="1"/>
      <c r="V28" s="1" t="s">
        <v>15</v>
      </c>
      <c r="W28" s="1">
        <f>ROA!F7</f>
        <v>2.6250520662027079E-3</v>
      </c>
      <c r="X28" s="1">
        <f>ROA!F23</f>
        <v>2.6623116028604973E-3</v>
      </c>
      <c r="Y28" s="1">
        <f>ROA!F39</f>
        <v>2.1959963556874868E-3</v>
      </c>
      <c r="Z28" s="1">
        <f>ROA!F55</f>
        <v>1.6675015775574212E-3</v>
      </c>
      <c r="AA28" s="1">
        <f>ROA!F71</f>
        <v>2.2882327565582222E-3</v>
      </c>
    </row>
    <row r="29" spans="1:27" x14ac:dyDescent="0.25">
      <c r="A29" s="1"/>
      <c r="B29" s="1" t="s">
        <v>16</v>
      </c>
      <c r="C29" s="1">
        <f>NPF!I8</f>
        <v>2.185399323903283E-2</v>
      </c>
      <c r="D29" s="1">
        <f>NPF!I23</f>
        <v>2.3462630824005754E-2</v>
      </c>
      <c r="E29" s="1">
        <f>NPF!I38</f>
        <v>2.7635310707539436E-2</v>
      </c>
      <c r="F29" s="1">
        <f>NPF!I53</f>
        <v>3.8538342967976633E-2</v>
      </c>
      <c r="G29" s="1">
        <f>NPF!I69</f>
        <v>5.5317617715972295E-2</v>
      </c>
      <c r="K29" s="1"/>
      <c r="L29" s="1" t="s">
        <v>16</v>
      </c>
      <c r="M29" s="1">
        <f>fdr!J8</f>
        <v>0.91653980037937499</v>
      </c>
      <c r="N29" s="1">
        <f>fdr!J23</f>
        <v>0.92210116806239906</v>
      </c>
      <c r="O29" s="1">
        <f>fdr!J40</f>
        <v>0.98266383786159595</v>
      </c>
      <c r="P29" s="1">
        <f>fdr!J57</f>
        <v>0.91971909584192479</v>
      </c>
      <c r="Q29" s="1">
        <f>fdr!J74</f>
        <v>0.87049237849972405</v>
      </c>
      <c r="U29" s="1"/>
      <c r="V29" s="1" t="s">
        <v>16</v>
      </c>
      <c r="W29" s="1">
        <f>ROA!F8</f>
        <v>3.5963342494453069E-3</v>
      </c>
      <c r="X29" s="1">
        <f>ROA!F24</f>
        <v>3.8047559057337549E-3</v>
      </c>
      <c r="Y29" s="1">
        <f>ROA!F40</f>
        <v>2.8666065731787023E-3</v>
      </c>
      <c r="Z29" s="1">
        <f>ROA!F56</f>
        <v>3.0929526398780828E-3</v>
      </c>
      <c r="AA29" s="1">
        <f>ROA!F72</f>
        <v>3.2184097091796679E-3</v>
      </c>
    </row>
    <row r="30" spans="1:27" x14ac:dyDescent="0.25">
      <c r="A30" s="1"/>
      <c r="B30" s="1" t="s">
        <v>17</v>
      </c>
      <c r="C30" s="1">
        <f>NPF!I9</f>
        <v>2.1710234824988923E-2</v>
      </c>
      <c r="D30" s="1">
        <f>NPF!I24</f>
        <v>2.3269413142318292E-2</v>
      </c>
      <c r="E30" s="1">
        <f>NPF!I39</f>
        <v>2.8571498365680351E-2</v>
      </c>
      <c r="F30" s="1">
        <f>NPF!I54</f>
        <v>4.2175542542295663E-2</v>
      </c>
      <c r="G30" s="1">
        <f>NPF!I70</f>
        <v>5.8111758439004249E-2</v>
      </c>
      <c r="K30" s="1"/>
      <c r="L30" s="1" t="s">
        <v>17</v>
      </c>
      <c r="M30" s="1">
        <f>fdr!J9</f>
        <v>0.93621889998977836</v>
      </c>
      <c r="N30" s="1">
        <f>fdr!J24</f>
        <v>0.92994640066251011</v>
      </c>
      <c r="O30" s="1">
        <f>fdr!J41</f>
        <v>0.97826495506928868</v>
      </c>
      <c r="P30" s="1">
        <f>fdr!J58</f>
        <v>0.88983371365253161</v>
      </c>
      <c r="Q30" s="1">
        <f>fdr!J75</f>
        <v>0.88744354089805311</v>
      </c>
      <c r="U30" s="1"/>
      <c r="V30" s="1" t="s">
        <v>17</v>
      </c>
      <c r="W30" s="1">
        <f>ROA!F9</f>
        <v>4.5417544453742386E-3</v>
      </c>
      <c r="X30" s="1">
        <f>ROA!F25</f>
        <v>4.5017286282064434E-3</v>
      </c>
      <c r="Y30" s="1">
        <f>ROA!F41</f>
        <v>3.609522699500026E-3</v>
      </c>
      <c r="Z30" s="1">
        <f>ROA!F57</f>
        <v>3.9307598401689273E-3</v>
      </c>
      <c r="AA30" s="1">
        <f>ROA!F73</f>
        <v>5.2946384267724619E-3</v>
      </c>
    </row>
    <row r="31" spans="1:27" x14ac:dyDescent="0.25">
      <c r="A31" s="1"/>
      <c r="B31" s="1" t="s">
        <v>18</v>
      </c>
      <c r="C31" s="1">
        <f>NPF!I10</f>
        <v>2.1982011188427211E-2</v>
      </c>
      <c r="D31" s="1">
        <f>NPF!I25</f>
        <v>2.4091679451322234E-2</v>
      </c>
      <c r="E31" s="1">
        <f>NPF!I40</f>
        <v>3.1757188017541023E-2</v>
      </c>
      <c r="F31" s="1">
        <f>NPF!I55</f>
        <v>4.2454381117584816E-2</v>
      </c>
      <c r="G31" s="1">
        <f>NPF!I71</f>
        <v>5.8621199886197496E-2</v>
      </c>
      <c r="K31" s="1"/>
      <c r="L31" s="1" t="s">
        <v>18</v>
      </c>
      <c r="M31" s="1">
        <f>fdr!J10</f>
        <v>0.9115342781971929</v>
      </c>
      <c r="N31" s="1">
        <f>fdr!J25</f>
        <v>0.87306270547264897</v>
      </c>
      <c r="O31" s="1">
        <f>fdr!J42</f>
        <v>0.94396542466986344</v>
      </c>
      <c r="P31" s="1">
        <f>fdr!J59</f>
        <v>0.86298603012332198</v>
      </c>
      <c r="Q31" s="1">
        <f>fdr!J76</f>
        <v>0.87712669073019545</v>
      </c>
      <c r="U31" s="1"/>
      <c r="V31" s="1" t="s">
        <v>18</v>
      </c>
      <c r="W31" s="1">
        <f>ROA!F10</f>
        <v>5.2869342365444594E-3</v>
      </c>
      <c r="X31" s="1">
        <f>ROA!F26</f>
        <v>4.8971639627516505E-3</v>
      </c>
      <c r="Y31" s="1">
        <f>ROA!F42</f>
        <v>4.4376151965924001E-3</v>
      </c>
      <c r="Z31" s="1">
        <f>ROA!F58</f>
        <v>4.5724139276790178E-3</v>
      </c>
      <c r="AA31" s="1">
        <f>ROA!F74</f>
        <v>4.3344340720884722E-3</v>
      </c>
    </row>
    <row r="32" spans="1:27" x14ac:dyDescent="0.25">
      <c r="A32" s="1"/>
      <c r="B32" s="1" t="s">
        <v>19</v>
      </c>
      <c r="C32" s="1">
        <f>NPF!I11</f>
        <v>2.089015805710066E-2</v>
      </c>
      <c r="D32" s="1">
        <f>NPF!I26</f>
        <v>2.5978642283519808E-2</v>
      </c>
      <c r="E32" s="1">
        <f>NPF!I41</f>
        <v>3.3709066907147429E-2</v>
      </c>
      <c r="F32" s="1">
        <f>NPF!I56</f>
        <v>4.5576365456181628E-2</v>
      </c>
      <c r="G32" s="1">
        <f>NPF!I72</f>
        <v>6.044341657196485E-2</v>
      </c>
      <c r="K32" s="1"/>
      <c r="L32" s="1" t="s">
        <v>19</v>
      </c>
      <c r="M32" s="1">
        <f>fdr!J11</f>
        <v>0.91612536145470413</v>
      </c>
      <c r="N32" s="1">
        <f>fdr!J26</f>
        <v>0.87141055307138937</v>
      </c>
      <c r="O32" s="1">
        <f>fdr!J43</f>
        <v>0.93399480281812985</v>
      </c>
      <c r="P32" s="1">
        <f>fdr!J60</f>
        <v>0.81852548064456332</v>
      </c>
      <c r="Q32" s="1">
        <f>fdr!J77</f>
        <v>0.8918796095595124</v>
      </c>
      <c r="U32" s="1"/>
      <c r="V32" s="1" t="s">
        <v>19</v>
      </c>
      <c r="W32" s="1">
        <f>ROA!F11</f>
        <v>6.2921006030697045E-3</v>
      </c>
      <c r="X32" s="1">
        <f>ROA!F27</f>
        <v>5.7597029699246053E-3</v>
      </c>
      <c r="Y32" s="1">
        <f>ROA!F43</f>
        <v>5.0329890360071494E-3</v>
      </c>
      <c r="Z32" s="1">
        <f>ROA!F59</f>
        <v>5.1811348160545213E-3</v>
      </c>
      <c r="AA32" s="1">
        <f>ROA!F75</f>
        <v>6.427839167963567E-3</v>
      </c>
    </row>
    <row r="33" spans="1:27" x14ac:dyDescent="0.25">
      <c r="A33" s="1"/>
      <c r="B33" s="1" t="s">
        <v>20</v>
      </c>
      <c r="C33" s="1">
        <f>NPF!I12</f>
        <v>2.0396931245897192E-2</v>
      </c>
      <c r="D33" s="1">
        <f>NPF!I27</f>
        <v>2.7190224331367151E-2</v>
      </c>
      <c r="E33" s="1">
        <f>NPF!I42</f>
        <v>3.5854531923924378</v>
      </c>
      <c r="F33" s="1">
        <f>NPF!I57</f>
        <v>4.0132828332931789E-2</v>
      </c>
      <c r="G33" s="1">
        <f>NPF!I73</f>
        <v>6.3526404636522177E-2</v>
      </c>
      <c r="K33" s="1"/>
      <c r="L33" s="1" t="s">
        <v>20</v>
      </c>
      <c r="M33" s="1">
        <f>fdr!J12</f>
        <v>0.93811012630391344</v>
      </c>
      <c r="N33" s="1">
        <f>fdr!J27</f>
        <v>0.92071221722115759</v>
      </c>
      <c r="O33" s="1">
        <f>fdr!J44</f>
        <v>0.89307911850780597</v>
      </c>
      <c r="P33" s="1">
        <f>fdr!J61</f>
        <v>0.80256941413319949</v>
      </c>
      <c r="Q33" s="1">
        <f>fdr!J78</f>
        <v>0.96382499754511075</v>
      </c>
      <c r="U33" s="1"/>
      <c r="V33" s="1" t="s">
        <v>20</v>
      </c>
      <c r="W33" s="1">
        <f>ROA!F12</f>
        <v>7.2795581639876969E-3</v>
      </c>
      <c r="X33" s="1">
        <f>ROA!F28</f>
        <v>5.796849066170227E-3</v>
      </c>
      <c r="Y33" s="1">
        <f>ROA!F44</f>
        <v>5.7301779103072405E-3</v>
      </c>
      <c r="Z33" s="1">
        <f>ROA!F60</f>
        <v>6.2235152475069392E-3</v>
      </c>
      <c r="AA33" s="1">
        <f>ROA!F76</f>
        <v>7.9935881836097466E-3</v>
      </c>
    </row>
    <row r="34" spans="1:27" x14ac:dyDescent="0.25">
      <c r="A34" s="1"/>
      <c r="B34" s="1" t="s">
        <v>21</v>
      </c>
      <c r="C34" s="1">
        <f>NPF!I13</f>
        <v>1.9377973209190734E-2</v>
      </c>
      <c r="D34" s="1">
        <f>NPF!I28</f>
        <v>2.7104373469376841E-2</v>
      </c>
      <c r="E34" s="1">
        <f>NPF!I43</f>
        <v>3.811328246146415E-2</v>
      </c>
      <c r="F34" s="1">
        <f>NPF!I58</f>
        <v>4.175579661622858E-2</v>
      </c>
      <c r="G34" s="1">
        <f>NPF!I74</f>
        <v>6.275502130364595E-2</v>
      </c>
      <c r="K34" s="1"/>
      <c r="L34" s="1" t="s">
        <v>21</v>
      </c>
      <c r="M34" s="1">
        <f>fdr!J13</f>
        <v>0.89431965370201416</v>
      </c>
      <c r="N34" s="1">
        <f>fdr!J28</f>
        <v>0.8867631143542567</v>
      </c>
      <c r="O34" s="1">
        <f>fdr!J45</f>
        <v>0.90060535093579253</v>
      </c>
      <c r="P34" s="1">
        <f>fdr!J62</f>
        <v>0.85680887771513814</v>
      </c>
      <c r="Q34" s="1">
        <f>fdr!J79</f>
        <v>0.89674588589302706</v>
      </c>
      <c r="U34" s="1"/>
      <c r="V34" s="1" t="s">
        <v>21</v>
      </c>
      <c r="W34" s="1">
        <f>ROA!F13</f>
        <v>7.742440802882773E-3</v>
      </c>
      <c r="X34" s="1">
        <f>ROA!F29</f>
        <v>6.4228732588713401E-3</v>
      </c>
      <c r="Y34" s="1">
        <f>ROA!F45</f>
        <v>6.677171636023548E-3</v>
      </c>
      <c r="Z34" s="1">
        <f>ROA!F61</f>
        <v>7.1343940584479475E-3</v>
      </c>
      <c r="AA34" s="1">
        <f>ROA!F77</f>
        <v>8.5580133046049226E-3</v>
      </c>
    </row>
    <row r="35" spans="1:27" x14ac:dyDescent="0.25">
      <c r="A35" s="1"/>
      <c r="B35" s="1" t="s">
        <v>22</v>
      </c>
      <c r="C35" s="1">
        <f>NPF!I14</f>
        <v>1.8572111468690432E-2</v>
      </c>
      <c r="D35" s="1">
        <f>NPF!I29</f>
        <v>1.2726973029583633E-2</v>
      </c>
      <c r="E35" s="1">
        <f>NPF!I44</f>
        <v>3.9257534012087925E-2</v>
      </c>
      <c r="F35" s="1">
        <f>NPF!I59</f>
        <v>4.469181703568078E-2</v>
      </c>
      <c r="G35" s="1">
        <f>NPF!I75</f>
        <v>6.5933617156117549E-2</v>
      </c>
      <c r="K35" s="1"/>
      <c r="L35" s="1" t="s">
        <v>22</v>
      </c>
      <c r="M35" s="1">
        <f>fdr!J14</f>
        <v>0.93211965623235382</v>
      </c>
      <c r="N35" s="1">
        <f>fdr!J29</f>
        <v>0.85153324288581667</v>
      </c>
      <c r="O35" s="1">
        <f>fdr!J46</f>
        <v>0.9604707424796709</v>
      </c>
      <c r="P35" s="1">
        <f>fdr!J63</f>
        <v>0.83539986814040035</v>
      </c>
      <c r="Q35" s="1">
        <f>fdr!J80</f>
        <v>0.96142820636931237</v>
      </c>
      <c r="U35" s="1"/>
      <c r="V35" s="1" t="s">
        <v>22</v>
      </c>
      <c r="W35" s="1">
        <f>ROA!F14</f>
        <v>8.8207245058230122E-3</v>
      </c>
      <c r="X35" s="1">
        <f>ROA!F30</f>
        <v>7.229792761395599E-3</v>
      </c>
      <c r="Y35" s="1">
        <f>ROA!F46</f>
        <v>7.9863980925220998E-3</v>
      </c>
      <c r="Z35" s="1">
        <f>ROA!F62</f>
        <v>7.7057637375022624E-3</v>
      </c>
      <c r="AA35" s="1">
        <f>ROA!F78</f>
        <v>1.046867256458665E-2</v>
      </c>
    </row>
    <row r="36" spans="1:27" x14ac:dyDescent="0.25">
      <c r="A36" s="1"/>
      <c r="B36" s="1" t="s">
        <v>24</v>
      </c>
      <c r="C36" s="1">
        <f>NPF!I15</f>
        <v>2.1079384417613103E-2</v>
      </c>
      <c r="D36" s="1">
        <f>NPF!I30</f>
        <v>1.3082179956212222E-2</v>
      </c>
      <c r="E36" s="1">
        <f>NPF!I45</f>
        <v>4.0840354027105376E-2</v>
      </c>
      <c r="F36" s="1">
        <f>NPF!I60</f>
        <v>4.809039119554144E-2</v>
      </c>
      <c r="G36" s="1">
        <f>NPF!I76</f>
        <v>6.8239982155983689E-2</v>
      </c>
      <c r="K36" s="1"/>
      <c r="L36" s="1" t="s">
        <v>24</v>
      </c>
      <c r="M36" s="1">
        <f>fdr!J15</f>
        <v>0.90099615186658144</v>
      </c>
      <c r="N36" s="1">
        <f>fdr!J30</f>
        <v>0.88943798277485286</v>
      </c>
      <c r="O36" s="1">
        <f>fdr!J47</f>
        <v>0.86200243468513393</v>
      </c>
      <c r="P36" s="1">
        <f>fdr!J64</f>
        <v>0.80087563287182795</v>
      </c>
      <c r="Q36" s="1">
        <f>fdr!J81</f>
        <v>0.85567741260793218</v>
      </c>
      <c r="U36" s="1"/>
      <c r="V36" s="1" t="s">
        <v>24</v>
      </c>
      <c r="W36" s="1">
        <f>ROA!F15</f>
        <v>9.6728658371965665E-3</v>
      </c>
      <c r="X36" s="1">
        <f>ROA!F31</f>
        <v>8.1936733029744808E-3</v>
      </c>
      <c r="Y36" s="1">
        <f>ROA!F47</f>
        <v>8.8116012855625359E-3</v>
      </c>
      <c r="Z36" s="1">
        <f>ROA!F63</f>
        <v>8.933727388391495E-3</v>
      </c>
      <c r="AA36" s="1">
        <f>ROA!F79</f>
        <v>1.1530941461661273E-2</v>
      </c>
    </row>
    <row r="37" spans="1:27" x14ac:dyDescent="0.25">
      <c r="A37" s="1"/>
      <c r="B37" s="1" t="s">
        <v>23</v>
      </c>
      <c r="C37" s="1">
        <f>NPF!I16</f>
        <v>1.7027216115780744E-2</v>
      </c>
      <c r="D37" s="1">
        <f>NPF!I31</f>
        <v>2.7644892256890055E-2</v>
      </c>
      <c r="E37" s="1">
        <f>NPF!I46</f>
        <v>3.1040719610761481E-2</v>
      </c>
      <c r="F37" s="1">
        <f>NPF!I61</f>
        <v>4.2779987833800305E-2</v>
      </c>
      <c r="G37" s="1">
        <f>NPF!I77</f>
        <v>6.5817867078237863E-2</v>
      </c>
      <c r="K37" s="1"/>
      <c r="L37" s="1" t="s">
        <v>23</v>
      </c>
      <c r="M37" s="1">
        <f>fdr!J16</f>
        <v>0.88987446121188707</v>
      </c>
      <c r="N37" s="1">
        <f>fdr!J31</f>
        <v>0.90982784498328828</v>
      </c>
      <c r="O37" s="1">
        <f>fdr!J48</f>
        <v>0.81319956475420174</v>
      </c>
      <c r="P37" s="1">
        <f>fdr!J65</f>
        <v>0.81382809613250362</v>
      </c>
      <c r="Q37" s="1">
        <f>fdr!J82</f>
        <v>0.79910475336896081</v>
      </c>
      <c r="U37" s="1"/>
      <c r="V37" s="1" t="s">
        <v>23</v>
      </c>
      <c r="W37" s="1">
        <f>ROA!F16</f>
        <v>1.0310547597217444E-2</v>
      </c>
      <c r="X37" s="1">
        <f>ROA!F32</f>
        <v>9.6275117723348125E-3</v>
      </c>
      <c r="Y37" s="1">
        <f>ROA!F48</f>
        <v>9.7827580046001093E-3</v>
      </c>
      <c r="Z37" s="1">
        <f>ROA!F64</f>
        <v>1.0788888682167395E-2</v>
      </c>
      <c r="AA37" s="1">
        <f>ROA!F80</f>
        <v>1.1949175755774555E-2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K77"/>
  <sheetViews>
    <sheetView topLeftCell="B58" zoomScale="94" zoomScaleNormal="91" workbookViewId="0">
      <selection activeCell="I66" sqref="I66:I77"/>
    </sheetView>
  </sheetViews>
  <sheetFormatPr defaultRowHeight="15" x14ac:dyDescent="0.25"/>
  <cols>
    <col min="2" max="2" width="13.5703125" customWidth="1"/>
    <col min="3" max="3" width="11.7109375" customWidth="1"/>
    <col min="4" max="4" width="18.28515625" customWidth="1"/>
    <col min="5" max="5" width="22.28515625" customWidth="1"/>
    <col min="6" max="6" width="19.42578125" customWidth="1"/>
    <col min="7" max="7" width="21.42578125" customWidth="1"/>
    <col min="8" max="8" width="20.42578125" customWidth="1"/>
    <col min="9" max="9" width="8" customWidth="1"/>
    <col min="11" max="11" width="8.85546875" customWidth="1"/>
  </cols>
  <sheetData>
    <row r="3" spans="2:10" ht="15.75" customHeight="1" x14ac:dyDescent="0.25"/>
    <row r="4" spans="2:10" ht="27" customHeight="1" x14ac:dyDescent="0.25">
      <c r="B4" s="1" t="s">
        <v>3</v>
      </c>
      <c r="C4" s="1" t="s">
        <v>7</v>
      </c>
      <c r="D4" s="7" t="s">
        <v>8</v>
      </c>
      <c r="E4" s="7" t="s">
        <v>9</v>
      </c>
      <c r="F4" s="6" t="s">
        <v>10</v>
      </c>
      <c r="G4" s="8" t="s">
        <v>11</v>
      </c>
      <c r="H4" s="9" t="s">
        <v>12</v>
      </c>
      <c r="I4" s="10" t="s">
        <v>0</v>
      </c>
      <c r="J4" s="1"/>
    </row>
    <row r="5" spans="2:10" x14ac:dyDescent="0.25">
      <c r="B5" s="1">
        <v>2018</v>
      </c>
      <c r="C5" s="1" t="s">
        <v>13</v>
      </c>
      <c r="D5" s="11">
        <v>1576720</v>
      </c>
      <c r="E5" s="11">
        <v>1841167</v>
      </c>
      <c r="F5" s="11">
        <v>527980</v>
      </c>
      <c r="G5" s="11">
        <f t="shared" ref="G5:G16" si="0">D5+E5+F5</f>
        <v>3945867</v>
      </c>
      <c r="H5" s="11">
        <v>92228</v>
      </c>
      <c r="I5" s="1">
        <f t="shared" ref="I5:I16" si="1">H5/G5*100%</f>
        <v>2.3373316941498534E-2</v>
      </c>
      <c r="J5" s="1"/>
    </row>
    <row r="6" spans="2:10" x14ac:dyDescent="0.25">
      <c r="B6" s="1">
        <v>2018</v>
      </c>
      <c r="C6" s="1" t="s">
        <v>14</v>
      </c>
      <c r="D6" s="11">
        <v>1616933</v>
      </c>
      <c r="E6" s="11">
        <v>1882985</v>
      </c>
      <c r="F6" s="11">
        <v>524960</v>
      </c>
      <c r="G6" s="11">
        <f t="shared" si="0"/>
        <v>4024878</v>
      </c>
      <c r="H6" s="11">
        <v>92534</v>
      </c>
      <c r="I6" s="1">
        <f t="shared" si="1"/>
        <v>2.2990510519821969E-2</v>
      </c>
      <c r="J6" s="1"/>
    </row>
    <row r="7" spans="2:10" x14ac:dyDescent="0.25">
      <c r="B7" s="1">
        <v>2018</v>
      </c>
      <c r="C7" s="1" t="s">
        <v>15</v>
      </c>
      <c r="D7" s="11">
        <v>1648613</v>
      </c>
      <c r="E7" s="11">
        <v>2128169</v>
      </c>
      <c r="F7" s="11">
        <v>514541</v>
      </c>
      <c r="G7" s="11">
        <f t="shared" si="0"/>
        <v>4291323</v>
      </c>
      <c r="H7" s="11">
        <v>96122</v>
      </c>
      <c r="I7" s="1">
        <f t="shared" si="1"/>
        <v>2.2399152895272622E-2</v>
      </c>
      <c r="J7" s="1"/>
    </row>
    <row r="8" spans="2:10" x14ac:dyDescent="0.25">
      <c r="B8" s="1">
        <v>2018</v>
      </c>
      <c r="C8" s="1" t="s">
        <v>16</v>
      </c>
      <c r="D8" s="11">
        <v>1651465</v>
      </c>
      <c r="E8" s="11">
        <v>2223529</v>
      </c>
      <c r="F8" s="11">
        <v>506036</v>
      </c>
      <c r="G8" s="11">
        <f t="shared" si="0"/>
        <v>4381030</v>
      </c>
      <c r="H8" s="11">
        <v>95743</v>
      </c>
      <c r="I8" s="1">
        <f t="shared" si="1"/>
        <v>2.185399323903283E-2</v>
      </c>
      <c r="J8" s="1"/>
    </row>
    <row r="9" spans="2:10" x14ac:dyDescent="0.25">
      <c r="B9" s="1">
        <v>2018</v>
      </c>
      <c r="C9" s="13" t="s">
        <v>17</v>
      </c>
      <c r="D9" s="11">
        <v>1638023</v>
      </c>
      <c r="E9" s="11">
        <v>2397765</v>
      </c>
      <c r="F9" s="11">
        <v>534637</v>
      </c>
      <c r="G9" s="11">
        <f t="shared" si="0"/>
        <v>4570425</v>
      </c>
      <c r="H9" s="11">
        <v>99225</v>
      </c>
      <c r="I9" s="13">
        <f t="shared" si="1"/>
        <v>2.1710234824988923E-2</v>
      </c>
    </row>
    <row r="10" spans="2:10" x14ac:dyDescent="0.25">
      <c r="B10" s="1">
        <v>2018</v>
      </c>
      <c r="C10" s="13" t="s">
        <v>18</v>
      </c>
      <c r="D10" s="11">
        <v>1665747</v>
      </c>
      <c r="E10" s="11">
        <v>2522425</v>
      </c>
      <c r="F10" s="11">
        <v>525091</v>
      </c>
      <c r="G10" s="11">
        <f>D10+E10+F10</f>
        <v>4713263</v>
      </c>
      <c r="H10" s="11">
        <v>103607</v>
      </c>
      <c r="I10" s="13">
        <f t="shared" si="1"/>
        <v>2.1982011188427211E-2</v>
      </c>
    </row>
    <row r="11" spans="2:10" x14ac:dyDescent="0.25">
      <c r="B11" s="1">
        <v>2018</v>
      </c>
      <c r="C11" s="13" t="s">
        <v>19</v>
      </c>
      <c r="D11" s="11">
        <v>1655932</v>
      </c>
      <c r="E11" s="11">
        <v>2471088</v>
      </c>
      <c r="F11" s="11">
        <v>574572</v>
      </c>
      <c r="G11" s="11">
        <f t="shared" si="0"/>
        <v>4701592</v>
      </c>
      <c r="H11" s="11">
        <v>98217</v>
      </c>
      <c r="I11" s="13">
        <f t="shared" si="1"/>
        <v>2.089015805710066E-2</v>
      </c>
    </row>
    <row r="12" spans="2:10" x14ac:dyDescent="0.25">
      <c r="B12" s="1">
        <v>2018</v>
      </c>
      <c r="C12" s="13" t="s">
        <v>20</v>
      </c>
      <c r="D12" s="11">
        <v>1688467</v>
      </c>
      <c r="E12" s="11">
        <v>2555981</v>
      </c>
      <c r="F12" s="11">
        <v>563236</v>
      </c>
      <c r="G12" s="11">
        <f t="shared" si="0"/>
        <v>4807684</v>
      </c>
      <c r="H12" s="11">
        <v>98062</v>
      </c>
      <c r="I12" s="13">
        <f t="shared" si="1"/>
        <v>2.0396931245897192E-2</v>
      </c>
    </row>
    <row r="13" spans="2:10" x14ac:dyDescent="0.25">
      <c r="B13" s="1">
        <v>2018</v>
      </c>
      <c r="C13" s="13" t="s">
        <v>21</v>
      </c>
      <c r="D13" s="11">
        <v>1660584</v>
      </c>
      <c r="E13" s="11">
        <v>2489042</v>
      </c>
      <c r="F13" s="11">
        <v>615217</v>
      </c>
      <c r="G13" s="11">
        <f t="shared" si="0"/>
        <v>4764843</v>
      </c>
      <c r="H13" s="11">
        <v>92333</v>
      </c>
      <c r="I13" s="13">
        <f t="shared" si="1"/>
        <v>1.9377973209190734E-2</v>
      </c>
    </row>
    <row r="14" spans="2:10" x14ac:dyDescent="0.25">
      <c r="B14" s="1">
        <v>2018</v>
      </c>
      <c r="C14" s="13" t="s">
        <v>22</v>
      </c>
      <c r="D14" s="11">
        <v>1635796</v>
      </c>
      <c r="E14" s="11">
        <v>2470001</v>
      </c>
      <c r="F14" s="11">
        <v>613591</v>
      </c>
      <c r="G14" s="11">
        <f t="shared" si="0"/>
        <v>4719388</v>
      </c>
      <c r="H14" s="11">
        <v>87649</v>
      </c>
      <c r="I14" s="13">
        <f t="shared" si="1"/>
        <v>1.8572111468690432E-2</v>
      </c>
    </row>
    <row r="15" spans="2:10" x14ac:dyDescent="0.25">
      <c r="B15" s="1">
        <v>2018</v>
      </c>
      <c r="C15" s="13" t="s">
        <v>24</v>
      </c>
      <c r="D15" s="11">
        <v>1612000</v>
      </c>
      <c r="E15" s="11">
        <v>2525464</v>
      </c>
      <c r="F15" s="11">
        <v>505034</v>
      </c>
      <c r="G15" s="11">
        <f t="shared" si="0"/>
        <v>4642498</v>
      </c>
      <c r="H15" s="11">
        <v>97861</v>
      </c>
      <c r="I15" s="13">
        <f t="shared" si="1"/>
        <v>2.1079384417613103E-2</v>
      </c>
    </row>
    <row r="16" spans="2:10" x14ac:dyDescent="0.25">
      <c r="B16" s="1">
        <v>2018</v>
      </c>
      <c r="C16" s="13" t="s">
        <v>23</v>
      </c>
      <c r="D16" s="11">
        <v>1707901</v>
      </c>
      <c r="E16" s="11">
        <v>2674887</v>
      </c>
      <c r="F16" s="11">
        <v>516956</v>
      </c>
      <c r="G16" s="11">
        <f t="shared" si="0"/>
        <v>4899744</v>
      </c>
      <c r="H16" s="11">
        <v>83429</v>
      </c>
      <c r="I16" s="13">
        <f t="shared" si="1"/>
        <v>1.7027216115780744E-2</v>
      </c>
    </row>
    <row r="17" spans="2:9" x14ac:dyDescent="0.25">
      <c r="I17" s="12"/>
    </row>
    <row r="19" spans="2:9" ht="30" x14ac:dyDescent="0.25">
      <c r="B19" s="1" t="s">
        <v>3</v>
      </c>
      <c r="C19" s="1" t="s">
        <v>7</v>
      </c>
      <c r="D19" s="7" t="s">
        <v>8</v>
      </c>
      <c r="E19" s="7" t="s">
        <v>9</v>
      </c>
      <c r="F19" s="6" t="s">
        <v>10</v>
      </c>
      <c r="G19" s="8" t="s">
        <v>11</v>
      </c>
      <c r="H19" s="9" t="s">
        <v>12</v>
      </c>
      <c r="I19" s="10" t="s">
        <v>0</v>
      </c>
    </row>
    <row r="20" spans="2:9" x14ac:dyDescent="0.25">
      <c r="B20" s="1">
        <v>2019</v>
      </c>
      <c r="C20" s="13" t="s">
        <v>13</v>
      </c>
      <c r="D20" s="11">
        <v>1631553</v>
      </c>
      <c r="E20" s="11">
        <v>2416939</v>
      </c>
      <c r="F20" s="11">
        <v>494307</v>
      </c>
      <c r="G20" s="11">
        <f t="shared" ref="G20:G28" si="2">D20+E20+F20</f>
        <v>4542799</v>
      </c>
      <c r="H20" s="11">
        <v>87708</v>
      </c>
      <c r="I20" s="1">
        <f t="shared" ref="I20:I30" si="3">H20/G20*100%</f>
        <v>1.9307039558650953E-2</v>
      </c>
    </row>
    <row r="21" spans="2:9" x14ac:dyDescent="0.25">
      <c r="B21" s="1">
        <v>2019</v>
      </c>
      <c r="C21" s="13" t="s">
        <v>25</v>
      </c>
      <c r="D21" s="11">
        <v>1621294</v>
      </c>
      <c r="E21" s="11">
        <v>2431590</v>
      </c>
      <c r="F21" s="11">
        <v>473166</v>
      </c>
      <c r="G21" s="11">
        <f t="shared" si="2"/>
        <v>4526050</v>
      </c>
      <c r="H21" s="11">
        <v>96141</v>
      </c>
      <c r="I21" s="1">
        <f t="shared" si="3"/>
        <v>2.1241700820804014E-2</v>
      </c>
    </row>
    <row r="22" spans="2:9" x14ac:dyDescent="0.25">
      <c r="B22" s="1">
        <v>2019</v>
      </c>
      <c r="C22" s="13" t="s">
        <v>15</v>
      </c>
      <c r="D22" s="11">
        <v>1610018</v>
      </c>
      <c r="E22" s="11">
        <v>2663445</v>
      </c>
      <c r="F22" s="11">
        <v>465536</v>
      </c>
      <c r="G22" s="11">
        <f t="shared" si="2"/>
        <v>4738999</v>
      </c>
      <c r="H22" s="11">
        <v>102988</v>
      </c>
      <c r="I22" s="1">
        <f t="shared" si="3"/>
        <v>2.1732015558559942E-2</v>
      </c>
    </row>
    <row r="23" spans="2:9" x14ac:dyDescent="0.25">
      <c r="B23" s="1">
        <v>2019</v>
      </c>
      <c r="C23" s="1" t="s">
        <v>16</v>
      </c>
      <c r="D23" s="11">
        <v>1612726</v>
      </c>
      <c r="E23" s="11">
        <v>2539491</v>
      </c>
      <c r="F23" s="11">
        <v>457411</v>
      </c>
      <c r="G23" s="11">
        <f t="shared" si="2"/>
        <v>4609628</v>
      </c>
      <c r="H23" s="11">
        <v>108154</v>
      </c>
      <c r="I23" s="1">
        <f t="shared" si="3"/>
        <v>2.3462630824005754E-2</v>
      </c>
    </row>
    <row r="24" spans="2:9" x14ac:dyDescent="0.25">
      <c r="B24" s="1">
        <v>2019</v>
      </c>
      <c r="C24" s="13" t="s">
        <v>17</v>
      </c>
      <c r="D24" s="11">
        <v>1599269</v>
      </c>
      <c r="E24" s="11">
        <v>2767904</v>
      </c>
      <c r="F24" s="11">
        <v>492898</v>
      </c>
      <c r="G24" s="11">
        <f t="shared" si="2"/>
        <v>4860071</v>
      </c>
      <c r="H24" s="11">
        <v>113091</v>
      </c>
      <c r="I24" s="1">
        <f t="shared" si="3"/>
        <v>2.3269413142318292E-2</v>
      </c>
    </row>
    <row r="25" spans="2:9" x14ac:dyDescent="0.25">
      <c r="B25" s="1">
        <v>2019</v>
      </c>
      <c r="C25" s="13" t="s">
        <v>18</v>
      </c>
      <c r="D25" s="11">
        <v>1568121</v>
      </c>
      <c r="E25" s="11">
        <v>2866279</v>
      </c>
      <c r="F25" s="11">
        <v>483605</v>
      </c>
      <c r="G25" s="11">
        <f t="shared" si="2"/>
        <v>4918005</v>
      </c>
      <c r="H25" s="11">
        <v>118483</v>
      </c>
      <c r="I25" s="1">
        <f t="shared" si="3"/>
        <v>2.4091679451322234E-2</v>
      </c>
    </row>
    <row r="26" spans="2:9" x14ac:dyDescent="0.25">
      <c r="B26" s="1">
        <v>2019</v>
      </c>
      <c r="C26" s="13" t="s">
        <v>19</v>
      </c>
      <c r="D26" s="11">
        <v>1527848</v>
      </c>
      <c r="E26" s="11">
        <v>2807321</v>
      </c>
      <c r="F26" s="11">
        <v>472742</v>
      </c>
      <c r="G26" s="11">
        <f t="shared" si="2"/>
        <v>4807911</v>
      </c>
      <c r="H26" s="11">
        <v>124903</v>
      </c>
      <c r="I26" s="1">
        <f t="shared" si="3"/>
        <v>2.5978642283519808E-2</v>
      </c>
    </row>
    <row r="27" spans="2:9" x14ac:dyDescent="0.25">
      <c r="B27" s="1">
        <v>2019</v>
      </c>
      <c r="C27" s="13" t="s">
        <v>20</v>
      </c>
      <c r="D27" s="11">
        <v>1575284</v>
      </c>
      <c r="E27" s="11">
        <v>2834704</v>
      </c>
      <c r="F27" s="11">
        <v>541571</v>
      </c>
      <c r="G27" s="11">
        <f t="shared" si="2"/>
        <v>4951559</v>
      </c>
      <c r="H27" s="11">
        <v>134634</v>
      </c>
      <c r="I27" s="1">
        <f t="shared" si="3"/>
        <v>2.7190224331367151E-2</v>
      </c>
    </row>
    <row r="28" spans="2:9" x14ac:dyDescent="0.25">
      <c r="B28" s="1">
        <v>2019</v>
      </c>
      <c r="C28" s="13" t="s">
        <v>21</v>
      </c>
      <c r="D28" s="11">
        <v>1579118</v>
      </c>
      <c r="E28" s="11">
        <v>2929112</v>
      </c>
      <c r="F28" s="11">
        <v>539959</v>
      </c>
      <c r="G28" s="11">
        <f t="shared" si="2"/>
        <v>5048189</v>
      </c>
      <c r="H28" s="11">
        <v>136828</v>
      </c>
      <c r="I28" s="1">
        <f t="shared" si="3"/>
        <v>2.7104373469376841E-2</v>
      </c>
    </row>
    <row r="29" spans="2:9" x14ac:dyDescent="0.25">
      <c r="B29" s="1">
        <v>2019</v>
      </c>
      <c r="C29" s="13" t="s">
        <v>22</v>
      </c>
      <c r="D29" s="11">
        <v>1530599</v>
      </c>
      <c r="E29" s="11">
        <v>2941065</v>
      </c>
      <c r="F29" s="11">
        <v>503046</v>
      </c>
      <c r="G29" s="11">
        <f>F29+E29+D29</f>
        <v>4974710</v>
      </c>
      <c r="H29" s="11">
        <v>63313</v>
      </c>
      <c r="I29" s="1">
        <f t="shared" si="3"/>
        <v>1.2726973029583633E-2</v>
      </c>
    </row>
    <row r="30" spans="2:9" x14ac:dyDescent="0.25">
      <c r="B30" s="1">
        <v>2019</v>
      </c>
      <c r="C30" s="13" t="s">
        <v>24</v>
      </c>
      <c r="D30" s="11">
        <v>1592515</v>
      </c>
      <c r="E30" s="11">
        <v>3122116</v>
      </c>
      <c r="F30" s="11">
        <v>492758</v>
      </c>
      <c r="G30" s="11">
        <f>F30+E30+D30</f>
        <v>5207389</v>
      </c>
      <c r="H30" s="11">
        <v>68124</v>
      </c>
      <c r="I30" s="1">
        <f t="shared" si="3"/>
        <v>1.3082179956212222E-2</v>
      </c>
    </row>
    <row r="31" spans="2:9" x14ac:dyDescent="0.25">
      <c r="B31" s="1">
        <v>2019</v>
      </c>
      <c r="C31" s="13" t="s">
        <v>23</v>
      </c>
      <c r="D31" s="11">
        <v>1633737</v>
      </c>
      <c r="E31" s="11">
        <v>3500456</v>
      </c>
      <c r="F31" s="11">
        <v>511226</v>
      </c>
      <c r="G31" s="11">
        <f>F31+E31+D31</f>
        <v>5645419</v>
      </c>
      <c r="H31" s="11">
        <v>156067</v>
      </c>
      <c r="I31" s="1">
        <f>H31/G31*100%</f>
        <v>2.7644892256890055E-2</v>
      </c>
    </row>
    <row r="34" spans="2:9" ht="30" x14ac:dyDescent="0.25">
      <c r="B34" s="1" t="s">
        <v>3</v>
      </c>
      <c r="C34" s="1" t="s">
        <v>7</v>
      </c>
      <c r="D34" s="7" t="s">
        <v>8</v>
      </c>
      <c r="E34" s="7" t="s">
        <v>9</v>
      </c>
      <c r="F34" s="6" t="s">
        <v>10</v>
      </c>
      <c r="G34" s="8" t="s">
        <v>11</v>
      </c>
      <c r="H34" s="9" t="s">
        <v>12</v>
      </c>
      <c r="I34" s="10" t="s">
        <v>0</v>
      </c>
    </row>
    <row r="35" spans="2:9" x14ac:dyDescent="0.25">
      <c r="B35" s="1">
        <v>2020</v>
      </c>
      <c r="C35" s="13" t="s">
        <v>13</v>
      </c>
      <c r="D35" s="11">
        <v>1566738</v>
      </c>
      <c r="E35" s="11">
        <v>3305960</v>
      </c>
      <c r="F35" s="11">
        <v>602263</v>
      </c>
      <c r="G35" s="11">
        <f>F35+E35+D35</f>
        <v>5474961</v>
      </c>
      <c r="H35" s="11">
        <v>140697</v>
      </c>
      <c r="I35" s="1">
        <f t="shared" ref="I35:I41" si="4">H35/G35*100%</f>
        <v>2.5698265247916834E-2</v>
      </c>
    </row>
    <row r="36" spans="2:9" x14ac:dyDescent="0.25">
      <c r="B36" s="1">
        <v>2020</v>
      </c>
      <c r="C36" s="13" t="s">
        <v>25</v>
      </c>
      <c r="D36" s="11">
        <v>1575210</v>
      </c>
      <c r="E36" s="11">
        <v>3360697</v>
      </c>
      <c r="F36" s="11">
        <v>635682</v>
      </c>
      <c r="G36" s="11">
        <f>F36+E36+D36</f>
        <v>5571589</v>
      </c>
      <c r="H36" s="11">
        <v>144379</v>
      </c>
      <c r="I36" s="1">
        <f t="shared" si="4"/>
        <v>2.591343331318947E-2</v>
      </c>
    </row>
    <row r="37" spans="2:9" x14ac:dyDescent="0.25">
      <c r="B37" s="1">
        <v>2020</v>
      </c>
      <c r="C37" s="13" t="s">
        <v>15</v>
      </c>
      <c r="D37" s="11">
        <v>1576870</v>
      </c>
      <c r="E37" s="11">
        <v>3477806</v>
      </c>
      <c r="F37" s="11">
        <v>623601</v>
      </c>
      <c r="G37" s="11">
        <f>D37+E37+F37</f>
        <v>5678277</v>
      </c>
      <c r="H37" s="11">
        <v>146215</v>
      </c>
      <c r="I37" s="1">
        <f t="shared" si="4"/>
        <v>2.5749888566549323E-2</v>
      </c>
    </row>
    <row r="38" spans="2:9" x14ac:dyDescent="0.25">
      <c r="B38" s="1">
        <v>2020</v>
      </c>
      <c r="C38" s="1" t="s">
        <v>16</v>
      </c>
      <c r="D38" s="11">
        <v>1454586</v>
      </c>
      <c r="E38" s="11">
        <v>3675061</v>
      </c>
      <c r="F38" s="11">
        <v>609496</v>
      </c>
      <c r="G38" s="11">
        <f>D38+E38+F38</f>
        <v>5739143</v>
      </c>
      <c r="H38" s="11">
        <v>158603</v>
      </c>
      <c r="I38" s="1">
        <f t="shared" si="4"/>
        <v>2.7635310707539436E-2</v>
      </c>
    </row>
    <row r="39" spans="2:9" x14ac:dyDescent="0.25">
      <c r="B39" s="1">
        <v>2020</v>
      </c>
      <c r="C39" s="13" t="s">
        <v>17</v>
      </c>
      <c r="D39" s="11">
        <v>1411258</v>
      </c>
      <c r="E39" s="11">
        <v>3725925</v>
      </c>
      <c r="F39" s="11">
        <v>593948</v>
      </c>
      <c r="G39" s="11">
        <f>F39+E39+D39</f>
        <v>5731131</v>
      </c>
      <c r="H39" s="11">
        <v>163747</v>
      </c>
      <c r="I39" s="1">
        <f t="shared" si="4"/>
        <v>2.8571498365680351E-2</v>
      </c>
    </row>
    <row r="40" spans="2:9" x14ac:dyDescent="0.25">
      <c r="B40" s="1">
        <v>2020</v>
      </c>
      <c r="C40" s="13" t="s">
        <v>18</v>
      </c>
      <c r="D40" s="11">
        <v>1379346</v>
      </c>
      <c r="E40" s="11">
        <v>3808730</v>
      </c>
      <c r="F40" s="11">
        <v>525843</v>
      </c>
      <c r="G40" s="11">
        <f t="shared" ref="G40:G46" si="5">D40+E40+F40</f>
        <v>5713919</v>
      </c>
      <c r="H40" s="11">
        <v>181458</v>
      </c>
      <c r="I40" s="1">
        <f t="shared" si="4"/>
        <v>3.1757188017541023E-2</v>
      </c>
    </row>
    <row r="41" spans="2:9" x14ac:dyDescent="0.25">
      <c r="B41" s="1">
        <v>2020</v>
      </c>
      <c r="C41" s="13" t="s">
        <v>19</v>
      </c>
      <c r="D41" s="11">
        <v>1372945</v>
      </c>
      <c r="E41" s="11">
        <v>3789021</v>
      </c>
      <c r="F41" s="11">
        <v>513332</v>
      </c>
      <c r="G41" s="11">
        <f t="shared" si="5"/>
        <v>5675298</v>
      </c>
      <c r="H41" s="11">
        <v>191309</v>
      </c>
      <c r="I41" s="1">
        <f t="shared" si="4"/>
        <v>3.3709066907147429E-2</v>
      </c>
    </row>
    <row r="42" spans="2:9" x14ac:dyDescent="0.25">
      <c r="B42" s="1">
        <v>2020</v>
      </c>
      <c r="C42" s="13" t="s">
        <v>20</v>
      </c>
      <c r="D42" s="11">
        <v>1326089</v>
      </c>
      <c r="E42" s="11">
        <v>3691765</v>
      </c>
      <c r="F42" s="11">
        <v>502285</v>
      </c>
      <c r="G42" s="11">
        <f t="shared" si="5"/>
        <v>5520139</v>
      </c>
      <c r="H42" s="11">
        <v>197922</v>
      </c>
      <c r="I42" s="11">
        <f>H42/G42*100</f>
        <v>3.5854531923924378</v>
      </c>
    </row>
    <row r="43" spans="2:9" x14ac:dyDescent="0.25">
      <c r="B43" s="1">
        <v>2020</v>
      </c>
      <c r="C43" s="13" t="s">
        <v>21</v>
      </c>
      <c r="D43" s="11">
        <v>1297423</v>
      </c>
      <c r="E43" s="11">
        <v>3650803</v>
      </c>
      <c r="F43" s="11">
        <v>517139</v>
      </c>
      <c r="G43" s="11">
        <f t="shared" si="5"/>
        <v>5465365</v>
      </c>
      <c r="H43" s="11">
        <v>208303</v>
      </c>
      <c r="I43" s="1">
        <f>H43/G43*100%</f>
        <v>3.811328246146415E-2</v>
      </c>
    </row>
    <row r="44" spans="2:9" x14ac:dyDescent="0.25">
      <c r="B44" s="1">
        <v>2020</v>
      </c>
      <c r="C44" s="13" t="s">
        <v>22</v>
      </c>
      <c r="D44" s="11">
        <v>1321103</v>
      </c>
      <c r="E44" s="11">
        <v>3664865</v>
      </c>
      <c r="F44" s="11">
        <v>505462</v>
      </c>
      <c r="G44" s="11">
        <f t="shared" si="5"/>
        <v>5491430</v>
      </c>
      <c r="H44" s="11">
        <v>215580</v>
      </c>
      <c r="I44" s="1">
        <f>H44/G44*100%</f>
        <v>3.9257534012087925E-2</v>
      </c>
    </row>
    <row r="45" spans="2:9" x14ac:dyDescent="0.25">
      <c r="B45" s="1">
        <v>2020</v>
      </c>
      <c r="C45" s="13" t="s">
        <v>24</v>
      </c>
      <c r="D45" s="11">
        <v>1329518</v>
      </c>
      <c r="E45" s="11">
        <v>3595700</v>
      </c>
      <c r="F45" s="11">
        <v>494593</v>
      </c>
      <c r="G45" s="11">
        <f t="shared" si="5"/>
        <v>5419811</v>
      </c>
      <c r="H45" s="11">
        <v>221347</v>
      </c>
      <c r="I45" s="1">
        <f>H45/G45*100%</f>
        <v>4.0840354027105376E-2</v>
      </c>
    </row>
    <row r="46" spans="2:9" x14ac:dyDescent="0.25">
      <c r="B46" s="1">
        <v>2020</v>
      </c>
      <c r="C46" s="13" t="s">
        <v>23</v>
      </c>
      <c r="D46" s="11">
        <v>1371893</v>
      </c>
      <c r="E46" s="11">
        <v>3713359</v>
      </c>
      <c r="F46" s="11">
        <v>483981</v>
      </c>
      <c r="G46" s="11">
        <f t="shared" si="5"/>
        <v>5569233</v>
      </c>
      <c r="H46" s="11">
        <v>172873</v>
      </c>
      <c r="I46" s="1">
        <f>H46/G46*100%</f>
        <v>3.1040719610761481E-2</v>
      </c>
    </row>
    <row r="49" spans="2:9" ht="30" x14ac:dyDescent="0.25">
      <c r="B49" s="1" t="s">
        <v>3</v>
      </c>
      <c r="C49" s="1" t="s">
        <v>7</v>
      </c>
      <c r="D49" s="7" t="s">
        <v>8</v>
      </c>
      <c r="E49" s="7" t="s">
        <v>9</v>
      </c>
      <c r="F49" s="6" t="s">
        <v>10</v>
      </c>
      <c r="G49" s="8" t="s">
        <v>11</v>
      </c>
      <c r="H49" s="9" t="s">
        <v>12</v>
      </c>
      <c r="I49" s="10" t="s">
        <v>0</v>
      </c>
    </row>
    <row r="50" spans="2:9" x14ac:dyDescent="0.25">
      <c r="B50" s="1">
        <v>2021</v>
      </c>
      <c r="C50" s="13" t="s">
        <v>13</v>
      </c>
      <c r="D50" s="11">
        <v>1339519</v>
      </c>
      <c r="E50" s="11">
        <v>3651121</v>
      </c>
      <c r="F50" s="11">
        <v>474315</v>
      </c>
      <c r="G50" s="11">
        <f t="shared" ref="G50:G61" si="6">D50+E50+F50</f>
        <v>5464955</v>
      </c>
      <c r="H50" s="11">
        <v>187431</v>
      </c>
      <c r="I50" s="1">
        <f t="shared" ref="I50:I61" si="7">H50/G50*100%</f>
        <v>3.4296897229711867E-2</v>
      </c>
    </row>
    <row r="51" spans="2:9" x14ac:dyDescent="0.25">
      <c r="B51" s="1">
        <v>2021</v>
      </c>
      <c r="C51" s="13" t="s">
        <v>25</v>
      </c>
      <c r="D51" s="11">
        <v>1255900</v>
      </c>
      <c r="E51" s="11">
        <v>3733140</v>
      </c>
      <c r="F51" s="11">
        <v>469000</v>
      </c>
      <c r="G51" s="11">
        <f>D51+E51+F51</f>
        <v>5458040</v>
      </c>
      <c r="H51" s="11">
        <v>201509</v>
      </c>
      <c r="I51" s="1">
        <f t="shared" si="7"/>
        <v>3.6919663468937568E-2</v>
      </c>
    </row>
    <row r="52" spans="2:9" x14ac:dyDescent="0.25">
      <c r="B52" s="1">
        <v>2021</v>
      </c>
      <c r="C52" s="13" t="s">
        <v>15</v>
      </c>
      <c r="D52" s="11">
        <v>1197970</v>
      </c>
      <c r="E52" s="11">
        <v>4081426</v>
      </c>
      <c r="F52" s="11">
        <v>446500</v>
      </c>
      <c r="G52" s="11">
        <f t="shared" si="6"/>
        <v>5725896</v>
      </c>
      <c r="H52" s="11">
        <v>210812</v>
      </c>
      <c r="I52" s="1">
        <f t="shared" si="7"/>
        <v>3.6817294620789483E-2</v>
      </c>
    </row>
    <row r="53" spans="2:9" x14ac:dyDescent="0.25">
      <c r="B53" s="1">
        <v>2021</v>
      </c>
      <c r="C53" s="1" t="s">
        <v>16</v>
      </c>
      <c r="D53" s="11">
        <v>1153534</v>
      </c>
      <c r="E53" s="11">
        <v>4175111</v>
      </c>
      <c r="F53" s="11">
        <v>462782</v>
      </c>
      <c r="G53" s="11">
        <f t="shared" si="6"/>
        <v>5791427</v>
      </c>
      <c r="H53" s="11">
        <v>223192</v>
      </c>
      <c r="I53" s="1">
        <f t="shared" si="7"/>
        <v>3.8538342967976633E-2</v>
      </c>
    </row>
    <row r="54" spans="2:9" x14ac:dyDescent="0.25">
      <c r="B54" s="1">
        <v>2021</v>
      </c>
      <c r="C54" s="13" t="s">
        <v>17</v>
      </c>
      <c r="D54" s="11">
        <v>1137149</v>
      </c>
      <c r="E54" s="11">
        <v>4033836</v>
      </c>
      <c r="F54" s="11">
        <v>456779</v>
      </c>
      <c r="G54" s="11">
        <f t="shared" si="6"/>
        <v>5627764</v>
      </c>
      <c r="H54" s="11">
        <v>237354</v>
      </c>
      <c r="I54" s="13">
        <f t="shared" si="7"/>
        <v>4.2175542542295663E-2</v>
      </c>
    </row>
    <row r="55" spans="2:9" x14ac:dyDescent="0.25">
      <c r="B55" s="1">
        <v>2021</v>
      </c>
      <c r="C55" s="13" t="s">
        <v>18</v>
      </c>
      <c r="D55" s="11">
        <v>1241688</v>
      </c>
      <c r="E55" s="11">
        <v>4208949</v>
      </c>
      <c r="F55" s="11">
        <v>461827</v>
      </c>
      <c r="G55" s="11">
        <f t="shared" si="6"/>
        <v>5912464</v>
      </c>
      <c r="H55" s="11">
        <v>251010</v>
      </c>
      <c r="I55" s="13">
        <f t="shared" si="7"/>
        <v>4.2454381117584816E-2</v>
      </c>
    </row>
    <row r="56" spans="2:9" x14ac:dyDescent="0.25">
      <c r="B56" s="1">
        <v>2021</v>
      </c>
      <c r="C56" s="13" t="s">
        <v>19</v>
      </c>
      <c r="D56" s="11">
        <v>1165246</v>
      </c>
      <c r="E56" s="11">
        <v>4185495</v>
      </c>
      <c r="F56" s="11">
        <v>451038</v>
      </c>
      <c r="G56" s="11">
        <f t="shared" si="6"/>
        <v>5801779</v>
      </c>
      <c r="H56" s="11">
        <v>264424</v>
      </c>
      <c r="I56" s="13">
        <f t="shared" si="7"/>
        <v>4.5576365456181628E-2</v>
      </c>
    </row>
    <row r="57" spans="2:9" x14ac:dyDescent="0.25">
      <c r="B57" s="1">
        <v>2021</v>
      </c>
      <c r="C57" s="13" t="s">
        <v>20</v>
      </c>
      <c r="D57" s="11">
        <v>1146684</v>
      </c>
      <c r="E57" s="11">
        <v>4057571</v>
      </c>
      <c r="F57" s="11">
        <v>440625</v>
      </c>
      <c r="G57" s="11">
        <f t="shared" si="6"/>
        <v>5644880</v>
      </c>
      <c r="H57" s="11">
        <v>226545</v>
      </c>
      <c r="I57" s="13">
        <f t="shared" si="7"/>
        <v>4.0132828332931789E-2</v>
      </c>
    </row>
    <row r="58" spans="2:9" x14ac:dyDescent="0.25">
      <c r="B58" s="1">
        <v>2021</v>
      </c>
      <c r="C58" s="13" t="s">
        <v>21</v>
      </c>
      <c r="D58" s="11">
        <v>1191912</v>
      </c>
      <c r="E58" s="11">
        <v>4243426</v>
      </c>
      <c r="F58" s="11">
        <v>427824</v>
      </c>
      <c r="G58" s="11">
        <f t="shared" si="6"/>
        <v>5863162</v>
      </c>
      <c r="H58" s="11">
        <v>244821</v>
      </c>
      <c r="I58" s="13">
        <f t="shared" si="7"/>
        <v>4.175579661622858E-2</v>
      </c>
    </row>
    <row r="59" spans="2:9" x14ac:dyDescent="0.25">
      <c r="B59" s="1">
        <v>2021</v>
      </c>
      <c r="C59" s="13" t="s">
        <v>22</v>
      </c>
      <c r="D59" s="11">
        <v>1087187</v>
      </c>
      <c r="E59" s="11">
        <v>4537374</v>
      </c>
      <c r="F59" s="11">
        <v>366312</v>
      </c>
      <c r="G59" s="11">
        <f t="shared" si="6"/>
        <v>5990873</v>
      </c>
      <c r="H59" s="11">
        <v>267743</v>
      </c>
      <c r="I59" s="13">
        <f t="shared" si="7"/>
        <v>4.469181703568078E-2</v>
      </c>
    </row>
    <row r="60" spans="2:9" x14ac:dyDescent="0.25">
      <c r="B60" s="1">
        <v>2021</v>
      </c>
      <c r="C60" s="13" t="s">
        <v>24</v>
      </c>
      <c r="D60" s="11">
        <v>1145704</v>
      </c>
      <c r="E60" s="11">
        <v>4319026</v>
      </c>
      <c r="F60" s="11">
        <v>358138</v>
      </c>
      <c r="G60" s="11">
        <f t="shared" si="6"/>
        <v>5822868</v>
      </c>
      <c r="H60" s="11">
        <v>280024</v>
      </c>
      <c r="I60" s="13">
        <f t="shared" si="7"/>
        <v>4.809039119554144E-2</v>
      </c>
    </row>
    <row r="61" spans="2:9" x14ac:dyDescent="0.25">
      <c r="B61" s="1">
        <v>2021</v>
      </c>
      <c r="C61" s="13" t="s">
        <v>23</v>
      </c>
      <c r="D61" s="11">
        <v>1270134</v>
      </c>
      <c r="E61" s="11">
        <v>4563245</v>
      </c>
      <c r="F61" s="11">
        <v>415080</v>
      </c>
      <c r="G61" s="11">
        <f t="shared" si="6"/>
        <v>6248459</v>
      </c>
      <c r="H61" s="11">
        <v>267309</v>
      </c>
      <c r="I61" s="13">
        <f t="shared" si="7"/>
        <v>4.2779987833800305E-2</v>
      </c>
    </row>
    <row r="65" spans="2:11" ht="30" x14ac:dyDescent="0.25">
      <c r="B65" s="1" t="s">
        <v>3</v>
      </c>
      <c r="C65" s="1" t="s">
        <v>7</v>
      </c>
      <c r="D65" s="7" t="s">
        <v>8</v>
      </c>
      <c r="E65" s="7" t="s">
        <v>9</v>
      </c>
      <c r="F65" s="6" t="s">
        <v>10</v>
      </c>
      <c r="G65" s="8" t="s">
        <v>11</v>
      </c>
      <c r="H65" s="9" t="s">
        <v>12</v>
      </c>
      <c r="I65" s="10" t="s">
        <v>0</v>
      </c>
    </row>
    <row r="66" spans="2:11" x14ac:dyDescent="0.25">
      <c r="B66" s="1">
        <v>2022</v>
      </c>
      <c r="C66" s="13" t="s">
        <v>13</v>
      </c>
      <c r="D66" s="11">
        <v>1214972</v>
      </c>
      <c r="E66" s="11">
        <v>4527315</v>
      </c>
      <c r="F66" s="11">
        <v>406455</v>
      </c>
      <c r="G66" s="11">
        <f t="shared" ref="G66:G77" si="8">D66+E66+F66</f>
        <v>6148742</v>
      </c>
      <c r="H66" s="11">
        <v>282173</v>
      </c>
      <c r="I66" s="1">
        <f t="shared" ref="I66:I77" si="9">H66/G66*100%</f>
        <v>4.5891175788478358E-2</v>
      </c>
      <c r="K66">
        <f>I66+I67+I68+I69+I70+I71+I72+I73+I74+I75+I76+I77</f>
        <v>0.705755299463946</v>
      </c>
    </row>
    <row r="67" spans="2:11" x14ac:dyDescent="0.25">
      <c r="B67" s="1">
        <v>2022</v>
      </c>
      <c r="C67" s="13" t="s">
        <v>25</v>
      </c>
      <c r="D67" s="11">
        <v>1228456</v>
      </c>
      <c r="E67" s="11">
        <v>4679307</v>
      </c>
      <c r="F67" s="11">
        <v>436591</v>
      </c>
      <c r="G67" s="11">
        <f t="shared" si="8"/>
        <v>6344354</v>
      </c>
      <c r="H67" s="11">
        <v>303421</v>
      </c>
      <c r="I67" s="1">
        <f t="shared" si="9"/>
        <v>4.7825357790564647E-2</v>
      </c>
    </row>
    <row r="68" spans="2:11" x14ac:dyDescent="0.25">
      <c r="B68" s="1">
        <v>2022</v>
      </c>
      <c r="C68" s="13" t="s">
        <v>15</v>
      </c>
      <c r="D68" s="11">
        <v>1267365</v>
      </c>
      <c r="E68" s="11">
        <v>4943955</v>
      </c>
      <c r="F68" s="11">
        <v>434475</v>
      </c>
      <c r="G68" s="11">
        <f t="shared" si="8"/>
        <v>6645795</v>
      </c>
      <c r="H68" s="11">
        <v>354034</v>
      </c>
      <c r="I68" s="1">
        <f t="shared" si="9"/>
        <v>5.3271880941256837E-2</v>
      </c>
    </row>
    <row r="69" spans="2:11" x14ac:dyDescent="0.25">
      <c r="B69" s="1">
        <v>2022</v>
      </c>
      <c r="C69" s="1" t="s">
        <v>16</v>
      </c>
      <c r="D69" s="11">
        <v>1285359</v>
      </c>
      <c r="E69" s="11">
        <v>5087994</v>
      </c>
      <c r="F69" s="11">
        <v>424174</v>
      </c>
      <c r="G69" s="11">
        <f t="shared" si="8"/>
        <v>6797527</v>
      </c>
      <c r="H69" s="11">
        <v>376023</v>
      </c>
      <c r="I69" s="1">
        <f t="shared" si="9"/>
        <v>5.5317617715972295E-2</v>
      </c>
    </row>
    <row r="70" spans="2:11" x14ac:dyDescent="0.25">
      <c r="B70" s="1">
        <v>2022</v>
      </c>
      <c r="C70" s="13" t="s">
        <v>17</v>
      </c>
      <c r="D70" s="11">
        <v>1301739</v>
      </c>
      <c r="E70" s="11">
        <v>5367453</v>
      </c>
      <c r="F70" s="11">
        <v>403473</v>
      </c>
      <c r="G70" s="11">
        <f t="shared" si="8"/>
        <v>7072665</v>
      </c>
      <c r="H70" s="11">
        <v>411005</v>
      </c>
      <c r="I70" s="1">
        <f t="shared" si="9"/>
        <v>5.8111758439004249E-2</v>
      </c>
    </row>
    <row r="71" spans="2:11" x14ac:dyDescent="0.25">
      <c r="B71" s="1">
        <v>2022</v>
      </c>
      <c r="C71" s="13" t="s">
        <v>18</v>
      </c>
      <c r="D71" s="11">
        <v>1279801</v>
      </c>
      <c r="E71" s="11">
        <v>5044781</v>
      </c>
      <c r="F71" s="11">
        <v>413407</v>
      </c>
      <c r="G71" s="11">
        <f t="shared" si="8"/>
        <v>6737989</v>
      </c>
      <c r="H71" s="11">
        <v>394989</v>
      </c>
      <c r="I71" s="1">
        <f t="shared" si="9"/>
        <v>5.8621199886197496E-2</v>
      </c>
    </row>
    <row r="72" spans="2:11" x14ac:dyDescent="0.25">
      <c r="B72" s="1">
        <v>2022</v>
      </c>
      <c r="C72" s="13" t="s">
        <v>19</v>
      </c>
      <c r="D72" s="11">
        <v>1353360</v>
      </c>
      <c r="E72" s="11">
        <v>5300581</v>
      </c>
      <c r="F72" s="11">
        <v>419137</v>
      </c>
      <c r="G72" s="11">
        <f t="shared" si="8"/>
        <v>7073078</v>
      </c>
      <c r="H72" s="11">
        <v>427521</v>
      </c>
      <c r="I72" s="1">
        <f t="shared" si="9"/>
        <v>6.044341657196485E-2</v>
      </c>
    </row>
    <row r="73" spans="2:11" x14ac:dyDescent="0.25">
      <c r="B73" s="1">
        <v>2022</v>
      </c>
      <c r="C73" s="13" t="s">
        <v>20</v>
      </c>
      <c r="D73" s="11">
        <v>1365934</v>
      </c>
      <c r="E73" s="11">
        <v>5312485</v>
      </c>
      <c r="F73" s="11">
        <v>408272</v>
      </c>
      <c r="G73" s="11">
        <f>D73+E73+F73</f>
        <v>7086691</v>
      </c>
      <c r="H73" s="11">
        <v>450192</v>
      </c>
      <c r="I73" s="1">
        <f t="shared" si="9"/>
        <v>6.3526404636522177E-2</v>
      </c>
    </row>
    <row r="74" spans="2:11" x14ac:dyDescent="0.25">
      <c r="B74" s="1">
        <v>2022</v>
      </c>
      <c r="C74" s="13" t="s">
        <v>21</v>
      </c>
      <c r="D74" s="11">
        <v>1375752</v>
      </c>
      <c r="E74" s="11">
        <v>5639878</v>
      </c>
      <c r="F74" s="11">
        <v>390614</v>
      </c>
      <c r="G74" s="11">
        <f t="shared" si="8"/>
        <v>7406244</v>
      </c>
      <c r="H74" s="11">
        <v>464779</v>
      </c>
      <c r="I74" s="1">
        <f t="shared" si="9"/>
        <v>6.275502130364595E-2</v>
      </c>
    </row>
    <row r="75" spans="2:11" x14ac:dyDescent="0.25">
      <c r="B75" s="1">
        <v>2022</v>
      </c>
      <c r="C75" s="13" t="s">
        <v>22</v>
      </c>
      <c r="D75" s="11">
        <v>1362778</v>
      </c>
      <c r="E75" s="11">
        <v>5558511</v>
      </c>
      <c r="F75" s="11">
        <v>400181</v>
      </c>
      <c r="G75" s="11">
        <f t="shared" si="8"/>
        <v>7321470</v>
      </c>
      <c r="H75" s="11">
        <v>482731</v>
      </c>
      <c r="I75" s="1">
        <f t="shared" si="9"/>
        <v>6.5933617156117549E-2</v>
      </c>
    </row>
    <row r="76" spans="2:11" x14ac:dyDescent="0.25">
      <c r="B76" s="1">
        <v>2022</v>
      </c>
      <c r="C76" s="13" t="s">
        <v>24</v>
      </c>
      <c r="D76" s="11">
        <v>1359821</v>
      </c>
      <c r="E76" s="11">
        <v>5495572</v>
      </c>
      <c r="F76" s="11">
        <v>394096</v>
      </c>
      <c r="G76" s="11">
        <f t="shared" si="8"/>
        <v>7249489</v>
      </c>
      <c r="H76" s="11">
        <v>494705</v>
      </c>
      <c r="I76" s="1">
        <f t="shared" si="9"/>
        <v>6.8239982155983689E-2</v>
      </c>
    </row>
    <row r="77" spans="2:11" x14ac:dyDescent="0.25">
      <c r="B77" s="1">
        <v>2022</v>
      </c>
      <c r="C77" s="13" t="s">
        <v>23</v>
      </c>
      <c r="D77" s="11">
        <v>1379710</v>
      </c>
      <c r="E77" s="11">
        <v>5805476</v>
      </c>
      <c r="F77" s="11">
        <v>391632</v>
      </c>
      <c r="G77" s="11">
        <f t="shared" si="8"/>
        <v>7576818</v>
      </c>
      <c r="H77" s="11">
        <v>498690</v>
      </c>
      <c r="I77" s="1">
        <f t="shared" si="9"/>
        <v>6.5817867078237863E-2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J82"/>
  <sheetViews>
    <sheetView topLeftCell="A63" workbookViewId="0">
      <selection activeCell="J71" sqref="J71:J82"/>
    </sheetView>
  </sheetViews>
  <sheetFormatPr defaultRowHeight="15" x14ac:dyDescent="0.25"/>
  <cols>
    <col min="3" max="3" width="10.5703125" customWidth="1"/>
    <col min="4" max="4" width="12.28515625" customWidth="1"/>
    <col min="5" max="5" width="11.85546875" customWidth="1"/>
    <col min="6" max="6" width="18.85546875" customWidth="1"/>
    <col min="7" max="7" width="14.140625" customWidth="1"/>
    <col min="8" max="8" width="13.5703125" customWidth="1"/>
    <col min="9" max="9" width="14.42578125" customWidth="1"/>
    <col min="10" max="10" width="9.28515625" customWidth="1"/>
    <col min="11" max="11" width="18.42578125" customWidth="1"/>
    <col min="12" max="12" width="10.28515625" customWidth="1"/>
  </cols>
  <sheetData>
    <row r="3" spans="2:10" x14ac:dyDescent="0.25">
      <c r="B3" s="17" t="s">
        <v>3</v>
      </c>
      <c r="C3" s="17" t="s">
        <v>26</v>
      </c>
      <c r="D3" s="18" t="s">
        <v>31</v>
      </c>
      <c r="E3" s="18"/>
      <c r="F3" s="18"/>
      <c r="G3" s="18"/>
      <c r="H3" s="19" t="s">
        <v>33</v>
      </c>
      <c r="I3" s="20" t="s">
        <v>27</v>
      </c>
      <c r="J3" s="21" t="s">
        <v>1</v>
      </c>
    </row>
    <row r="4" spans="2:10" x14ac:dyDescent="0.25">
      <c r="B4" s="17"/>
      <c r="C4" s="17"/>
      <c r="D4" s="16" t="s">
        <v>28</v>
      </c>
      <c r="E4" s="1" t="s">
        <v>29</v>
      </c>
      <c r="F4" s="1" t="s">
        <v>32</v>
      </c>
      <c r="G4" s="15" t="s">
        <v>30</v>
      </c>
      <c r="H4" s="19"/>
      <c r="I4" s="20"/>
      <c r="J4" s="21"/>
    </row>
    <row r="5" spans="2:10" x14ac:dyDescent="0.25">
      <c r="B5" s="1">
        <v>2018</v>
      </c>
      <c r="C5" s="1" t="s">
        <v>13</v>
      </c>
      <c r="D5" s="11">
        <v>505245</v>
      </c>
      <c r="E5" s="11">
        <v>182919</v>
      </c>
      <c r="F5" s="11">
        <v>156001</v>
      </c>
      <c r="G5" s="11">
        <v>3752475</v>
      </c>
      <c r="H5" s="11">
        <f>D5+E5+F5+G5</f>
        <v>4596640</v>
      </c>
      <c r="I5" s="11">
        <v>3945867</v>
      </c>
      <c r="J5" s="1">
        <f>I5/H5*100%</f>
        <v>0.85842419680462245</v>
      </c>
    </row>
    <row r="6" spans="2:10" x14ac:dyDescent="0.25">
      <c r="B6" s="1">
        <v>2018</v>
      </c>
      <c r="C6" s="1" t="s">
        <v>14</v>
      </c>
      <c r="D6" s="11">
        <v>455488</v>
      </c>
      <c r="E6" s="11">
        <v>192017</v>
      </c>
      <c r="F6" s="11">
        <v>155261</v>
      </c>
      <c r="G6" s="11">
        <v>3636203</v>
      </c>
      <c r="H6" s="11">
        <f t="shared" ref="H6:H16" si="0">D6+E6+F6+G6</f>
        <v>4438969</v>
      </c>
      <c r="I6" s="11">
        <v>4024878</v>
      </c>
      <c r="J6" s="1">
        <f t="shared" ref="J6:J16" si="1">I6/H6*100%</f>
        <v>0.90671459971898882</v>
      </c>
    </row>
    <row r="7" spans="2:10" x14ac:dyDescent="0.25">
      <c r="B7" s="1">
        <v>2018</v>
      </c>
      <c r="C7" s="1" t="s">
        <v>15</v>
      </c>
      <c r="D7" s="11">
        <v>414612</v>
      </c>
      <c r="E7" s="11">
        <v>208043</v>
      </c>
      <c r="F7" s="11">
        <v>148379</v>
      </c>
      <c r="G7" s="11">
        <v>4085637</v>
      </c>
      <c r="H7" s="11">
        <f t="shared" si="0"/>
        <v>4856671</v>
      </c>
      <c r="I7" s="11">
        <v>4291323</v>
      </c>
      <c r="J7" s="1">
        <f t="shared" si="1"/>
        <v>0.88359351498176431</v>
      </c>
    </row>
    <row r="8" spans="2:10" x14ac:dyDescent="0.25">
      <c r="B8" s="1">
        <v>2018</v>
      </c>
      <c r="C8" s="1" t="s">
        <v>16</v>
      </c>
      <c r="D8" s="11">
        <v>404926</v>
      </c>
      <c r="E8" s="11">
        <v>219082</v>
      </c>
      <c r="F8" s="11">
        <v>152115</v>
      </c>
      <c r="G8" s="11">
        <v>4003844</v>
      </c>
      <c r="H8" s="11">
        <f t="shared" si="0"/>
        <v>4779967</v>
      </c>
      <c r="I8" s="11">
        <v>4381030</v>
      </c>
      <c r="J8" s="1">
        <f t="shared" si="1"/>
        <v>0.91653980037937499</v>
      </c>
    </row>
    <row r="9" spans="2:10" x14ac:dyDescent="0.25">
      <c r="B9" s="1">
        <v>2018</v>
      </c>
      <c r="C9" s="1" t="s">
        <v>17</v>
      </c>
      <c r="D9" s="11">
        <v>395455</v>
      </c>
      <c r="E9" s="11">
        <v>229347</v>
      </c>
      <c r="F9" s="11">
        <v>157181</v>
      </c>
      <c r="G9" s="11">
        <v>4099808</v>
      </c>
      <c r="H9" s="11">
        <f t="shared" si="0"/>
        <v>4881791</v>
      </c>
      <c r="I9" s="11">
        <v>4570425</v>
      </c>
      <c r="J9" s="1">
        <f t="shared" si="1"/>
        <v>0.93621889998977836</v>
      </c>
    </row>
    <row r="10" spans="2:10" x14ac:dyDescent="0.25">
      <c r="B10" s="1">
        <v>2018</v>
      </c>
      <c r="C10" s="1" t="s">
        <v>18</v>
      </c>
      <c r="D10" s="11">
        <v>488460</v>
      </c>
      <c r="E10" s="11">
        <v>234532</v>
      </c>
      <c r="F10" s="11">
        <v>162277</v>
      </c>
      <c r="G10" s="11">
        <v>4285423</v>
      </c>
      <c r="H10" s="11">
        <f t="shared" si="0"/>
        <v>5170692</v>
      </c>
      <c r="I10" s="11">
        <v>4713263</v>
      </c>
      <c r="J10" s="1">
        <f t="shared" si="1"/>
        <v>0.9115342781971929</v>
      </c>
    </row>
    <row r="11" spans="2:10" x14ac:dyDescent="0.25">
      <c r="B11" s="1">
        <v>2018</v>
      </c>
      <c r="C11" s="1" t="s">
        <v>19</v>
      </c>
      <c r="D11" s="11">
        <v>322791</v>
      </c>
      <c r="E11" s="11">
        <v>244086</v>
      </c>
      <c r="F11" s="11">
        <v>163517</v>
      </c>
      <c r="G11" s="11">
        <v>4401646</v>
      </c>
      <c r="H11" s="11">
        <f t="shared" si="0"/>
        <v>5132040</v>
      </c>
      <c r="I11" s="11">
        <v>4701592</v>
      </c>
      <c r="J11" s="1">
        <f t="shared" si="1"/>
        <v>0.91612536145470413</v>
      </c>
    </row>
    <row r="12" spans="2:10" x14ac:dyDescent="0.25">
      <c r="B12" s="1">
        <v>2018</v>
      </c>
      <c r="C12" s="1" t="s">
        <v>20</v>
      </c>
      <c r="D12" s="11">
        <v>336365</v>
      </c>
      <c r="E12" s="11">
        <v>249029</v>
      </c>
      <c r="F12" s="11">
        <v>168962</v>
      </c>
      <c r="G12" s="11">
        <v>4370505</v>
      </c>
      <c r="H12" s="11">
        <f t="shared" si="0"/>
        <v>5124861</v>
      </c>
      <c r="I12" s="11">
        <v>4807684</v>
      </c>
      <c r="J12" s="1">
        <f t="shared" si="1"/>
        <v>0.93811012630391344</v>
      </c>
    </row>
    <row r="13" spans="2:10" x14ac:dyDescent="0.25">
      <c r="B13" s="1">
        <v>2018</v>
      </c>
      <c r="C13" s="1" t="s">
        <v>21</v>
      </c>
      <c r="D13" s="11">
        <v>337786</v>
      </c>
      <c r="E13" s="11">
        <v>248461</v>
      </c>
      <c r="F13" s="11">
        <v>173811</v>
      </c>
      <c r="G13" s="11">
        <v>4567839</v>
      </c>
      <c r="H13" s="11">
        <f t="shared" si="0"/>
        <v>5327897</v>
      </c>
      <c r="I13" s="11">
        <v>4764843</v>
      </c>
      <c r="J13" s="1">
        <f t="shared" si="1"/>
        <v>0.89431965370201416</v>
      </c>
    </row>
    <row r="14" spans="2:10" x14ac:dyDescent="0.25">
      <c r="B14" s="1">
        <v>2018</v>
      </c>
      <c r="C14" s="1" t="s">
        <v>22</v>
      </c>
      <c r="D14" s="11">
        <v>424843</v>
      </c>
      <c r="E14" s="11">
        <v>252336</v>
      </c>
      <c r="F14" s="11">
        <v>175271</v>
      </c>
      <c r="G14" s="11">
        <v>4210621</v>
      </c>
      <c r="H14" s="11">
        <f t="shared" si="0"/>
        <v>5063071</v>
      </c>
      <c r="I14" s="11">
        <v>4719388</v>
      </c>
      <c r="J14" s="1">
        <f t="shared" si="1"/>
        <v>0.93211965623235382</v>
      </c>
    </row>
    <row r="15" spans="2:10" x14ac:dyDescent="0.25">
      <c r="B15" s="1">
        <v>2018</v>
      </c>
      <c r="C15" s="1" t="s">
        <v>24</v>
      </c>
      <c r="D15" s="11">
        <v>401124</v>
      </c>
      <c r="E15" s="11">
        <v>274929</v>
      </c>
      <c r="F15" s="11">
        <v>177513</v>
      </c>
      <c r="G15" s="11">
        <v>4299062</v>
      </c>
      <c r="H15" s="11">
        <f t="shared" si="0"/>
        <v>5152628</v>
      </c>
      <c r="I15" s="11">
        <v>4642498</v>
      </c>
      <c r="J15" s="1">
        <f t="shared" si="1"/>
        <v>0.90099615186658144</v>
      </c>
    </row>
    <row r="16" spans="2:10" x14ac:dyDescent="0.25">
      <c r="B16" s="1">
        <v>2018</v>
      </c>
      <c r="C16" s="1" t="s">
        <v>23</v>
      </c>
      <c r="D16" s="11">
        <v>492219</v>
      </c>
      <c r="E16" s="11">
        <v>307612</v>
      </c>
      <c r="F16" s="11">
        <v>175565</v>
      </c>
      <c r="G16" s="11">
        <v>4530711</v>
      </c>
      <c r="H16" s="11">
        <f t="shared" si="0"/>
        <v>5506107</v>
      </c>
      <c r="I16" s="11">
        <v>4899744</v>
      </c>
      <c r="J16" s="1">
        <f t="shared" si="1"/>
        <v>0.88987446121188707</v>
      </c>
    </row>
    <row r="18" spans="2:10" x14ac:dyDescent="0.25">
      <c r="B18" s="17" t="s">
        <v>3</v>
      </c>
      <c r="C18" s="17" t="s">
        <v>26</v>
      </c>
      <c r="D18" s="18" t="s">
        <v>31</v>
      </c>
      <c r="E18" s="18"/>
      <c r="F18" s="18"/>
      <c r="G18" s="18"/>
      <c r="H18" s="19" t="s">
        <v>33</v>
      </c>
      <c r="I18" s="20" t="s">
        <v>27</v>
      </c>
      <c r="J18" s="21" t="s">
        <v>1</v>
      </c>
    </row>
    <row r="19" spans="2:10" x14ac:dyDescent="0.25">
      <c r="B19" s="17"/>
      <c r="C19" s="17"/>
      <c r="D19" s="16" t="s">
        <v>28</v>
      </c>
      <c r="E19" s="1" t="s">
        <v>29</v>
      </c>
      <c r="F19" s="1" t="s">
        <v>32</v>
      </c>
      <c r="G19" s="15" t="s">
        <v>30</v>
      </c>
      <c r="H19" s="19"/>
      <c r="I19" s="20"/>
      <c r="J19" s="21"/>
    </row>
    <row r="20" spans="2:10" x14ac:dyDescent="0.25">
      <c r="B20">
        <v>2019</v>
      </c>
      <c r="C20" s="1" t="s">
        <v>13</v>
      </c>
      <c r="D20" s="14">
        <v>411271</v>
      </c>
      <c r="E20" s="14">
        <v>309463</v>
      </c>
      <c r="F20" s="14">
        <v>175288</v>
      </c>
      <c r="G20" s="14">
        <v>4090603</v>
      </c>
      <c r="H20" s="14">
        <f>D20+E20+F20+G20</f>
        <v>4986625</v>
      </c>
      <c r="I20" s="14">
        <v>4542799</v>
      </c>
      <c r="J20">
        <f>I20/H20*100%</f>
        <v>0.91099671621587752</v>
      </c>
    </row>
    <row r="21" spans="2:10" x14ac:dyDescent="0.25">
      <c r="B21">
        <v>2019</v>
      </c>
      <c r="C21" s="1" t="s">
        <v>14</v>
      </c>
      <c r="D21" s="14">
        <v>881505</v>
      </c>
      <c r="E21" s="14">
        <v>320541</v>
      </c>
      <c r="F21" s="14">
        <v>179798</v>
      </c>
      <c r="G21" s="14">
        <v>3946717</v>
      </c>
      <c r="H21" s="14">
        <f t="shared" ref="H21:H31" si="2">D21+E21+F21+G21</f>
        <v>5328561</v>
      </c>
      <c r="I21" s="14">
        <v>4526050</v>
      </c>
      <c r="J21">
        <f t="shared" ref="J21:J31" si="3">I21/H21*100%</f>
        <v>0.84939442374779983</v>
      </c>
    </row>
    <row r="22" spans="2:10" x14ac:dyDescent="0.25">
      <c r="B22">
        <v>2019</v>
      </c>
      <c r="C22" s="1" t="s">
        <v>15</v>
      </c>
      <c r="D22" s="14">
        <v>676080</v>
      </c>
      <c r="E22" s="14">
        <v>320708</v>
      </c>
      <c r="F22" s="14">
        <v>178532</v>
      </c>
      <c r="G22" s="14">
        <v>4286801</v>
      </c>
      <c r="H22" s="14">
        <f t="shared" si="2"/>
        <v>5462121</v>
      </c>
      <c r="I22" s="14">
        <v>4738999</v>
      </c>
      <c r="J22">
        <f t="shared" si="3"/>
        <v>0.8676115011000306</v>
      </c>
    </row>
    <row r="23" spans="2:10" x14ac:dyDescent="0.25">
      <c r="B23">
        <v>2019</v>
      </c>
      <c r="C23" s="1" t="s">
        <v>16</v>
      </c>
      <c r="D23" s="14">
        <v>521707</v>
      </c>
      <c r="E23" s="14">
        <v>334469</v>
      </c>
      <c r="F23" s="14">
        <v>190461</v>
      </c>
      <c r="G23" s="14">
        <v>3952411</v>
      </c>
      <c r="H23" s="14">
        <f t="shared" si="2"/>
        <v>4999048</v>
      </c>
      <c r="I23" s="14">
        <v>4609628</v>
      </c>
      <c r="J23">
        <f t="shared" si="3"/>
        <v>0.92210116806239906</v>
      </c>
    </row>
    <row r="24" spans="2:10" x14ac:dyDescent="0.25">
      <c r="B24">
        <v>2019</v>
      </c>
      <c r="C24" s="1" t="s">
        <v>17</v>
      </c>
      <c r="D24" s="14">
        <v>601569</v>
      </c>
      <c r="E24" s="14">
        <v>357067</v>
      </c>
      <c r="F24" s="14">
        <v>197552</v>
      </c>
      <c r="G24" s="14">
        <v>4069996</v>
      </c>
      <c r="H24" s="14">
        <f t="shared" si="2"/>
        <v>5226184</v>
      </c>
      <c r="I24" s="14">
        <v>4860071</v>
      </c>
      <c r="J24">
        <f t="shared" si="3"/>
        <v>0.92994640066251011</v>
      </c>
    </row>
    <row r="25" spans="2:10" x14ac:dyDescent="0.25">
      <c r="B25">
        <v>2019</v>
      </c>
      <c r="C25" s="1" t="s">
        <v>18</v>
      </c>
      <c r="D25" s="14">
        <v>717955</v>
      </c>
      <c r="E25" s="14">
        <v>368126</v>
      </c>
      <c r="F25" s="14">
        <v>202580</v>
      </c>
      <c r="G25" s="14">
        <v>4344388</v>
      </c>
      <c r="H25" s="14">
        <f t="shared" si="2"/>
        <v>5633049</v>
      </c>
      <c r="I25" s="14">
        <v>4918005</v>
      </c>
      <c r="J25">
        <f t="shared" si="3"/>
        <v>0.87306270547264897</v>
      </c>
    </row>
    <row r="26" spans="2:10" x14ac:dyDescent="0.25">
      <c r="B26">
        <v>2019</v>
      </c>
      <c r="C26" s="1" t="s">
        <v>19</v>
      </c>
      <c r="D26" s="14">
        <v>809818</v>
      </c>
      <c r="E26" s="14">
        <v>381071</v>
      </c>
      <c r="F26" s="14">
        <v>203762</v>
      </c>
      <c r="G26" s="14">
        <v>4122738</v>
      </c>
      <c r="H26" s="14">
        <f t="shared" si="2"/>
        <v>5517389</v>
      </c>
      <c r="I26" s="14">
        <v>4807911</v>
      </c>
      <c r="J26">
        <f t="shared" si="3"/>
        <v>0.87141055307138937</v>
      </c>
    </row>
    <row r="27" spans="2:10" x14ac:dyDescent="0.25">
      <c r="B27">
        <v>2019</v>
      </c>
      <c r="C27" s="1" t="s">
        <v>20</v>
      </c>
      <c r="D27" s="14">
        <v>915422</v>
      </c>
      <c r="E27" s="14">
        <v>378663</v>
      </c>
      <c r="F27" s="14">
        <v>209251</v>
      </c>
      <c r="G27" s="14">
        <v>3874630</v>
      </c>
      <c r="H27" s="14">
        <f t="shared" si="2"/>
        <v>5377966</v>
      </c>
      <c r="I27" s="14">
        <v>4951559</v>
      </c>
      <c r="J27">
        <f t="shared" si="3"/>
        <v>0.92071221722115759</v>
      </c>
    </row>
    <row r="28" spans="2:10" x14ac:dyDescent="0.25">
      <c r="B28">
        <v>2019</v>
      </c>
      <c r="C28" s="1" t="s">
        <v>21</v>
      </c>
      <c r="D28" s="14">
        <v>762491</v>
      </c>
      <c r="E28" s="14">
        <v>387107</v>
      </c>
      <c r="F28" s="14">
        <v>204468</v>
      </c>
      <c r="G28" s="14">
        <v>4338761</v>
      </c>
      <c r="H28" s="14">
        <f t="shared" si="2"/>
        <v>5692827</v>
      </c>
      <c r="I28" s="14">
        <v>5048189</v>
      </c>
      <c r="J28">
        <f t="shared" si="3"/>
        <v>0.8867631143542567</v>
      </c>
    </row>
    <row r="29" spans="2:10" x14ac:dyDescent="0.25">
      <c r="B29">
        <v>2019</v>
      </c>
      <c r="C29" s="1" t="s">
        <v>22</v>
      </c>
      <c r="D29" s="14">
        <v>769964</v>
      </c>
      <c r="E29" s="14">
        <v>390580</v>
      </c>
      <c r="F29" s="14">
        <v>213512</v>
      </c>
      <c r="G29" s="14">
        <v>4468006</v>
      </c>
      <c r="H29" s="14">
        <f t="shared" si="2"/>
        <v>5842062</v>
      </c>
      <c r="I29" s="14">
        <v>4974710</v>
      </c>
      <c r="J29">
        <f t="shared" si="3"/>
        <v>0.85153324288581667</v>
      </c>
    </row>
    <row r="30" spans="2:10" x14ac:dyDescent="0.25">
      <c r="B30">
        <v>2019</v>
      </c>
      <c r="C30" s="1" t="s">
        <v>24</v>
      </c>
      <c r="D30" s="14">
        <v>865196</v>
      </c>
      <c r="E30" s="14">
        <v>404132</v>
      </c>
      <c r="F30" s="14">
        <v>218880</v>
      </c>
      <c r="G30" s="14">
        <v>4366488</v>
      </c>
      <c r="H30" s="14">
        <f t="shared" si="2"/>
        <v>5854696</v>
      </c>
      <c r="I30" s="14">
        <v>5207389</v>
      </c>
      <c r="J30">
        <f t="shared" si="3"/>
        <v>0.88943798277485286</v>
      </c>
    </row>
    <row r="31" spans="2:10" x14ac:dyDescent="0.25">
      <c r="B31">
        <v>2019</v>
      </c>
      <c r="C31" s="1" t="s">
        <v>23</v>
      </c>
      <c r="D31" s="14">
        <v>1094260</v>
      </c>
      <c r="E31" s="14">
        <v>425343</v>
      </c>
      <c r="F31" s="14">
        <v>231954</v>
      </c>
      <c r="G31" s="14">
        <v>4453374</v>
      </c>
      <c r="H31" s="14">
        <f t="shared" si="2"/>
        <v>6204931</v>
      </c>
      <c r="I31" s="14">
        <v>5645419</v>
      </c>
      <c r="J31">
        <f t="shared" si="3"/>
        <v>0.90982784498328828</v>
      </c>
    </row>
    <row r="35" spans="2:10" x14ac:dyDescent="0.25">
      <c r="B35" s="17" t="s">
        <v>3</v>
      </c>
      <c r="C35" s="17" t="s">
        <v>26</v>
      </c>
      <c r="D35" s="18" t="s">
        <v>31</v>
      </c>
      <c r="E35" s="18"/>
      <c r="F35" s="18"/>
      <c r="G35" s="18"/>
      <c r="H35" s="19" t="s">
        <v>33</v>
      </c>
      <c r="I35" s="20" t="s">
        <v>27</v>
      </c>
      <c r="J35" s="21" t="s">
        <v>1</v>
      </c>
    </row>
    <row r="36" spans="2:10" x14ac:dyDescent="0.25">
      <c r="B36" s="17"/>
      <c r="C36" s="17"/>
      <c r="D36" s="16" t="s">
        <v>28</v>
      </c>
      <c r="E36" s="1" t="s">
        <v>29</v>
      </c>
      <c r="F36" s="1" t="s">
        <v>32</v>
      </c>
      <c r="G36" s="15" t="s">
        <v>30</v>
      </c>
      <c r="H36" s="19"/>
      <c r="I36" s="20"/>
      <c r="J36" s="21"/>
    </row>
    <row r="37" spans="2:10" x14ac:dyDescent="0.25">
      <c r="B37">
        <v>2020</v>
      </c>
      <c r="C37" s="1" t="s">
        <v>13</v>
      </c>
      <c r="D37" s="14">
        <v>924775</v>
      </c>
      <c r="E37" s="14">
        <v>434274</v>
      </c>
      <c r="F37" s="14">
        <v>223333</v>
      </c>
      <c r="G37" s="14">
        <v>4153573</v>
      </c>
      <c r="H37" s="14">
        <f>D37+E37+F37+G37</f>
        <v>5735955</v>
      </c>
      <c r="I37" s="14">
        <v>5474961</v>
      </c>
      <c r="J37">
        <f>I37/H37*100%</f>
        <v>0.95449859700782169</v>
      </c>
    </row>
    <row r="38" spans="2:10" x14ac:dyDescent="0.25">
      <c r="B38">
        <v>2020</v>
      </c>
      <c r="C38" s="1" t="s">
        <v>14</v>
      </c>
      <c r="D38" s="14">
        <v>959411</v>
      </c>
      <c r="E38" s="14">
        <v>416039</v>
      </c>
      <c r="F38" s="14">
        <v>227002</v>
      </c>
      <c r="G38" s="14">
        <v>4425703</v>
      </c>
      <c r="H38" s="14">
        <f t="shared" ref="H38:H48" si="4">D38+E38+F38+G38</f>
        <v>6028155</v>
      </c>
      <c r="I38" s="14">
        <v>5571589</v>
      </c>
      <c r="J38">
        <f t="shared" ref="J38:J48" si="5">I38/H38*100%</f>
        <v>0.92426107158823889</v>
      </c>
    </row>
    <row r="39" spans="2:10" x14ac:dyDescent="0.25">
      <c r="B39">
        <v>2020</v>
      </c>
      <c r="C39" s="1" t="s">
        <v>15</v>
      </c>
      <c r="D39" s="14">
        <v>794745</v>
      </c>
      <c r="E39" s="14">
        <v>434872</v>
      </c>
      <c r="F39" s="14">
        <v>230859</v>
      </c>
      <c r="G39" s="14">
        <v>4430351</v>
      </c>
      <c r="H39" s="14">
        <f t="shared" si="4"/>
        <v>5890827</v>
      </c>
      <c r="I39" s="14">
        <v>5678277</v>
      </c>
      <c r="J39">
        <f t="shared" si="5"/>
        <v>0.96391847867880009</v>
      </c>
    </row>
    <row r="40" spans="2:10" x14ac:dyDescent="0.25">
      <c r="B40">
        <v>2020</v>
      </c>
      <c r="C40" s="1" t="s">
        <v>16</v>
      </c>
      <c r="D40" s="14">
        <v>713911</v>
      </c>
      <c r="E40" s="14">
        <v>447153</v>
      </c>
      <c r="F40" s="14">
        <v>245611</v>
      </c>
      <c r="G40" s="14">
        <v>4433718</v>
      </c>
      <c r="H40" s="14">
        <f t="shared" si="4"/>
        <v>5840393</v>
      </c>
      <c r="I40" s="14">
        <v>5739143</v>
      </c>
      <c r="J40">
        <f t="shared" si="5"/>
        <v>0.98266383786159595</v>
      </c>
    </row>
    <row r="41" spans="2:10" x14ac:dyDescent="0.25">
      <c r="B41">
        <v>2020</v>
      </c>
      <c r="C41" s="1" t="s">
        <v>17</v>
      </c>
      <c r="D41" s="14">
        <v>701622</v>
      </c>
      <c r="E41" s="14">
        <v>486709</v>
      </c>
      <c r="F41" s="14">
        <v>260637</v>
      </c>
      <c r="G41" s="14">
        <v>4409497</v>
      </c>
      <c r="H41" s="14">
        <f t="shared" si="4"/>
        <v>5858465</v>
      </c>
      <c r="I41" s="14">
        <v>5731131</v>
      </c>
      <c r="J41">
        <f t="shared" si="5"/>
        <v>0.97826495506928868</v>
      </c>
    </row>
    <row r="42" spans="2:10" x14ac:dyDescent="0.25">
      <c r="B42">
        <v>2020</v>
      </c>
      <c r="C42" s="1" t="s">
        <v>18</v>
      </c>
      <c r="D42" s="14">
        <v>766547</v>
      </c>
      <c r="E42" s="14">
        <v>477785</v>
      </c>
      <c r="F42" s="14">
        <v>268612</v>
      </c>
      <c r="G42" s="14">
        <v>4540158</v>
      </c>
      <c r="H42" s="14">
        <f t="shared" si="4"/>
        <v>6053102</v>
      </c>
      <c r="I42" s="14">
        <v>5713919</v>
      </c>
      <c r="J42">
        <f t="shared" si="5"/>
        <v>0.94396542466986344</v>
      </c>
    </row>
    <row r="43" spans="2:10" x14ac:dyDescent="0.25">
      <c r="B43">
        <v>2020</v>
      </c>
      <c r="C43" s="1" t="s">
        <v>19</v>
      </c>
      <c r="D43" s="14">
        <v>720434</v>
      </c>
      <c r="E43" s="14">
        <v>465499</v>
      </c>
      <c r="F43" s="14">
        <v>260017</v>
      </c>
      <c r="G43" s="14">
        <v>4630420</v>
      </c>
      <c r="H43" s="14">
        <f t="shared" si="4"/>
        <v>6076370</v>
      </c>
      <c r="I43" s="14">
        <v>5675298</v>
      </c>
      <c r="J43">
        <f t="shared" si="5"/>
        <v>0.93399480281812985</v>
      </c>
    </row>
    <row r="44" spans="2:10" x14ac:dyDescent="0.25">
      <c r="B44">
        <v>2020</v>
      </c>
      <c r="C44" s="1" t="s">
        <v>20</v>
      </c>
      <c r="D44" s="14">
        <v>820913</v>
      </c>
      <c r="E44" s="14">
        <v>474587</v>
      </c>
      <c r="F44" s="14">
        <v>270337</v>
      </c>
      <c r="G44" s="14">
        <v>4615182</v>
      </c>
      <c r="H44" s="14">
        <f t="shared" si="4"/>
        <v>6181019</v>
      </c>
      <c r="I44" s="14">
        <v>5520139</v>
      </c>
      <c r="J44">
        <f t="shared" si="5"/>
        <v>0.89307911850780597</v>
      </c>
    </row>
    <row r="45" spans="2:10" x14ac:dyDescent="0.25">
      <c r="B45">
        <v>2020</v>
      </c>
      <c r="C45" s="1" t="s">
        <v>21</v>
      </c>
      <c r="D45" s="14">
        <v>913265</v>
      </c>
      <c r="E45" s="14">
        <v>482815</v>
      </c>
      <c r="F45" s="14">
        <v>276563</v>
      </c>
      <c r="G45" s="14">
        <v>4395903</v>
      </c>
      <c r="H45" s="14">
        <f t="shared" si="4"/>
        <v>6068546</v>
      </c>
      <c r="I45" s="14">
        <v>5465365</v>
      </c>
      <c r="J45">
        <f t="shared" si="5"/>
        <v>0.90060535093579253</v>
      </c>
    </row>
    <row r="46" spans="2:10" x14ac:dyDescent="0.25">
      <c r="B46">
        <v>2020</v>
      </c>
      <c r="C46" s="1" t="s">
        <v>22</v>
      </c>
      <c r="D46" s="14">
        <v>847834</v>
      </c>
      <c r="E46" s="14">
        <v>506504</v>
      </c>
      <c r="F46" s="14">
        <v>282893</v>
      </c>
      <c r="G46" s="14">
        <v>4080205</v>
      </c>
      <c r="H46" s="14">
        <f t="shared" si="4"/>
        <v>5717436</v>
      </c>
      <c r="I46" s="14">
        <v>5491430</v>
      </c>
      <c r="J46">
        <f t="shared" si="5"/>
        <v>0.9604707424796709</v>
      </c>
    </row>
    <row r="47" spans="2:10" x14ac:dyDescent="0.25">
      <c r="B47">
        <v>2020</v>
      </c>
      <c r="C47" s="1" t="s">
        <v>24</v>
      </c>
      <c r="D47" s="14">
        <v>792106</v>
      </c>
      <c r="E47" s="14">
        <v>545281</v>
      </c>
      <c r="F47" s="14">
        <v>294400</v>
      </c>
      <c r="G47" s="14">
        <v>4655679</v>
      </c>
      <c r="H47" s="14">
        <f t="shared" si="4"/>
        <v>6287466</v>
      </c>
      <c r="I47" s="14">
        <v>5419811</v>
      </c>
      <c r="J47">
        <f t="shared" si="5"/>
        <v>0.86200243468513393</v>
      </c>
    </row>
    <row r="48" spans="2:10" x14ac:dyDescent="0.25">
      <c r="B48">
        <v>2020</v>
      </c>
      <c r="C48" s="1" t="s">
        <v>23</v>
      </c>
      <c r="D48" s="14">
        <v>1012988</v>
      </c>
      <c r="E48" s="14">
        <v>564352</v>
      </c>
      <c r="F48" s="14">
        <v>315788</v>
      </c>
      <c r="G48" s="14">
        <v>4955416</v>
      </c>
      <c r="H48" s="14">
        <f t="shared" si="4"/>
        <v>6848544</v>
      </c>
      <c r="I48" s="14">
        <v>5569233</v>
      </c>
      <c r="J48">
        <f t="shared" si="5"/>
        <v>0.81319956475420174</v>
      </c>
    </row>
    <row r="52" spans="2:10" x14ac:dyDescent="0.25">
      <c r="B52" s="17" t="s">
        <v>3</v>
      </c>
      <c r="C52" s="17" t="s">
        <v>26</v>
      </c>
      <c r="D52" s="18" t="s">
        <v>31</v>
      </c>
      <c r="E52" s="18"/>
      <c r="F52" s="18"/>
      <c r="G52" s="18"/>
      <c r="H52" s="19" t="s">
        <v>33</v>
      </c>
      <c r="I52" s="20" t="s">
        <v>27</v>
      </c>
      <c r="J52" s="21" t="s">
        <v>1</v>
      </c>
    </row>
    <row r="53" spans="2:10" x14ac:dyDescent="0.25">
      <c r="B53" s="17"/>
      <c r="C53" s="17"/>
      <c r="D53" s="16" t="s">
        <v>28</v>
      </c>
      <c r="E53" s="1" t="s">
        <v>29</v>
      </c>
      <c r="F53" s="1" t="s">
        <v>32</v>
      </c>
      <c r="G53" s="15" t="s">
        <v>30</v>
      </c>
      <c r="H53" s="19"/>
      <c r="I53" s="20"/>
      <c r="J53" s="21"/>
    </row>
    <row r="54" spans="2:10" x14ac:dyDescent="0.25">
      <c r="B54">
        <v>2021</v>
      </c>
      <c r="C54" s="1" t="s">
        <v>13</v>
      </c>
      <c r="D54" s="14">
        <v>845835</v>
      </c>
      <c r="E54" s="14">
        <v>557533</v>
      </c>
      <c r="F54" s="14">
        <v>335857</v>
      </c>
      <c r="G54" s="14">
        <v>4822692</v>
      </c>
      <c r="H54" s="14">
        <f>D54+E54+F54+G54</f>
        <v>6561917</v>
      </c>
      <c r="I54" s="14">
        <v>5464955</v>
      </c>
      <c r="J54">
        <f>I54/H54*100%</f>
        <v>0.83282903456413726</v>
      </c>
    </row>
    <row r="55" spans="2:10" x14ac:dyDescent="0.25">
      <c r="B55">
        <v>2021</v>
      </c>
      <c r="C55" s="1" t="s">
        <v>14</v>
      </c>
      <c r="D55" s="14">
        <v>1032079</v>
      </c>
      <c r="E55" s="14">
        <v>570314</v>
      </c>
      <c r="F55" s="14">
        <v>350731</v>
      </c>
      <c r="G55" s="14">
        <v>4485428</v>
      </c>
      <c r="H55" s="14">
        <f t="shared" ref="H55:H65" si="6">D55+E55+F55+G55</f>
        <v>6438552</v>
      </c>
      <c r="I55" s="14">
        <v>5458040</v>
      </c>
      <c r="J55">
        <f t="shared" ref="J55:J65" si="7">I55/H55*100%</f>
        <v>0.84771234277520779</v>
      </c>
    </row>
    <row r="56" spans="2:10" x14ac:dyDescent="0.25">
      <c r="B56">
        <v>2021</v>
      </c>
      <c r="C56" s="1" t="s">
        <v>15</v>
      </c>
      <c r="D56" s="14">
        <v>1074164</v>
      </c>
      <c r="E56" s="14">
        <v>568358</v>
      </c>
      <c r="F56" s="14">
        <v>360090</v>
      </c>
      <c r="G56" s="14">
        <v>4318271</v>
      </c>
      <c r="H56" s="14">
        <f t="shared" si="6"/>
        <v>6320883</v>
      </c>
      <c r="I56" s="14">
        <v>5725896</v>
      </c>
      <c r="J56">
        <f t="shared" si="7"/>
        <v>0.90586963878306248</v>
      </c>
    </row>
    <row r="57" spans="2:10" x14ac:dyDescent="0.25">
      <c r="B57">
        <v>2021</v>
      </c>
      <c r="C57" s="1" t="s">
        <v>16</v>
      </c>
      <c r="D57" s="14">
        <v>1004727</v>
      </c>
      <c r="E57" s="14">
        <v>616955</v>
      </c>
      <c r="F57" s="14">
        <v>392100</v>
      </c>
      <c r="G57" s="14">
        <v>4283170</v>
      </c>
      <c r="H57" s="14">
        <f t="shared" si="6"/>
        <v>6296952</v>
      </c>
      <c r="I57" s="14">
        <v>5791427</v>
      </c>
      <c r="J57">
        <f t="shared" si="7"/>
        <v>0.91971909584192479</v>
      </c>
    </row>
    <row r="58" spans="2:10" x14ac:dyDescent="0.25">
      <c r="B58">
        <v>2021</v>
      </c>
      <c r="C58" s="1" t="s">
        <v>17</v>
      </c>
      <c r="D58" s="14">
        <v>945774</v>
      </c>
      <c r="E58" s="14">
        <v>642506</v>
      </c>
      <c r="F58" s="14">
        <v>430485</v>
      </c>
      <c r="G58" s="14">
        <v>4305747</v>
      </c>
      <c r="H58" s="14">
        <f t="shared" si="6"/>
        <v>6324512</v>
      </c>
      <c r="I58" s="14">
        <v>5627764</v>
      </c>
      <c r="J58">
        <f t="shared" si="7"/>
        <v>0.88983371365253161</v>
      </c>
    </row>
    <row r="59" spans="2:10" x14ac:dyDescent="0.25">
      <c r="B59">
        <v>2021</v>
      </c>
      <c r="C59" s="1" t="s">
        <v>18</v>
      </c>
      <c r="D59" s="14">
        <v>1340882</v>
      </c>
      <c r="E59" s="14">
        <v>667265</v>
      </c>
      <c r="F59" s="14">
        <v>466416</v>
      </c>
      <c r="G59" s="14">
        <v>4376607</v>
      </c>
      <c r="H59" s="14">
        <f t="shared" si="6"/>
        <v>6851170</v>
      </c>
      <c r="I59" s="14">
        <v>5912464</v>
      </c>
      <c r="J59">
        <f t="shared" si="7"/>
        <v>0.86298603012332198</v>
      </c>
    </row>
    <row r="60" spans="2:10" x14ac:dyDescent="0.25">
      <c r="B60">
        <v>2021</v>
      </c>
      <c r="C60" s="1" t="s">
        <v>19</v>
      </c>
      <c r="D60" s="14">
        <v>1253869</v>
      </c>
      <c r="E60" s="14">
        <v>723369</v>
      </c>
      <c r="F60" s="14">
        <v>472610</v>
      </c>
      <c r="G60" s="14">
        <v>4638238</v>
      </c>
      <c r="H60" s="14">
        <f t="shared" si="6"/>
        <v>7088086</v>
      </c>
      <c r="I60" s="14">
        <v>5801779</v>
      </c>
      <c r="J60">
        <f t="shared" si="7"/>
        <v>0.81852548064456332</v>
      </c>
    </row>
    <row r="61" spans="2:10" x14ac:dyDescent="0.25">
      <c r="B61">
        <v>2021</v>
      </c>
      <c r="C61" s="1" t="s">
        <v>20</v>
      </c>
      <c r="D61" s="14">
        <v>1396949</v>
      </c>
      <c r="E61" s="14">
        <v>707257</v>
      </c>
      <c r="F61" s="14">
        <v>483966</v>
      </c>
      <c r="G61" s="14">
        <v>4445338</v>
      </c>
      <c r="H61" s="14">
        <f t="shared" si="6"/>
        <v>7033510</v>
      </c>
      <c r="I61" s="14">
        <v>5644880</v>
      </c>
      <c r="J61">
        <f t="shared" si="7"/>
        <v>0.80256941413319949</v>
      </c>
    </row>
    <row r="62" spans="2:10" x14ac:dyDescent="0.25">
      <c r="B62">
        <v>2021</v>
      </c>
      <c r="C62" s="1" t="s">
        <v>21</v>
      </c>
      <c r="D62" s="14">
        <v>1125552</v>
      </c>
      <c r="E62" s="14">
        <v>734637</v>
      </c>
      <c r="F62" s="14">
        <v>499672</v>
      </c>
      <c r="G62" s="14">
        <v>4483161</v>
      </c>
      <c r="H62" s="14">
        <f t="shared" si="6"/>
        <v>6843022</v>
      </c>
      <c r="I62" s="14">
        <v>5863162</v>
      </c>
      <c r="J62">
        <f t="shared" si="7"/>
        <v>0.85680887771513814</v>
      </c>
    </row>
    <row r="63" spans="2:10" x14ac:dyDescent="0.25">
      <c r="B63">
        <v>2021</v>
      </c>
      <c r="C63" s="1" t="s">
        <v>22</v>
      </c>
      <c r="D63" s="14">
        <v>1148803</v>
      </c>
      <c r="E63" s="14">
        <v>739770</v>
      </c>
      <c r="F63" s="14">
        <v>530896</v>
      </c>
      <c r="G63" s="14">
        <v>4751795</v>
      </c>
      <c r="H63" s="14">
        <f t="shared" si="6"/>
        <v>7171264</v>
      </c>
      <c r="I63" s="14">
        <v>5990873</v>
      </c>
      <c r="J63">
        <f t="shared" si="7"/>
        <v>0.83539986814040035</v>
      </c>
    </row>
    <row r="64" spans="2:10" x14ac:dyDescent="0.25">
      <c r="B64">
        <v>2021</v>
      </c>
      <c r="C64" s="1" t="s">
        <v>24</v>
      </c>
      <c r="D64" s="14">
        <v>1074768</v>
      </c>
      <c r="E64" s="14">
        <v>753423</v>
      </c>
      <c r="F64" s="14">
        <v>554107</v>
      </c>
      <c r="G64" s="14">
        <v>4888329</v>
      </c>
      <c r="H64" s="14">
        <f t="shared" si="6"/>
        <v>7270627</v>
      </c>
      <c r="I64" s="14">
        <v>5822868</v>
      </c>
      <c r="J64">
        <f t="shared" si="7"/>
        <v>0.80087563287182795</v>
      </c>
    </row>
    <row r="65" spans="2:10" x14ac:dyDescent="0.25">
      <c r="B65">
        <v>2021</v>
      </c>
      <c r="C65" s="1" t="s">
        <v>23</v>
      </c>
      <c r="D65" s="14">
        <v>1209526</v>
      </c>
      <c r="E65" s="14">
        <v>798066</v>
      </c>
      <c r="F65" s="14">
        <v>574947</v>
      </c>
      <c r="G65" s="14">
        <v>5095322</v>
      </c>
      <c r="H65" s="14">
        <f t="shared" si="6"/>
        <v>7677861</v>
      </c>
      <c r="I65" s="14">
        <v>6248459</v>
      </c>
      <c r="J65">
        <f t="shared" si="7"/>
        <v>0.81382809613250362</v>
      </c>
    </row>
    <row r="69" spans="2:10" x14ac:dyDescent="0.25">
      <c r="B69" s="17" t="s">
        <v>3</v>
      </c>
      <c r="C69" s="17" t="s">
        <v>26</v>
      </c>
      <c r="D69" s="18" t="s">
        <v>31</v>
      </c>
      <c r="E69" s="18"/>
      <c r="F69" s="18"/>
      <c r="G69" s="18"/>
      <c r="H69" s="19" t="s">
        <v>33</v>
      </c>
      <c r="I69" s="20" t="s">
        <v>27</v>
      </c>
      <c r="J69" s="21" t="s">
        <v>1</v>
      </c>
    </row>
    <row r="70" spans="2:10" x14ac:dyDescent="0.25">
      <c r="B70" s="17"/>
      <c r="C70" s="17"/>
      <c r="D70" s="16" t="s">
        <v>28</v>
      </c>
      <c r="E70" s="1" t="s">
        <v>29</v>
      </c>
      <c r="F70" s="1" t="s">
        <v>32</v>
      </c>
      <c r="G70" s="15" t="s">
        <v>30</v>
      </c>
      <c r="H70" s="19"/>
      <c r="I70" s="20"/>
      <c r="J70" s="21"/>
    </row>
    <row r="71" spans="2:10" x14ac:dyDescent="0.25">
      <c r="B71">
        <v>2022</v>
      </c>
      <c r="C71" s="1" t="s">
        <v>13</v>
      </c>
      <c r="D71" s="14">
        <v>1182884</v>
      </c>
      <c r="E71" s="14">
        <v>822015</v>
      </c>
      <c r="F71" s="14">
        <v>582593</v>
      </c>
      <c r="G71" s="14">
        <v>5195556</v>
      </c>
      <c r="H71" s="14">
        <f>D71+E71+F71+G71</f>
        <v>7783048</v>
      </c>
      <c r="I71" s="14">
        <v>6148742</v>
      </c>
      <c r="J71">
        <f>I71/H71*100%</f>
        <v>0.79001722718400302</v>
      </c>
    </row>
    <row r="72" spans="2:10" x14ac:dyDescent="0.25">
      <c r="B72">
        <v>2022</v>
      </c>
      <c r="C72" s="1" t="s">
        <v>14</v>
      </c>
      <c r="D72" s="14">
        <v>1290274</v>
      </c>
      <c r="E72" s="14">
        <v>835545</v>
      </c>
      <c r="F72" s="14">
        <v>576699</v>
      </c>
      <c r="G72" s="14">
        <v>5232401</v>
      </c>
      <c r="H72" s="14">
        <f t="shared" ref="H72:H82" si="8">D72+E72+F72+G72</f>
        <v>7934919</v>
      </c>
      <c r="I72" s="14">
        <v>6344354</v>
      </c>
      <c r="J72">
        <f t="shared" ref="J72:J82" si="9">I72/H72*100%</f>
        <v>0.79954867844271627</v>
      </c>
    </row>
    <row r="73" spans="2:10" x14ac:dyDescent="0.25">
      <c r="B73">
        <v>2022</v>
      </c>
      <c r="C73" s="1" t="s">
        <v>15</v>
      </c>
      <c r="D73" s="14">
        <v>1321664</v>
      </c>
      <c r="E73" s="14">
        <v>851075</v>
      </c>
      <c r="F73" s="14">
        <v>621125</v>
      </c>
      <c r="G73" s="14">
        <v>4980656</v>
      </c>
      <c r="H73" s="14">
        <f t="shared" si="8"/>
        <v>7774520</v>
      </c>
      <c r="I73" s="14">
        <v>6645795</v>
      </c>
      <c r="J73">
        <f t="shared" si="9"/>
        <v>0.85481740351815927</v>
      </c>
    </row>
    <row r="74" spans="2:10" x14ac:dyDescent="0.25">
      <c r="B74">
        <v>2022</v>
      </c>
      <c r="C74" s="1" t="s">
        <v>16</v>
      </c>
      <c r="D74" s="14">
        <v>1205213</v>
      </c>
      <c r="E74" s="14">
        <v>828912</v>
      </c>
      <c r="F74" s="14">
        <v>683263</v>
      </c>
      <c r="G74" s="14">
        <v>5091442</v>
      </c>
      <c r="H74" s="14">
        <f t="shared" si="8"/>
        <v>7808830</v>
      </c>
      <c r="I74" s="14">
        <v>6797527</v>
      </c>
      <c r="J74">
        <f t="shared" si="9"/>
        <v>0.87049237849972405</v>
      </c>
    </row>
    <row r="75" spans="2:10" x14ac:dyDescent="0.25">
      <c r="B75">
        <v>2022</v>
      </c>
      <c r="C75" s="1" t="s">
        <v>17</v>
      </c>
      <c r="D75" s="14">
        <v>1555100</v>
      </c>
      <c r="E75" s="14">
        <v>825570</v>
      </c>
      <c r="F75" s="14">
        <v>677547</v>
      </c>
      <c r="G75" s="14">
        <v>4911490</v>
      </c>
      <c r="H75" s="14">
        <f t="shared" si="8"/>
        <v>7969707</v>
      </c>
      <c r="I75" s="14">
        <v>7072665</v>
      </c>
      <c r="J75">
        <f t="shared" si="9"/>
        <v>0.88744354089805311</v>
      </c>
    </row>
    <row r="76" spans="2:10" x14ac:dyDescent="0.25">
      <c r="B76">
        <v>2022</v>
      </c>
      <c r="C76" s="1" t="s">
        <v>18</v>
      </c>
      <c r="D76" s="14">
        <v>1257088</v>
      </c>
      <c r="E76" s="14">
        <v>829368</v>
      </c>
      <c r="F76" s="14">
        <v>678145</v>
      </c>
      <c r="G76" s="14">
        <v>4917287</v>
      </c>
      <c r="H76" s="14">
        <f t="shared" si="8"/>
        <v>7681888</v>
      </c>
      <c r="I76" s="14">
        <v>6737989</v>
      </c>
      <c r="J76">
        <f t="shared" si="9"/>
        <v>0.87712669073019545</v>
      </c>
    </row>
    <row r="77" spans="2:10" x14ac:dyDescent="0.25">
      <c r="B77">
        <v>2022</v>
      </c>
      <c r="C77" s="1" t="s">
        <v>19</v>
      </c>
      <c r="D77" s="14">
        <v>1459519</v>
      </c>
      <c r="E77" s="14">
        <v>840087</v>
      </c>
      <c r="F77" s="14">
        <v>692965</v>
      </c>
      <c r="G77" s="14">
        <v>4937959</v>
      </c>
      <c r="H77" s="14">
        <f t="shared" si="8"/>
        <v>7930530</v>
      </c>
      <c r="I77" s="14">
        <v>7073078</v>
      </c>
      <c r="J77">
        <f t="shared" si="9"/>
        <v>0.8918796095595124</v>
      </c>
    </row>
    <row r="78" spans="2:10" x14ac:dyDescent="0.25">
      <c r="B78">
        <v>2022</v>
      </c>
      <c r="C78" s="1" t="s">
        <v>20</v>
      </c>
      <c r="D78" s="14">
        <v>1284161</v>
      </c>
      <c r="E78" s="14">
        <v>805253</v>
      </c>
      <c r="F78" s="14">
        <v>681787</v>
      </c>
      <c r="G78" s="14">
        <v>4581473</v>
      </c>
      <c r="H78" s="14">
        <f t="shared" si="8"/>
        <v>7352674</v>
      </c>
      <c r="I78" s="14">
        <v>7086691</v>
      </c>
      <c r="J78">
        <f t="shared" si="9"/>
        <v>0.96382499754511075</v>
      </c>
    </row>
    <row r="79" spans="2:10" x14ac:dyDescent="0.25">
      <c r="B79">
        <v>2022</v>
      </c>
      <c r="C79" s="1" t="s">
        <v>21</v>
      </c>
      <c r="D79" s="14">
        <v>2000946</v>
      </c>
      <c r="E79" s="14">
        <v>806233</v>
      </c>
      <c r="F79" s="14">
        <v>709537</v>
      </c>
      <c r="G79" s="14">
        <v>4742306</v>
      </c>
      <c r="H79" s="14">
        <f t="shared" si="8"/>
        <v>8259022</v>
      </c>
      <c r="I79" s="14">
        <v>7406244</v>
      </c>
      <c r="J79">
        <f t="shared" si="9"/>
        <v>0.89674588589302706</v>
      </c>
    </row>
    <row r="80" spans="2:10" x14ac:dyDescent="0.25">
      <c r="B80">
        <v>2022</v>
      </c>
      <c r="C80" s="1" t="s">
        <v>22</v>
      </c>
      <c r="D80" s="14">
        <v>1663524</v>
      </c>
      <c r="E80" s="14">
        <v>780366</v>
      </c>
      <c r="F80" s="14">
        <v>699218</v>
      </c>
      <c r="G80" s="14">
        <v>4472094</v>
      </c>
      <c r="H80" s="14">
        <f t="shared" si="8"/>
        <v>7615202</v>
      </c>
      <c r="I80" s="14">
        <v>7321470</v>
      </c>
      <c r="J80">
        <f t="shared" si="9"/>
        <v>0.96142820636931237</v>
      </c>
    </row>
    <row r="81" spans="2:10" x14ac:dyDescent="0.25">
      <c r="B81">
        <v>2022</v>
      </c>
      <c r="C81" s="1" t="s">
        <v>24</v>
      </c>
      <c r="D81" s="14">
        <v>1776721</v>
      </c>
      <c r="E81" s="14">
        <v>785049</v>
      </c>
      <c r="F81" s="14">
        <v>716143</v>
      </c>
      <c r="G81" s="14">
        <v>5194309</v>
      </c>
      <c r="H81" s="14">
        <f t="shared" si="8"/>
        <v>8472222</v>
      </c>
      <c r="I81" s="14">
        <v>7249489</v>
      </c>
      <c r="J81">
        <f t="shared" si="9"/>
        <v>0.85567741260793218</v>
      </c>
    </row>
    <row r="82" spans="2:10" x14ac:dyDescent="0.25">
      <c r="B82">
        <v>2022</v>
      </c>
      <c r="C82" s="1" t="s">
        <v>23</v>
      </c>
      <c r="D82" s="14">
        <v>2103955</v>
      </c>
      <c r="E82" s="14">
        <v>795708</v>
      </c>
      <c r="F82" s="14">
        <v>760343</v>
      </c>
      <c r="G82" s="14">
        <v>5821627</v>
      </c>
      <c r="H82" s="14">
        <f t="shared" si="8"/>
        <v>9481633</v>
      </c>
      <c r="I82" s="14">
        <v>7576818</v>
      </c>
      <c r="J82">
        <f t="shared" si="9"/>
        <v>0.79910475336896081</v>
      </c>
    </row>
  </sheetData>
  <mergeCells count="30">
    <mergeCell ref="J3:J4"/>
    <mergeCell ref="B3:B4"/>
    <mergeCell ref="C3:C4"/>
    <mergeCell ref="I3:I4"/>
    <mergeCell ref="H3:H4"/>
    <mergeCell ref="D3:G3"/>
    <mergeCell ref="J35:J36"/>
    <mergeCell ref="B18:B19"/>
    <mergeCell ref="C18:C19"/>
    <mergeCell ref="D18:G18"/>
    <mergeCell ref="H18:H19"/>
    <mergeCell ref="I18:I19"/>
    <mergeCell ref="J18:J19"/>
    <mergeCell ref="B35:B36"/>
    <mergeCell ref="C35:C36"/>
    <mergeCell ref="D35:G35"/>
    <mergeCell ref="H35:H36"/>
    <mergeCell ref="I35:I36"/>
    <mergeCell ref="J69:J70"/>
    <mergeCell ref="B52:B53"/>
    <mergeCell ref="C52:C53"/>
    <mergeCell ref="D52:G52"/>
    <mergeCell ref="H52:H53"/>
    <mergeCell ref="I52:I53"/>
    <mergeCell ref="J52:J53"/>
    <mergeCell ref="B69:B70"/>
    <mergeCell ref="C69:C70"/>
    <mergeCell ref="D69:G69"/>
    <mergeCell ref="H69:H70"/>
    <mergeCell ref="I69:I7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T80"/>
  <sheetViews>
    <sheetView topLeftCell="A60" workbookViewId="0">
      <selection activeCell="F69" sqref="F69:F80"/>
    </sheetView>
  </sheetViews>
  <sheetFormatPr defaultRowHeight="15" x14ac:dyDescent="0.25"/>
  <cols>
    <col min="3" max="3" width="11.140625" bestFit="1" customWidth="1"/>
    <col min="4" max="4" width="24.5703125" customWidth="1"/>
    <col min="5" max="5" width="25.7109375" customWidth="1"/>
    <col min="6" max="6" width="7.85546875" customWidth="1"/>
    <col min="7" max="7" width="5.5703125" customWidth="1"/>
    <col min="11" max="11" width="26" customWidth="1"/>
    <col min="18" max="18" width="24.85546875" bestFit="1" customWidth="1"/>
    <col min="19" max="19" width="21.5703125" customWidth="1"/>
  </cols>
  <sheetData>
    <row r="4" spans="2:20" x14ac:dyDescent="0.25">
      <c r="B4" s="1" t="s">
        <v>3</v>
      </c>
      <c r="C4" s="1" t="s">
        <v>26</v>
      </c>
      <c r="D4" s="26" t="s">
        <v>34</v>
      </c>
      <c r="E4" s="27" t="s">
        <v>35</v>
      </c>
      <c r="F4" s="28" t="s">
        <v>2</v>
      </c>
      <c r="G4" s="25"/>
      <c r="P4" t="s">
        <v>3</v>
      </c>
      <c r="Q4" s="24" t="s">
        <v>6</v>
      </c>
      <c r="R4" s="23" t="s">
        <v>4</v>
      </c>
      <c r="S4" s="2" t="s">
        <v>5</v>
      </c>
      <c r="T4" s="22" t="s">
        <v>2</v>
      </c>
    </row>
    <row r="5" spans="2:20" x14ac:dyDescent="0.25">
      <c r="B5" s="1">
        <v>2018</v>
      </c>
      <c r="C5" s="1" t="s">
        <v>13</v>
      </c>
      <c r="D5" s="11">
        <v>5137</v>
      </c>
      <c r="E5" s="11">
        <v>5832577</v>
      </c>
      <c r="F5" s="1">
        <f>D5/E5*100%</f>
        <v>8.8074276601920554E-4</v>
      </c>
      <c r="G5" s="25"/>
      <c r="P5">
        <v>2018</v>
      </c>
      <c r="Q5" s="4">
        <v>72393453347</v>
      </c>
      <c r="R5" s="4">
        <v>7064008145080</v>
      </c>
      <c r="S5" s="5">
        <v>100</v>
      </c>
      <c r="T5" s="5">
        <f>Q5/R5*S5</f>
        <v>1.024821204338803</v>
      </c>
    </row>
    <row r="6" spans="2:20" x14ac:dyDescent="0.25">
      <c r="B6" s="1"/>
      <c r="C6" s="1" t="s">
        <v>14</v>
      </c>
      <c r="D6" s="11">
        <v>10511</v>
      </c>
      <c r="E6" s="11">
        <v>5684050</v>
      </c>
      <c r="F6" s="1">
        <f t="shared" ref="F6:F16" si="0">D6/E6*100%</f>
        <v>1.8492096304571564E-3</v>
      </c>
      <c r="P6">
        <v>2019</v>
      </c>
      <c r="Q6" s="4">
        <v>83295675610</v>
      </c>
      <c r="R6" s="4">
        <v>8634373690079</v>
      </c>
      <c r="S6" s="5">
        <v>100</v>
      </c>
      <c r="T6" s="5">
        <f t="shared" ref="T6:T8" si="1">Q6/R6*S6</f>
        <v>0.96469852475469919</v>
      </c>
    </row>
    <row r="7" spans="2:20" x14ac:dyDescent="0.25">
      <c r="B7" s="1"/>
      <c r="C7" s="1" t="s">
        <v>15</v>
      </c>
      <c r="D7" s="11">
        <v>16058</v>
      </c>
      <c r="E7" s="11">
        <v>6117212</v>
      </c>
      <c r="F7" s="1">
        <f t="shared" si="0"/>
        <v>2.6250520662027079E-3</v>
      </c>
      <c r="P7">
        <v>2020</v>
      </c>
      <c r="Q7" s="4">
        <v>92603681838</v>
      </c>
      <c r="R7" s="4">
        <v>9720253656189</v>
      </c>
      <c r="S7" s="5">
        <v>100</v>
      </c>
      <c r="T7" s="5">
        <f t="shared" si="1"/>
        <v>0.95268791446649281</v>
      </c>
    </row>
    <row r="8" spans="2:20" x14ac:dyDescent="0.25">
      <c r="B8" s="1"/>
      <c r="C8" s="1" t="s">
        <v>16</v>
      </c>
      <c r="D8" s="11">
        <v>21718</v>
      </c>
      <c r="E8" s="11">
        <v>6038927</v>
      </c>
      <c r="F8" s="1">
        <f t="shared" si="0"/>
        <v>3.5963342494453069E-3</v>
      </c>
      <c r="P8">
        <v>2021</v>
      </c>
      <c r="Q8" s="4">
        <v>107507014652</v>
      </c>
      <c r="R8" s="4">
        <v>10642337798588</v>
      </c>
      <c r="S8" s="5">
        <v>100</v>
      </c>
      <c r="T8" s="5">
        <f t="shared" si="1"/>
        <v>1.0101823178950755</v>
      </c>
    </row>
    <row r="9" spans="2:20" x14ac:dyDescent="0.25">
      <c r="B9" s="1"/>
      <c r="C9" s="1" t="s">
        <v>17</v>
      </c>
      <c r="D9" s="11">
        <v>27897</v>
      </c>
      <c r="E9" s="11">
        <v>6142340</v>
      </c>
      <c r="F9" s="1">
        <f t="shared" si="0"/>
        <v>4.5417544453742386E-3</v>
      </c>
      <c r="P9">
        <v>2022</v>
      </c>
      <c r="Q9" s="4">
        <v>146209309985</v>
      </c>
      <c r="R9" s="3">
        <v>12671668609558</v>
      </c>
      <c r="S9" s="5">
        <v>100</v>
      </c>
      <c r="T9">
        <f>Q9/R9*S9</f>
        <v>1.1538283906408118</v>
      </c>
    </row>
    <row r="10" spans="2:20" x14ac:dyDescent="0.25">
      <c r="B10" s="1"/>
      <c r="C10" s="1" t="s">
        <v>18</v>
      </c>
      <c r="D10" s="11">
        <v>34047</v>
      </c>
      <c r="E10" s="11">
        <v>6439838</v>
      </c>
      <c r="F10" s="1">
        <f t="shared" si="0"/>
        <v>5.2869342365444594E-3</v>
      </c>
    </row>
    <row r="11" spans="2:20" x14ac:dyDescent="0.25">
      <c r="B11" s="1"/>
      <c r="C11" s="1" t="s">
        <v>19</v>
      </c>
      <c r="D11" s="11">
        <v>40318</v>
      </c>
      <c r="E11" s="11">
        <v>6407717</v>
      </c>
      <c r="F11" s="1">
        <f t="shared" si="0"/>
        <v>6.2921006030697045E-3</v>
      </c>
    </row>
    <row r="12" spans="2:20" x14ac:dyDescent="0.25">
      <c r="B12" s="1"/>
      <c r="C12" s="1" t="s">
        <v>20</v>
      </c>
      <c r="D12" s="11">
        <v>46704</v>
      </c>
      <c r="E12" s="11">
        <v>6415774</v>
      </c>
      <c r="F12" s="1">
        <f t="shared" si="0"/>
        <v>7.2795581639876969E-3</v>
      </c>
    </row>
    <row r="13" spans="2:20" x14ac:dyDescent="0.25">
      <c r="B13" s="1"/>
      <c r="C13" s="1" t="s">
        <v>21</v>
      </c>
      <c r="D13" s="11">
        <v>51442</v>
      </c>
      <c r="E13" s="11">
        <v>6644158</v>
      </c>
      <c r="F13" s="1">
        <f t="shared" si="0"/>
        <v>7.742440802882773E-3</v>
      </c>
    </row>
    <row r="14" spans="2:20" x14ac:dyDescent="0.25">
      <c r="B14" s="1"/>
      <c r="C14" s="1" t="s">
        <v>22</v>
      </c>
      <c r="D14" s="11">
        <v>56328</v>
      </c>
      <c r="E14" s="11">
        <v>6385870</v>
      </c>
      <c r="F14" s="1">
        <f t="shared" si="0"/>
        <v>8.8207245058230122E-3</v>
      </c>
    </row>
    <row r="15" spans="2:20" x14ac:dyDescent="0.25">
      <c r="B15" s="1"/>
      <c r="C15" s="1" t="s">
        <v>24</v>
      </c>
      <c r="D15" s="11">
        <v>62700</v>
      </c>
      <c r="E15" s="11">
        <v>6482050</v>
      </c>
      <c r="F15" s="1">
        <f t="shared" si="0"/>
        <v>9.6728658371965665E-3</v>
      </c>
    </row>
    <row r="16" spans="2:20" x14ac:dyDescent="0.25">
      <c r="B16" s="1"/>
      <c r="C16" s="1" t="s">
        <v>23</v>
      </c>
      <c r="D16" s="11">
        <v>72859</v>
      </c>
      <c r="E16" s="11">
        <v>7066453</v>
      </c>
      <c r="F16" s="1">
        <f t="shared" si="0"/>
        <v>1.0310547597217444E-2</v>
      </c>
    </row>
    <row r="20" spans="2:6" x14ac:dyDescent="0.25">
      <c r="B20" s="1" t="s">
        <v>3</v>
      </c>
      <c r="C20" s="1" t="s">
        <v>26</v>
      </c>
      <c r="D20" s="26" t="s">
        <v>34</v>
      </c>
      <c r="E20" s="27" t="s">
        <v>35</v>
      </c>
      <c r="F20" s="28" t="s">
        <v>2</v>
      </c>
    </row>
    <row r="21" spans="2:6" x14ac:dyDescent="0.25">
      <c r="B21" s="1">
        <v>2019</v>
      </c>
      <c r="C21" s="1" t="s">
        <v>13</v>
      </c>
      <c r="D21" s="14">
        <v>5345</v>
      </c>
      <c r="E21" s="14">
        <v>6453445</v>
      </c>
      <c r="F21" s="1">
        <f>D32/E32*100%</f>
        <v>9.6275117723348125E-3</v>
      </c>
    </row>
    <row r="22" spans="2:6" x14ac:dyDescent="0.25">
      <c r="B22" s="1"/>
      <c r="C22" s="1" t="s">
        <v>14</v>
      </c>
      <c r="D22" s="14">
        <v>12807</v>
      </c>
      <c r="E22" s="14">
        <v>6800365</v>
      </c>
      <c r="F22" s="1">
        <f>D22/E22*100%</f>
        <v>1.8832812650497438E-3</v>
      </c>
    </row>
    <row r="23" spans="2:6" x14ac:dyDescent="0.25">
      <c r="B23" s="1"/>
      <c r="C23" s="1" t="s">
        <v>15</v>
      </c>
      <c r="D23" s="14">
        <v>18522</v>
      </c>
      <c r="E23" s="14">
        <v>6957112</v>
      </c>
      <c r="F23" s="1">
        <f t="shared" ref="F23:F32" si="2">D23/E23*100%</f>
        <v>2.6623116028604973E-3</v>
      </c>
    </row>
    <row r="24" spans="2:6" x14ac:dyDescent="0.25">
      <c r="B24" s="1"/>
      <c r="C24" s="1" t="s">
        <v>16</v>
      </c>
      <c r="D24" s="14">
        <v>24297</v>
      </c>
      <c r="E24" s="14">
        <v>6385955</v>
      </c>
      <c r="F24" s="1">
        <f t="shared" si="2"/>
        <v>3.8047559057337549E-3</v>
      </c>
    </row>
    <row r="25" spans="2:6" x14ac:dyDescent="0.25">
      <c r="B25" s="1"/>
      <c r="C25" s="1" t="s">
        <v>17</v>
      </c>
      <c r="D25" s="14">
        <v>30360</v>
      </c>
      <c r="E25" s="14">
        <v>6744076</v>
      </c>
      <c r="F25" s="1">
        <f t="shared" si="2"/>
        <v>4.5017286282064434E-3</v>
      </c>
    </row>
    <row r="26" spans="2:6" x14ac:dyDescent="0.25">
      <c r="B26" s="1"/>
      <c r="C26" s="1" t="s">
        <v>18</v>
      </c>
      <c r="D26" s="14">
        <v>34456</v>
      </c>
      <c r="E26" s="14">
        <v>7035909</v>
      </c>
      <c r="F26" s="1">
        <f t="shared" si="2"/>
        <v>4.8971639627516505E-3</v>
      </c>
    </row>
    <row r="27" spans="2:6" x14ac:dyDescent="0.25">
      <c r="B27" s="1"/>
      <c r="C27" s="1" t="s">
        <v>19</v>
      </c>
      <c r="D27" s="14">
        <v>39812</v>
      </c>
      <c r="E27" s="14">
        <v>6912162</v>
      </c>
      <c r="F27" s="1">
        <f t="shared" si="2"/>
        <v>5.7597029699246053E-3</v>
      </c>
    </row>
    <row r="28" spans="2:6" x14ac:dyDescent="0.25">
      <c r="B28" s="1"/>
      <c r="C28" s="1" t="s">
        <v>20</v>
      </c>
      <c r="D28" s="14">
        <v>45138</v>
      </c>
      <c r="E28" s="14">
        <v>7786644</v>
      </c>
      <c r="F28" s="1">
        <f t="shared" si="2"/>
        <v>5.796849066170227E-3</v>
      </c>
    </row>
    <row r="29" spans="2:6" x14ac:dyDescent="0.25">
      <c r="B29" s="1"/>
      <c r="C29" s="1" t="s">
        <v>21</v>
      </c>
      <c r="D29" s="14">
        <v>52170</v>
      </c>
      <c r="E29" s="14">
        <v>8122533</v>
      </c>
      <c r="F29" s="1">
        <f t="shared" si="2"/>
        <v>6.4228732588713401E-3</v>
      </c>
    </row>
    <row r="30" spans="2:6" x14ac:dyDescent="0.25">
      <c r="B30" s="1"/>
      <c r="C30" s="1" t="s">
        <v>22</v>
      </c>
      <c r="D30" s="14">
        <v>59567</v>
      </c>
      <c r="E30" s="14">
        <v>8239102</v>
      </c>
      <c r="F30" s="1">
        <f t="shared" si="2"/>
        <v>7.229792761395599E-3</v>
      </c>
    </row>
    <row r="31" spans="2:6" x14ac:dyDescent="0.25">
      <c r="B31" s="1"/>
      <c r="C31" s="1" t="s">
        <v>24</v>
      </c>
      <c r="D31" s="14">
        <v>67756</v>
      </c>
      <c r="E31" s="14">
        <v>8269307</v>
      </c>
      <c r="F31" s="1">
        <f t="shared" si="2"/>
        <v>8.1936733029744808E-3</v>
      </c>
    </row>
    <row r="32" spans="2:6" x14ac:dyDescent="0.25">
      <c r="B32" s="1"/>
      <c r="C32" s="1" t="s">
        <v>23</v>
      </c>
      <c r="D32" s="14">
        <v>83075</v>
      </c>
      <c r="E32" s="14">
        <v>8628917</v>
      </c>
      <c r="F32" s="1">
        <f t="shared" si="2"/>
        <v>9.6275117723348125E-3</v>
      </c>
    </row>
    <row r="36" spans="2:6" x14ac:dyDescent="0.25">
      <c r="B36" s="1" t="s">
        <v>3</v>
      </c>
      <c r="C36" s="1" t="s">
        <v>26</v>
      </c>
      <c r="D36" s="26" t="s">
        <v>34</v>
      </c>
      <c r="E36" s="27" t="s">
        <v>35</v>
      </c>
      <c r="F36" s="28" t="s">
        <v>2</v>
      </c>
    </row>
    <row r="37" spans="2:6" x14ac:dyDescent="0.25">
      <c r="B37" s="1">
        <v>2020</v>
      </c>
      <c r="C37" s="1" t="s">
        <v>13</v>
      </c>
      <c r="D37" s="14">
        <v>6097</v>
      </c>
      <c r="E37" s="14">
        <v>8197840</v>
      </c>
      <c r="F37" s="1">
        <f>D37/E37*100%</f>
        <v>7.4373249538902926E-4</v>
      </c>
    </row>
    <row r="38" spans="2:6" x14ac:dyDescent="0.25">
      <c r="B38" s="1"/>
      <c r="C38" s="1" t="s">
        <v>14</v>
      </c>
      <c r="D38" s="14">
        <v>12532</v>
      </c>
      <c r="E38" s="14">
        <v>8503594</v>
      </c>
      <c r="F38" s="1">
        <f t="shared" ref="F38:F48" si="3">D38/E38*100%</f>
        <v>1.4737298135353123E-3</v>
      </c>
    </row>
    <row r="39" spans="2:6" x14ac:dyDescent="0.25">
      <c r="B39" s="1"/>
      <c r="C39" s="1" t="s">
        <v>15</v>
      </c>
      <c r="D39" s="14">
        <v>18345</v>
      </c>
      <c r="E39" s="14">
        <v>8353839</v>
      </c>
      <c r="F39" s="1">
        <f t="shared" si="3"/>
        <v>2.1959963556874868E-3</v>
      </c>
    </row>
    <row r="40" spans="2:6" x14ac:dyDescent="0.25">
      <c r="B40" s="1"/>
      <c r="C40" s="1" t="s">
        <v>16</v>
      </c>
      <c r="D40" s="14">
        <v>23759</v>
      </c>
      <c r="E40" s="14">
        <v>8288197</v>
      </c>
      <c r="F40" s="1">
        <f t="shared" si="3"/>
        <v>2.8666065731787023E-3</v>
      </c>
    </row>
    <row r="41" spans="2:6" x14ac:dyDescent="0.25">
      <c r="B41" s="1"/>
      <c r="C41" s="1" t="s">
        <v>17</v>
      </c>
      <c r="D41" s="11">
        <v>30040</v>
      </c>
      <c r="E41" s="14">
        <v>8322430</v>
      </c>
      <c r="F41" s="1">
        <f t="shared" si="3"/>
        <v>3.609522699500026E-3</v>
      </c>
    </row>
    <row r="42" spans="2:6" x14ac:dyDescent="0.25">
      <c r="B42" s="1"/>
      <c r="C42" s="1" t="s">
        <v>18</v>
      </c>
      <c r="D42" s="14">
        <v>37795</v>
      </c>
      <c r="E42" s="14">
        <v>8516962</v>
      </c>
      <c r="F42" s="1">
        <f t="shared" si="3"/>
        <v>4.4376151965924001E-3</v>
      </c>
    </row>
    <row r="43" spans="2:6" x14ac:dyDescent="0.25">
      <c r="B43" s="1"/>
      <c r="C43" s="1" t="s">
        <v>19</v>
      </c>
      <c r="D43" s="14">
        <v>43144</v>
      </c>
      <c r="E43" s="14">
        <v>8572242</v>
      </c>
      <c r="F43" s="1">
        <f t="shared" si="3"/>
        <v>5.0329890360071494E-3</v>
      </c>
    </row>
    <row r="44" spans="2:6" x14ac:dyDescent="0.25">
      <c r="B44" s="1"/>
      <c r="C44" s="1" t="s">
        <v>20</v>
      </c>
      <c r="D44" s="14">
        <v>49859</v>
      </c>
      <c r="E44" s="14">
        <v>8701126</v>
      </c>
      <c r="F44" s="1">
        <f t="shared" si="3"/>
        <v>5.7301779103072405E-3</v>
      </c>
    </row>
    <row r="45" spans="2:6" x14ac:dyDescent="0.25">
      <c r="B45" s="1"/>
      <c r="C45" s="1" t="s">
        <v>21</v>
      </c>
      <c r="D45" s="14">
        <v>57316</v>
      </c>
      <c r="E45" s="14">
        <v>8583874</v>
      </c>
      <c r="F45" s="1">
        <f t="shared" si="3"/>
        <v>6.677171636023548E-3</v>
      </c>
    </row>
    <row r="46" spans="2:6" x14ac:dyDescent="0.25">
      <c r="B46" s="1"/>
      <c r="C46" s="1" t="s">
        <v>22</v>
      </c>
      <c r="D46" s="14">
        <v>66461</v>
      </c>
      <c r="E46" s="14">
        <v>8321774</v>
      </c>
      <c r="F46" s="1">
        <f t="shared" si="3"/>
        <v>7.9863980925220998E-3</v>
      </c>
    </row>
    <row r="47" spans="2:6" x14ac:dyDescent="0.25">
      <c r="B47" s="1"/>
      <c r="C47" s="1" t="s">
        <v>24</v>
      </c>
      <c r="D47" s="14">
        <v>77892</v>
      </c>
      <c r="E47" s="14">
        <v>8839710</v>
      </c>
      <c r="F47" s="1">
        <f t="shared" si="3"/>
        <v>8.8116012855625359E-3</v>
      </c>
    </row>
    <row r="48" spans="2:6" x14ac:dyDescent="0.25">
      <c r="B48" s="1"/>
      <c r="C48" s="1" t="s">
        <v>23</v>
      </c>
      <c r="D48" s="14">
        <v>95218</v>
      </c>
      <c r="E48" s="14">
        <v>9733247</v>
      </c>
      <c r="F48" s="1">
        <f t="shared" si="3"/>
        <v>9.7827580046001093E-3</v>
      </c>
    </row>
    <row r="52" spans="2:6" x14ac:dyDescent="0.25">
      <c r="B52" s="1" t="s">
        <v>3</v>
      </c>
      <c r="C52" s="1" t="s">
        <v>26</v>
      </c>
      <c r="D52" s="26" t="s">
        <v>34</v>
      </c>
      <c r="E52" s="27" t="s">
        <v>35</v>
      </c>
      <c r="F52" s="28" t="s">
        <v>2</v>
      </c>
    </row>
    <row r="53" spans="2:6" x14ac:dyDescent="0.25">
      <c r="B53" s="1">
        <v>2021</v>
      </c>
      <c r="C53" s="1" t="s">
        <v>13</v>
      </c>
      <c r="D53" s="14">
        <v>6529</v>
      </c>
      <c r="E53" s="14">
        <v>9440727</v>
      </c>
      <c r="F53" s="1">
        <f>D53/E53*100%</f>
        <v>6.9157809562759307E-4</v>
      </c>
    </row>
    <row r="54" spans="2:6" x14ac:dyDescent="0.25">
      <c r="B54" s="1"/>
      <c r="C54" s="1" t="s">
        <v>14</v>
      </c>
      <c r="D54" s="14">
        <v>13692</v>
      </c>
      <c r="E54" s="14">
        <v>9325361</v>
      </c>
      <c r="F54" s="1">
        <f t="shared" ref="F54:F64" si="4">D54/E54*100%</f>
        <v>1.4682541512333945E-3</v>
      </c>
    </row>
    <row r="55" spans="2:6" x14ac:dyDescent="0.25">
      <c r="B55" s="1"/>
      <c r="C55" s="1" t="s">
        <v>15</v>
      </c>
      <c r="D55" s="14">
        <v>15332</v>
      </c>
      <c r="E55" s="14">
        <v>9194594</v>
      </c>
      <c r="F55" s="1">
        <f t="shared" si="4"/>
        <v>1.6675015775574212E-3</v>
      </c>
    </row>
    <row r="56" spans="2:6" x14ac:dyDescent="0.25">
      <c r="B56" s="1"/>
      <c r="C56" s="1" t="s">
        <v>16</v>
      </c>
      <c r="D56" s="14">
        <v>28373</v>
      </c>
      <c r="E56" s="14">
        <v>9173435</v>
      </c>
      <c r="F56" s="1">
        <f t="shared" si="4"/>
        <v>3.0929526398780828E-3</v>
      </c>
    </row>
    <row r="57" spans="2:6" x14ac:dyDescent="0.25">
      <c r="B57" s="1"/>
      <c r="C57" s="1" t="s">
        <v>17</v>
      </c>
      <c r="D57" s="14">
        <v>36214</v>
      </c>
      <c r="E57" s="14">
        <v>9212977</v>
      </c>
      <c r="F57" s="1">
        <f t="shared" si="4"/>
        <v>3.9307598401689273E-3</v>
      </c>
    </row>
    <row r="58" spans="2:6" x14ac:dyDescent="0.25">
      <c r="B58" s="1"/>
      <c r="C58" s="1" t="s">
        <v>18</v>
      </c>
      <c r="D58" s="14">
        <v>44521</v>
      </c>
      <c r="E58" s="14">
        <v>9736870</v>
      </c>
      <c r="F58" s="1">
        <f t="shared" si="4"/>
        <v>4.5724139276790178E-3</v>
      </c>
    </row>
    <row r="59" spans="2:6" x14ac:dyDescent="0.25">
      <c r="B59" s="1"/>
      <c r="C59" s="1" t="s">
        <v>19</v>
      </c>
      <c r="D59" s="14">
        <v>51836</v>
      </c>
      <c r="E59" s="14">
        <v>10004758</v>
      </c>
      <c r="F59" s="1">
        <f t="shared" si="4"/>
        <v>5.1811348160545213E-3</v>
      </c>
    </row>
    <row r="60" spans="2:6" x14ac:dyDescent="0.25">
      <c r="B60" s="1"/>
      <c r="C60" s="1" t="s">
        <v>20</v>
      </c>
      <c r="D60" s="14">
        <v>61989</v>
      </c>
      <c r="E60" s="14">
        <v>9960448</v>
      </c>
      <c r="F60" s="1">
        <f t="shared" si="4"/>
        <v>6.2235152475069392E-3</v>
      </c>
    </row>
    <row r="61" spans="2:6" x14ac:dyDescent="0.25">
      <c r="B61" s="1"/>
      <c r="C61" s="1" t="s">
        <v>21</v>
      </c>
      <c r="D61" s="14">
        <v>69650</v>
      </c>
      <c r="E61" s="14">
        <v>9762567</v>
      </c>
      <c r="F61" s="1">
        <f t="shared" si="4"/>
        <v>7.1343940584479475E-3</v>
      </c>
    </row>
    <row r="62" spans="2:6" x14ac:dyDescent="0.25">
      <c r="B62" s="1"/>
      <c r="C62" s="1" t="s">
        <v>22</v>
      </c>
      <c r="D62" s="14">
        <v>78045</v>
      </c>
      <c r="E62" s="14">
        <v>10128133</v>
      </c>
      <c r="F62" s="1">
        <f t="shared" si="4"/>
        <v>7.7057637375022624E-3</v>
      </c>
    </row>
    <row r="63" spans="2:6" x14ac:dyDescent="0.25">
      <c r="B63" s="1"/>
      <c r="C63" s="1" t="s">
        <v>24</v>
      </c>
      <c r="D63" s="14">
        <v>91338</v>
      </c>
      <c r="E63" s="14">
        <v>10223952</v>
      </c>
      <c r="F63" s="1">
        <f t="shared" si="4"/>
        <v>8.933727388391495E-3</v>
      </c>
    </row>
    <row r="64" spans="2:6" x14ac:dyDescent="0.25">
      <c r="B64" s="1"/>
      <c r="C64" s="1" t="s">
        <v>23</v>
      </c>
      <c r="D64" s="14">
        <v>114819</v>
      </c>
      <c r="E64" s="14">
        <v>10642338</v>
      </c>
      <c r="F64" s="1">
        <f t="shared" si="4"/>
        <v>1.0788888682167395E-2</v>
      </c>
    </row>
    <row r="68" spans="2:6" x14ac:dyDescent="0.25">
      <c r="B68" s="1" t="s">
        <v>3</v>
      </c>
      <c r="C68" s="1" t="s">
        <v>26</v>
      </c>
      <c r="D68" s="26" t="s">
        <v>34</v>
      </c>
      <c r="E68" s="27" t="s">
        <v>35</v>
      </c>
      <c r="F68" s="28" t="s">
        <v>2</v>
      </c>
    </row>
    <row r="69" spans="2:6" x14ac:dyDescent="0.25">
      <c r="B69" s="1">
        <v>2022</v>
      </c>
      <c r="C69" s="1" t="s">
        <v>13</v>
      </c>
      <c r="D69" s="14">
        <v>11255</v>
      </c>
      <c r="E69" s="14">
        <v>10786938</v>
      </c>
      <c r="F69" s="1">
        <f>D69/E69*100%</f>
        <v>1.0433915537476901E-3</v>
      </c>
    </row>
    <row r="70" spans="2:6" x14ac:dyDescent="0.25">
      <c r="B70" s="1"/>
      <c r="C70" s="1" t="s">
        <v>14</v>
      </c>
      <c r="D70" s="14">
        <v>20061</v>
      </c>
      <c r="E70" s="14">
        <v>10996569</v>
      </c>
      <c r="F70" s="1">
        <f t="shared" ref="F70:F80" si="5">D70/E70*100%</f>
        <v>1.8242962873238008E-3</v>
      </c>
    </row>
    <row r="71" spans="2:6" x14ac:dyDescent="0.25">
      <c r="B71" s="1"/>
      <c r="C71" s="1" t="s">
        <v>15</v>
      </c>
      <c r="D71" s="14">
        <v>24676</v>
      </c>
      <c r="E71" s="14">
        <v>10783868</v>
      </c>
      <c r="F71" s="1">
        <f t="shared" si="5"/>
        <v>2.2882327565582222E-3</v>
      </c>
    </row>
    <row r="72" spans="2:6" x14ac:dyDescent="0.25">
      <c r="B72" s="1"/>
      <c r="C72" s="1" t="s">
        <v>16</v>
      </c>
      <c r="D72" s="14">
        <v>34910</v>
      </c>
      <c r="E72" s="14">
        <v>10846972</v>
      </c>
      <c r="F72" s="1">
        <f t="shared" si="5"/>
        <v>3.2184097091796679E-3</v>
      </c>
    </row>
    <row r="73" spans="2:6" x14ac:dyDescent="0.25">
      <c r="B73" s="1"/>
      <c r="C73" s="1" t="s">
        <v>17</v>
      </c>
      <c r="D73" s="14">
        <v>58100</v>
      </c>
      <c r="E73" s="14">
        <v>10973365</v>
      </c>
      <c r="F73" s="1">
        <f t="shared" si="5"/>
        <v>5.2946384267724619E-3</v>
      </c>
    </row>
    <row r="74" spans="2:6" x14ac:dyDescent="0.25">
      <c r="B74" s="1"/>
      <c r="C74" s="1" t="s">
        <v>18</v>
      </c>
      <c r="D74" s="14">
        <v>46262</v>
      </c>
      <c r="E74" s="14">
        <v>10673135</v>
      </c>
      <c r="F74" s="1">
        <f t="shared" si="5"/>
        <v>4.3344340720884722E-3</v>
      </c>
    </row>
    <row r="75" spans="2:6" x14ac:dyDescent="0.25">
      <c r="B75" s="1"/>
      <c r="C75" s="1" t="s">
        <v>19</v>
      </c>
      <c r="D75" s="14">
        <v>70582</v>
      </c>
      <c r="E75" s="14">
        <v>10980673</v>
      </c>
      <c r="F75" s="1">
        <f t="shared" si="5"/>
        <v>6.427839167963567E-3</v>
      </c>
    </row>
    <row r="76" spans="2:6" x14ac:dyDescent="0.25">
      <c r="B76" s="1"/>
      <c r="C76" s="1" t="s">
        <v>20</v>
      </c>
      <c r="D76" s="14">
        <v>83399</v>
      </c>
      <c r="E76" s="14">
        <v>10433237</v>
      </c>
      <c r="F76" s="1">
        <f t="shared" si="5"/>
        <v>7.9935881836097466E-3</v>
      </c>
    </row>
    <row r="77" spans="2:6" x14ac:dyDescent="0.25">
      <c r="B77" s="1"/>
      <c r="C77" s="1" t="s">
        <v>21</v>
      </c>
      <c r="D77" s="14">
        <v>97022</v>
      </c>
      <c r="E77" s="14">
        <v>11336977</v>
      </c>
      <c r="F77" s="1">
        <f t="shared" si="5"/>
        <v>8.5580133046049226E-3</v>
      </c>
    </row>
    <row r="78" spans="2:6" x14ac:dyDescent="0.25">
      <c r="B78" s="1"/>
      <c r="C78" s="1" t="s">
        <v>22</v>
      </c>
      <c r="D78" s="14">
        <v>112104</v>
      </c>
      <c r="E78" s="14">
        <v>10708521</v>
      </c>
      <c r="F78" s="1">
        <f t="shared" si="5"/>
        <v>1.046867256458665E-2</v>
      </c>
    </row>
    <row r="79" spans="2:6" x14ac:dyDescent="0.25">
      <c r="B79" s="1"/>
      <c r="C79" s="1" t="s">
        <v>24</v>
      </c>
      <c r="D79" s="14">
        <v>133679</v>
      </c>
      <c r="E79" s="14">
        <v>11593069</v>
      </c>
      <c r="F79" s="1">
        <f t="shared" si="5"/>
        <v>1.1530941461661273E-2</v>
      </c>
    </row>
    <row r="80" spans="2:6" x14ac:dyDescent="0.25">
      <c r="B80" s="1"/>
      <c r="C80" s="1" t="s">
        <v>23</v>
      </c>
      <c r="D80" s="14">
        <v>151416</v>
      </c>
      <c r="E80" s="14">
        <v>12671669</v>
      </c>
      <c r="F80" s="1">
        <f t="shared" si="5"/>
        <v>1.1949175755774555E-2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TABEL</vt:lpstr>
      <vt:lpstr>NPF</vt:lpstr>
      <vt:lpstr>fdr</vt:lpstr>
      <vt:lpstr>ROA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Mochamad Prayogi</dc:creator>
  <cp:lastModifiedBy>MyBook11G</cp:lastModifiedBy>
  <dcterms:created xsi:type="dcterms:W3CDTF">2023-12-12T04:29:51Z</dcterms:created>
  <dcterms:modified xsi:type="dcterms:W3CDTF">2024-01-31T13:14:25Z</dcterms:modified>
</cp:coreProperties>
</file>