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elesai Skripsi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C5" i="6" l="1"/>
  <c r="C4" i="6"/>
  <c r="C3" i="6"/>
  <c r="C5" i="5"/>
  <c r="C4" i="5"/>
  <c r="C3" i="5"/>
  <c r="E5" i="4"/>
  <c r="E4" i="4"/>
  <c r="E3" i="4"/>
  <c r="C5" i="4"/>
  <c r="C4" i="4"/>
  <c r="C3" i="4"/>
  <c r="E5" i="3"/>
  <c r="D5" i="3"/>
  <c r="D3" i="3"/>
  <c r="D4" i="3"/>
  <c r="E3" i="3"/>
  <c r="G5" i="1"/>
  <c r="H5" i="1" s="1"/>
  <c r="C5" i="2" s="1"/>
  <c r="G4" i="1"/>
  <c r="H4" i="1" s="1"/>
  <c r="C4" i="2" s="1"/>
  <c r="G3" i="1"/>
  <c r="H3" i="1" s="1"/>
  <c r="C3" i="2" s="1"/>
  <c r="E3" i="2" s="1"/>
  <c r="E5" i="2" l="1"/>
  <c r="C5" i="3"/>
  <c r="C3" i="3"/>
  <c r="E4" i="2"/>
  <c r="C4" i="3"/>
  <c r="E4" i="3" s="1"/>
</calcChain>
</file>

<file path=xl/sharedStrings.xml><?xml version="1.0" encoding="utf-8"?>
<sst xmlns="http://schemas.openxmlformats.org/spreadsheetml/2006/main" count="35" uniqueCount="21">
  <si>
    <t>No</t>
  </si>
  <si>
    <t>Tahun</t>
  </si>
  <si>
    <t>Laba Komperhensif (Out - In)</t>
  </si>
  <si>
    <t>Beban Gaji dan Tunjangan</t>
  </si>
  <si>
    <t>Upah langsung + tidak langsung</t>
  </si>
  <si>
    <t>Biaya Pensiun</t>
  </si>
  <si>
    <t>Total Beban Karyawan</t>
  </si>
  <si>
    <t>Value Added</t>
  </si>
  <si>
    <t>VA</t>
  </si>
  <si>
    <t>CE (Ekuitas)</t>
  </si>
  <si>
    <t>VACA (VA/CE)</t>
  </si>
  <si>
    <t>HC (Beban Karyawan)</t>
  </si>
  <si>
    <t>VAHU (VA/HC)</t>
  </si>
  <si>
    <t>SC (VA - HC)</t>
  </si>
  <si>
    <t>STVA (SC/VA)</t>
  </si>
  <si>
    <t>Laba Bersih</t>
  </si>
  <si>
    <t>Total Asset</t>
  </si>
  <si>
    <t>%</t>
  </si>
  <si>
    <t>ROA (%)</t>
  </si>
  <si>
    <t>Total Ekuitas</t>
  </si>
  <si>
    <t>ROE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</si>
</sst>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Rp&quot;* #,##0_-;\-&quot;Rp&quot;* #,##0_-;_-&quot;Rp&quot;* &quot;-&quot;_-;_-@_-"/>
    <numFmt numFmtId="41" formatCode="_-* #,##0_-;\-* #,##0_-;_-* &quot;-&quot;_-;_-@_-"/>
    <numFmt numFmtId="164" formatCode="_-[$Rp-3809]* #,##0_-;\-[$Rp-3809]* #,##0_-;_-[$Rp-3809]* &quot;-&quot;??_-;_-@_-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42" fontId="0" fillId="0" borderId="4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center"/>
    </xf>
    <xf numFmtId="42" fontId="0" fillId="0" borderId="6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8" xfId="0" applyBorder="1" applyAlignment="1">
      <alignment horizontal="center"/>
    </xf>
    <xf numFmtId="42" fontId="0" fillId="0" borderId="8" xfId="0" applyNumberForma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2" fillId="2" borderId="11" xfId="0" applyFont="1" applyFill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164" fontId="0" fillId="0" borderId="6" xfId="0" applyNumberFormat="1" applyBorder="1"/>
    <xf numFmtId="42" fontId="0" fillId="0" borderId="6" xfId="2" applyFont="1" applyBorder="1"/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0" fillId="0" borderId="17" xfId="0" applyBorder="1"/>
    <xf numFmtId="42" fontId="0" fillId="0" borderId="8" xfId="2" applyFont="1" applyBorder="1"/>
    <xf numFmtId="0" fontId="0" fillId="0" borderId="10" xfId="0" applyBorder="1"/>
    <xf numFmtId="42" fontId="0" fillId="0" borderId="0" xfId="0" applyNumberFormat="1"/>
    <xf numFmtId="42" fontId="0" fillId="0" borderId="6" xfId="0" applyNumberFormat="1" applyBorder="1"/>
    <xf numFmtId="42" fontId="0" fillId="0" borderId="8" xfId="0" applyNumberFormat="1" applyBorder="1"/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9" fontId="0" fillId="0" borderId="6" xfId="0" applyNumberForma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0" fillId="0" borderId="6" xfId="1" applyNumberFormat="1" applyFon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17" xfId="1" applyNumberFormat="1" applyFon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42" fontId="0" fillId="0" borderId="0" xfId="2" applyFont="1"/>
    <xf numFmtId="42" fontId="0" fillId="0" borderId="0" xfId="2" applyFont="1" applyFill="1" applyBorder="1"/>
    <xf numFmtId="165" fontId="0" fillId="0" borderId="0" xfId="0" applyNumberFormat="1"/>
    <xf numFmtId="164" fontId="0" fillId="0" borderId="0" xfId="0" applyNumberFormat="1" applyFill="1" applyBorder="1" applyAlignment="1">
      <alignment horizontal="right"/>
    </xf>
    <xf numFmtId="164" fontId="0" fillId="0" borderId="0" xfId="0" applyNumberFormat="1"/>
    <xf numFmtId="9" fontId="0" fillId="0" borderId="0" xfId="3" applyFont="1"/>
    <xf numFmtId="9" fontId="0" fillId="0" borderId="17" xfId="3" applyFont="1" applyBorder="1" applyAlignment="1">
      <alignment horizontal="center"/>
    </xf>
    <xf numFmtId="164" fontId="0" fillId="0" borderId="0" xfId="3" applyNumberFormat="1" applyFont="1"/>
    <xf numFmtId="42" fontId="0" fillId="0" borderId="0" xfId="0" applyNumberFormat="1" applyBorder="1"/>
    <xf numFmtId="0" fontId="0" fillId="0" borderId="0" xfId="0" applyBorder="1" applyAlignment="1">
      <alignment horizontal="center"/>
    </xf>
    <xf numFmtId="9" fontId="0" fillId="0" borderId="0" xfId="3" applyFont="1" applyBorder="1"/>
    <xf numFmtId="42" fontId="0" fillId="0" borderId="0" xfId="2" applyFont="1" applyBorder="1"/>
    <xf numFmtId="0" fontId="2" fillId="0" borderId="0" xfId="0" applyFont="1" applyFill="1" applyBorder="1" applyAlignment="1">
      <alignment horizontal="center" vertical="center"/>
    </xf>
  </cellXfs>
  <cellStyles count="4">
    <cellStyle name="Comma [0]" xfId="1" builtinId="6"/>
    <cellStyle name="Currency [0]" xfId="2" builtinId="7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B7" sqref="B7:H7"/>
    </sheetView>
  </sheetViews>
  <sheetFormatPr defaultRowHeight="15" x14ac:dyDescent="0.25"/>
  <cols>
    <col min="2" max="2" width="14.5703125" customWidth="1"/>
    <col min="3" max="3" width="35.42578125" customWidth="1"/>
    <col min="4" max="4" width="26" customWidth="1"/>
    <col min="5" max="5" width="29.42578125" customWidth="1"/>
    <col min="6" max="6" width="21.140625" customWidth="1"/>
    <col min="7" max="7" width="21.85546875" customWidth="1"/>
    <col min="8" max="8" width="20.42578125" customWidth="1"/>
  </cols>
  <sheetData>
    <row r="1" spans="1:8" ht="15.75" thickBot="1" x14ac:dyDescent="0.3"/>
    <row r="2" spans="1:8" ht="15.75" thickBot="1" x14ac:dyDescent="0.3">
      <c r="A2" s="19" t="s">
        <v>0</v>
      </c>
      <c r="B2" s="2" t="s">
        <v>1</v>
      </c>
      <c r="C2" s="3" t="s">
        <v>2</v>
      </c>
      <c r="D2" s="2" t="s">
        <v>3</v>
      </c>
      <c r="E2" s="2" t="s">
        <v>4</v>
      </c>
      <c r="F2" s="2" t="s">
        <v>5</v>
      </c>
      <c r="G2" s="4" t="s">
        <v>6</v>
      </c>
      <c r="H2" s="5" t="s">
        <v>7</v>
      </c>
    </row>
    <row r="3" spans="1:8" x14ac:dyDescent="0.25">
      <c r="A3" s="20">
        <v>1</v>
      </c>
      <c r="B3" s="6">
        <v>2021</v>
      </c>
      <c r="C3" s="7">
        <v>417086729403</v>
      </c>
      <c r="D3" s="8">
        <v>19854258074</v>
      </c>
      <c r="E3" s="8">
        <v>4622596507</v>
      </c>
      <c r="F3" s="8">
        <v>205235994</v>
      </c>
      <c r="G3" s="8">
        <f t="shared" ref="G3:G5" si="0">SUM(D3:F3)</f>
        <v>24682090575</v>
      </c>
      <c r="H3" s="9">
        <f>SUM(C3+G3)</f>
        <v>441768819978</v>
      </c>
    </row>
    <row r="4" spans="1:8" x14ac:dyDescent="0.25">
      <c r="A4" s="20">
        <v>2</v>
      </c>
      <c r="B4" s="10">
        <v>2022</v>
      </c>
      <c r="C4" s="11">
        <v>515593539556</v>
      </c>
      <c r="D4" s="12">
        <v>20338330825</v>
      </c>
      <c r="E4" s="12">
        <v>4491724702</v>
      </c>
      <c r="F4" s="12">
        <v>198966384</v>
      </c>
      <c r="G4" s="12">
        <f t="shared" si="0"/>
        <v>25029021911</v>
      </c>
      <c r="H4" s="13">
        <f>SUM(C4+G4)</f>
        <v>540622561467</v>
      </c>
    </row>
    <row r="5" spans="1:8" ht="15.75" thickBot="1" x14ac:dyDescent="0.3">
      <c r="A5" s="21">
        <v>3</v>
      </c>
      <c r="B5" s="14">
        <v>2023</v>
      </c>
      <c r="C5" s="15">
        <v>630449267765</v>
      </c>
      <c r="D5" s="16">
        <v>21665652353</v>
      </c>
      <c r="E5" s="16">
        <v>7192331891</v>
      </c>
      <c r="F5" s="16">
        <v>198966384</v>
      </c>
      <c r="G5" s="17">
        <f t="shared" si="0"/>
        <v>29056950628</v>
      </c>
      <c r="H5" s="18">
        <f>SUM(C5+G5)</f>
        <v>659506218393</v>
      </c>
    </row>
    <row r="7" spans="1:8" x14ac:dyDescent="0.25">
      <c r="B7" s="44"/>
      <c r="C7" s="30"/>
      <c r="D7" s="48"/>
      <c r="E7" s="45"/>
      <c r="F7" s="45"/>
      <c r="G7" s="49"/>
      <c r="H7" s="30"/>
    </row>
    <row r="8" spans="1:8" x14ac:dyDescent="0.25">
      <c r="G8" s="49"/>
    </row>
    <row r="9" spans="1:8" x14ac:dyDescent="0.25">
      <c r="G9" s="52"/>
    </row>
  </sheetData>
  <pageMargins left="0.7" right="0.7" top="0.75" bottom="0.75" header="0.3" footer="0.3"/>
  <ignoredErrors>
    <ignoredError sqref="G3:G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B2" workbookViewId="0">
      <selection activeCell="B7" sqref="B7:E7"/>
    </sheetView>
  </sheetViews>
  <sheetFormatPr defaultRowHeight="15" x14ac:dyDescent="0.25"/>
  <cols>
    <col min="2" max="2" width="19.7109375" customWidth="1"/>
    <col min="3" max="3" width="21.85546875" customWidth="1"/>
    <col min="4" max="4" width="22.85546875" customWidth="1"/>
    <col min="5" max="5" width="22.7109375" customWidth="1"/>
  </cols>
  <sheetData>
    <row r="1" spans="1:5" ht="15.75" thickBot="1" x14ac:dyDescent="0.3"/>
    <row r="2" spans="1:5" x14ac:dyDescent="0.25">
      <c r="A2" s="24" t="s">
        <v>0</v>
      </c>
      <c r="B2" s="25" t="s">
        <v>1</v>
      </c>
      <c r="C2" s="25" t="s">
        <v>8</v>
      </c>
      <c r="D2" s="25" t="s">
        <v>9</v>
      </c>
      <c r="E2" s="26" t="s">
        <v>10</v>
      </c>
    </row>
    <row r="3" spans="1:5" x14ac:dyDescent="0.25">
      <c r="A3" s="20">
        <v>1</v>
      </c>
      <c r="B3" s="10">
        <v>2021</v>
      </c>
      <c r="C3" s="12">
        <f>Sheet1!H3</f>
        <v>441768819978</v>
      </c>
      <c r="D3" s="22">
        <v>255700830495</v>
      </c>
      <c r="E3" s="27">
        <f>C3/D3</f>
        <v>1.7276784714496201</v>
      </c>
    </row>
    <row r="4" spans="1:5" x14ac:dyDescent="0.25">
      <c r="A4" s="20">
        <v>2</v>
      </c>
      <c r="B4" s="10">
        <v>2022</v>
      </c>
      <c r="C4" s="12">
        <f>Sheet1!H4</f>
        <v>540622561467</v>
      </c>
      <c r="D4" s="23">
        <f>Sheet6!D4</f>
        <v>263107451701</v>
      </c>
      <c r="E4" s="27">
        <f>C4/D4</f>
        <v>2.0547595971602246</v>
      </c>
    </row>
    <row r="5" spans="1:5" ht="15.75" thickBot="1" x14ac:dyDescent="0.3">
      <c r="A5" s="21">
        <v>3</v>
      </c>
      <c r="B5" s="14">
        <v>2023</v>
      </c>
      <c r="C5" s="16">
        <f>Sheet1!H5</f>
        <v>659506218393</v>
      </c>
      <c r="D5" s="28">
        <v>160027479960</v>
      </c>
      <c r="E5" s="29">
        <f>C5/D5</f>
        <v>4.1212060488476618</v>
      </c>
    </row>
    <row r="7" spans="1:5" x14ac:dyDescent="0.25">
      <c r="B7" s="44"/>
      <c r="C7" s="30"/>
      <c r="D7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C1" workbookViewId="0">
      <selection activeCell="C8" sqref="C8:E8"/>
    </sheetView>
  </sheetViews>
  <sheetFormatPr defaultRowHeight="15" x14ac:dyDescent="0.25"/>
  <cols>
    <col min="2" max="2" width="18.7109375" customWidth="1"/>
    <col min="3" max="3" width="24.5703125" customWidth="1"/>
    <col min="4" max="4" width="25.85546875" customWidth="1"/>
    <col min="5" max="5" width="29.140625" customWidth="1"/>
  </cols>
  <sheetData>
    <row r="1" spans="1:5" ht="15.75" thickBot="1" x14ac:dyDescent="0.3"/>
    <row r="2" spans="1:5" x14ac:dyDescent="0.25">
      <c r="A2" s="24" t="s">
        <v>0</v>
      </c>
      <c r="B2" s="25" t="s">
        <v>1</v>
      </c>
      <c r="C2" s="25" t="s">
        <v>8</v>
      </c>
      <c r="D2" s="25" t="s">
        <v>11</v>
      </c>
      <c r="E2" s="26" t="s">
        <v>12</v>
      </c>
    </row>
    <row r="3" spans="1:5" x14ac:dyDescent="0.25">
      <c r="A3" s="20">
        <v>1</v>
      </c>
      <c r="B3" s="10">
        <v>2021</v>
      </c>
      <c r="C3" s="23">
        <f>Sheet2!C3</f>
        <v>441768819978</v>
      </c>
      <c r="D3" s="23">
        <f>Sheet1!G3</f>
        <v>24682090575</v>
      </c>
      <c r="E3" s="27">
        <f>C3/D3</f>
        <v>17.898355029353102</v>
      </c>
    </row>
    <row r="4" spans="1:5" x14ac:dyDescent="0.25">
      <c r="A4" s="20">
        <v>2</v>
      </c>
      <c r="B4" s="10">
        <v>2022</v>
      </c>
      <c r="C4" s="23">
        <f>Sheet2!C4</f>
        <v>540622561467</v>
      </c>
      <c r="D4" s="23">
        <f>Sheet1!G4</f>
        <v>25029021911</v>
      </c>
      <c r="E4" s="27">
        <f>C4/D4</f>
        <v>21.599827727563014</v>
      </c>
    </row>
    <row r="5" spans="1:5" ht="15.75" thickBot="1" x14ac:dyDescent="0.3">
      <c r="A5" s="21">
        <v>3</v>
      </c>
      <c r="B5" s="14">
        <v>2023</v>
      </c>
      <c r="C5" s="28">
        <f>Sheet2!C5</f>
        <v>659506218393</v>
      </c>
      <c r="D5" s="28">
        <f>Sheet1!G5</f>
        <v>29056950628</v>
      </c>
      <c r="E5" s="29">
        <f>C5/D5</f>
        <v>22.697020992887101</v>
      </c>
    </row>
    <row r="7" spans="1:5" x14ac:dyDescent="0.25">
      <c r="C7" s="30"/>
    </row>
    <row r="8" spans="1:5" x14ac:dyDescent="0.25">
      <c r="B8" s="44">
        <v>2020</v>
      </c>
      <c r="C8" s="30"/>
      <c r="D8" s="45"/>
    </row>
    <row r="9" spans="1:5" x14ac:dyDescent="0.25">
      <c r="C9" s="30"/>
    </row>
    <row r="10" spans="1:5" x14ac:dyDescent="0.25">
      <c r="C10" s="3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opLeftCell="C1" workbookViewId="0">
      <selection activeCell="C8" sqref="C8:E8"/>
    </sheetView>
  </sheetViews>
  <sheetFormatPr defaultRowHeight="15" x14ac:dyDescent="0.25"/>
  <cols>
    <col min="2" max="2" width="17.28515625" customWidth="1"/>
    <col min="3" max="3" width="21" customWidth="1"/>
    <col min="4" max="4" width="22.5703125" customWidth="1"/>
    <col min="5" max="5" width="30" customWidth="1"/>
    <col min="9" max="9" width="21" customWidth="1"/>
  </cols>
  <sheetData>
    <row r="1" spans="1:9" ht="15.75" thickBot="1" x14ac:dyDescent="0.3"/>
    <row r="2" spans="1:9" x14ac:dyDescent="0.25">
      <c r="A2" s="24" t="s">
        <v>0</v>
      </c>
      <c r="B2" s="25" t="s">
        <v>1</v>
      </c>
      <c r="C2" s="25" t="s">
        <v>8</v>
      </c>
      <c r="D2" s="25" t="s">
        <v>13</v>
      </c>
      <c r="E2" s="26" t="s">
        <v>14</v>
      </c>
    </row>
    <row r="3" spans="1:9" x14ac:dyDescent="0.25">
      <c r="A3" s="20">
        <v>1</v>
      </c>
      <c r="B3" s="10">
        <v>2021</v>
      </c>
      <c r="C3" s="31">
        <f>Sheet3!C3</f>
        <v>441768819978</v>
      </c>
      <c r="D3" s="23">
        <v>417086729403</v>
      </c>
      <c r="E3" s="27">
        <f>D3/C3</f>
        <v>0.94412894378505674</v>
      </c>
    </row>
    <row r="4" spans="1:9" x14ac:dyDescent="0.25">
      <c r="A4" s="20">
        <v>2</v>
      </c>
      <c r="B4" s="10">
        <v>2022</v>
      </c>
      <c r="C4" s="31">
        <f>Sheet3!C4</f>
        <v>540622561467</v>
      </c>
      <c r="D4" s="23">
        <v>515593539556</v>
      </c>
      <c r="E4" s="27">
        <f>D4/C4</f>
        <v>0.95370333446113909</v>
      </c>
    </row>
    <row r="5" spans="1:9" ht="15.75" thickBot="1" x14ac:dyDescent="0.3">
      <c r="A5" s="21">
        <v>3</v>
      </c>
      <c r="B5" s="14">
        <v>2023</v>
      </c>
      <c r="C5" s="32">
        <f>Sheet3!C5</f>
        <v>659506218393</v>
      </c>
      <c r="D5" s="28">
        <v>630449267765</v>
      </c>
      <c r="E5" s="29">
        <f>D5/C5</f>
        <v>0.95594135458070095</v>
      </c>
    </row>
    <row r="6" spans="1:9" x14ac:dyDescent="0.25">
      <c r="I6" s="53"/>
    </row>
    <row r="7" spans="1:9" x14ac:dyDescent="0.25">
      <c r="I7" s="53"/>
    </row>
    <row r="8" spans="1:9" x14ac:dyDescent="0.25">
      <c r="B8" s="44">
        <v>2020</v>
      </c>
      <c r="C8" s="30"/>
      <c r="D8" s="30"/>
      <c r="I8" s="53"/>
    </row>
    <row r="9" spans="1:9" x14ac:dyDescent="0.25">
      <c r="I9" s="30"/>
    </row>
    <row r="10" spans="1:9" x14ac:dyDescent="0.25">
      <c r="I10" s="50"/>
    </row>
    <row r="11" spans="1:9" x14ac:dyDescent="0.25">
      <c r="I11" s="50"/>
    </row>
    <row r="12" spans="1:9" x14ac:dyDescent="0.25">
      <c r="I12" s="5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8" sqref="B8:F8"/>
    </sheetView>
  </sheetViews>
  <sheetFormatPr defaultRowHeight="15" x14ac:dyDescent="0.25"/>
  <cols>
    <col min="2" max="2" width="18.7109375" customWidth="1"/>
    <col min="3" max="3" width="21.7109375" customWidth="1"/>
    <col min="4" max="4" width="21.85546875" customWidth="1"/>
    <col min="5" max="5" width="11.28515625" customWidth="1"/>
    <col min="6" max="6" width="20.7109375" customWidth="1"/>
  </cols>
  <sheetData>
    <row r="1" spans="1:6" ht="15.75" thickBot="1" x14ac:dyDescent="0.3"/>
    <row r="2" spans="1:6" ht="15.75" thickBot="1" x14ac:dyDescent="0.3">
      <c r="A2" s="1" t="s">
        <v>0</v>
      </c>
      <c r="B2" s="2" t="s">
        <v>1</v>
      </c>
      <c r="C2" s="33" t="s">
        <v>15</v>
      </c>
      <c r="D2" s="33" t="s">
        <v>16</v>
      </c>
      <c r="E2" s="34" t="s">
        <v>17</v>
      </c>
      <c r="F2" s="35" t="s">
        <v>18</v>
      </c>
    </row>
    <row r="3" spans="1:6" x14ac:dyDescent="0.25">
      <c r="A3" s="37">
        <v>1</v>
      </c>
      <c r="B3" s="10">
        <v>2021</v>
      </c>
      <c r="C3" s="31">
        <f>Sheet1!C3</f>
        <v>417086729403</v>
      </c>
      <c r="D3" s="23">
        <v>224687575852</v>
      </c>
      <c r="E3" s="36">
        <v>1</v>
      </c>
      <c r="F3" s="39">
        <v>0.185</v>
      </c>
    </row>
    <row r="4" spans="1:6" x14ac:dyDescent="0.25">
      <c r="A4" s="37">
        <v>2</v>
      </c>
      <c r="B4" s="10">
        <v>2022</v>
      </c>
      <c r="C4" s="31">
        <f>Sheet1!C4</f>
        <v>515593539556</v>
      </c>
      <c r="D4" s="23">
        <v>209570754542</v>
      </c>
      <c r="E4" s="36">
        <v>1</v>
      </c>
      <c r="F4" s="40">
        <v>0.246</v>
      </c>
    </row>
    <row r="5" spans="1:6" ht="15.75" thickBot="1" x14ac:dyDescent="0.3">
      <c r="A5" s="38">
        <v>3</v>
      </c>
      <c r="B5" s="14">
        <v>2023</v>
      </c>
      <c r="C5" s="31">
        <f>Sheet1!C5</f>
        <v>630449267765</v>
      </c>
      <c r="D5" s="23">
        <v>168259345231</v>
      </c>
      <c r="E5" s="36">
        <v>1</v>
      </c>
      <c r="F5" s="40">
        <v>0.374</v>
      </c>
    </row>
    <row r="8" spans="1:6" x14ac:dyDescent="0.25">
      <c r="B8" s="44"/>
      <c r="C8" s="30"/>
      <c r="D8" s="45"/>
      <c r="F8" s="4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B7" sqref="B7:F7"/>
    </sheetView>
  </sheetViews>
  <sheetFormatPr defaultRowHeight="15" x14ac:dyDescent="0.25"/>
  <cols>
    <col min="3" max="3" width="21.7109375" customWidth="1"/>
    <col min="4" max="4" width="26.42578125" customWidth="1"/>
    <col min="6" max="6" width="13.5703125" customWidth="1"/>
    <col min="10" max="10" width="21.7109375" customWidth="1"/>
    <col min="11" max="11" width="10.85546875" customWidth="1"/>
    <col min="12" max="12" width="23.5703125" customWidth="1"/>
  </cols>
  <sheetData>
    <row r="1" spans="1:13" ht="15.75" thickBot="1" x14ac:dyDescent="0.3"/>
    <row r="2" spans="1:13" ht="15.75" thickBot="1" x14ac:dyDescent="0.3">
      <c r="A2" s="1" t="s">
        <v>0</v>
      </c>
      <c r="B2" s="2" t="s">
        <v>1</v>
      </c>
      <c r="C2" s="33" t="s">
        <v>15</v>
      </c>
      <c r="D2" s="33" t="s">
        <v>19</v>
      </c>
      <c r="E2" s="34" t="s">
        <v>17</v>
      </c>
      <c r="F2" s="35" t="s">
        <v>20</v>
      </c>
      <c r="J2" s="57"/>
      <c r="K2" s="54"/>
      <c r="L2" s="57"/>
    </row>
    <row r="3" spans="1:13" x14ac:dyDescent="0.25">
      <c r="A3" s="37">
        <v>1</v>
      </c>
      <c r="B3" s="10">
        <v>2021</v>
      </c>
      <c r="C3" s="31">
        <f>Sheet1!C3</f>
        <v>417086729403</v>
      </c>
      <c r="D3" s="23">
        <v>255700830495</v>
      </c>
      <c r="E3" s="36">
        <v>1</v>
      </c>
      <c r="F3" s="41">
        <v>0.16300000000000001</v>
      </c>
      <c r="J3" s="53"/>
      <c r="K3" s="55"/>
      <c r="L3" s="56"/>
      <c r="M3" s="50"/>
    </row>
    <row r="4" spans="1:13" x14ac:dyDescent="0.25">
      <c r="A4" s="37">
        <v>2</v>
      </c>
      <c r="B4" s="10">
        <v>2022</v>
      </c>
      <c r="C4" s="31">
        <f>Sheet1!C4</f>
        <v>515593539556</v>
      </c>
      <c r="D4" s="23">
        <v>263107451701</v>
      </c>
      <c r="E4" s="36">
        <v>1</v>
      </c>
      <c r="F4" s="51">
        <v>0.19600000000000001</v>
      </c>
      <c r="J4" s="53"/>
      <c r="K4" s="55"/>
      <c r="L4" s="56"/>
      <c r="M4" s="50"/>
    </row>
    <row r="5" spans="1:13" ht="15.75" thickBot="1" x14ac:dyDescent="0.3">
      <c r="A5" s="38">
        <v>3</v>
      </c>
      <c r="B5" s="14">
        <v>2023</v>
      </c>
      <c r="C5" s="32">
        <f>Sheet1!C5</f>
        <v>630449267765</v>
      </c>
      <c r="D5" s="28">
        <v>160027479960</v>
      </c>
      <c r="E5" s="42">
        <v>1</v>
      </c>
      <c r="F5" s="43">
        <v>0.39300000000000002</v>
      </c>
      <c r="J5" s="53"/>
      <c r="K5" s="55"/>
      <c r="L5" s="56"/>
      <c r="M5" s="50"/>
    </row>
    <row r="6" spans="1:13" x14ac:dyDescent="0.25">
      <c r="C6" s="45"/>
      <c r="J6" s="30"/>
      <c r="L6" s="30"/>
    </row>
    <row r="7" spans="1:13" x14ac:dyDescent="0.25">
      <c r="B7" s="44"/>
      <c r="C7" s="45"/>
      <c r="D7" s="46"/>
      <c r="F7" s="47"/>
      <c r="J7" s="30"/>
      <c r="K7" s="50"/>
      <c r="L7" s="50"/>
      <c r="M7" s="50"/>
    </row>
    <row r="9" spans="1:13" x14ac:dyDescent="0.25">
      <c r="C9" s="50"/>
    </row>
    <row r="11" spans="1:13" x14ac:dyDescent="0.25">
      <c r="J11" s="5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2024-06-12T02:39:48Z</dcterms:created>
  <dcterms:modified xsi:type="dcterms:W3CDTF">2024-07-16T14:06:33Z</dcterms:modified>
</cp:coreProperties>
</file>