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ESOKKK SEMPROO 14 FEB 2022\"/>
    </mc:Choice>
  </mc:AlternateContent>
  <xr:revisionPtr revIDLastSave="0" documentId="13_ncr:1_{B0F3B18E-B36E-4C34-BD3C-7AA81CF36079}" xr6:coauthVersionLast="47" xr6:coauthVersionMax="47" xr10:uidLastSave="{00000000-0000-0000-0000-000000000000}"/>
  <bookViews>
    <workbookView xWindow="-120" yWindow="-120" windowWidth="20730" windowHeight="11160" xr2:uid="{EB369E37-B237-4A60-AEB2-D4F498BD456D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7" i="1" l="1"/>
  <c r="N28" i="1"/>
  <c r="N27" i="1"/>
  <c r="G36" i="1"/>
  <c r="K39" i="1"/>
  <c r="M37" i="1"/>
  <c r="L37" i="1"/>
  <c r="F38" i="1"/>
  <c r="G38" i="1"/>
  <c r="E38" i="1"/>
  <c r="G27" i="1"/>
  <c r="G28" i="1"/>
  <c r="G29" i="1"/>
  <c r="G30" i="1"/>
  <c r="G31" i="1"/>
  <c r="G32" i="1"/>
  <c r="G33" i="1"/>
  <c r="G34" i="1"/>
  <c r="G35" i="1"/>
  <c r="G26" i="1"/>
  <c r="I19" i="1"/>
  <c r="E19" i="1"/>
  <c r="G19" i="1"/>
  <c r="H14" i="1"/>
  <c r="H13" i="1"/>
  <c r="H15" i="1"/>
  <c r="H16" i="1"/>
  <c r="H17" i="1"/>
  <c r="H18" i="1"/>
  <c r="F19" i="1"/>
  <c r="H19" i="1" l="1"/>
  <c r="D21" i="1" s="1"/>
</calcChain>
</file>

<file path=xl/sharedStrings.xml><?xml version="1.0" encoding="utf-8"?>
<sst xmlns="http://schemas.openxmlformats.org/spreadsheetml/2006/main" count="45" uniqueCount="30">
  <si>
    <t>No</t>
  </si>
  <si>
    <t>Bulan</t>
  </si>
  <si>
    <t>Jenis Produk Cacat</t>
  </si>
  <si>
    <t>Jumlah Produk Cacat</t>
  </si>
  <si>
    <t>Jahit</t>
  </si>
  <si>
    <t>Injection</t>
  </si>
  <si>
    <t>Finishing</t>
  </si>
  <si>
    <t>Januari</t>
  </si>
  <si>
    <t>Februari</t>
  </si>
  <si>
    <t>Maret</t>
  </si>
  <si>
    <t>April</t>
  </si>
  <si>
    <t>Mei</t>
  </si>
  <si>
    <t>Juni</t>
  </si>
  <si>
    <t>Juli</t>
  </si>
  <si>
    <t>Agsutus</t>
  </si>
  <si>
    <t>September</t>
  </si>
  <si>
    <t>Oktober</t>
  </si>
  <si>
    <t>November</t>
  </si>
  <si>
    <t>Desember</t>
  </si>
  <si>
    <t>Total</t>
  </si>
  <si>
    <t>Data Produk Cacat Di PT Ide Bangun Mandiri</t>
  </si>
  <si>
    <t>Jumlah produksi</t>
  </si>
  <si>
    <t>P</t>
  </si>
  <si>
    <t>presentase kecacatan</t>
  </si>
  <si>
    <t>Jumlah Defect</t>
  </si>
  <si>
    <t>Presentase Kecacactan</t>
  </si>
  <si>
    <t>Jumlah</t>
  </si>
  <si>
    <t>center line</t>
  </si>
  <si>
    <t>upper control limit</t>
  </si>
  <si>
    <t>lower control limit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</si>
</sst>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5" x14ac:knownFonts="1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1"/>
      <color theme="1"/>
      <name val="Aharoni"/>
      <charset val="177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2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0" xfId="0" applyNumberFormat="1"/>
    <xf numFmtId="164" fontId="0" fillId="0" borderId="1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justify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justify" vertical="center"/>
    </xf>
    <xf numFmtId="0" fontId="4" fillId="0" borderId="2" xfId="0" applyFont="1" applyBorder="1" applyAlignment="1">
      <alignment horizontal="justify" vertical="center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Sheet1!$E$5:$E$6</c:f>
              <c:strCache>
                <c:ptCount val="2"/>
                <c:pt idx="0">
                  <c:v>Jenis Produk Cacat</c:v>
                </c:pt>
                <c:pt idx="1">
                  <c:v>Jahit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Sheet1!$D$7:$D$18</c:f>
              <c:strCache>
                <c:ptCount val="12"/>
                <c:pt idx="0">
                  <c:v>Januari</c:v>
                </c:pt>
                <c:pt idx="1">
                  <c:v>Februari</c:v>
                </c:pt>
                <c:pt idx="2">
                  <c:v>Maret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  <c:pt idx="6">
                  <c:v>Juli</c:v>
                </c:pt>
                <c:pt idx="7">
                  <c:v>Agsutus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Desember</c:v>
                </c:pt>
              </c:strCache>
            </c:strRef>
          </c:cat>
          <c:val>
            <c:numRef>
              <c:f>Sheet1!$E$7:$E$18</c:f>
              <c:numCache>
                <c:formatCode>General</c:formatCode>
                <c:ptCount val="12"/>
                <c:pt idx="0">
                  <c:v>264</c:v>
                </c:pt>
                <c:pt idx="1">
                  <c:v>220</c:v>
                </c:pt>
                <c:pt idx="2">
                  <c:v>254</c:v>
                </c:pt>
                <c:pt idx="3">
                  <c:v>236</c:v>
                </c:pt>
                <c:pt idx="4">
                  <c:v>242</c:v>
                </c:pt>
                <c:pt idx="5">
                  <c:v>228</c:v>
                </c:pt>
                <c:pt idx="6">
                  <c:v>240</c:v>
                </c:pt>
                <c:pt idx="7">
                  <c:v>258</c:v>
                </c:pt>
                <c:pt idx="8">
                  <c:v>235</c:v>
                </c:pt>
                <c:pt idx="9">
                  <c:v>248</c:v>
                </c:pt>
                <c:pt idx="10">
                  <c:v>252</c:v>
                </c:pt>
                <c:pt idx="11">
                  <c:v>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CC-4FC9-97C1-A8110D1A53EC}"/>
            </c:ext>
          </c:extLst>
        </c:ser>
        <c:ser>
          <c:idx val="1"/>
          <c:order val="1"/>
          <c:tx>
            <c:strRef>
              <c:f>Sheet1!$F$5:$F$6</c:f>
              <c:strCache>
                <c:ptCount val="2"/>
                <c:pt idx="0">
                  <c:v>Jenis Produk Cacat</c:v>
                </c:pt>
                <c:pt idx="1">
                  <c:v>Injection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Sheet1!$D$7:$D$18</c:f>
              <c:strCache>
                <c:ptCount val="12"/>
                <c:pt idx="0">
                  <c:v>Januari</c:v>
                </c:pt>
                <c:pt idx="1">
                  <c:v>Februari</c:v>
                </c:pt>
                <c:pt idx="2">
                  <c:v>Maret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  <c:pt idx="6">
                  <c:v>Juli</c:v>
                </c:pt>
                <c:pt idx="7">
                  <c:v>Agsutus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Desember</c:v>
                </c:pt>
              </c:strCache>
            </c:strRef>
          </c:cat>
          <c:val>
            <c:numRef>
              <c:f>Sheet1!$F$7:$F$18</c:f>
              <c:numCache>
                <c:formatCode>General</c:formatCode>
                <c:ptCount val="12"/>
                <c:pt idx="0">
                  <c:v>230</c:v>
                </c:pt>
                <c:pt idx="1">
                  <c:v>186</c:v>
                </c:pt>
                <c:pt idx="2">
                  <c:v>196</c:v>
                </c:pt>
                <c:pt idx="3">
                  <c:v>210</c:v>
                </c:pt>
                <c:pt idx="4">
                  <c:v>206</c:v>
                </c:pt>
                <c:pt idx="5">
                  <c:v>218</c:v>
                </c:pt>
                <c:pt idx="6">
                  <c:v>232</c:v>
                </c:pt>
                <c:pt idx="7">
                  <c:v>216</c:v>
                </c:pt>
                <c:pt idx="8">
                  <c:v>205</c:v>
                </c:pt>
                <c:pt idx="9">
                  <c:v>224</c:v>
                </c:pt>
                <c:pt idx="10">
                  <c:v>198</c:v>
                </c:pt>
                <c:pt idx="11">
                  <c:v>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CC-4FC9-97C1-A8110D1A53EC}"/>
            </c:ext>
          </c:extLst>
        </c:ser>
        <c:ser>
          <c:idx val="2"/>
          <c:order val="2"/>
          <c:tx>
            <c:strRef>
              <c:f>Sheet1!$G$5:$G$6</c:f>
              <c:strCache>
                <c:ptCount val="2"/>
                <c:pt idx="0">
                  <c:v>Jenis Produk Cacat</c:v>
                </c:pt>
                <c:pt idx="1">
                  <c:v>Finishing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Sheet1!$D$7:$D$18</c:f>
              <c:strCache>
                <c:ptCount val="12"/>
                <c:pt idx="0">
                  <c:v>Januari</c:v>
                </c:pt>
                <c:pt idx="1">
                  <c:v>Februari</c:v>
                </c:pt>
                <c:pt idx="2">
                  <c:v>Maret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  <c:pt idx="6">
                  <c:v>Juli</c:v>
                </c:pt>
                <c:pt idx="7">
                  <c:v>Agsutus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Desember</c:v>
                </c:pt>
              </c:strCache>
            </c:strRef>
          </c:cat>
          <c:val>
            <c:numRef>
              <c:f>Sheet1!$G$7:$G$18</c:f>
              <c:numCache>
                <c:formatCode>General</c:formatCode>
                <c:ptCount val="12"/>
                <c:pt idx="0">
                  <c:v>186</c:v>
                </c:pt>
                <c:pt idx="1">
                  <c:v>165</c:v>
                </c:pt>
                <c:pt idx="2">
                  <c:v>172</c:v>
                </c:pt>
                <c:pt idx="3">
                  <c:v>186</c:v>
                </c:pt>
                <c:pt idx="4">
                  <c:v>210</c:v>
                </c:pt>
                <c:pt idx="5">
                  <c:v>178</c:v>
                </c:pt>
                <c:pt idx="6">
                  <c:v>182</c:v>
                </c:pt>
                <c:pt idx="7">
                  <c:v>194</c:v>
                </c:pt>
                <c:pt idx="8">
                  <c:v>185</c:v>
                </c:pt>
                <c:pt idx="9">
                  <c:v>184</c:v>
                </c:pt>
                <c:pt idx="10">
                  <c:v>174</c:v>
                </c:pt>
                <c:pt idx="11">
                  <c:v>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9CC-4FC9-97C1-A8110D1A53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9972264"/>
        <c:axId val="519972920"/>
      </c:barChart>
      <c:catAx>
        <c:axId val="519972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19972920"/>
        <c:crosses val="autoZero"/>
        <c:auto val="1"/>
        <c:lblAlgn val="ctr"/>
        <c:lblOffset val="100"/>
        <c:noMultiLvlLbl val="0"/>
      </c:catAx>
      <c:valAx>
        <c:axId val="519972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19972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d-ID"/>
              <a:t>GRAFIK</a:t>
            </a:r>
            <a:r>
              <a:rPr lang="id-ID" baseline="0"/>
              <a:t> P CHART</a:t>
            </a:r>
            <a:endParaRPr lang="id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Proporsi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Sheet1!$G$26:$G$37</c:f>
              <c:numCache>
                <c:formatCode>0.0000</c:formatCode>
                <c:ptCount val="12"/>
                <c:pt idx="0">
                  <c:v>6.7061143984220903E-2</c:v>
                </c:pt>
                <c:pt idx="1">
                  <c:v>5.9170984455958552E-2</c:v>
                </c:pt>
                <c:pt idx="2">
                  <c:v>6.0920666013712044E-2</c:v>
                </c:pt>
                <c:pt idx="3">
                  <c:v>6.1742868307932783E-2</c:v>
                </c:pt>
                <c:pt idx="4">
                  <c:v>6.6734279918864103E-2</c:v>
                </c:pt>
                <c:pt idx="5">
                  <c:v>5.9496567505720827E-2</c:v>
                </c:pt>
                <c:pt idx="6">
                  <c:v>6.5596790371113337E-2</c:v>
                </c:pt>
                <c:pt idx="7">
                  <c:v>6.3716138878290723E-2</c:v>
                </c:pt>
                <c:pt idx="8">
                  <c:v>6.086871834826646E-2</c:v>
                </c:pt>
                <c:pt idx="9">
                  <c:v>6.3320463320463316E-2</c:v>
                </c:pt>
                <c:pt idx="10">
                  <c:v>6.0889929742388757E-2</c:v>
                </c:pt>
                <c:pt idx="11">
                  <c:v>5.835087048019897E-2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AA-409F-9B4A-3BBAA3376586}"/>
            </c:ext>
          </c:extLst>
        </c:ser>
        <c:ser>
          <c:idx val="1"/>
          <c:order val="1"/>
          <c:tx>
            <c:v>CL = 0,0623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Sheet1!$H$26:$H$37</c:f>
              <c:numCache>
                <c:formatCode>General</c:formatCode>
                <c:ptCount val="12"/>
                <c:pt idx="0">
                  <c:v>6.2300000000000001E-2</c:v>
                </c:pt>
                <c:pt idx="1">
                  <c:v>6.2300000000000001E-2</c:v>
                </c:pt>
                <c:pt idx="2">
                  <c:v>6.2300000000000001E-2</c:v>
                </c:pt>
                <c:pt idx="3">
                  <c:v>6.2300000000000001E-2</c:v>
                </c:pt>
                <c:pt idx="4">
                  <c:v>6.2300000000000001E-2</c:v>
                </c:pt>
                <c:pt idx="5">
                  <c:v>6.2300000000000001E-2</c:v>
                </c:pt>
                <c:pt idx="6">
                  <c:v>6.2300000000000001E-2</c:v>
                </c:pt>
                <c:pt idx="7">
                  <c:v>6.2300000000000001E-2</c:v>
                </c:pt>
                <c:pt idx="8">
                  <c:v>6.2300000000000001E-2</c:v>
                </c:pt>
                <c:pt idx="9">
                  <c:v>6.2300000000000001E-2</c:v>
                </c:pt>
                <c:pt idx="10">
                  <c:v>6.2300000000000001E-2</c:v>
                </c:pt>
                <c:pt idx="11">
                  <c:v>6.2300000000000001E-2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FAA-409F-9B4A-3BBAA3376586}"/>
            </c:ext>
          </c:extLst>
        </c:ser>
        <c:ser>
          <c:idx val="2"/>
          <c:order val="2"/>
          <c:tx>
            <c:v>UCL = 0,0694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Sheet1!$I$26:$I$37</c:f>
              <c:numCache>
                <c:formatCode>General</c:formatCode>
                <c:ptCount val="12"/>
                <c:pt idx="0">
                  <c:v>6.9400000000000003E-2</c:v>
                </c:pt>
                <c:pt idx="1">
                  <c:v>6.9400000000000003E-2</c:v>
                </c:pt>
                <c:pt idx="2">
                  <c:v>6.9400000000000003E-2</c:v>
                </c:pt>
                <c:pt idx="3">
                  <c:v>6.9400000000000003E-2</c:v>
                </c:pt>
                <c:pt idx="4">
                  <c:v>6.9400000000000003E-2</c:v>
                </c:pt>
                <c:pt idx="5">
                  <c:v>6.9400000000000003E-2</c:v>
                </c:pt>
                <c:pt idx="6">
                  <c:v>6.9400000000000003E-2</c:v>
                </c:pt>
                <c:pt idx="7">
                  <c:v>6.9400000000000003E-2</c:v>
                </c:pt>
                <c:pt idx="8">
                  <c:v>6.9400000000000003E-2</c:v>
                </c:pt>
                <c:pt idx="9">
                  <c:v>6.9400000000000003E-2</c:v>
                </c:pt>
                <c:pt idx="10">
                  <c:v>6.9400000000000003E-2</c:v>
                </c:pt>
                <c:pt idx="11">
                  <c:v>6.9400000000000003E-2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FAA-409F-9B4A-3BBAA3376586}"/>
            </c:ext>
          </c:extLst>
        </c:ser>
        <c:ser>
          <c:idx val="3"/>
          <c:order val="3"/>
          <c:tx>
            <c:v>LCL = 0,0552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Sheet1!$J$26:$J$37</c:f>
              <c:numCache>
                <c:formatCode>General</c:formatCode>
                <c:ptCount val="12"/>
                <c:pt idx="0">
                  <c:v>5.5199999999999999E-2</c:v>
                </c:pt>
                <c:pt idx="1">
                  <c:v>5.5199999999999999E-2</c:v>
                </c:pt>
                <c:pt idx="2">
                  <c:v>5.5199999999999999E-2</c:v>
                </c:pt>
                <c:pt idx="3">
                  <c:v>5.5199999999999999E-2</c:v>
                </c:pt>
                <c:pt idx="4">
                  <c:v>5.5199999999999999E-2</c:v>
                </c:pt>
                <c:pt idx="5">
                  <c:v>5.5199999999999999E-2</c:v>
                </c:pt>
                <c:pt idx="6">
                  <c:v>5.5199999999999999E-2</c:v>
                </c:pt>
                <c:pt idx="7">
                  <c:v>5.5199999999999999E-2</c:v>
                </c:pt>
                <c:pt idx="8">
                  <c:v>5.5199999999999999E-2</c:v>
                </c:pt>
                <c:pt idx="9">
                  <c:v>5.5199999999999999E-2</c:v>
                </c:pt>
                <c:pt idx="10">
                  <c:v>5.5199999999999999E-2</c:v>
                </c:pt>
                <c:pt idx="11">
                  <c:v>5.5199999999999999E-2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FAA-409F-9B4A-3BBAA3376586}"/>
            </c:ext>
          </c:extLst>
        </c:ser>
        <c:dLbls>
          <c:dLblPos val="t"/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9438928"/>
        <c:axId val="519446800"/>
      </c:lineChart>
      <c:catAx>
        <c:axId val="5194389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19446800"/>
        <c:crosses val="autoZero"/>
        <c:auto val="1"/>
        <c:lblAlgn val="ctr"/>
        <c:lblOffset val="100"/>
        <c:noMultiLvlLbl val="0"/>
      </c:catAx>
      <c:valAx>
        <c:axId val="519446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19438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457200</xdr:colOff>
      <xdr:row>4</xdr:row>
      <xdr:rowOff>157162</xdr:rowOff>
    </xdr:from>
    <xdr:to>
      <xdr:col>16</xdr:col>
      <xdr:colOff>47625</xdr:colOff>
      <xdr:row>18</xdr:row>
      <xdr:rowOff>100012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8DF71FE-58BB-B397-830B-5AD3FCB9458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361950</xdr:colOff>
      <xdr:row>10</xdr:row>
      <xdr:rowOff>119062</xdr:rowOff>
    </xdr:from>
    <xdr:to>
      <xdr:col>16</xdr:col>
      <xdr:colOff>371475</xdr:colOff>
      <xdr:row>24</xdr:row>
      <xdr:rowOff>109537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7B940772-0823-E124-002D-31CD79FFE2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98C7BB-2F4A-4F71-8191-2EE0BEA85ECF}">
  <dimension ref="B2:N52"/>
  <sheetViews>
    <sheetView tabSelected="1" topLeftCell="B1" workbookViewId="0">
      <selection activeCell="I19" sqref="I19"/>
    </sheetView>
  </sheetViews>
  <sheetFormatPr defaultRowHeight="15" x14ac:dyDescent="0.25"/>
  <cols>
    <col min="4" max="4" width="9.5703125" bestFit="1" customWidth="1"/>
    <col min="7" max="8" width="19.85546875" bestFit="1" customWidth="1"/>
    <col min="9" max="9" width="15.5703125" style="5" bestFit="1" customWidth="1"/>
    <col min="12" max="12" width="12" bestFit="1" customWidth="1"/>
    <col min="14" max="14" width="19.85546875" bestFit="1" customWidth="1"/>
  </cols>
  <sheetData>
    <row r="2" spans="2:11" x14ac:dyDescent="0.25">
      <c r="B2" s="13" t="s">
        <v>20</v>
      </c>
      <c r="C2" s="13"/>
      <c r="D2" s="13"/>
      <c r="E2" s="13"/>
      <c r="F2" s="13"/>
      <c r="G2" s="13"/>
      <c r="H2" s="13"/>
    </row>
    <row r="5" spans="2:11" ht="15.75" x14ac:dyDescent="0.25">
      <c r="C5" s="14" t="s">
        <v>0</v>
      </c>
      <c r="D5" s="14" t="s">
        <v>1</v>
      </c>
      <c r="E5" s="14" t="s">
        <v>2</v>
      </c>
      <c r="F5" s="14"/>
      <c r="G5" s="14"/>
      <c r="H5" s="14" t="s">
        <v>3</v>
      </c>
      <c r="I5" s="12" t="s">
        <v>21</v>
      </c>
    </row>
    <row r="6" spans="2:11" ht="15.75" x14ac:dyDescent="0.25">
      <c r="C6" s="14"/>
      <c r="D6" s="14"/>
      <c r="E6" s="3" t="s">
        <v>4</v>
      </c>
      <c r="F6" s="4" t="s">
        <v>5</v>
      </c>
      <c r="G6" s="4" t="s">
        <v>6</v>
      </c>
      <c r="H6" s="14"/>
      <c r="I6" s="12"/>
    </row>
    <row r="7" spans="2:11" ht="15.75" x14ac:dyDescent="0.25">
      <c r="C7" s="3">
        <v>1</v>
      </c>
      <c r="D7" s="3" t="s">
        <v>7</v>
      </c>
      <c r="E7" s="3">
        <v>264</v>
      </c>
      <c r="F7" s="3">
        <v>230</v>
      </c>
      <c r="G7" s="3">
        <v>186</v>
      </c>
      <c r="H7" s="3">
        <v>680</v>
      </c>
      <c r="I7" s="3">
        <v>10140</v>
      </c>
      <c r="J7" s="2"/>
      <c r="K7" s="1"/>
    </row>
    <row r="8" spans="2:11" ht="15.75" x14ac:dyDescent="0.25">
      <c r="C8" s="3">
        <v>2</v>
      </c>
      <c r="D8" s="3" t="s">
        <v>8</v>
      </c>
      <c r="E8" s="3">
        <v>220</v>
      </c>
      <c r="F8" s="3">
        <v>186</v>
      </c>
      <c r="G8" s="3">
        <v>165</v>
      </c>
      <c r="H8" s="3">
        <v>571</v>
      </c>
      <c r="I8" s="3">
        <v>9650</v>
      </c>
      <c r="J8" s="2"/>
    </row>
    <row r="9" spans="2:11" ht="15.75" x14ac:dyDescent="0.25">
      <c r="C9" s="3">
        <v>3</v>
      </c>
      <c r="D9" s="3" t="s">
        <v>9</v>
      </c>
      <c r="E9" s="3">
        <v>254</v>
      </c>
      <c r="F9" s="3">
        <v>196</v>
      </c>
      <c r="G9" s="3">
        <v>172</v>
      </c>
      <c r="H9" s="3">
        <v>622</v>
      </c>
      <c r="I9" s="3">
        <v>10210</v>
      </c>
      <c r="J9" s="2"/>
    </row>
    <row r="10" spans="2:11" ht="15.75" x14ac:dyDescent="0.25">
      <c r="C10" s="3">
        <v>4</v>
      </c>
      <c r="D10" s="3" t="s">
        <v>10</v>
      </c>
      <c r="E10" s="3">
        <v>236</v>
      </c>
      <c r="F10" s="3">
        <v>210</v>
      </c>
      <c r="G10" s="3">
        <v>186</v>
      </c>
      <c r="H10" s="3">
        <v>632</v>
      </c>
      <c r="I10" s="3">
        <v>10236</v>
      </c>
      <c r="J10" s="2"/>
    </row>
    <row r="11" spans="2:11" ht="15.75" x14ac:dyDescent="0.25">
      <c r="C11" s="3">
        <v>5</v>
      </c>
      <c r="D11" s="3" t="s">
        <v>11</v>
      </c>
      <c r="E11" s="3">
        <v>242</v>
      </c>
      <c r="F11" s="3">
        <v>206</v>
      </c>
      <c r="G11" s="3">
        <v>210</v>
      </c>
      <c r="H11" s="3">
        <v>658</v>
      </c>
      <c r="I11" s="3">
        <v>9860</v>
      </c>
      <c r="J11" s="2"/>
    </row>
    <row r="12" spans="2:11" ht="15.75" x14ac:dyDescent="0.25">
      <c r="C12" s="3">
        <v>6</v>
      </c>
      <c r="D12" s="3" t="s">
        <v>12</v>
      </c>
      <c r="E12" s="3">
        <v>228</v>
      </c>
      <c r="F12" s="3">
        <v>218</v>
      </c>
      <c r="G12" s="3">
        <v>178</v>
      </c>
      <c r="H12" s="3">
        <v>624</v>
      </c>
      <c r="I12" s="3">
        <v>10488</v>
      </c>
      <c r="J12" s="2"/>
    </row>
    <row r="13" spans="2:11" ht="15.75" x14ac:dyDescent="0.25">
      <c r="C13" s="3">
        <v>7</v>
      </c>
      <c r="D13" s="3" t="s">
        <v>13</v>
      </c>
      <c r="E13" s="3">
        <v>240</v>
      </c>
      <c r="F13" s="3">
        <v>232</v>
      </c>
      <c r="G13" s="3">
        <v>182</v>
      </c>
      <c r="H13" s="3">
        <f t="shared" ref="H13:H18" si="0">SUM(E13:G13)</f>
        <v>654</v>
      </c>
      <c r="I13" s="3">
        <v>9970</v>
      </c>
      <c r="J13" s="2"/>
    </row>
    <row r="14" spans="2:11" ht="15.75" x14ac:dyDescent="0.25">
      <c r="C14" s="3">
        <v>8</v>
      </c>
      <c r="D14" s="3" t="s">
        <v>14</v>
      </c>
      <c r="E14" s="3">
        <v>258</v>
      </c>
      <c r="F14" s="3">
        <v>216</v>
      </c>
      <c r="G14" s="3">
        <v>194</v>
      </c>
      <c r="H14" s="3">
        <f>SUM(E14:G14)</f>
        <v>668</v>
      </c>
      <c r="I14" s="3">
        <v>10484</v>
      </c>
      <c r="J14" s="2"/>
    </row>
    <row r="15" spans="2:11" ht="15.75" x14ac:dyDescent="0.25">
      <c r="C15" s="3">
        <v>9</v>
      </c>
      <c r="D15" s="3" t="s">
        <v>15</v>
      </c>
      <c r="E15" s="3">
        <v>235</v>
      </c>
      <c r="F15" s="3">
        <v>205</v>
      </c>
      <c r="G15" s="3">
        <v>185</v>
      </c>
      <c r="H15" s="3">
        <f t="shared" si="0"/>
        <v>625</v>
      </c>
      <c r="I15" s="3">
        <v>10268</v>
      </c>
      <c r="J15" s="2"/>
    </row>
    <row r="16" spans="2:11" ht="15.75" x14ac:dyDescent="0.25">
      <c r="C16" s="3">
        <v>10</v>
      </c>
      <c r="D16" s="3" t="s">
        <v>16</v>
      </c>
      <c r="E16" s="3">
        <v>248</v>
      </c>
      <c r="F16" s="3">
        <v>224</v>
      </c>
      <c r="G16" s="3">
        <v>184</v>
      </c>
      <c r="H16" s="3">
        <f t="shared" si="0"/>
        <v>656</v>
      </c>
      <c r="I16" s="3">
        <v>10360</v>
      </c>
      <c r="J16" s="2"/>
    </row>
    <row r="17" spans="3:14" ht="15.75" x14ac:dyDescent="0.25">
      <c r="C17" s="3">
        <v>11</v>
      </c>
      <c r="D17" s="3" t="s">
        <v>17</v>
      </c>
      <c r="E17" s="3">
        <v>252</v>
      </c>
      <c r="F17" s="3">
        <v>198</v>
      </c>
      <c r="G17" s="3">
        <v>174</v>
      </c>
      <c r="H17" s="3">
        <f t="shared" si="0"/>
        <v>624</v>
      </c>
      <c r="I17" s="3">
        <v>10248</v>
      </c>
      <c r="J17" s="2"/>
    </row>
    <row r="18" spans="3:14" ht="15.75" x14ac:dyDescent="0.25">
      <c r="C18" s="3">
        <v>12</v>
      </c>
      <c r="D18" s="3" t="s">
        <v>18</v>
      </c>
      <c r="E18" s="3">
        <v>238</v>
      </c>
      <c r="F18" s="3">
        <v>208</v>
      </c>
      <c r="G18" s="3">
        <v>164</v>
      </c>
      <c r="H18" s="3">
        <f t="shared" si="0"/>
        <v>610</v>
      </c>
      <c r="I18" s="3">
        <v>10454</v>
      </c>
      <c r="J18" s="2"/>
    </row>
    <row r="19" spans="3:14" ht="15.75" x14ac:dyDescent="0.25">
      <c r="C19" s="14" t="s">
        <v>19</v>
      </c>
      <c r="D19" s="14"/>
      <c r="E19" s="3">
        <f>SUM(E7:E18)</f>
        <v>2915</v>
      </c>
      <c r="F19" s="3">
        <f t="shared" ref="F19:H19" si="1">SUM(F7:F18)</f>
        <v>2529</v>
      </c>
      <c r="G19" s="3">
        <f t="shared" si="1"/>
        <v>2180</v>
      </c>
      <c r="H19" s="3">
        <f t="shared" si="1"/>
        <v>7624</v>
      </c>
      <c r="I19" s="3">
        <f>SUM(I7:I18)</f>
        <v>122368</v>
      </c>
      <c r="J19" s="2"/>
      <c r="K19" s="1"/>
    </row>
    <row r="21" spans="3:14" x14ac:dyDescent="0.25">
      <c r="C21" t="s">
        <v>22</v>
      </c>
      <c r="D21" s="7">
        <f>H19/I19</f>
        <v>6.2303870292887031E-2</v>
      </c>
      <c r="H21" s="7"/>
    </row>
    <row r="23" spans="3:14" x14ac:dyDescent="0.25">
      <c r="C23" s="15" t="s">
        <v>23</v>
      </c>
      <c r="D23" s="15"/>
      <c r="E23" s="15"/>
    </row>
    <row r="24" spans="3:14" ht="15" customHeight="1" x14ac:dyDescent="0.25">
      <c r="C24" s="14" t="s">
        <v>0</v>
      </c>
      <c r="D24" s="14" t="s">
        <v>1</v>
      </c>
      <c r="E24" s="12" t="s">
        <v>21</v>
      </c>
      <c r="F24" s="12" t="s">
        <v>24</v>
      </c>
      <c r="G24" s="12" t="s">
        <v>25</v>
      </c>
      <c r="H24" s="12" t="s">
        <v>27</v>
      </c>
      <c r="I24" s="12" t="s">
        <v>28</v>
      </c>
      <c r="J24" s="12" t="s">
        <v>29</v>
      </c>
    </row>
    <row r="25" spans="3:14" ht="15" customHeight="1" x14ac:dyDescent="0.25">
      <c r="C25" s="14"/>
      <c r="D25" s="14"/>
      <c r="E25" s="12"/>
      <c r="F25" s="12"/>
      <c r="G25" s="12"/>
      <c r="H25" s="12"/>
      <c r="I25" s="12"/>
      <c r="J25" s="12"/>
    </row>
    <row r="26" spans="3:14" ht="15.75" x14ac:dyDescent="0.25">
      <c r="C26" s="3">
        <v>1</v>
      </c>
      <c r="D26" s="3" t="s">
        <v>7</v>
      </c>
      <c r="E26" s="3">
        <v>10140</v>
      </c>
      <c r="F26" s="6">
        <v>680</v>
      </c>
      <c r="G26" s="8">
        <f>F26/E26</f>
        <v>6.7061143984220903E-2</v>
      </c>
      <c r="H26" s="10">
        <v>6.2300000000000001E-2</v>
      </c>
      <c r="I26" s="11">
        <v>6.9400000000000003E-2</v>
      </c>
      <c r="J26" s="10">
        <v>5.5199999999999999E-2</v>
      </c>
    </row>
    <row r="27" spans="3:14" ht="15.75" x14ac:dyDescent="0.25">
      <c r="C27" s="3">
        <v>2</v>
      </c>
      <c r="D27" s="3" t="s">
        <v>8</v>
      </c>
      <c r="E27" s="3">
        <v>9650</v>
      </c>
      <c r="F27" s="6">
        <v>571</v>
      </c>
      <c r="G27" s="8">
        <f t="shared" ref="G27:G37" si="2">F27/E27</f>
        <v>5.9170984455958552E-2</v>
      </c>
      <c r="H27" s="10">
        <v>6.2300000000000001E-2</v>
      </c>
      <c r="I27" s="11">
        <v>6.9400000000000003E-2</v>
      </c>
      <c r="J27" s="10">
        <v>5.5199999999999999E-2</v>
      </c>
      <c r="N27">
        <f>0.0623*0.937/10197</f>
        <v>5.7247327645385904E-6</v>
      </c>
    </row>
    <row r="28" spans="3:14" ht="15.75" x14ac:dyDescent="0.25">
      <c r="C28" s="3">
        <v>3</v>
      </c>
      <c r="D28" s="3" t="s">
        <v>9</v>
      </c>
      <c r="E28" s="3">
        <v>10210</v>
      </c>
      <c r="F28" s="6">
        <v>622</v>
      </c>
      <c r="G28" s="8">
        <f t="shared" si="2"/>
        <v>6.0920666013712044E-2</v>
      </c>
      <c r="H28" s="10">
        <v>6.2300000000000001E-2</v>
      </c>
      <c r="I28" s="11">
        <v>6.9400000000000003E-2</v>
      </c>
      <c r="J28" s="10">
        <v>5.5199999999999999E-2</v>
      </c>
      <c r="N28">
        <f>1-0.0623</f>
        <v>0.93769999999999998</v>
      </c>
    </row>
    <row r="29" spans="3:14" ht="15.75" x14ac:dyDescent="0.25">
      <c r="C29" s="3">
        <v>4</v>
      </c>
      <c r="D29" s="3" t="s">
        <v>10</v>
      </c>
      <c r="E29" s="3">
        <v>10236</v>
      </c>
      <c r="F29" s="6">
        <v>632</v>
      </c>
      <c r="G29" s="8">
        <f t="shared" si="2"/>
        <v>6.1742868307932783E-2</v>
      </c>
      <c r="H29" s="10">
        <v>6.2300000000000001E-2</v>
      </c>
      <c r="I29" s="11">
        <v>6.9400000000000003E-2</v>
      </c>
      <c r="J29" s="10">
        <v>5.5199999999999999E-2</v>
      </c>
    </row>
    <row r="30" spans="3:14" ht="15.75" x14ac:dyDescent="0.25">
      <c r="C30" s="3">
        <v>5</v>
      </c>
      <c r="D30" s="3" t="s">
        <v>11</v>
      </c>
      <c r="E30" s="3">
        <v>9860</v>
      </c>
      <c r="F30" s="6">
        <v>658</v>
      </c>
      <c r="G30" s="8">
        <f t="shared" si="2"/>
        <v>6.6734279918864103E-2</v>
      </c>
      <c r="H30" s="10">
        <v>6.2300000000000001E-2</v>
      </c>
      <c r="I30" s="11">
        <v>6.9400000000000003E-2</v>
      </c>
      <c r="J30" s="10">
        <v>5.5199999999999999E-2</v>
      </c>
    </row>
    <row r="31" spans="3:14" ht="15.75" x14ac:dyDescent="0.25">
      <c r="C31" s="3">
        <v>6</v>
      </c>
      <c r="D31" s="3" t="s">
        <v>12</v>
      </c>
      <c r="E31" s="3">
        <v>10488</v>
      </c>
      <c r="F31" s="6">
        <v>624</v>
      </c>
      <c r="G31" s="8">
        <f t="shared" si="2"/>
        <v>5.9496567505720827E-2</v>
      </c>
      <c r="H31" s="10">
        <v>6.2300000000000001E-2</v>
      </c>
      <c r="I31" s="11">
        <v>6.9400000000000003E-2</v>
      </c>
      <c r="J31" s="10">
        <v>5.5199999999999999E-2</v>
      </c>
    </row>
    <row r="32" spans="3:14" ht="15.75" x14ac:dyDescent="0.25">
      <c r="C32" s="3">
        <v>7</v>
      </c>
      <c r="D32" s="3" t="s">
        <v>13</v>
      </c>
      <c r="E32" s="3">
        <v>9970</v>
      </c>
      <c r="F32" s="6">
        <v>654</v>
      </c>
      <c r="G32" s="8">
        <f t="shared" si="2"/>
        <v>6.5596790371113337E-2</v>
      </c>
      <c r="H32" s="10">
        <v>6.2300000000000001E-2</v>
      </c>
      <c r="I32" s="11">
        <v>6.9400000000000003E-2</v>
      </c>
      <c r="J32" s="10">
        <v>5.5199999999999999E-2</v>
      </c>
    </row>
    <row r="33" spans="3:13" ht="15.75" x14ac:dyDescent="0.25">
      <c r="C33" s="3">
        <v>8</v>
      </c>
      <c r="D33" s="3" t="s">
        <v>14</v>
      </c>
      <c r="E33" s="3">
        <v>10484</v>
      </c>
      <c r="F33" s="6">
        <v>668</v>
      </c>
      <c r="G33" s="8">
        <f t="shared" si="2"/>
        <v>6.3716138878290723E-2</v>
      </c>
      <c r="H33" s="10">
        <v>6.2300000000000001E-2</v>
      </c>
      <c r="I33" s="11">
        <v>6.9400000000000003E-2</v>
      </c>
      <c r="J33" s="10">
        <v>5.5199999999999999E-2</v>
      </c>
    </row>
    <row r="34" spans="3:13" ht="15.75" x14ac:dyDescent="0.25">
      <c r="C34" s="3">
        <v>9</v>
      </c>
      <c r="D34" s="3" t="s">
        <v>15</v>
      </c>
      <c r="E34" s="3">
        <v>10268</v>
      </c>
      <c r="F34" s="6">
        <v>625</v>
      </c>
      <c r="G34" s="8">
        <f t="shared" si="2"/>
        <v>6.086871834826646E-2</v>
      </c>
      <c r="H34" s="10">
        <v>6.2300000000000001E-2</v>
      </c>
      <c r="I34" s="11">
        <v>6.9400000000000003E-2</v>
      </c>
      <c r="J34" s="10">
        <v>5.5199999999999999E-2</v>
      </c>
    </row>
    <row r="35" spans="3:13" ht="15.75" x14ac:dyDescent="0.25">
      <c r="C35" s="3">
        <v>10</v>
      </c>
      <c r="D35" s="3" t="s">
        <v>16</v>
      </c>
      <c r="E35" s="3">
        <v>10360</v>
      </c>
      <c r="F35" s="6">
        <v>656</v>
      </c>
      <c r="G35" s="8">
        <f t="shared" si="2"/>
        <v>6.3320463320463316E-2</v>
      </c>
      <c r="H35" s="10">
        <v>6.2300000000000001E-2</v>
      </c>
      <c r="I35" s="11">
        <v>6.9400000000000003E-2</v>
      </c>
      <c r="J35" s="10">
        <v>5.5199999999999999E-2</v>
      </c>
    </row>
    <row r="36" spans="3:13" ht="15.75" x14ac:dyDescent="0.25">
      <c r="C36" s="3">
        <v>11</v>
      </c>
      <c r="D36" s="3" t="s">
        <v>17</v>
      </c>
      <c r="E36" s="3">
        <v>10248</v>
      </c>
      <c r="F36" s="6">
        <v>624</v>
      </c>
      <c r="G36" s="8">
        <f>F36/E36</f>
        <v>6.0889929742388757E-2</v>
      </c>
      <c r="H36" s="10">
        <v>6.2300000000000001E-2</v>
      </c>
      <c r="I36" s="11">
        <v>6.9400000000000003E-2</v>
      </c>
      <c r="J36" s="10">
        <v>5.5199999999999999E-2</v>
      </c>
    </row>
    <row r="37" spans="3:13" ht="15.75" x14ac:dyDescent="0.25">
      <c r="C37" s="3">
        <v>12</v>
      </c>
      <c r="D37" s="3" t="s">
        <v>18</v>
      </c>
      <c r="E37" s="3">
        <v>10454</v>
      </c>
      <c r="F37" s="6">
        <v>610</v>
      </c>
      <c r="G37" s="8">
        <f>F37/E37</f>
        <v>5.835087048019897E-2</v>
      </c>
      <c r="H37" s="10">
        <v>6.2300000000000001E-2</v>
      </c>
      <c r="I37" s="11">
        <v>6.9400000000000003E-2</v>
      </c>
      <c r="J37" s="10">
        <v>5.5199999999999999E-2</v>
      </c>
      <c r="L37">
        <f>0.073*(1-0.073)/20</f>
        <v>3.3835499999999999E-3</v>
      </c>
      <c r="M37">
        <f>L37^(1/3)</f>
        <v>0.1501265598539904</v>
      </c>
    </row>
    <row r="38" spans="3:13" x14ac:dyDescent="0.25">
      <c r="C38" s="12" t="s">
        <v>26</v>
      </c>
      <c r="D38" s="12"/>
      <c r="E38" s="6">
        <f>SUM(E26:E37)</f>
        <v>122368</v>
      </c>
      <c r="F38" s="6">
        <f t="shared" ref="F38:G38" si="3">SUM(F26:F37)</f>
        <v>7624</v>
      </c>
      <c r="G38" s="9">
        <f t="shared" si="3"/>
        <v>0.74786942132713075</v>
      </c>
      <c r="H38" s="7"/>
    </row>
    <row r="39" spans="3:13" x14ac:dyDescent="0.25">
      <c r="K39">
        <f>0.073+0.15</f>
        <v>0.22299999999999998</v>
      </c>
    </row>
    <row r="41" spans="3:13" ht="15.75" x14ac:dyDescent="0.25">
      <c r="C41" s="18">
        <v>6.7100000000000007E-2</v>
      </c>
      <c r="D41" s="10">
        <v>6.2300000000000001E-2</v>
      </c>
      <c r="E41" s="11">
        <v>0.63739999999999997</v>
      </c>
      <c r="F41" s="10">
        <v>0.60860000000000003</v>
      </c>
      <c r="G41" s="18">
        <v>6.7100000000000007E-2</v>
      </c>
    </row>
    <row r="42" spans="3:13" ht="15.75" x14ac:dyDescent="0.25">
      <c r="C42" s="18">
        <v>5.9200000000000003E-2</v>
      </c>
      <c r="D42" s="10">
        <v>6.2300000000000001E-2</v>
      </c>
      <c r="E42" s="11">
        <v>0.63739999999999997</v>
      </c>
      <c r="F42" s="10">
        <v>0.60860000000000003</v>
      </c>
      <c r="G42" s="18">
        <v>5.9200000000000003E-2</v>
      </c>
    </row>
    <row r="43" spans="3:13" ht="15.75" x14ac:dyDescent="0.25">
      <c r="C43" s="18">
        <v>6.0900000000000003E-2</v>
      </c>
      <c r="D43" s="10">
        <v>6.2300000000000001E-2</v>
      </c>
      <c r="E43" s="11">
        <v>0.63739999999999997</v>
      </c>
      <c r="F43" s="10">
        <v>0.60860000000000003</v>
      </c>
      <c r="G43" s="18">
        <v>6.0900000000000003E-2</v>
      </c>
    </row>
    <row r="44" spans="3:13" ht="15.75" x14ac:dyDescent="0.25">
      <c r="D44" s="16">
        <v>6.2300000000000001E-2</v>
      </c>
      <c r="E44" s="17">
        <v>0.63739999999999997</v>
      </c>
      <c r="F44" s="16">
        <v>0.60860000000000003</v>
      </c>
    </row>
    <row r="45" spans="3:13" ht="15.75" x14ac:dyDescent="0.25">
      <c r="D45" s="10">
        <v>6.2300000000000001E-2</v>
      </c>
      <c r="E45" s="11">
        <v>0.63739999999999997</v>
      </c>
      <c r="F45" s="10">
        <v>0.60860000000000003</v>
      </c>
    </row>
    <row r="46" spans="3:13" ht="15.75" x14ac:dyDescent="0.25">
      <c r="D46" s="10">
        <v>6.2300000000000001E-2</v>
      </c>
      <c r="E46" s="11">
        <v>0.63739999999999997</v>
      </c>
      <c r="F46" s="10">
        <v>0.60860000000000003</v>
      </c>
    </row>
    <row r="47" spans="3:13" ht="15.75" x14ac:dyDescent="0.25">
      <c r="D47" s="10">
        <v>6.2300000000000001E-2</v>
      </c>
      <c r="E47" s="11">
        <v>0.63739999999999997</v>
      </c>
      <c r="F47" s="10">
        <v>0.60860000000000003</v>
      </c>
    </row>
    <row r="48" spans="3:13" ht="15.75" x14ac:dyDescent="0.25">
      <c r="D48" s="10">
        <v>6.2300000000000001E-2</v>
      </c>
      <c r="E48" s="11">
        <v>0.63739999999999997</v>
      </c>
      <c r="F48" s="10">
        <v>0.60860000000000003</v>
      </c>
    </row>
    <row r="49" spans="4:6" ht="15.75" x14ac:dyDescent="0.25">
      <c r="D49" s="10">
        <v>6.2300000000000001E-2</v>
      </c>
      <c r="E49" s="11">
        <v>0.63739999999999997</v>
      </c>
      <c r="F49" s="10">
        <v>0.60860000000000003</v>
      </c>
    </row>
    <row r="50" spans="4:6" ht="15.75" x14ac:dyDescent="0.25">
      <c r="D50" s="10">
        <v>6.2300000000000001E-2</v>
      </c>
      <c r="E50" s="11">
        <v>0.63739999999999997</v>
      </c>
      <c r="F50" s="10">
        <v>0.60860000000000003</v>
      </c>
    </row>
    <row r="51" spans="4:6" ht="15.75" x14ac:dyDescent="0.25">
      <c r="D51" s="10">
        <v>6.2300000000000001E-2</v>
      </c>
      <c r="E51" s="11">
        <v>0.63739999999999997</v>
      </c>
      <c r="F51" s="10">
        <v>0.60860000000000003</v>
      </c>
    </row>
    <row r="52" spans="4:6" ht="15.75" x14ac:dyDescent="0.25">
      <c r="D52" s="10">
        <v>6.2300000000000001E-2</v>
      </c>
      <c r="E52" s="11">
        <v>0.63739999999999997</v>
      </c>
      <c r="F52" s="10">
        <v>0.60860000000000003</v>
      </c>
    </row>
  </sheetData>
  <mergeCells count="17">
    <mergeCell ref="C38:D38"/>
    <mergeCell ref="C23:E23"/>
    <mergeCell ref="C24:C25"/>
    <mergeCell ref="D24:D25"/>
    <mergeCell ref="E24:E25"/>
    <mergeCell ref="H24:H25"/>
    <mergeCell ref="I24:I25"/>
    <mergeCell ref="J24:J25"/>
    <mergeCell ref="I5:I6"/>
    <mergeCell ref="B2:H2"/>
    <mergeCell ref="H5:H6"/>
    <mergeCell ref="C19:D19"/>
    <mergeCell ref="C5:C6"/>
    <mergeCell ref="D5:D6"/>
    <mergeCell ref="E5:G5"/>
    <mergeCell ref="F24:F25"/>
    <mergeCell ref="G24:G2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DARDIRI</dc:creator>
  <cp:lastModifiedBy>DARDIRI</cp:lastModifiedBy>
  <dcterms:created xsi:type="dcterms:W3CDTF">2022-02-03T13:52:47Z</dcterms:created>
  <dcterms:modified xsi:type="dcterms:W3CDTF">2022-11-20T15:39:23Z</dcterms:modified>
</cp:coreProperties>
</file>