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D:\KULIAH\SEMESTER 7\skripsi\2. PENDAFTARAN UJIAN SKRIPSI DAN YUDISIUM\ARCHIVE\RAW DATA\"/>
    </mc:Choice>
  </mc:AlternateContent>
  <xr:revisionPtr revIDLastSave="0" documentId="13_ncr:1_{81789499-791E-406F-B814-36FBB2CF13D5}" xr6:coauthVersionLast="47" xr6:coauthVersionMax="47" xr10:uidLastSave="{00000000-0000-0000-0000-000000000000}"/>
  <bookViews>
    <workbookView xWindow="-108" yWindow="-108" windowWidth="23256" windowHeight="12456" tabRatio="721" firstSheet="4" activeTab="12" xr2:uid="{5D412AC1-2684-4F1A-BC63-695FC377A503}"/>
  </bookViews>
  <sheets>
    <sheet name="data nasabah" sheetId="26" r:id="rId1"/>
    <sheet name="atribut export" sheetId="18" r:id="rId2"/>
    <sheet name="(x) Kenyataan 1 xyz fix" sheetId="13" r:id="rId3"/>
    <sheet name="(y) Harapan 1 xyz fix" sheetId="14" r:id="rId4"/>
    <sheet name="(x) Kenyataan 2 wvx" sheetId="24" r:id="rId5"/>
    <sheet name="(y) Harapan 2 wvx" sheetId="25" r:id="rId6"/>
    <sheet name="validitas reliabilitas" sheetId="17" r:id="rId7"/>
    <sheet name="GAP fix" sheetId="15" r:id="rId8"/>
    <sheet name="kesesuaian" sheetId="12" r:id="rId9"/>
    <sheet name="what how" sheetId="19" r:id="rId10"/>
    <sheet name="planning matrik" sheetId="21" r:id="rId11"/>
    <sheet name="hoq" sheetId="20" r:id="rId12"/>
    <sheet name="tknikal matrik" sheetId="22" r:id="rId13"/>
  </sheets>
  <externalReferences>
    <externalReference r:id="rId14"/>
  </externalReferences>
  <definedNames>
    <definedName name="_xlnm.Print_Area" localSheetId="1">'atribut export'!$A$1:$C$27</definedName>
    <definedName name="_xlnm.Print_Area" localSheetId="11">hoq!$A$9:$M$65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 i="22" l="1"/>
  <c r="K4" i="22"/>
  <c r="I4" i="22"/>
  <c r="G4" i="22"/>
  <c r="E2" i="21"/>
  <c r="E2" i="15"/>
  <c r="B102" i="13"/>
  <c r="R51" i="21"/>
  <c r="R52" i="21"/>
  <c r="R53" i="21"/>
  <c r="R54" i="21"/>
  <c r="V51" i="21"/>
  <c r="T50" i="21"/>
  <c r="U50" i="21"/>
  <c r="V50" i="21"/>
  <c r="S50" i="21"/>
  <c r="V102" i="13"/>
  <c r="U102" i="13"/>
  <c r="T102" i="13"/>
  <c r="S102" i="13"/>
  <c r="R102" i="13"/>
  <c r="Q102" i="13"/>
  <c r="P102" i="13"/>
  <c r="O102" i="13"/>
  <c r="N102" i="13"/>
  <c r="M102" i="13"/>
  <c r="L102" i="13"/>
  <c r="K102" i="13"/>
  <c r="J102" i="13"/>
  <c r="I102" i="13"/>
  <c r="H102" i="13"/>
  <c r="G102" i="13"/>
  <c r="F102" i="13"/>
  <c r="E102" i="13"/>
  <c r="D102" i="13"/>
  <c r="C102" i="13"/>
  <c r="V102" i="14"/>
  <c r="U102" i="14"/>
  <c r="T102" i="14"/>
  <c r="R102" i="14"/>
  <c r="P102" i="14"/>
  <c r="O102" i="14"/>
  <c r="N102" i="14"/>
  <c r="M102" i="14"/>
  <c r="L102" i="14"/>
  <c r="K102" i="14"/>
  <c r="J102" i="14"/>
  <c r="I102" i="14"/>
  <c r="H102" i="14"/>
  <c r="G102" i="14"/>
  <c r="F102" i="14"/>
  <c r="E102" i="14"/>
  <c r="D102" i="14"/>
  <c r="C102" i="14"/>
  <c r="B102" i="14"/>
  <c r="I111" i="24"/>
  <c r="U54" i="21" s="1"/>
  <c r="I110" i="24"/>
  <c r="U53" i="21" s="1"/>
  <c r="I109" i="24"/>
  <c r="U52" i="21" s="1"/>
  <c r="I108" i="24"/>
  <c r="U51" i="21" s="1"/>
  <c r="H111" i="24"/>
  <c r="T54" i="21" s="1"/>
  <c r="H110" i="24"/>
  <c r="T53" i="21" s="1"/>
  <c r="H109" i="24"/>
  <c r="T52" i="21" s="1"/>
  <c r="H108" i="24"/>
  <c r="T51" i="21" s="1"/>
  <c r="G111" i="24"/>
  <c r="S54" i="21" s="1"/>
  <c r="G110" i="24"/>
  <c r="S53" i="21" s="1"/>
  <c r="G109" i="24"/>
  <c r="S52" i="21" s="1"/>
  <c r="G108" i="24"/>
  <c r="S51" i="21" s="1"/>
  <c r="V102" i="24"/>
  <c r="U102" i="24"/>
  <c r="T102" i="24"/>
  <c r="S102" i="24"/>
  <c r="R102" i="24"/>
  <c r="P53" i="21" s="1"/>
  <c r="Q102" i="24"/>
  <c r="P102" i="24"/>
  <c r="O102" i="24"/>
  <c r="N102" i="24"/>
  <c r="M102" i="24"/>
  <c r="L102" i="24"/>
  <c r="K102" i="24"/>
  <c r="J102" i="24"/>
  <c r="P52" i="21" s="1"/>
  <c r="I102" i="24"/>
  <c r="H102" i="24"/>
  <c r="P51" i="21" s="1"/>
  <c r="G102" i="24"/>
  <c r="P50" i="21" s="1"/>
  <c r="F102" i="24"/>
  <c r="E102" i="24"/>
  <c r="D102" i="24"/>
  <c r="C102" i="24"/>
  <c r="B102" i="24"/>
  <c r="J108" i="24"/>
  <c r="J109" i="24"/>
  <c r="V52" i="21" s="1"/>
  <c r="J110" i="24"/>
  <c r="V53" i="21" s="1"/>
  <c r="J111" i="24"/>
  <c r="V54" i="21" s="1"/>
  <c r="V103" i="25"/>
  <c r="U103" i="25"/>
  <c r="T103" i="25"/>
  <c r="S103" i="25"/>
  <c r="R103" i="25"/>
  <c r="Q103" i="25"/>
  <c r="P103" i="25"/>
  <c r="O103" i="25"/>
  <c r="N103" i="25"/>
  <c r="M103" i="25"/>
  <c r="L103" i="25"/>
  <c r="K103" i="25"/>
  <c r="J103" i="25"/>
  <c r="I103" i="25"/>
  <c r="H103" i="25"/>
  <c r="G103" i="25"/>
  <c r="F103" i="25"/>
  <c r="E103" i="25"/>
  <c r="D103" i="25"/>
  <c r="C103" i="25"/>
  <c r="B103" i="25"/>
  <c r="V102" i="25"/>
  <c r="U102" i="25"/>
  <c r="T102" i="25"/>
  <c r="S102" i="25"/>
  <c r="R102" i="25"/>
  <c r="Q102" i="25"/>
  <c r="P102" i="25"/>
  <c r="O102" i="25"/>
  <c r="N102" i="25"/>
  <c r="M102" i="25"/>
  <c r="L102" i="25"/>
  <c r="K102" i="25"/>
  <c r="J102" i="25"/>
  <c r="I102" i="25"/>
  <c r="H102" i="25"/>
  <c r="G102" i="25"/>
  <c r="F102" i="25"/>
  <c r="E102" i="25"/>
  <c r="D102" i="25"/>
  <c r="C102" i="25"/>
  <c r="B102" i="25"/>
  <c r="W101" i="25"/>
  <c r="W100" i="25"/>
  <c r="W99" i="25"/>
  <c r="W98" i="25"/>
  <c r="W97" i="25"/>
  <c r="W96" i="25"/>
  <c r="W95" i="25"/>
  <c r="W94" i="25"/>
  <c r="W93" i="25"/>
  <c r="W92" i="25"/>
  <c r="W91" i="25"/>
  <c r="W90" i="25"/>
  <c r="W89" i="25"/>
  <c r="W88" i="25"/>
  <c r="W87" i="25"/>
  <c r="W86" i="25"/>
  <c r="W85" i="25"/>
  <c r="W84" i="25"/>
  <c r="W83" i="25"/>
  <c r="W82" i="25"/>
  <c r="W81" i="25"/>
  <c r="W80" i="25"/>
  <c r="W79" i="25"/>
  <c r="W78" i="25"/>
  <c r="W77" i="25"/>
  <c r="W76" i="25"/>
  <c r="W75" i="25"/>
  <c r="W74" i="25"/>
  <c r="W73" i="25"/>
  <c r="W72" i="25"/>
  <c r="W71" i="25"/>
  <c r="W70" i="25"/>
  <c r="W69" i="25"/>
  <c r="W68" i="25"/>
  <c r="W67" i="25"/>
  <c r="W66" i="25"/>
  <c r="W65" i="25"/>
  <c r="W64" i="25"/>
  <c r="W63" i="25"/>
  <c r="W62" i="25"/>
  <c r="W61" i="25"/>
  <c r="W60" i="25"/>
  <c r="W59" i="25"/>
  <c r="W58" i="25"/>
  <c r="W57" i="25"/>
  <c r="W56" i="25"/>
  <c r="W55" i="25"/>
  <c r="W54" i="25"/>
  <c r="W53" i="25"/>
  <c r="W52" i="25"/>
  <c r="W51" i="25"/>
  <c r="W50" i="25"/>
  <c r="W49" i="25"/>
  <c r="W48" i="25"/>
  <c r="W47" i="25"/>
  <c r="W46" i="25"/>
  <c r="W45" i="25"/>
  <c r="W44" i="25"/>
  <c r="W43" i="25"/>
  <c r="W42" i="25"/>
  <c r="W41" i="25"/>
  <c r="W40" i="25"/>
  <c r="W39" i="25"/>
  <c r="W38" i="25"/>
  <c r="W37" i="25"/>
  <c r="W36" i="25"/>
  <c r="W35" i="25"/>
  <c r="W34" i="25"/>
  <c r="W33" i="25"/>
  <c r="W32" i="25"/>
  <c r="W31" i="25"/>
  <c r="W30" i="25"/>
  <c r="W29" i="25"/>
  <c r="W28" i="25"/>
  <c r="W27" i="25"/>
  <c r="W26" i="25"/>
  <c r="W25" i="25"/>
  <c r="W24" i="25"/>
  <c r="W23" i="25"/>
  <c r="W22" i="25"/>
  <c r="W21" i="25"/>
  <c r="W20" i="25"/>
  <c r="W19" i="25"/>
  <c r="W18" i="25"/>
  <c r="W17" i="25"/>
  <c r="W16" i="25"/>
  <c r="W15" i="25"/>
  <c r="W14" i="25"/>
  <c r="W13" i="25"/>
  <c r="W12" i="25"/>
  <c r="W11" i="25"/>
  <c r="W10" i="25"/>
  <c r="W9" i="25"/>
  <c r="W8" i="25"/>
  <c r="W7" i="25"/>
  <c r="W6" i="25"/>
  <c r="W5" i="25"/>
  <c r="W4" i="25"/>
  <c r="W3" i="25"/>
  <c r="W2" i="25"/>
  <c r="V103" i="24"/>
  <c r="U103" i="24"/>
  <c r="T103" i="24"/>
  <c r="S103" i="24"/>
  <c r="R103" i="24"/>
  <c r="Q103" i="24"/>
  <c r="P103" i="24"/>
  <c r="O103" i="24"/>
  <c r="N103" i="24"/>
  <c r="M103" i="24"/>
  <c r="L103" i="24"/>
  <c r="K103" i="24"/>
  <c r="J103" i="24"/>
  <c r="I103" i="24"/>
  <c r="H103" i="24"/>
  <c r="G103" i="24"/>
  <c r="F103" i="24"/>
  <c r="E103" i="24"/>
  <c r="D103" i="24"/>
  <c r="C103" i="24"/>
  <c r="B103" i="24"/>
  <c r="W101" i="24"/>
  <c r="W100" i="24"/>
  <c r="W99" i="24"/>
  <c r="W98" i="24"/>
  <c r="W97" i="24"/>
  <c r="W96" i="24"/>
  <c r="W95" i="24"/>
  <c r="W94" i="24"/>
  <c r="W93" i="24"/>
  <c r="W92" i="24"/>
  <c r="W91" i="24"/>
  <c r="W90" i="24"/>
  <c r="W89" i="24"/>
  <c r="W88" i="24"/>
  <c r="W87" i="24"/>
  <c r="W86" i="24"/>
  <c r="W85" i="24"/>
  <c r="W84" i="24"/>
  <c r="W83" i="24"/>
  <c r="W82" i="24"/>
  <c r="W81" i="24"/>
  <c r="W80" i="24"/>
  <c r="W79" i="24"/>
  <c r="W78" i="24"/>
  <c r="W77" i="24"/>
  <c r="W76" i="24"/>
  <c r="W75" i="24"/>
  <c r="W74" i="24"/>
  <c r="W73" i="24"/>
  <c r="W72" i="24"/>
  <c r="W71" i="24"/>
  <c r="W70" i="24"/>
  <c r="W69" i="24"/>
  <c r="W68" i="24"/>
  <c r="W67" i="24"/>
  <c r="W66" i="24"/>
  <c r="W65" i="24"/>
  <c r="W64" i="24"/>
  <c r="W63" i="24"/>
  <c r="W62" i="24"/>
  <c r="W61" i="24"/>
  <c r="W60" i="24"/>
  <c r="W59" i="24"/>
  <c r="W58" i="24"/>
  <c r="W57" i="24"/>
  <c r="W56" i="24"/>
  <c r="W55" i="24"/>
  <c r="W54" i="24"/>
  <c r="W53" i="24"/>
  <c r="W52" i="24"/>
  <c r="W51" i="24"/>
  <c r="W50" i="24"/>
  <c r="W49" i="24"/>
  <c r="W48" i="24"/>
  <c r="W47" i="24"/>
  <c r="W46" i="24"/>
  <c r="W45" i="24"/>
  <c r="W44" i="24"/>
  <c r="W43" i="24"/>
  <c r="W42" i="24"/>
  <c r="W41" i="24"/>
  <c r="W40" i="24"/>
  <c r="W39" i="24"/>
  <c r="W38" i="24"/>
  <c r="W37" i="24"/>
  <c r="W36" i="24"/>
  <c r="W35" i="24"/>
  <c r="W34" i="24"/>
  <c r="W33" i="24"/>
  <c r="W32" i="24"/>
  <c r="W31" i="24"/>
  <c r="W30" i="24"/>
  <c r="W29" i="24"/>
  <c r="W28" i="24"/>
  <c r="W27" i="24"/>
  <c r="W26" i="24"/>
  <c r="W25" i="24"/>
  <c r="W24" i="24"/>
  <c r="W23" i="24"/>
  <c r="W22" i="24"/>
  <c r="W21" i="24"/>
  <c r="W20" i="24"/>
  <c r="W19" i="24"/>
  <c r="W18" i="24"/>
  <c r="W17" i="24"/>
  <c r="W16" i="24"/>
  <c r="W15" i="24"/>
  <c r="W14" i="24"/>
  <c r="W13" i="24"/>
  <c r="W12" i="24"/>
  <c r="W11" i="24"/>
  <c r="W10" i="24"/>
  <c r="W9" i="24"/>
  <c r="W8" i="24"/>
  <c r="W7" i="24"/>
  <c r="W6" i="24"/>
  <c r="W5" i="24"/>
  <c r="W4" i="24"/>
  <c r="W3" i="24"/>
  <c r="W2" i="24"/>
  <c r="AA96" i="13" l="1"/>
  <c r="E64" i="20" l="1"/>
  <c r="G4" i="12"/>
  <c r="Y25" i="22" l="1"/>
  <c r="Y24" i="22"/>
  <c r="Y23" i="22"/>
  <c r="Y22" i="22"/>
  <c r="X25" i="22"/>
  <c r="X24" i="22"/>
  <c r="X23" i="22"/>
  <c r="X22" i="22"/>
  <c r="R22" i="22"/>
  <c r="P22" i="22"/>
  <c r="P21" i="22"/>
  <c r="AF3" i="21"/>
  <c r="AF4" i="21"/>
  <c r="AF5" i="21"/>
  <c r="AF2" i="21"/>
  <c r="Y1" i="21"/>
  <c r="X1" i="21"/>
  <c r="L64" i="20"/>
  <c r="K64" i="20"/>
  <c r="J64" i="20"/>
  <c r="I64" i="20"/>
  <c r="H64" i="20"/>
  <c r="G64" i="20"/>
  <c r="F64" i="20"/>
  <c r="Q13" i="21" l="1"/>
  <c r="R47" i="21" s="1"/>
  <c r="Q10" i="21"/>
  <c r="R44" i="21" s="1"/>
  <c r="R10" i="21"/>
  <c r="S44" i="21" s="1"/>
  <c r="Q11" i="21"/>
  <c r="R45" i="21" s="1"/>
  <c r="Q12" i="21"/>
  <c r="R46" i="21" s="1"/>
  <c r="U12" i="21"/>
  <c r="V46" i="21" s="1"/>
  <c r="R9" i="21"/>
  <c r="S43" i="21" s="1"/>
  <c r="S9" i="21"/>
  <c r="T43" i="21" s="1"/>
  <c r="T9" i="21"/>
  <c r="U43" i="21" s="1"/>
  <c r="U9" i="21"/>
  <c r="V43" i="21" s="1"/>
  <c r="AD99" i="13"/>
  <c r="U13" i="21" s="1"/>
  <c r="V47" i="21" s="1"/>
  <c r="AD98" i="13"/>
  <c r="AD97" i="13"/>
  <c r="U11" i="21" s="1"/>
  <c r="V45" i="21" s="1"/>
  <c r="AD96" i="13"/>
  <c r="U10" i="21" s="1"/>
  <c r="V44" i="21" s="1"/>
  <c r="AC99" i="13"/>
  <c r="T13" i="21" s="1"/>
  <c r="U47" i="21" s="1"/>
  <c r="AC98" i="13"/>
  <c r="T12" i="21" s="1"/>
  <c r="U46" i="21" s="1"/>
  <c r="AC97" i="13"/>
  <c r="T11" i="21" s="1"/>
  <c r="U45" i="21" s="1"/>
  <c r="AC96" i="13"/>
  <c r="T10" i="21" s="1"/>
  <c r="AB99" i="13"/>
  <c r="S13" i="21" s="1"/>
  <c r="T47" i="21" s="1"/>
  <c r="AB98" i="13"/>
  <c r="S12" i="21" s="1"/>
  <c r="T46" i="21" s="1"/>
  <c r="AB97" i="13"/>
  <c r="S11" i="21" s="1"/>
  <c r="T45" i="21" s="1"/>
  <c r="AB96" i="13"/>
  <c r="S10" i="21" s="1"/>
  <c r="T44" i="21" s="1"/>
  <c r="AA99" i="13"/>
  <c r="R13" i="21" s="1"/>
  <c r="S47" i="21" s="1"/>
  <c r="AA98" i="13"/>
  <c r="R12" i="21" s="1"/>
  <c r="S46" i="21" s="1"/>
  <c r="AA97" i="13"/>
  <c r="R11" i="21" s="1"/>
  <c r="X52" i="21" l="1"/>
  <c r="X51" i="21"/>
  <c r="O11" i="21"/>
  <c r="O9" i="21"/>
  <c r="U44" i="21"/>
  <c r="X53" i="21"/>
  <c r="X47" i="21"/>
  <c r="X45" i="21"/>
  <c r="X46" i="21"/>
  <c r="O10" i="21"/>
  <c r="S45" i="21"/>
  <c r="X44" i="21" s="1"/>
  <c r="O12" i="21"/>
  <c r="G15" i="22"/>
  <c r="R25" i="22" s="1"/>
  <c r="G11" i="22"/>
  <c r="R24" i="22" s="1"/>
  <c r="G8" i="22"/>
  <c r="G33" i="19"/>
  <c r="D17" i="22" s="1"/>
  <c r="R23" i="22" l="1"/>
  <c r="G19" i="22"/>
  <c r="M49" i="21" l="1"/>
  <c r="L49" i="21"/>
  <c r="C2" i="21"/>
  <c r="D2" i="21"/>
  <c r="D9" i="21" s="1"/>
  <c r="D16" i="21" s="1"/>
  <c r="D23" i="21" s="1"/>
  <c r="D30" i="21" s="1"/>
  <c r="D37" i="21" s="1"/>
  <c r="D44" i="21" s="1"/>
  <c r="C3" i="21"/>
  <c r="D3" i="21"/>
  <c r="D10" i="21" s="1"/>
  <c r="D17" i="21" s="1"/>
  <c r="D24" i="21" s="1"/>
  <c r="D31" i="21" s="1"/>
  <c r="D38" i="21" s="1"/>
  <c r="D45" i="21" s="1"/>
  <c r="C4" i="21"/>
  <c r="D4" i="21"/>
  <c r="D11" i="21" s="1"/>
  <c r="D18" i="21" s="1"/>
  <c r="D25" i="21" s="1"/>
  <c r="D32" i="21" s="1"/>
  <c r="D39" i="21" s="1"/>
  <c r="D46" i="21" s="1"/>
  <c r="C5" i="21"/>
  <c r="D5" i="21"/>
  <c r="D12" i="21" s="1"/>
  <c r="D19" i="21" s="1"/>
  <c r="D26" i="21" s="1"/>
  <c r="D33" i="21" s="1"/>
  <c r="D40" i="21" s="1"/>
  <c r="D47" i="21" s="1"/>
  <c r="B5" i="21"/>
  <c r="B3" i="21"/>
  <c r="B4" i="21"/>
  <c r="B2" i="21"/>
  <c r="B11" i="21" l="1"/>
  <c r="B18" i="21" s="1"/>
  <c r="B25" i="21" s="1"/>
  <c r="B32" i="21" s="1"/>
  <c r="B39" i="21" s="1"/>
  <c r="B46" i="21" s="1"/>
  <c r="X4" i="21"/>
  <c r="C12" i="21"/>
  <c r="C19" i="21" s="1"/>
  <c r="C26" i="21" s="1"/>
  <c r="C33" i="21" s="1"/>
  <c r="C40" i="21" s="1"/>
  <c r="C47" i="21" s="1"/>
  <c r="Y5" i="21"/>
  <c r="Q25" i="22" s="1"/>
  <c r="C10" i="21"/>
  <c r="C17" i="21" s="1"/>
  <c r="C24" i="21" s="1"/>
  <c r="C31" i="21" s="1"/>
  <c r="C38" i="21" s="1"/>
  <c r="C45" i="21" s="1"/>
  <c r="Y3" i="21"/>
  <c r="Q23" i="22" s="1"/>
  <c r="B9" i="21"/>
  <c r="B16" i="21" s="1"/>
  <c r="B23" i="21" s="1"/>
  <c r="B30" i="21" s="1"/>
  <c r="B37" i="21" s="1"/>
  <c r="B44" i="21" s="1"/>
  <c r="X2" i="21"/>
  <c r="B10" i="21"/>
  <c r="B17" i="21" s="1"/>
  <c r="B24" i="21" s="1"/>
  <c r="B31" i="21" s="1"/>
  <c r="B38" i="21" s="1"/>
  <c r="B45" i="21" s="1"/>
  <c r="X3" i="21"/>
  <c r="B12" i="21"/>
  <c r="B19" i="21" s="1"/>
  <c r="B26" i="21" s="1"/>
  <c r="B33" i="21" s="1"/>
  <c r="B40" i="21" s="1"/>
  <c r="B47" i="21" s="1"/>
  <c r="X5" i="21"/>
  <c r="C11" i="21"/>
  <c r="C18" i="21" s="1"/>
  <c r="C25" i="21" s="1"/>
  <c r="C32" i="21" s="1"/>
  <c r="C39" i="21" s="1"/>
  <c r="C46" i="21" s="1"/>
  <c r="Y4" i="21"/>
  <c r="Q24" i="22" s="1"/>
  <c r="C9" i="21"/>
  <c r="C16" i="21" s="1"/>
  <c r="C23" i="21" s="1"/>
  <c r="C30" i="21" s="1"/>
  <c r="C37" i="21" s="1"/>
  <c r="C44" i="21" s="1"/>
  <c r="Y2" i="21"/>
  <c r="Q22" i="22" s="1"/>
  <c r="M50" i="21"/>
  <c r="N53" i="21"/>
  <c r="M52" i="21"/>
  <c r="L50" i="21"/>
  <c r="N51" i="21"/>
  <c r="M51" i="21"/>
  <c r="L53" i="21"/>
  <c r="L52" i="21"/>
  <c r="M53" i="21"/>
  <c r="L51" i="21"/>
  <c r="N52" i="21"/>
  <c r="N50" i="21"/>
  <c r="A60" i="20"/>
  <c r="A56" i="20"/>
  <c r="A52" i="20"/>
  <c r="A48" i="20"/>
  <c r="G34" i="19"/>
  <c r="D18" i="22" s="1"/>
  <c r="G30" i="19"/>
  <c r="D14" i="22" s="1"/>
  <c r="G29" i="19"/>
  <c r="D13" i="22" s="1"/>
  <c r="G26" i="19"/>
  <c r="D10" i="22" s="1"/>
  <c r="F31" i="19"/>
  <c r="C15" i="22" s="1"/>
  <c r="F27" i="19"/>
  <c r="C11" i="22" s="1"/>
  <c r="F24" i="19"/>
  <c r="C8" i="22" s="1"/>
  <c r="F20" i="19"/>
  <c r="C4" i="22" s="1"/>
  <c r="G23" i="19"/>
  <c r="D7" i="22" s="1"/>
  <c r="G22" i="19"/>
  <c r="D6" i="22" s="1"/>
  <c r="G21" i="19"/>
  <c r="G20" i="19"/>
  <c r="G25" i="19" l="1"/>
  <c r="G28" i="19" s="1"/>
  <c r="G32" i="19" s="1"/>
  <c r="D5" i="22"/>
  <c r="D9" i="22" s="1"/>
  <c r="D12" i="22" s="1"/>
  <c r="D16" i="22" s="1"/>
  <c r="G24" i="19"/>
  <c r="G27" i="19" s="1"/>
  <c r="G31" i="19" s="1"/>
  <c r="D4" i="22"/>
  <c r="D8" i="22" s="1"/>
  <c r="D11" i="22" s="1"/>
  <c r="D15" i="22" s="1"/>
  <c r="B125" i="14"/>
  <c r="J10" i="12" s="1"/>
  <c r="K10" i="12" s="1"/>
  <c r="E125" i="13"/>
  <c r="J9" i="12" s="1"/>
  <c r="K9" i="12" s="1"/>
  <c r="D125" i="14"/>
  <c r="J6" i="12" s="1"/>
  <c r="G125" i="13"/>
  <c r="I6" i="12" s="1"/>
  <c r="C21" i="15"/>
  <c r="G5" i="12" l="1"/>
  <c r="G6" i="12"/>
  <c r="G7" i="12"/>
  <c r="G8" i="12"/>
  <c r="G9" i="12"/>
  <c r="G10" i="12"/>
  <c r="G11" i="12"/>
  <c r="G12" i="12"/>
  <c r="G13" i="12"/>
  <c r="G14" i="12"/>
  <c r="G15" i="12"/>
  <c r="G16" i="12"/>
  <c r="G17" i="12"/>
  <c r="G18" i="12"/>
  <c r="G19" i="12"/>
  <c r="G20" i="12"/>
  <c r="G21" i="12"/>
  <c r="G22" i="12"/>
  <c r="D5" i="12"/>
  <c r="D6" i="12"/>
  <c r="D7" i="12"/>
  <c r="D8" i="12"/>
  <c r="D9" i="12"/>
  <c r="D10" i="12"/>
  <c r="D11" i="12"/>
  <c r="D12" i="12"/>
  <c r="D13" i="12"/>
  <c r="D14" i="12"/>
  <c r="D15" i="12"/>
  <c r="D16" i="12"/>
  <c r="D17" i="12"/>
  <c r="D18" i="12"/>
  <c r="D19" i="12"/>
  <c r="D20" i="12"/>
  <c r="D21" i="12"/>
  <c r="D22" i="12"/>
  <c r="D4" i="12"/>
  <c r="D21" i="15"/>
  <c r="E20" i="15"/>
  <c r="E19" i="15"/>
  <c r="E18" i="15"/>
  <c r="E17" i="15"/>
  <c r="E16" i="15"/>
  <c r="E15" i="15"/>
  <c r="E14" i="15"/>
  <c r="E13" i="15"/>
  <c r="E12" i="15"/>
  <c r="E11" i="15"/>
  <c r="E10" i="15"/>
  <c r="E9" i="15"/>
  <c r="E8" i="15"/>
  <c r="E7" i="15"/>
  <c r="E6" i="15"/>
  <c r="E5" i="15"/>
  <c r="E4" i="15"/>
  <c r="E3" i="15"/>
  <c r="V103" i="14"/>
  <c r="U103" i="14"/>
  <c r="T103" i="14"/>
  <c r="S103" i="14"/>
  <c r="R103" i="14"/>
  <c r="Q103" i="14"/>
  <c r="P103" i="14"/>
  <c r="O103" i="14"/>
  <c r="N103" i="14"/>
  <c r="M103" i="14"/>
  <c r="L103" i="14"/>
  <c r="K103" i="14"/>
  <c r="J103" i="14"/>
  <c r="I103" i="14"/>
  <c r="H103" i="14"/>
  <c r="G103" i="14"/>
  <c r="F103" i="14"/>
  <c r="E103" i="14"/>
  <c r="D103" i="14"/>
  <c r="C103" i="14"/>
  <c r="B103" i="14"/>
  <c r="S102" i="14"/>
  <c r="E5" i="21"/>
  <c r="Z5" i="21" s="1"/>
  <c r="Q102" i="14"/>
  <c r="E4" i="21"/>
  <c r="Z4" i="21" s="1"/>
  <c r="E3" i="21"/>
  <c r="W101" i="14"/>
  <c r="W100" i="14"/>
  <c r="W99" i="14"/>
  <c r="W98" i="14"/>
  <c r="W97" i="14"/>
  <c r="W96" i="14"/>
  <c r="W95" i="14"/>
  <c r="W94" i="14"/>
  <c r="W93" i="14"/>
  <c r="W92" i="14"/>
  <c r="W91" i="14"/>
  <c r="W90" i="14"/>
  <c r="W89" i="14"/>
  <c r="W88" i="14"/>
  <c r="W87" i="14"/>
  <c r="W86" i="14"/>
  <c r="W85" i="14"/>
  <c r="W84" i="14"/>
  <c r="W83" i="14"/>
  <c r="W82" i="14"/>
  <c r="W81" i="14"/>
  <c r="W80" i="14"/>
  <c r="W79" i="14"/>
  <c r="W78" i="14"/>
  <c r="W77" i="14"/>
  <c r="W76" i="14"/>
  <c r="W75" i="14"/>
  <c r="W74" i="14"/>
  <c r="W73" i="14"/>
  <c r="W72" i="14"/>
  <c r="W71" i="14"/>
  <c r="W70" i="14"/>
  <c r="W69" i="14"/>
  <c r="W68" i="14"/>
  <c r="W67" i="14"/>
  <c r="W66" i="14"/>
  <c r="W65" i="14"/>
  <c r="W64" i="14"/>
  <c r="W63" i="14"/>
  <c r="W62" i="14"/>
  <c r="W61" i="14"/>
  <c r="W60" i="14"/>
  <c r="W59" i="14"/>
  <c r="W58" i="14"/>
  <c r="W57" i="14"/>
  <c r="W56" i="14"/>
  <c r="W55" i="14"/>
  <c r="W54" i="14"/>
  <c r="W53" i="14"/>
  <c r="W52" i="14"/>
  <c r="W51" i="14"/>
  <c r="W50" i="14"/>
  <c r="W49" i="14"/>
  <c r="W48" i="14"/>
  <c r="W47" i="14"/>
  <c r="W46" i="14"/>
  <c r="W45" i="14"/>
  <c r="W44" i="14"/>
  <c r="W43" i="14"/>
  <c r="W42" i="14"/>
  <c r="W41" i="14"/>
  <c r="W40" i="14"/>
  <c r="W39" i="14"/>
  <c r="W38" i="14"/>
  <c r="W37" i="14"/>
  <c r="W36" i="14"/>
  <c r="W35" i="14"/>
  <c r="W34" i="14"/>
  <c r="W33" i="14"/>
  <c r="W32" i="14"/>
  <c r="W31" i="14"/>
  <c r="W30" i="14"/>
  <c r="W29" i="14"/>
  <c r="W28" i="14"/>
  <c r="W27" i="14"/>
  <c r="W26" i="14"/>
  <c r="W25" i="14"/>
  <c r="W24" i="14"/>
  <c r="W23" i="14"/>
  <c r="W22" i="14"/>
  <c r="W21" i="14"/>
  <c r="W20" i="14"/>
  <c r="W19" i="14"/>
  <c r="W18" i="14"/>
  <c r="W17" i="14"/>
  <c r="W16" i="14"/>
  <c r="W15" i="14"/>
  <c r="W14" i="14"/>
  <c r="W13" i="14"/>
  <c r="W12" i="14"/>
  <c r="W11" i="14"/>
  <c r="W10" i="14"/>
  <c r="W9" i="14"/>
  <c r="W8" i="14"/>
  <c r="W7" i="14"/>
  <c r="W6" i="14"/>
  <c r="W5" i="14"/>
  <c r="W4" i="14"/>
  <c r="W3" i="14"/>
  <c r="W2" i="14"/>
  <c r="V103" i="13"/>
  <c r="U103" i="13"/>
  <c r="T103" i="13"/>
  <c r="S103" i="13"/>
  <c r="R103" i="13"/>
  <c r="Q103" i="13"/>
  <c r="P103" i="13"/>
  <c r="O103" i="13"/>
  <c r="N103" i="13"/>
  <c r="M103" i="13"/>
  <c r="L103" i="13"/>
  <c r="K103" i="13"/>
  <c r="J103" i="13"/>
  <c r="I103" i="13"/>
  <c r="H103" i="13"/>
  <c r="G103" i="13"/>
  <c r="F103" i="13"/>
  <c r="E103" i="13"/>
  <c r="D103" i="13"/>
  <c r="C103" i="13"/>
  <c r="B103" i="13"/>
  <c r="W101" i="13"/>
  <c r="W100" i="13"/>
  <c r="W99" i="13"/>
  <c r="W98" i="13"/>
  <c r="W97" i="13"/>
  <c r="W96" i="13"/>
  <c r="W95" i="13"/>
  <c r="W94" i="13"/>
  <c r="W93" i="13"/>
  <c r="W92" i="13"/>
  <c r="W91" i="13"/>
  <c r="W90" i="13"/>
  <c r="W89" i="13"/>
  <c r="W88" i="13"/>
  <c r="W87" i="13"/>
  <c r="W86" i="13"/>
  <c r="W85" i="13"/>
  <c r="W84" i="13"/>
  <c r="W83" i="13"/>
  <c r="W82" i="13"/>
  <c r="W81" i="13"/>
  <c r="W80" i="13"/>
  <c r="W79" i="13"/>
  <c r="W78" i="13"/>
  <c r="W77" i="13"/>
  <c r="W76" i="13"/>
  <c r="W75" i="13"/>
  <c r="W74" i="13"/>
  <c r="W73" i="13"/>
  <c r="W72" i="13"/>
  <c r="W71" i="13"/>
  <c r="W70" i="13"/>
  <c r="W69" i="13"/>
  <c r="W68" i="13"/>
  <c r="W67" i="13"/>
  <c r="W66" i="13"/>
  <c r="W65" i="13"/>
  <c r="W64" i="13"/>
  <c r="W63" i="13"/>
  <c r="W62" i="13"/>
  <c r="W61" i="13"/>
  <c r="W60" i="13"/>
  <c r="W59" i="13"/>
  <c r="W58" i="13"/>
  <c r="W57" i="13"/>
  <c r="W56" i="13"/>
  <c r="W55" i="13"/>
  <c r="W54" i="13"/>
  <c r="W53" i="13"/>
  <c r="W52" i="13"/>
  <c r="W51" i="13"/>
  <c r="W50" i="13"/>
  <c r="W49" i="13"/>
  <c r="W48" i="13"/>
  <c r="W47" i="13"/>
  <c r="W46" i="13"/>
  <c r="W45" i="13"/>
  <c r="W44" i="13"/>
  <c r="W43" i="13"/>
  <c r="W42" i="13"/>
  <c r="W41" i="13"/>
  <c r="W40" i="13"/>
  <c r="W39" i="13"/>
  <c r="W38" i="13"/>
  <c r="W37" i="13"/>
  <c r="W36" i="13"/>
  <c r="W35" i="13"/>
  <c r="W34" i="13"/>
  <c r="W33" i="13"/>
  <c r="W32" i="13"/>
  <c r="W31" i="13"/>
  <c r="W30" i="13"/>
  <c r="W29" i="13"/>
  <c r="W28" i="13"/>
  <c r="W27" i="13"/>
  <c r="W26" i="13"/>
  <c r="W25" i="13"/>
  <c r="W24" i="13"/>
  <c r="W23" i="13"/>
  <c r="W22" i="13"/>
  <c r="W21" i="13"/>
  <c r="W20" i="13"/>
  <c r="W19" i="13"/>
  <c r="W18" i="13"/>
  <c r="W17" i="13"/>
  <c r="W16" i="13"/>
  <c r="W15" i="13"/>
  <c r="W14" i="13"/>
  <c r="W13" i="13"/>
  <c r="W12" i="13"/>
  <c r="W11" i="13"/>
  <c r="W10" i="13"/>
  <c r="W9" i="13"/>
  <c r="W8" i="13"/>
  <c r="W7" i="13"/>
  <c r="W6" i="13"/>
  <c r="W5" i="13"/>
  <c r="W4" i="13"/>
  <c r="W3" i="13"/>
  <c r="W2" i="13"/>
  <c r="Z2" i="21" l="1"/>
  <c r="E10" i="21"/>
  <c r="AA3" i="21" s="1"/>
  <c r="O51" i="21"/>
  <c r="E11" i="21"/>
  <c r="AA4" i="21" s="1"/>
  <c r="O52" i="21"/>
  <c r="E12" i="21"/>
  <c r="AA5" i="21" s="1"/>
  <c r="O53" i="21"/>
  <c r="E16" i="21"/>
  <c r="Z3" i="21"/>
  <c r="E9" i="21"/>
  <c r="AA2" i="21" s="1"/>
  <c r="O50" i="21"/>
  <c r="W103" i="13"/>
  <c r="W102" i="13"/>
  <c r="E21" i="15"/>
  <c r="W103" i="14"/>
  <c r="W102" i="14"/>
  <c r="K6" i="12"/>
  <c r="F9" i="15"/>
  <c r="F4" i="15"/>
  <c r="F8" i="15"/>
  <c r="F11" i="15"/>
  <c r="F15" i="15"/>
  <c r="F3" i="15"/>
  <c r="F20" i="15"/>
  <c r="F7" i="15"/>
  <c r="F5" i="15"/>
  <c r="F19" i="15"/>
  <c r="F6" i="15"/>
  <c r="F13" i="15"/>
  <c r="F10" i="15"/>
  <c r="F2" i="15"/>
  <c r="F12" i="15"/>
  <c r="F14" i="15"/>
  <c r="F16" i="15"/>
  <c r="F17" i="15"/>
  <c r="F18" i="15"/>
  <c r="AB5" i="21" l="1"/>
  <c r="K15" i="22"/>
  <c r="V25" i="22" s="1"/>
  <c r="AB3" i="21"/>
  <c r="K8" i="22"/>
  <c r="V23" i="22" s="1"/>
  <c r="AB4" i="21"/>
  <c r="K11" i="22"/>
  <c r="V24" i="22" s="1"/>
  <c r="AB2" i="21"/>
  <c r="V22" i="22"/>
  <c r="E23" i="21"/>
  <c r="AD2" i="21"/>
  <c r="E17" i="21"/>
  <c r="E24" i="21" l="1"/>
  <c r="E18" i="21"/>
  <c r="AD3" i="21"/>
  <c r="AE2" i="21"/>
  <c r="E37" i="21"/>
  <c r="AG2" i="21" l="1"/>
  <c r="E19" i="21"/>
  <c r="AD4" i="21"/>
  <c r="E25" i="21"/>
  <c r="AC4" i="21"/>
  <c r="L11" i="22"/>
  <c r="W24" i="22" s="1"/>
  <c r="X54" i="21"/>
  <c r="AE3" i="21"/>
  <c r="E38" i="21"/>
  <c r="AC3" i="21"/>
  <c r="L8" i="22"/>
  <c r="W23" i="22" s="1"/>
  <c r="AC2" i="21"/>
  <c r="W22" i="22"/>
  <c r="AD5" i="21" l="1"/>
  <c r="E26" i="21"/>
  <c r="AC5" i="21"/>
  <c r="L15" i="22"/>
  <c r="W25" i="22" s="1"/>
  <c r="AG3" i="21"/>
  <c r="E39" i="21"/>
  <c r="AE4" i="21"/>
  <c r="AG4" i="21" l="1"/>
  <c r="E40" i="21"/>
  <c r="E41" i="21" s="1"/>
  <c r="AE5" i="21"/>
  <c r="E44" i="21" l="1"/>
  <c r="E45" i="21"/>
  <c r="E46" i="21"/>
  <c r="AG5" i="21"/>
  <c r="E47" i="21"/>
  <c r="AG6" i="21" l="1"/>
  <c r="H11" i="22"/>
  <c r="AH4" i="21"/>
  <c r="H8" i="22"/>
  <c r="AH3" i="21"/>
  <c r="AH5" i="21"/>
  <c r="H15" i="22"/>
  <c r="AH2" i="21"/>
  <c r="E48" i="21"/>
  <c r="H4" i="22"/>
  <c r="I15" i="22" l="1"/>
  <c r="S25" i="22"/>
  <c r="AH6" i="21"/>
  <c r="S23" i="22"/>
  <c r="I8" i="22"/>
  <c r="T23" i="22" s="1"/>
  <c r="S22" i="22"/>
  <c r="I11" i="22"/>
  <c r="S24" i="22"/>
  <c r="T22" i="22" l="1"/>
  <c r="I19" i="22"/>
  <c r="J8" i="22" s="1"/>
  <c r="U23" i="22" s="1"/>
  <c r="T24" i="22"/>
  <c r="T25" i="22"/>
  <c r="J15" i="22" l="1"/>
  <c r="U25" i="22" s="1"/>
  <c r="J11" i="22"/>
  <c r="U24" i="22" s="1"/>
  <c r="J4" i="22"/>
  <c r="U22" i="22" s="1"/>
</calcChain>
</file>

<file path=xl/sharedStrings.xml><?xml version="1.0" encoding="utf-8"?>
<sst xmlns="http://schemas.openxmlformats.org/spreadsheetml/2006/main" count="548" uniqueCount="214">
  <si>
    <t>TOTAL</t>
  </si>
  <si>
    <t>Total</t>
  </si>
  <si>
    <t>∑</t>
  </si>
  <si>
    <t>rata</t>
  </si>
  <si>
    <t>P1</t>
  </si>
  <si>
    <t>P2</t>
  </si>
  <si>
    <t>P3</t>
  </si>
  <si>
    <t>P4</t>
  </si>
  <si>
    <t>P5</t>
  </si>
  <si>
    <t>P6</t>
  </si>
  <si>
    <t>P7</t>
  </si>
  <si>
    <t>P8</t>
  </si>
  <si>
    <t>P9</t>
  </si>
  <si>
    <t>P10</t>
  </si>
  <si>
    <t>P11</t>
  </si>
  <si>
    <t>P12</t>
  </si>
  <si>
    <t>P13</t>
  </si>
  <si>
    <t>P14</t>
  </si>
  <si>
    <t>P15</t>
  </si>
  <si>
    <t>P16</t>
  </si>
  <si>
    <t>P17</t>
  </si>
  <si>
    <t>P18</t>
  </si>
  <si>
    <t>P19</t>
  </si>
  <si>
    <t>P20</t>
  </si>
  <si>
    <t>P21</t>
  </si>
  <si>
    <t>TA01</t>
  </si>
  <si>
    <t>TA02</t>
  </si>
  <si>
    <t>TA03</t>
  </si>
  <si>
    <t>TA04</t>
  </si>
  <si>
    <t>RL05</t>
  </si>
  <si>
    <t>RL06</t>
  </si>
  <si>
    <t>RL07</t>
  </si>
  <si>
    <t>RL08</t>
  </si>
  <si>
    <t>RL09</t>
  </si>
  <si>
    <t>RS10</t>
  </si>
  <si>
    <t>RS11</t>
  </si>
  <si>
    <t>RS12</t>
  </si>
  <si>
    <t>AS13</t>
  </si>
  <si>
    <t>AS14</t>
  </si>
  <si>
    <t>AS15</t>
  </si>
  <si>
    <t>AS16</t>
  </si>
  <si>
    <t>AS17</t>
  </si>
  <si>
    <t>EM18</t>
  </si>
  <si>
    <t>EM19</t>
  </si>
  <si>
    <t>EM20</t>
  </si>
  <si>
    <t>EM21</t>
  </si>
  <si>
    <t>kinerja</t>
  </si>
  <si>
    <t>Harapan</t>
  </si>
  <si>
    <t>GAP</t>
  </si>
  <si>
    <t>Rank</t>
  </si>
  <si>
    <t>bri</t>
  </si>
  <si>
    <t>mandiri</t>
  </si>
  <si>
    <t>Tingkat kesesuaian per item</t>
  </si>
  <si>
    <t>hrpn</t>
  </si>
  <si>
    <t>kinrj</t>
  </si>
  <si>
    <t>jika belum 100% maka harapan nasabah lebih tinggi, sehingga kinerja perlu ditingkatkan</t>
  </si>
  <si>
    <t>skor rata rata untuk sumbu diagram</t>
  </si>
  <si>
    <t>K</t>
  </si>
  <si>
    <t>H</t>
  </si>
  <si>
    <t>2,6</t>
  </si>
  <si>
    <t>2,5</t>
  </si>
  <si>
    <t>Atribut</t>
  </si>
  <si>
    <t>Jumlah</t>
  </si>
  <si>
    <t>No.</t>
  </si>
  <si>
    <t>Dimesi</t>
  </si>
  <si>
    <t>Tingkat Kesesuaian</t>
  </si>
  <si>
    <t>Tangible (Bukti fisik)</t>
  </si>
  <si>
    <t>Reability (keandalan)</t>
  </si>
  <si>
    <t>Responsivness (Ketanggapan)</t>
  </si>
  <si>
    <t>Asurance (Jaminan)</t>
  </si>
  <si>
    <t>Empaty (Empati)</t>
  </si>
  <si>
    <t>Rata-Rata tingkat kesesuaian total</t>
  </si>
  <si>
    <t xml:space="preserve">Atribut Pertanyaan </t>
  </si>
  <si>
    <t xml:space="preserve">Kemampuan pegawai dalam memahami pertanyaan serta memberikan pelayanan sesuai kebutuhan nasabah </t>
  </si>
  <si>
    <t>Keakuratan pencatatan transaksi dan tidak adanya kesalahan pegawai dalam memberikan pelayanan</t>
  </si>
  <si>
    <t xml:space="preserve">Pegawai sigap menanggapi permintaan / keinginan nasabah </t>
  </si>
  <si>
    <t>Kinerja</t>
  </si>
  <si>
    <t>rhitung</t>
  </si>
  <si>
    <t>rtabel</t>
  </si>
  <si>
    <t>Ket.</t>
  </si>
  <si>
    <t>Variabel Pertanyaan</t>
  </si>
  <si>
    <t xml:space="preserve">fasilitas yang berdaya tarik visual dan nyaman, mutahir dan modern  </t>
  </si>
  <si>
    <t>petunjuk layanan transaksi yang terlihat jelas, menarik dan informatif</t>
  </si>
  <si>
    <t>penampilan fisik dan profesional pegawai</t>
  </si>
  <si>
    <t xml:space="preserve">pelayanan bank yang mudah diakses dan selalu diperbarui </t>
  </si>
  <si>
    <t>kemampuan pegawai menjelasan pelayanan bank dengan mudah</t>
  </si>
  <si>
    <t>keakuratan pencatatan transaksi dan tidak adanya kesalahan pegawai dalam memberikan pelayanan</t>
  </si>
  <si>
    <t>ketertarikan pegawai dan kemampuan pegawai melakukan koreksi dengan cepat pada waktu terjadi kesalahan</t>
  </si>
  <si>
    <t xml:space="preserve">pembrian layanan sesuai waktu yang dijanjikan sehingga bank mempunyai repiutasi yang baik dimata nasabahnya </t>
  </si>
  <si>
    <t>pemberitahuan akan kapan tepatnya pelayanan diberikan sehingga diberikan dengan segera</t>
  </si>
  <si>
    <t xml:space="preserve">kesiapsediaan pegawai dalam membantu nasabah </t>
  </si>
  <si>
    <t>kecepatan dan keakuratan dalam pelayanan maupun transaksi dan tidak adanya kesalahan sistem maupun gangguan pada saat transaksi berlangsung</t>
  </si>
  <si>
    <t xml:space="preserve">keandalan dan keamanan dalam transaksi teller maupun mesin atm </t>
  </si>
  <si>
    <t>kualitas baik pada fasilitas mesin atm dan kemudahan menggunakan menu pilihan yang ada</t>
  </si>
  <si>
    <t>sikap dan pengetahuan yang dimiliki pegawai baik sehingga menanamkan kepercayaan kepada nasabah dan nasabah merasa aman bertransaksi</t>
  </si>
  <si>
    <t xml:space="preserve">Sikap profesional, positif, ramah dan sopan karyawan dalam membrikan pelayanan </t>
  </si>
  <si>
    <t>jam oprasional fleksible dan dapat menyesuaikan terhadap kebutuhan nasabah</t>
  </si>
  <si>
    <t xml:space="preserve">perhatian personal yang diberikan oleh pegawai </t>
  </si>
  <si>
    <t>pemahaman akan kebutuhan nasabah secara spesifik</t>
  </si>
  <si>
    <t>pegawai bank mampu membrikan kesan bersahabat pada nasabah dan meninggalkan kesan yang baik pada nasabah</t>
  </si>
  <si>
    <t>0,1654</t>
  </si>
  <si>
    <t>Valid</t>
  </si>
  <si>
    <t>Tidak Valid</t>
  </si>
  <si>
    <r>
      <t>r</t>
    </r>
    <r>
      <rPr>
        <i/>
        <sz val="12"/>
        <color theme="1"/>
        <rFont val="Times New Roman"/>
        <family val="1"/>
      </rPr>
      <t>hitung</t>
    </r>
  </si>
  <si>
    <r>
      <t>r</t>
    </r>
    <r>
      <rPr>
        <i/>
        <sz val="12"/>
        <color theme="1"/>
        <rFont val="Times New Roman"/>
        <family val="1"/>
      </rPr>
      <t>tabel</t>
    </r>
  </si>
  <si>
    <t>Hasil Cronbach’s Alpha</t>
  </si>
  <si>
    <t>Kenerja</t>
  </si>
  <si>
    <t>N of Items</t>
  </si>
  <si>
    <t>Keterangan</t>
  </si>
  <si>
    <t>Reliabel</t>
  </si>
  <si>
    <t>Memahami produk-produk yang disediakan bank</t>
  </si>
  <si>
    <t>Memberikan fasilitas workshop bagi pegawai yang berkaitan langsung dengan psikologi nasabah (gerak fisik) sehinga layanan dapat diberikan terkesan lebih tepat sasaran dan diterima oleh nasabah</t>
  </si>
  <si>
    <t>Pelatihan standar pelayanan untuk pegawai sesuai SOP</t>
  </si>
  <si>
    <t>Data nasabah tertera secara lengkap pada setiap kriteria yang dibutuhkan</t>
  </si>
  <si>
    <t>kesinergian yang baik anatara unit terkait</t>
  </si>
  <si>
    <t>Bank memberikan reward kepada pegawai yang mampu menyelesaikan permasalahan nasabah agar meningkatkan kemampuan pegawai aktif dalam merespon nasabah</t>
  </si>
  <si>
    <t>Technical Response</t>
  </si>
  <si>
    <t>Melakukan training untuk meningkatkan tingkat kinerja pegawai sehingga memberikan layanan yang cepat dan akurat kepada nasabah</t>
  </si>
  <si>
    <t xml:space="preserve">Pemberian layanan sesuai waktu yang dijanjikan sehingga bank mempunyai repiutasi yang baik dimata nasabahnya </t>
  </si>
  <si>
    <r>
      <t xml:space="preserve">Data </t>
    </r>
    <r>
      <rPr>
        <b/>
        <i/>
        <sz val="12"/>
        <color theme="1"/>
        <rFont val="Times New Roman"/>
        <family val="1"/>
      </rPr>
      <t>Customer Need's</t>
    </r>
  </si>
  <si>
    <t>menepati janji berarti waktu untuk menyelesaikan masalah terkadang tidak terlalu tepat waktu. Manajemen harus memberikan beberapa hari dalam proses penyelesaian yang sebenarya</t>
  </si>
  <si>
    <t xml:space="preserve"> </t>
  </si>
  <si>
    <t>No Item</t>
  </si>
  <si>
    <t xml:space="preserve">      </t>
  </si>
  <si>
    <t>Importance To Customer</t>
  </si>
  <si>
    <t>Customer Satisfaction Performance</t>
  </si>
  <si>
    <t>Goal</t>
  </si>
  <si>
    <t>Improvement Rasio</t>
  </si>
  <si>
    <t>Sales Point</t>
  </si>
  <si>
    <t xml:space="preserve">Sikap profesional, positif, ramah dan sopan karyawan dalam memberikan pelayanan </t>
  </si>
  <si>
    <t>Raw Weight</t>
  </si>
  <si>
    <t>Normalize Raw Weight</t>
  </si>
  <si>
    <t xml:space="preserve">Total </t>
  </si>
  <si>
    <t>Kesinergian yang baik anatara unit terkait</t>
  </si>
  <si>
    <t>Hubungan</t>
  </si>
  <si>
    <t>Nilai</t>
  </si>
  <si>
    <t>Contribution</t>
  </si>
  <si>
    <r>
      <t xml:space="preserve">Ranking </t>
    </r>
    <r>
      <rPr>
        <b/>
        <sz val="12"/>
        <color theme="1"/>
        <rFont val="Times New Roman"/>
        <family val="1"/>
      </rPr>
      <t>(Prioritas)</t>
    </r>
  </si>
  <si>
    <t>Menepati janji berarti waktu untuk menyelesaikan masalah terkadang tidak terlalu tepat waktu. Manajemen harus memberikan beberapa hari dalam proses penyelesaian yang sebenarnya. Oleh karena itu, jika proses penyelesaian tidak selesai secara real time, manajemen masih memiliki waktu untuk menyelesaikan masalah tersebut</t>
  </si>
  <si>
    <t>Relationsip</t>
  </si>
  <si>
    <t>Corelation</t>
  </si>
  <si>
    <t>Kuat (nilai = 9)</t>
  </si>
  <si>
    <t>Sedang (nilai = 3)</t>
  </si>
  <si>
    <t>Lemah (nilai = 1)</t>
  </si>
  <si>
    <t>X</t>
  </si>
  <si>
    <t>XX</t>
  </si>
  <si>
    <t>Positif Kuat (Nilai = 9)</t>
  </si>
  <si>
    <t>Positif Lemah (Nilai = 3)</t>
  </si>
  <si>
    <t>Negatif Lemah (Nilai = -3)</t>
  </si>
  <si>
    <t>Negatif Kuat (Nilai = -9)</t>
  </si>
  <si>
    <t>Tidak ada hubungan (0)</t>
  </si>
  <si>
    <t>Numerical Value</t>
  </si>
  <si>
    <t>Kuat</t>
  </si>
  <si>
    <t>sedang</t>
  </si>
  <si>
    <t>lemah</t>
  </si>
  <si>
    <t>a6</t>
  </si>
  <si>
    <t>a7</t>
  </si>
  <si>
    <t>a9</t>
  </si>
  <si>
    <t>a17</t>
  </si>
  <si>
    <t>(79x1) + (18x2) + (3x3) + (4x0)</t>
  </si>
  <si>
    <t>(74x1) + (22x2) + (2x3) + (4x0)</t>
  </si>
  <si>
    <t>(70x1) + (17x2) + (7x3) + (4x6)</t>
  </si>
  <si>
    <t>(63x1) + (19x2) + (16x3) + (2x0)</t>
  </si>
  <si>
    <t>(79x1) + (18x2) + (3x3) + (0x4)</t>
  </si>
  <si>
    <t>(74x1) + (22x2) + (2x3) + (0x4)</t>
  </si>
  <si>
    <t>(70x1) + (17x2) + (7x3) + (6x4)</t>
  </si>
  <si>
    <t>(63x1) + (19x2) + (16x3) + (2x4)</t>
  </si>
  <si>
    <t>(64x1) + (13x2) + (21x3) + (2x4)</t>
  </si>
  <si>
    <t>ITC</t>
  </si>
  <si>
    <t>CSP</t>
  </si>
  <si>
    <t>IR</t>
  </si>
  <si>
    <t>SP</t>
  </si>
  <si>
    <t>RW</t>
  </si>
  <si>
    <t>NRW</t>
  </si>
  <si>
    <t>Normalize Contribution</t>
  </si>
  <si>
    <t>Target</t>
  </si>
  <si>
    <t>total</t>
  </si>
  <si>
    <t>atribut</t>
  </si>
  <si>
    <t>Priority</t>
  </si>
  <si>
    <t>NC</t>
  </si>
  <si>
    <t>C</t>
  </si>
  <si>
    <t>NV</t>
  </si>
  <si>
    <t xml:space="preserve">Keterangan </t>
  </si>
  <si>
    <t>Jumlah Responden</t>
  </si>
  <si>
    <t>Persentase (%)</t>
  </si>
  <si>
    <t>Laki-laki</t>
  </si>
  <si>
    <t>Perempuan</t>
  </si>
  <si>
    <t>&lt;18 Tahun</t>
  </si>
  <si>
    <t>19-25 Tahun</t>
  </si>
  <si>
    <t>26-50 Tahun</t>
  </si>
  <si>
    <t>&gt;50 Tahun</t>
  </si>
  <si>
    <t>PNS</t>
  </si>
  <si>
    <t>Wiraswasta</t>
  </si>
  <si>
    <t>Lainnya</t>
  </si>
  <si>
    <t>Pelajar/Mahasiswa</t>
  </si>
  <si>
    <t>Karyawan Swasta</t>
  </si>
  <si>
    <t>Rp.1.000.000,- s/d Rp.5.000.000,-</t>
  </si>
  <si>
    <t xml:space="preserve">&gt;Rp.5.000.000,- </t>
  </si>
  <si>
    <t xml:space="preserve">&lt; Rp.1.000.000,- </t>
  </si>
  <si>
    <t>&gt; 6 bulan</t>
  </si>
  <si>
    <t>&gt;1 tahun</t>
  </si>
  <si>
    <t>1-3 Bulan</t>
  </si>
  <si>
    <t>(56x1) + (28x2) + (14x3) + (2x4)</t>
  </si>
  <si>
    <t>(61x1) + (23x2) + (12x3) + (4x4)</t>
  </si>
  <si>
    <t>(62x1) + (31x2) + (4x3) + (3x4)</t>
  </si>
  <si>
    <t>Diagaram kartesius</t>
  </si>
  <si>
    <r>
      <rPr>
        <b/>
        <i/>
        <sz val="12"/>
        <color theme="1"/>
        <rFont val="Times New Roman"/>
        <family val="1"/>
      </rPr>
      <t>Satisfaction Performance</t>
    </r>
    <r>
      <rPr>
        <b/>
        <sz val="12"/>
        <color theme="1"/>
        <rFont val="Times New Roman"/>
        <family val="1"/>
      </rPr>
      <t xml:space="preserve">                VWX</t>
    </r>
  </si>
  <si>
    <r>
      <rPr>
        <b/>
        <i/>
        <sz val="12"/>
        <color theme="1"/>
        <rFont val="Times New Roman"/>
        <family val="1"/>
      </rPr>
      <t>Satisfaction Performance</t>
    </r>
    <r>
      <rPr>
        <sz val="12"/>
        <color theme="1"/>
        <rFont val="Times New Roman"/>
        <family val="1"/>
      </rPr>
      <t xml:space="preserve">                </t>
    </r>
    <r>
      <rPr>
        <b/>
        <sz val="12"/>
        <color theme="1"/>
        <rFont val="Times New Roman"/>
        <family val="1"/>
      </rPr>
      <t>XYZ</t>
    </r>
  </si>
  <si>
    <r>
      <t xml:space="preserve">Own Performance </t>
    </r>
    <r>
      <rPr>
        <b/>
        <sz val="12"/>
        <color theme="1"/>
        <rFont val="Times New Roman"/>
        <family val="1"/>
      </rPr>
      <t>(XYZ)</t>
    </r>
  </si>
  <si>
    <r>
      <t xml:space="preserve">Competitive Banchmarking </t>
    </r>
    <r>
      <rPr>
        <b/>
        <sz val="12"/>
        <color theme="1"/>
        <rFont val="Times New Roman"/>
        <family val="1"/>
      </rPr>
      <t>(VWX)</t>
    </r>
  </si>
  <si>
    <t>CSP XYZ</t>
  </si>
  <si>
    <t>CSP VWX</t>
  </si>
  <si>
    <t>XYZ</t>
  </si>
  <si>
    <t>VWX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</si>
</sst>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8"/>
      <name val="Calibri"/>
      <family val="2"/>
      <scheme val="minor"/>
    </font>
    <font>
      <b/>
      <sz val="11"/>
      <color theme="1"/>
      <name val="Calibri"/>
      <family val="2"/>
      <scheme val="minor"/>
    </font>
    <font>
      <sz val="11"/>
      <color rgb="FF000000"/>
      <name val="Times New Roman"/>
      <family val="1"/>
    </font>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sz val="12"/>
      <color rgb="FF000000"/>
      <name val="Times New Roman"/>
      <family val="1"/>
    </font>
    <font>
      <i/>
      <sz val="12"/>
      <color theme="1"/>
      <name val="Times New Roman"/>
      <family val="1"/>
    </font>
    <font>
      <b/>
      <sz val="12"/>
      <color theme="1"/>
      <name val="Times New Roman"/>
      <family val="1"/>
    </font>
    <font>
      <b/>
      <i/>
      <sz val="12"/>
      <color theme="1"/>
      <name val="Times New Roman"/>
      <family val="1"/>
    </font>
    <font>
      <sz val="8"/>
      <color theme="1"/>
      <name val="Times New Roman"/>
      <family val="1"/>
    </font>
    <font>
      <b/>
      <i/>
      <sz val="11"/>
      <color theme="1"/>
      <name val="Times New Roman"/>
      <family val="1"/>
    </font>
    <font>
      <b/>
      <sz val="11"/>
      <color rgb="FFFF0000"/>
      <name val="Calibri"/>
      <family val="2"/>
      <scheme val="minor"/>
    </font>
    <font>
      <b/>
      <i/>
      <sz val="12"/>
      <name val="Times New Roman"/>
      <family val="1"/>
    </font>
    <font>
      <sz val="11"/>
      <name val="Calibri"/>
      <family val="2"/>
      <scheme val="minor"/>
    </font>
    <font>
      <b/>
      <sz val="11"/>
      <name val="Calibri"/>
      <family val="2"/>
      <scheme val="minor"/>
    </font>
  </fonts>
  <fills count="9">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9" fontId="4" fillId="0" borderId="0" applyFont="0" applyFill="0" applyBorder="0" applyAlignment="0" applyProtection="0"/>
  </cellStyleXfs>
  <cellXfs count="112">
    <xf numFmtId="0" fontId="0" fillId="0" borderId="0" xfId="0"/>
    <xf numFmtId="0" fontId="2" fillId="2" borderId="0" xfId="0" applyFont="1" applyFill="1" applyAlignment="1">
      <alignment horizontal="center"/>
    </xf>
    <xf numFmtId="0" fontId="2" fillId="0" borderId="0" xfId="0" applyFont="1" applyAlignment="1">
      <alignment horizontal="center"/>
    </xf>
    <xf numFmtId="0" fontId="2" fillId="2" borderId="0" xfId="0" applyFont="1" applyFill="1"/>
    <xf numFmtId="0" fontId="2" fillId="0" borderId="0" xfId="0" applyFont="1"/>
    <xf numFmtId="0" fontId="2" fillId="3" borderId="0" xfId="0" applyFont="1" applyFill="1" applyAlignment="1">
      <alignment horizontal="center"/>
    </xf>
    <xf numFmtId="0" fontId="0" fillId="3" borderId="0" xfId="0" applyFill="1"/>
    <xf numFmtId="0" fontId="3" fillId="4" borderId="0" xfId="0" applyFont="1" applyFill="1"/>
    <xf numFmtId="0" fontId="3" fillId="5" borderId="0" xfId="0" applyFont="1" applyFill="1"/>
    <xf numFmtId="0" fontId="3" fillId="6" borderId="0" xfId="0" applyFont="1" applyFill="1"/>
    <xf numFmtId="0" fontId="0" fillId="0" borderId="0" xfId="0" applyAlignment="1">
      <alignment horizontal="center"/>
    </xf>
    <xf numFmtId="0" fontId="0" fillId="7" borderId="0" xfId="0" applyFill="1"/>
    <xf numFmtId="2" fontId="0" fillId="0" borderId="0" xfId="0" applyNumberFormat="1"/>
    <xf numFmtId="10" fontId="0" fillId="0" borderId="0" xfId="1" applyNumberFormat="1" applyFont="1"/>
    <xf numFmtId="0" fontId="3" fillId="0" borderId="0" xfId="0" applyFont="1"/>
    <xf numFmtId="0" fontId="0" fillId="0" borderId="1" xfId="0" applyBorder="1" applyAlignment="1">
      <alignment horizontal="center"/>
    </xf>
    <xf numFmtId="0" fontId="2" fillId="0" borderId="1" xfId="0" applyFont="1" applyBorder="1" applyAlignment="1">
      <alignment horizontal="center" vertical="center"/>
    </xf>
    <xf numFmtId="10" fontId="0" fillId="0" borderId="1" xfId="1" applyNumberFormat="1" applyFont="1" applyBorder="1" applyAlignment="1">
      <alignment horizontal="center"/>
    </xf>
    <xf numFmtId="0" fontId="2" fillId="0" borderId="0" xfId="0" applyFont="1" applyAlignment="1">
      <alignment horizontal="center" vertical="center"/>
    </xf>
    <xf numFmtId="0" fontId="3" fillId="8" borderId="0" xfId="0" applyFont="1" applyFill="1"/>
    <xf numFmtId="0" fontId="0" fillId="8" borderId="0" xfId="0" applyFill="1"/>
    <xf numFmtId="0" fontId="0" fillId="0" borderId="1" xfId="0" applyBorder="1"/>
    <xf numFmtId="0" fontId="2" fillId="8" borderId="0" xfId="0" applyFont="1" applyFill="1" applyAlignment="1">
      <alignment horizontal="center"/>
    </xf>
    <xf numFmtId="0" fontId="0" fillId="0" borderId="0" xfId="0" applyAlignment="1">
      <alignment vertical="center"/>
    </xf>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0" fillId="0" borderId="0" xfId="0"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vertical="center"/>
    </xf>
    <xf numFmtId="0" fontId="7" fillId="0" borderId="1" xfId="0" applyFont="1" applyBorder="1" applyAlignment="1">
      <alignment wrapText="1"/>
    </xf>
    <xf numFmtId="0" fontId="7" fillId="0" borderId="1" xfId="0" applyFont="1" applyBorder="1"/>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6" fillId="0" borderId="0" xfId="0" applyFont="1"/>
    <xf numFmtId="0" fontId="7" fillId="0" borderId="1" xfId="0" applyFont="1" applyBorder="1" applyAlignment="1">
      <alignment horizontal="left" vertical="top" wrapText="1"/>
    </xf>
    <xf numFmtId="0" fontId="6" fillId="0" borderId="1" xfId="0" applyFont="1" applyBorder="1"/>
    <xf numFmtId="0" fontId="11" fillId="0" borderId="1" xfId="0" applyFont="1" applyBorder="1" applyAlignment="1">
      <alignment horizontal="center" vertical="center" wrapText="1"/>
    </xf>
    <xf numFmtId="164" fontId="7" fillId="0" borderId="1" xfId="0" applyNumberFormat="1" applyFont="1" applyBorder="1" applyAlignment="1">
      <alignment horizontal="center" vertical="center"/>
    </xf>
    <xf numFmtId="0" fontId="7" fillId="0" borderId="1" xfId="0" applyFont="1" applyBorder="1" applyAlignment="1">
      <alignment horizontal="center" wrapText="1"/>
    </xf>
    <xf numFmtId="164" fontId="10" fillId="0" borderId="1" xfId="0" applyNumberFormat="1" applyFont="1" applyBorder="1" applyAlignment="1">
      <alignment horizontal="center"/>
    </xf>
    <xf numFmtId="0" fontId="10" fillId="0" borderId="1" xfId="0" applyFont="1" applyBorder="1" applyAlignment="1">
      <alignment horizontal="center" wrapText="1"/>
    </xf>
    <xf numFmtId="0" fontId="7" fillId="0" borderId="1" xfId="0" applyFont="1" applyBorder="1" applyAlignment="1">
      <alignment horizontal="center"/>
    </xf>
    <xf numFmtId="0" fontId="10" fillId="0" borderId="1" xfId="0" applyFont="1" applyBorder="1" applyAlignment="1">
      <alignment horizontal="center"/>
    </xf>
    <xf numFmtId="0" fontId="7" fillId="0" borderId="1" xfId="0" applyFont="1" applyBorder="1" applyAlignment="1">
      <alignment vertical="center" wrapText="1"/>
    </xf>
    <xf numFmtId="2" fontId="7" fillId="0" borderId="1" xfId="0" applyNumberFormat="1" applyFont="1" applyBorder="1" applyAlignment="1">
      <alignment horizontal="center" vertical="center"/>
    </xf>
    <xf numFmtId="2" fontId="7" fillId="0" borderId="1" xfId="0" applyNumberFormat="1" applyFont="1" applyBorder="1" applyAlignment="1">
      <alignment horizontal="center"/>
    </xf>
    <xf numFmtId="0" fontId="14" fillId="0" borderId="0" xfId="0" applyFont="1"/>
    <xf numFmtId="0" fontId="15" fillId="0" borderId="1" xfId="0" applyFont="1" applyBorder="1" applyAlignment="1">
      <alignment horizontal="center" vertical="center" wrapText="1"/>
    </xf>
    <xf numFmtId="0" fontId="6" fillId="0" borderId="1" xfId="0" applyFont="1" applyBorder="1" applyAlignment="1">
      <alignment horizontal="center"/>
    </xf>
    <xf numFmtId="0" fontId="6" fillId="0" borderId="0" xfId="0" applyFont="1" applyAlignment="1">
      <alignment horizontal="center"/>
    </xf>
    <xf numFmtId="0" fontId="5" fillId="0" borderId="1" xfId="0" applyFont="1" applyBorder="1" applyAlignment="1">
      <alignment horizontal="center"/>
    </xf>
    <xf numFmtId="2" fontId="6" fillId="0" borderId="1" xfId="0" applyNumberFormat="1" applyFont="1" applyBorder="1" applyAlignment="1">
      <alignment horizontal="center"/>
    </xf>
    <xf numFmtId="1" fontId="7" fillId="0" borderId="1" xfId="0" applyNumberFormat="1" applyFont="1" applyBorder="1" applyAlignment="1">
      <alignment horizontal="center"/>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xf>
    <xf numFmtId="0" fontId="10" fillId="0" borderId="1" xfId="0" applyFont="1" applyBorder="1"/>
    <xf numFmtId="0" fontId="17" fillId="8" borderId="0" xfId="0" applyFont="1" applyFill="1" applyAlignment="1">
      <alignment horizontal="center"/>
    </xf>
    <xf numFmtId="0" fontId="16" fillId="8" borderId="0" xfId="0" applyFont="1" applyFill="1"/>
    <xf numFmtId="0" fontId="7"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0" xfId="0" applyAlignment="1">
      <alignment horizont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5" fillId="0" borderId="1" xfId="0" applyFont="1" applyBorder="1" applyAlignment="1">
      <alignment horizontal="center" vertical="center" wrapText="1"/>
    </xf>
    <xf numFmtId="0" fontId="7" fillId="0" borderId="3" xfId="0" applyFont="1" applyBorder="1" applyAlignment="1">
      <alignment horizontal="center" vertical="top"/>
    </xf>
    <xf numFmtId="0" fontId="7" fillId="0" borderId="2" xfId="0" applyFont="1" applyBorder="1" applyAlignment="1">
      <alignment horizontal="center" vertical="top"/>
    </xf>
    <xf numFmtId="0" fontId="7" fillId="0" borderId="4" xfId="0" applyFont="1" applyBorder="1" applyAlignment="1">
      <alignment horizontal="center" vertical="top"/>
    </xf>
    <xf numFmtId="0" fontId="7" fillId="0" borderId="1" xfId="0" applyFont="1" applyBorder="1" applyAlignment="1">
      <alignment horizontal="left" vertical="center"/>
    </xf>
    <xf numFmtId="0" fontId="7" fillId="0" borderId="1" xfId="0" applyFont="1" applyBorder="1" applyAlignment="1">
      <alignment horizontal="left" vertical="top" wrapText="1"/>
    </xf>
    <xf numFmtId="0" fontId="7" fillId="0" borderId="1" xfId="0" applyFont="1" applyBorder="1" applyAlignment="1">
      <alignment horizontal="left" wrapText="1"/>
    </xf>
    <xf numFmtId="0" fontId="7" fillId="0" borderId="5" xfId="0" applyFont="1" applyBorder="1" applyAlignment="1">
      <alignment horizontal="left" vertical="center" wrapText="1"/>
    </xf>
    <xf numFmtId="0" fontId="7" fillId="0" borderId="7" xfId="0" applyFont="1" applyBorder="1" applyAlignment="1">
      <alignment horizontal="left" vertical="center" wrapText="1"/>
    </xf>
    <xf numFmtId="0" fontId="11" fillId="0" borderId="5" xfId="0" applyFont="1" applyBorder="1" applyAlignment="1">
      <alignment horizontal="center" vertical="center" wrapText="1"/>
    </xf>
    <xf numFmtId="0" fontId="7" fillId="0" borderId="1" xfId="0" applyFont="1" applyBorder="1" applyAlignment="1">
      <alignment horizontal="center"/>
    </xf>
    <xf numFmtId="0" fontId="7" fillId="0" borderId="5" xfId="0" applyFont="1" applyBorder="1" applyAlignment="1">
      <alignment horizontal="center"/>
    </xf>
    <xf numFmtId="0" fontId="7" fillId="0" borderId="7" xfId="0" applyFont="1" applyBorder="1" applyAlignment="1">
      <alignment horizontal="center"/>
    </xf>
    <xf numFmtId="0" fontId="7" fillId="0" borderId="1" xfId="0" applyFont="1" applyBorder="1" applyAlignment="1">
      <alignment horizontal="center" vertical="top"/>
    </xf>
    <xf numFmtId="0" fontId="6" fillId="0" borderId="1" xfId="0" applyFont="1" applyBorder="1" applyAlignment="1">
      <alignment horizontal="left" vertical="center" wrapText="1"/>
    </xf>
    <xf numFmtId="0" fontId="6" fillId="0" borderId="1" xfId="0" applyFont="1" applyBorder="1" applyAlignment="1">
      <alignment horizontal="center"/>
    </xf>
    <xf numFmtId="0" fontId="12" fillId="0" borderId="1" xfId="0" applyFont="1" applyBorder="1" applyAlignment="1">
      <alignment horizontal="center" vertical="center" textRotation="90" wrapText="1"/>
    </xf>
    <xf numFmtId="0" fontId="6" fillId="0" borderId="8" xfId="0" applyFont="1" applyBorder="1" applyAlignment="1">
      <alignment horizontal="center"/>
    </xf>
    <xf numFmtId="0" fontId="13" fillId="0" borderId="1" xfId="0" applyFont="1" applyBorder="1" applyAlignment="1">
      <alignment horizontal="center"/>
    </xf>
    <xf numFmtId="0" fontId="6" fillId="0" borderId="0" xfId="0" applyFont="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wrapText="1"/>
    </xf>
    <xf numFmtId="0" fontId="10" fillId="0" borderId="6" xfId="0" applyFont="1" applyBorder="1" applyAlignment="1">
      <alignment horizontal="center" wrapText="1"/>
    </xf>
    <xf numFmtId="0" fontId="10" fillId="0" borderId="7" xfId="0" applyFont="1" applyBorder="1" applyAlignment="1">
      <alignment horizontal="center" wrapText="1"/>
    </xf>
    <xf numFmtId="0" fontId="0" fillId="0" borderId="0" xfId="0" applyAlignment="1">
      <alignment horizontal="center" vertical="top" wrapText="1"/>
    </xf>
    <xf numFmtId="2" fontId="6" fillId="0" borderId="3" xfId="0" applyNumberFormat="1" applyFont="1" applyBorder="1" applyAlignment="1">
      <alignment horizontal="center" vertical="center"/>
    </xf>
    <xf numFmtId="2" fontId="6" fillId="0" borderId="2" xfId="0" applyNumberFormat="1" applyFont="1" applyBorder="1" applyAlignment="1">
      <alignment horizontal="center" vertical="center"/>
    </xf>
    <xf numFmtId="2" fontId="6" fillId="0" borderId="4" xfId="0" applyNumberFormat="1" applyFont="1" applyBorder="1" applyAlignment="1">
      <alignment horizontal="center" vertical="center"/>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2" fontId="6" fillId="0" borderId="1" xfId="0" applyNumberFormat="1" applyFont="1" applyBorder="1" applyAlignment="1">
      <alignment horizontal="center" vertical="center"/>
    </xf>
    <xf numFmtId="0" fontId="0" fillId="0" borderId="0" xfId="0" applyFill="1"/>
    <xf numFmtId="0" fontId="11" fillId="0" borderId="7" xfId="0" applyFont="1" applyBorder="1" applyAlignment="1">
      <alignment horizontal="center" vertical="center" wrapText="1"/>
    </xf>
    <xf numFmtId="0" fontId="6" fillId="0" borderId="0" xfId="0" applyFont="1" applyFill="1" applyAlignment="1">
      <alignment horizontal="left" vertical="center"/>
    </xf>
  </cellXfs>
  <cellStyles count="2">
    <cellStyle name="Normal" xfId="0" builtinId="0"/>
    <cellStyle name="Percent" xfId="1" builtinId="5"/>
  </cellStyles>
  <dxfs count="1">
    <dxf>
      <font>
        <color auto="1"/>
      </font>
      <fill>
        <patternFill>
          <bgColor rgb="FFFFFF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9</xdr:col>
      <xdr:colOff>177222</xdr:colOff>
      <xdr:row>18</xdr:row>
      <xdr:rowOff>24640</xdr:rowOff>
    </xdr:to>
    <xdr:pic>
      <xdr:nvPicPr>
        <xdr:cNvPr id="8" name="Picture 7">
          <a:extLst>
            <a:ext uri="{FF2B5EF4-FFF2-40B4-BE49-F238E27FC236}">
              <a16:creationId xmlns:a16="http://schemas.microsoft.com/office/drawing/2014/main" id="{9A6768F7-FF74-E45C-D6F0-774D2DBAEDCC}"/>
            </a:ext>
          </a:extLst>
        </xdr:cNvPr>
        <xdr:cNvPicPr>
          <a:picLocks noChangeAspect="1"/>
        </xdr:cNvPicPr>
      </xdr:nvPicPr>
      <xdr:blipFill>
        <a:blip xmlns:r="http://schemas.openxmlformats.org/officeDocument/2006/relationships" r:embed="rId1"/>
        <a:stretch>
          <a:fillRect/>
        </a:stretch>
      </xdr:blipFill>
      <xdr:spPr>
        <a:xfrm>
          <a:off x="609600" y="365760"/>
          <a:ext cx="5054022" cy="29507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726142</xdr:colOff>
      <xdr:row>11</xdr:row>
      <xdr:rowOff>23308</xdr:rowOff>
    </xdr:from>
    <xdr:to>
      <xdr:col>11</xdr:col>
      <xdr:colOff>286871</xdr:colOff>
      <xdr:row>26</xdr:row>
      <xdr:rowOff>112946</xdr:rowOff>
    </xdr:to>
    <xdr:pic>
      <xdr:nvPicPr>
        <xdr:cNvPr id="2" name="Picture 1">
          <a:extLst>
            <a:ext uri="{FF2B5EF4-FFF2-40B4-BE49-F238E27FC236}">
              <a16:creationId xmlns:a16="http://schemas.microsoft.com/office/drawing/2014/main" id="{0202522E-26F1-978A-F5B5-8E75C93BD7B8}"/>
            </a:ext>
          </a:extLst>
        </xdr:cNvPr>
        <xdr:cNvPicPr>
          <a:picLocks noChangeAspect="1"/>
        </xdr:cNvPicPr>
      </xdr:nvPicPr>
      <xdr:blipFill>
        <a:blip xmlns:r="http://schemas.openxmlformats.org/officeDocument/2006/relationships" r:embed="rId1"/>
        <a:stretch>
          <a:fillRect/>
        </a:stretch>
      </xdr:blipFill>
      <xdr:spPr>
        <a:xfrm>
          <a:off x="5719483" y="1995543"/>
          <a:ext cx="4329953" cy="2779050"/>
        </a:xfrm>
        <a:prstGeom prst="rect">
          <a:avLst/>
        </a:prstGeom>
      </xdr:spPr>
    </xdr:pic>
    <xdr:clientData/>
  </xdr:twoCellAnchor>
  <xdr:twoCellAnchor editAs="oneCell">
    <xdr:from>
      <xdr:col>0</xdr:col>
      <xdr:colOff>0</xdr:colOff>
      <xdr:row>23</xdr:row>
      <xdr:rowOff>53787</xdr:rowOff>
    </xdr:from>
    <xdr:to>
      <xdr:col>5</xdr:col>
      <xdr:colOff>575212</xdr:colOff>
      <xdr:row>32</xdr:row>
      <xdr:rowOff>124411</xdr:rowOff>
    </xdr:to>
    <xdr:pic>
      <xdr:nvPicPr>
        <xdr:cNvPr id="3" name="Picture 2">
          <a:extLst>
            <a:ext uri="{FF2B5EF4-FFF2-40B4-BE49-F238E27FC236}">
              <a16:creationId xmlns:a16="http://schemas.microsoft.com/office/drawing/2014/main" id="{25A6027B-D748-8DF3-C455-D5BEC0F9E4C4}"/>
            </a:ext>
          </a:extLst>
        </xdr:cNvPr>
        <xdr:cNvPicPr>
          <a:picLocks noChangeAspect="1"/>
        </xdr:cNvPicPr>
      </xdr:nvPicPr>
      <xdr:blipFill>
        <a:blip xmlns:r="http://schemas.openxmlformats.org/officeDocument/2006/relationships" r:embed="rId2"/>
        <a:stretch>
          <a:fillRect/>
        </a:stretch>
      </xdr:blipFill>
      <xdr:spPr>
        <a:xfrm>
          <a:off x="0" y="4177552"/>
          <a:ext cx="3748718" cy="16842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204788</xdr:colOff>
      <xdr:row>37</xdr:row>
      <xdr:rowOff>60722</xdr:rowOff>
    </xdr:from>
    <xdr:to>
      <xdr:col>8</xdr:col>
      <xdr:colOff>414338</xdr:colOff>
      <xdr:row>37</xdr:row>
      <xdr:rowOff>270272</xdr:rowOff>
    </xdr:to>
    <xdr:sp macro="" textlink="">
      <xdr:nvSpPr>
        <xdr:cNvPr id="11" name="Oval 10">
          <a:extLst>
            <a:ext uri="{FF2B5EF4-FFF2-40B4-BE49-F238E27FC236}">
              <a16:creationId xmlns:a16="http://schemas.microsoft.com/office/drawing/2014/main" id="{E85E9C57-6F54-4A27-9B28-3CC00A0BCC7A}"/>
            </a:ext>
          </a:extLst>
        </xdr:cNvPr>
        <xdr:cNvSpPr/>
      </xdr:nvSpPr>
      <xdr:spPr>
        <a:xfrm>
          <a:off x="13248085" y="15395972"/>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203597</xdr:colOff>
      <xdr:row>38</xdr:row>
      <xdr:rowOff>48816</xdr:rowOff>
    </xdr:from>
    <xdr:to>
      <xdr:col>8</xdr:col>
      <xdr:colOff>413147</xdr:colOff>
      <xdr:row>38</xdr:row>
      <xdr:rowOff>258366</xdr:rowOff>
    </xdr:to>
    <xdr:sp macro="" textlink="">
      <xdr:nvSpPr>
        <xdr:cNvPr id="12" name="Oval 11">
          <a:extLst>
            <a:ext uri="{FF2B5EF4-FFF2-40B4-BE49-F238E27FC236}">
              <a16:creationId xmlns:a16="http://schemas.microsoft.com/office/drawing/2014/main" id="{0C482C35-9306-4942-8123-FA3D519D5180}"/>
            </a:ext>
          </a:extLst>
        </xdr:cNvPr>
        <xdr:cNvSpPr/>
      </xdr:nvSpPr>
      <xdr:spPr>
        <a:xfrm>
          <a:off x="13246894" y="15699582"/>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196453</xdr:colOff>
      <xdr:row>39</xdr:row>
      <xdr:rowOff>65484</xdr:rowOff>
    </xdr:from>
    <xdr:to>
      <xdr:col>8</xdr:col>
      <xdr:colOff>407908</xdr:colOff>
      <xdr:row>39</xdr:row>
      <xdr:rowOff>247729</xdr:rowOff>
    </xdr:to>
    <xdr:sp macro="" textlink="">
      <xdr:nvSpPr>
        <xdr:cNvPr id="13" name="Isosceles Triangle 12">
          <a:extLst>
            <a:ext uri="{FF2B5EF4-FFF2-40B4-BE49-F238E27FC236}">
              <a16:creationId xmlns:a16="http://schemas.microsoft.com/office/drawing/2014/main" id="{564C4DE2-3AFE-4BDC-A819-C6A58C5EBC68}"/>
            </a:ext>
          </a:extLst>
        </xdr:cNvPr>
        <xdr:cNvSpPr/>
      </xdr:nvSpPr>
      <xdr:spPr>
        <a:xfrm rot="10800000">
          <a:off x="13239750" y="16031765"/>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209551</xdr:colOff>
      <xdr:row>37</xdr:row>
      <xdr:rowOff>71438</xdr:rowOff>
    </xdr:from>
    <xdr:to>
      <xdr:col>11</xdr:col>
      <xdr:colOff>419101</xdr:colOff>
      <xdr:row>37</xdr:row>
      <xdr:rowOff>280988</xdr:rowOff>
    </xdr:to>
    <xdr:sp macro="" textlink="">
      <xdr:nvSpPr>
        <xdr:cNvPr id="5" name="Oval 4">
          <a:extLst>
            <a:ext uri="{FF2B5EF4-FFF2-40B4-BE49-F238E27FC236}">
              <a16:creationId xmlns:a16="http://schemas.microsoft.com/office/drawing/2014/main" id="{9E779A73-B384-4994-9F8C-6DCDFD13BDE0}"/>
            </a:ext>
          </a:extLst>
        </xdr:cNvPr>
        <xdr:cNvSpPr/>
      </xdr:nvSpPr>
      <xdr:spPr>
        <a:xfrm>
          <a:off x="15288817" y="15406688"/>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208360</xdr:colOff>
      <xdr:row>38</xdr:row>
      <xdr:rowOff>59532</xdr:rowOff>
    </xdr:from>
    <xdr:to>
      <xdr:col>11</xdr:col>
      <xdr:colOff>417910</xdr:colOff>
      <xdr:row>38</xdr:row>
      <xdr:rowOff>269082</xdr:rowOff>
    </xdr:to>
    <xdr:sp macro="" textlink="">
      <xdr:nvSpPr>
        <xdr:cNvPr id="6" name="Oval 5">
          <a:extLst>
            <a:ext uri="{FF2B5EF4-FFF2-40B4-BE49-F238E27FC236}">
              <a16:creationId xmlns:a16="http://schemas.microsoft.com/office/drawing/2014/main" id="{F8820B9F-8893-4EA4-957F-11DAC4ADF7D0}"/>
            </a:ext>
          </a:extLst>
        </xdr:cNvPr>
        <xdr:cNvSpPr/>
      </xdr:nvSpPr>
      <xdr:spPr>
        <a:xfrm>
          <a:off x="15287626" y="15710298"/>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95250</xdr:colOff>
      <xdr:row>41</xdr:row>
      <xdr:rowOff>71438</xdr:rowOff>
    </xdr:from>
    <xdr:to>
      <xdr:col>11</xdr:col>
      <xdr:colOff>497840</xdr:colOff>
      <xdr:row>41</xdr:row>
      <xdr:rowOff>275908</xdr:rowOff>
    </xdr:to>
    <xdr:sp macro="" textlink="">
      <xdr:nvSpPr>
        <xdr:cNvPr id="7" name="Rectangle 6">
          <a:extLst>
            <a:ext uri="{FF2B5EF4-FFF2-40B4-BE49-F238E27FC236}">
              <a16:creationId xmlns:a16="http://schemas.microsoft.com/office/drawing/2014/main" id="{2B018275-9A4A-4725-9C28-06FE4A8EB004}"/>
            </a:ext>
          </a:extLst>
        </xdr:cNvPr>
        <xdr:cNvSpPr/>
      </xdr:nvSpPr>
      <xdr:spPr>
        <a:xfrm>
          <a:off x="15174516" y="16668751"/>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321129</xdr:colOff>
      <xdr:row>31</xdr:row>
      <xdr:rowOff>16329</xdr:rowOff>
    </xdr:from>
    <xdr:to>
      <xdr:col>4</xdr:col>
      <xdr:colOff>321129</xdr:colOff>
      <xdr:row>31</xdr:row>
      <xdr:rowOff>163286</xdr:rowOff>
    </xdr:to>
    <xdr:cxnSp macro="">
      <xdr:nvCxnSpPr>
        <xdr:cNvPr id="68" name="Straight Arrow Connector 67">
          <a:extLst>
            <a:ext uri="{FF2B5EF4-FFF2-40B4-BE49-F238E27FC236}">
              <a16:creationId xmlns:a16="http://schemas.microsoft.com/office/drawing/2014/main" id="{D4D37B30-1421-4B68-9B22-209AE5691DF4}"/>
            </a:ext>
          </a:extLst>
        </xdr:cNvPr>
        <xdr:cNvCxnSpPr/>
      </xdr:nvCxnSpPr>
      <xdr:spPr>
        <a:xfrm flipV="1">
          <a:off x="2753667" y="5921829"/>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315687</xdr:colOff>
      <xdr:row>31</xdr:row>
      <xdr:rowOff>10886</xdr:rowOff>
    </xdr:from>
    <xdr:to>
      <xdr:col>5</xdr:col>
      <xdr:colOff>315687</xdr:colOff>
      <xdr:row>31</xdr:row>
      <xdr:rowOff>157843</xdr:rowOff>
    </xdr:to>
    <xdr:cxnSp macro="">
      <xdr:nvCxnSpPr>
        <xdr:cNvPr id="69" name="Straight Arrow Connector 68">
          <a:extLst>
            <a:ext uri="{FF2B5EF4-FFF2-40B4-BE49-F238E27FC236}">
              <a16:creationId xmlns:a16="http://schemas.microsoft.com/office/drawing/2014/main" id="{7EFA9CFD-6169-48E2-AED9-EF87C6C8A903}"/>
            </a:ext>
          </a:extLst>
        </xdr:cNvPr>
        <xdr:cNvCxnSpPr/>
      </xdr:nvCxnSpPr>
      <xdr:spPr>
        <a:xfrm flipV="1">
          <a:off x="3356360" y="5916386"/>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608134</xdr:colOff>
      <xdr:row>8</xdr:row>
      <xdr:rowOff>165411</xdr:rowOff>
    </xdr:from>
    <xdr:to>
      <xdr:col>12</xdr:col>
      <xdr:colOff>19050</xdr:colOff>
      <xdr:row>30</xdr:row>
      <xdr:rowOff>186760</xdr:rowOff>
    </xdr:to>
    <xdr:sp macro="" textlink="">
      <xdr:nvSpPr>
        <xdr:cNvPr id="5" name="Isosceles Triangle 4">
          <a:extLst>
            <a:ext uri="{FF2B5EF4-FFF2-40B4-BE49-F238E27FC236}">
              <a16:creationId xmlns:a16="http://schemas.microsoft.com/office/drawing/2014/main" id="{49A04922-A59D-41B7-92EF-10052AD1B495}"/>
            </a:ext>
          </a:extLst>
        </xdr:cNvPr>
        <xdr:cNvSpPr/>
      </xdr:nvSpPr>
      <xdr:spPr>
        <a:xfrm>
          <a:off x="2432538" y="1689411"/>
          <a:ext cx="4876800" cy="4212349"/>
        </a:xfrm>
        <a:prstGeom prst="triangle">
          <a:avLst/>
        </a:prstGeom>
        <a:no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7939</xdr:colOff>
      <xdr:row>8</xdr:row>
      <xdr:rowOff>186129</xdr:rowOff>
    </xdr:from>
    <xdr:to>
      <xdr:col>12</xdr:col>
      <xdr:colOff>20479</xdr:colOff>
      <xdr:row>30</xdr:row>
      <xdr:rowOff>187377</xdr:rowOff>
    </xdr:to>
    <xdr:grpSp>
      <xdr:nvGrpSpPr>
        <xdr:cNvPr id="86" name="Group 85">
          <a:extLst>
            <a:ext uri="{FF2B5EF4-FFF2-40B4-BE49-F238E27FC236}">
              <a16:creationId xmlns:a16="http://schemas.microsoft.com/office/drawing/2014/main" id="{19737E51-02BA-4286-8DE0-8C287E810451}"/>
            </a:ext>
          </a:extLst>
        </xdr:cNvPr>
        <xdr:cNvGrpSpPr/>
      </xdr:nvGrpSpPr>
      <xdr:grpSpPr>
        <a:xfrm>
          <a:off x="2511653" y="1593652"/>
          <a:ext cx="5006362" cy="3885271"/>
          <a:chOff x="6089285" y="2142418"/>
          <a:chExt cx="4870290" cy="4192248"/>
        </a:xfrm>
      </xdr:grpSpPr>
      <xdr:grpSp>
        <xdr:nvGrpSpPr>
          <xdr:cNvPr id="54" name="Group 53">
            <a:extLst>
              <a:ext uri="{FF2B5EF4-FFF2-40B4-BE49-F238E27FC236}">
                <a16:creationId xmlns:a16="http://schemas.microsoft.com/office/drawing/2014/main" id="{60D3D11D-BCE6-4C51-9BF7-ED2899754F02}"/>
              </a:ext>
            </a:extLst>
          </xdr:cNvPr>
          <xdr:cNvGrpSpPr/>
        </xdr:nvGrpSpPr>
        <xdr:grpSpPr>
          <a:xfrm flipH="1">
            <a:off x="6089285" y="2143817"/>
            <a:ext cx="4557010" cy="4190849"/>
            <a:chOff x="7917567" y="3619500"/>
            <a:chExt cx="4132398" cy="3812775"/>
          </a:xfrm>
        </xdr:grpSpPr>
        <xdr:cxnSp macro="">
          <xdr:nvCxnSpPr>
            <xdr:cNvPr id="55" name="Straight Connector 54">
              <a:extLst>
                <a:ext uri="{FF2B5EF4-FFF2-40B4-BE49-F238E27FC236}">
                  <a16:creationId xmlns:a16="http://schemas.microsoft.com/office/drawing/2014/main" id="{ECA3C3AD-1845-458E-8633-602655FE620D}"/>
                </a:ext>
              </a:extLst>
            </xdr:cNvPr>
            <xdr:cNvCxnSpPr/>
          </xdr:nvCxnSpPr>
          <xdr:spPr>
            <a:xfrm>
              <a:off x="9846864" y="3619500"/>
              <a:ext cx="2203101" cy="38127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6" name="Straight Connector 55">
              <a:extLst>
                <a:ext uri="{FF2B5EF4-FFF2-40B4-BE49-F238E27FC236}">
                  <a16:creationId xmlns:a16="http://schemas.microsoft.com/office/drawing/2014/main" id="{B01053EA-4384-4B92-8BF3-166D3816DADB}"/>
                </a:ext>
              </a:extLst>
            </xdr:cNvPr>
            <xdr:cNvCxnSpPr/>
          </xdr:nvCxnSpPr>
          <xdr:spPr>
            <a:xfrm>
              <a:off x="9558176" y="4059601"/>
              <a:ext cx="1949014" cy="336696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7" name="Straight Connector 56">
              <a:extLst>
                <a:ext uri="{FF2B5EF4-FFF2-40B4-BE49-F238E27FC236}">
                  <a16:creationId xmlns:a16="http://schemas.microsoft.com/office/drawing/2014/main" id="{968D8C06-0C53-4A6A-9DE3-2A75AB5A5AD8}"/>
                </a:ext>
              </a:extLst>
            </xdr:cNvPr>
            <xdr:cNvCxnSpPr/>
          </xdr:nvCxnSpPr>
          <xdr:spPr>
            <a:xfrm>
              <a:off x="9282794" y="4541684"/>
              <a:ext cx="1656231" cy="286174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9" name="Straight Connector 58">
              <a:extLst>
                <a:ext uri="{FF2B5EF4-FFF2-40B4-BE49-F238E27FC236}">
                  <a16:creationId xmlns:a16="http://schemas.microsoft.com/office/drawing/2014/main" id="{B49E1C3A-8915-4855-A750-8E76AA7D12A0}"/>
                </a:ext>
              </a:extLst>
            </xdr:cNvPr>
            <xdr:cNvCxnSpPr/>
          </xdr:nvCxnSpPr>
          <xdr:spPr>
            <a:xfrm>
              <a:off x="9009201" y="5018298"/>
              <a:ext cx="1394239" cy="240668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0" name="Straight Connector 59">
              <a:extLst>
                <a:ext uri="{FF2B5EF4-FFF2-40B4-BE49-F238E27FC236}">
                  <a16:creationId xmlns:a16="http://schemas.microsoft.com/office/drawing/2014/main" id="{6471263E-9E33-44B8-B0A9-0166EF92D4F7}"/>
                </a:ext>
              </a:extLst>
            </xdr:cNvPr>
            <xdr:cNvCxnSpPr/>
          </xdr:nvCxnSpPr>
          <xdr:spPr>
            <a:xfrm>
              <a:off x="8740643" y="5492004"/>
              <a:ext cx="1103012" cy="191552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1" name="Straight Connector 60">
              <a:extLst>
                <a:ext uri="{FF2B5EF4-FFF2-40B4-BE49-F238E27FC236}">
                  <a16:creationId xmlns:a16="http://schemas.microsoft.com/office/drawing/2014/main" id="{D4A48267-58A9-47C3-BA18-BAF456DC0FF2}"/>
                </a:ext>
              </a:extLst>
            </xdr:cNvPr>
            <xdr:cNvCxnSpPr/>
          </xdr:nvCxnSpPr>
          <xdr:spPr>
            <a:xfrm>
              <a:off x="8463720" y="5971527"/>
              <a:ext cx="835379" cy="144638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2" name="Straight Connector 61">
              <a:extLst>
                <a:ext uri="{FF2B5EF4-FFF2-40B4-BE49-F238E27FC236}">
                  <a16:creationId xmlns:a16="http://schemas.microsoft.com/office/drawing/2014/main" id="{85438878-DD37-46F9-8DEC-9E5A74F05298}"/>
                </a:ext>
              </a:extLst>
            </xdr:cNvPr>
            <xdr:cNvCxnSpPr/>
          </xdr:nvCxnSpPr>
          <xdr:spPr>
            <a:xfrm>
              <a:off x="8182013" y="6453557"/>
              <a:ext cx="560112" cy="97142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4" name="Straight Connector 63">
              <a:extLst>
                <a:ext uri="{FF2B5EF4-FFF2-40B4-BE49-F238E27FC236}">
                  <a16:creationId xmlns:a16="http://schemas.microsoft.com/office/drawing/2014/main" id="{BE100330-2C32-4F01-851B-B5796F831A0E}"/>
                </a:ext>
              </a:extLst>
            </xdr:cNvPr>
            <xdr:cNvCxnSpPr/>
          </xdr:nvCxnSpPr>
          <xdr:spPr>
            <a:xfrm>
              <a:off x="7917567" y="6919339"/>
              <a:ext cx="294913" cy="50796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grpSp>
        <xdr:nvGrpSpPr>
          <xdr:cNvPr id="77" name="Group 76">
            <a:extLst>
              <a:ext uri="{FF2B5EF4-FFF2-40B4-BE49-F238E27FC236}">
                <a16:creationId xmlns:a16="http://schemas.microsoft.com/office/drawing/2014/main" id="{8E02BAA6-E4B1-4735-9C6C-DBF1E91A4727}"/>
              </a:ext>
            </a:extLst>
          </xdr:cNvPr>
          <xdr:cNvGrpSpPr/>
        </xdr:nvGrpSpPr>
        <xdr:grpSpPr>
          <a:xfrm>
            <a:off x="6402565" y="2142418"/>
            <a:ext cx="4557010" cy="4190849"/>
            <a:chOff x="7917567" y="3619500"/>
            <a:chExt cx="4132398" cy="3812775"/>
          </a:xfrm>
        </xdr:grpSpPr>
        <xdr:cxnSp macro="">
          <xdr:nvCxnSpPr>
            <xdr:cNvPr id="78" name="Straight Connector 77">
              <a:extLst>
                <a:ext uri="{FF2B5EF4-FFF2-40B4-BE49-F238E27FC236}">
                  <a16:creationId xmlns:a16="http://schemas.microsoft.com/office/drawing/2014/main" id="{35417E02-BE1E-49A8-B7AB-246ECFF777AE}"/>
                </a:ext>
              </a:extLst>
            </xdr:cNvPr>
            <xdr:cNvCxnSpPr/>
          </xdr:nvCxnSpPr>
          <xdr:spPr>
            <a:xfrm>
              <a:off x="9846864" y="3619500"/>
              <a:ext cx="2203101" cy="381277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79" name="Straight Connector 78">
              <a:extLst>
                <a:ext uri="{FF2B5EF4-FFF2-40B4-BE49-F238E27FC236}">
                  <a16:creationId xmlns:a16="http://schemas.microsoft.com/office/drawing/2014/main" id="{19701237-ABEC-4287-9864-48BC0140459F}"/>
                </a:ext>
              </a:extLst>
            </xdr:cNvPr>
            <xdr:cNvCxnSpPr/>
          </xdr:nvCxnSpPr>
          <xdr:spPr>
            <a:xfrm>
              <a:off x="9558177" y="4059601"/>
              <a:ext cx="1949014" cy="336696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0" name="Straight Connector 79">
              <a:extLst>
                <a:ext uri="{FF2B5EF4-FFF2-40B4-BE49-F238E27FC236}">
                  <a16:creationId xmlns:a16="http://schemas.microsoft.com/office/drawing/2014/main" id="{D18EE6FE-2150-4B7B-88E8-FC7737935F45}"/>
                </a:ext>
              </a:extLst>
            </xdr:cNvPr>
            <xdr:cNvCxnSpPr/>
          </xdr:nvCxnSpPr>
          <xdr:spPr>
            <a:xfrm>
              <a:off x="9282794" y="4541684"/>
              <a:ext cx="1656231" cy="286174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Straight Connector 80">
              <a:extLst>
                <a:ext uri="{FF2B5EF4-FFF2-40B4-BE49-F238E27FC236}">
                  <a16:creationId xmlns:a16="http://schemas.microsoft.com/office/drawing/2014/main" id="{3AAA4140-6B0B-445F-A991-4E00E32818BB}"/>
                </a:ext>
              </a:extLst>
            </xdr:cNvPr>
            <xdr:cNvCxnSpPr/>
          </xdr:nvCxnSpPr>
          <xdr:spPr>
            <a:xfrm>
              <a:off x="9009201" y="5018298"/>
              <a:ext cx="1394239" cy="240668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2" name="Straight Connector 81">
              <a:extLst>
                <a:ext uri="{FF2B5EF4-FFF2-40B4-BE49-F238E27FC236}">
                  <a16:creationId xmlns:a16="http://schemas.microsoft.com/office/drawing/2014/main" id="{8B0C3918-F08F-46D7-8276-ABF988A3A043}"/>
                </a:ext>
              </a:extLst>
            </xdr:cNvPr>
            <xdr:cNvCxnSpPr/>
          </xdr:nvCxnSpPr>
          <xdr:spPr>
            <a:xfrm>
              <a:off x="8740643" y="5492004"/>
              <a:ext cx="1103012" cy="191552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3" name="Straight Connector 82">
              <a:extLst>
                <a:ext uri="{FF2B5EF4-FFF2-40B4-BE49-F238E27FC236}">
                  <a16:creationId xmlns:a16="http://schemas.microsoft.com/office/drawing/2014/main" id="{B776354F-D29F-4542-A0A1-D93090A9518E}"/>
                </a:ext>
              </a:extLst>
            </xdr:cNvPr>
            <xdr:cNvCxnSpPr/>
          </xdr:nvCxnSpPr>
          <xdr:spPr>
            <a:xfrm>
              <a:off x="8463720" y="5971527"/>
              <a:ext cx="835379" cy="144638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4" name="Straight Connector 83">
              <a:extLst>
                <a:ext uri="{FF2B5EF4-FFF2-40B4-BE49-F238E27FC236}">
                  <a16:creationId xmlns:a16="http://schemas.microsoft.com/office/drawing/2014/main" id="{284DC4F9-A465-4CFF-A1AA-C09ADAC5E53E}"/>
                </a:ext>
              </a:extLst>
            </xdr:cNvPr>
            <xdr:cNvCxnSpPr/>
          </xdr:nvCxnSpPr>
          <xdr:spPr>
            <a:xfrm>
              <a:off x="8182013" y="6453557"/>
              <a:ext cx="560112" cy="97142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5" name="Straight Connector 84">
              <a:extLst>
                <a:ext uri="{FF2B5EF4-FFF2-40B4-BE49-F238E27FC236}">
                  <a16:creationId xmlns:a16="http://schemas.microsoft.com/office/drawing/2014/main" id="{93B8D6CB-F8DB-47E1-9C31-F9D893C9A135}"/>
                </a:ext>
              </a:extLst>
            </xdr:cNvPr>
            <xdr:cNvCxnSpPr/>
          </xdr:nvCxnSpPr>
          <xdr:spPr>
            <a:xfrm>
              <a:off x="7917567" y="6919339"/>
              <a:ext cx="294913" cy="50796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6</xdr:col>
      <xdr:colOff>328875</xdr:colOff>
      <xdr:row>31</xdr:row>
      <xdr:rowOff>9420</xdr:rowOff>
    </xdr:from>
    <xdr:to>
      <xdr:col>6</xdr:col>
      <xdr:colOff>328875</xdr:colOff>
      <xdr:row>31</xdr:row>
      <xdr:rowOff>156377</xdr:rowOff>
    </xdr:to>
    <xdr:cxnSp macro="">
      <xdr:nvCxnSpPr>
        <xdr:cNvPr id="88" name="Straight Arrow Connector 87">
          <a:extLst>
            <a:ext uri="{FF2B5EF4-FFF2-40B4-BE49-F238E27FC236}">
              <a16:creationId xmlns:a16="http://schemas.microsoft.com/office/drawing/2014/main" id="{C779A042-C501-4721-AF46-69EF65EB7D63}"/>
            </a:ext>
          </a:extLst>
        </xdr:cNvPr>
        <xdr:cNvCxnSpPr/>
      </xdr:nvCxnSpPr>
      <xdr:spPr>
        <a:xfrm flipV="1">
          <a:off x="3977683" y="5914920"/>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327410</xdr:colOff>
      <xdr:row>31</xdr:row>
      <xdr:rowOff>22608</xdr:rowOff>
    </xdr:from>
    <xdr:to>
      <xdr:col>7</xdr:col>
      <xdr:colOff>327410</xdr:colOff>
      <xdr:row>31</xdr:row>
      <xdr:rowOff>169565</xdr:rowOff>
    </xdr:to>
    <xdr:cxnSp macro="">
      <xdr:nvCxnSpPr>
        <xdr:cNvPr id="89" name="Straight Arrow Connector 88">
          <a:extLst>
            <a:ext uri="{FF2B5EF4-FFF2-40B4-BE49-F238E27FC236}">
              <a16:creationId xmlns:a16="http://schemas.microsoft.com/office/drawing/2014/main" id="{C2CB046D-EB06-4AA4-A819-350FE0B40345}"/>
            </a:ext>
          </a:extLst>
        </xdr:cNvPr>
        <xdr:cNvCxnSpPr/>
      </xdr:nvCxnSpPr>
      <xdr:spPr>
        <a:xfrm flipV="1">
          <a:off x="4584352" y="5928108"/>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325944</xdr:colOff>
      <xdr:row>31</xdr:row>
      <xdr:rowOff>21143</xdr:rowOff>
    </xdr:from>
    <xdr:to>
      <xdr:col>8</xdr:col>
      <xdr:colOff>325944</xdr:colOff>
      <xdr:row>31</xdr:row>
      <xdr:rowOff>168100</xdr:rowOff>
    </xdr:to>
    <xdr:cxnSp macro="">
      <xdr:nvCxnSpPr>
        <xdr:cNvPr id="90" name="Straight Arrow Connector 89">
          <a:extLst>
            <a:ext uri="{FF2B5EF4-FFF2-40B4-BE49-F238E27FC236}">
              <a16:creationId xmlns:a16="http://schemas.microsoft.com/office/drawing/2014/main" id="{2D4F312A-5419-480C-89C3-5CE4B467D583}"/>
            </a:ext>
          </a:extLst>
        </xdr:cNvPr>
        <xdr:cNvCxnSpPr/>
      </xdr:nvCxnSpPr>
      <xdr:spPr>
        <a:xfrm flipV="1">
          <a:off x="5183694" y="5926643"/>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317151</xdr:colOff>
      <xdr:row>31</xdr:row>
      <xdr:rowOff>12351</xdr:rowOff>
    </xdr:from>
    <xdr:to>
      <xdr:col>9</xdr:col>
      <xdr:colOff>317151</xdr:colOff>
      <xdr:row>31</xdr:row>
      <xdr:rowOff>159308</xdr:rowOff>
    </xdr:to>
    <xdr:cxnSp macro="">
      <xdr:nvCxnSpPr>
        <xdr:cNvPr id="91" name="Straight Arrow Connector 90">
          <a:extLst>
            <a:ext uri="{FF2B5EF4-FFF2-40B4-BE49-F238E27FC236}">
              <a16:creationId xmlns:a16="http://schemas.microsoft.com/office/drawing/2014/main" id="{C8446E8C-09AB-4538-8D69-824EEE6142DE}"/>
            </a:ext>
          </a:extLst>
        </xdr:cNvPr>
        <xdr:cNvCxnSpPr/>
      </xdr:nvCxnSpPr>
      <xdr:spPr>
        <a:xfrm flipV="1">
          <a:off x="5783036" y="5917851"/>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308359</xdr:colOff>
      <xdr:row>31</xdr:row>
      <xdr:rowOff>25540</xdr:rowOff>
    </xdr:from>
    <xdr:to>
      <xdr:col>10</xdr:col>
      <xdr:colOff>308359</xdr:colOff>
      <xdr:row>31</xdr:row>
      <xdr:rowOff>172497</xdr:rowOff>
    </xdr:to>
    <xdr:cxnSp macro="">
      <xdr:nvCxnSpPr>
        <xdr:cNvPr id="92" name="Straight Arrow Connector 91">
          <a:extLst>
            <a:ext uri="{FF2B5EF4-FFF2-40B4-BE49-F238E27FC236}">
              <a16:creationId xmlns:a16="http://schemas.microsoft.com/office/drawing/2014/main" id="{31E36BDF-E8EB-4EEC-B605-708BDE263942}"/>
            </a:ext>
          </a:extLst>
        </xdr:cNvPr>
        <xdr:cNvCxnSpPr/>
      </xdr:nvCxnSpPr>
      <xdr:spPr>
        <a:xfrm flipV="1">
          <a:off x="6382378" y="5931040"/>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314221</xdr:colOff>
      <xdr:row>31</xdr:row>
      <xdr:rowOff>24075</xdr:rowOff>
    </xdr:from>
    <xdr:to>
      <xdr:col>11</xdr:col>
      <xdr:colOff>314221</xdr:colOff>
      <xdr:row>31</xdr:row>
      <xdr:rowOff>171032</xdr:rowOff>
    </xdr:to>
    <xdr:cxnSp macro="">
      <xdr:nvCxnSpPr>
        <xdr:cNvPr id="93" name="Straight Arrow Connector 92">
          <a:extLst>
            <a:ext uri="{FF2B5EF4-FFF2-40B4-BE49-F238E27FC236}">
              <a16:creationId xmlns:a16="http://schemas.microsoft.com/office/drawing/2014/main" id="{D52FFB6C-5EC5-4B94-82E2-2D55B6876AA7}"/>
            </a:ext>
          </a:extLst>
        </xdr:cNvPr>
        <xdr:cNvCxnSpPr/>
      </xdr:nvCxnSpPr>
      <xdr:spPr>
        <a:xfrm flipV="1">
          <a:off x="6949971" y="5929575"/>
          <a:ext cx="0" cy="146957"/>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44</xdr:row>
      <xdr:rowOff>78442</xdr:rowOff>
    </xdr:from>
    <xdr:to>
      <xdr:col>2</xdr:col>
      <xdr:colOff>403412</xdr:colOff>
      <xdr:row>45</xdr:row>
      <xdr:rowOff>134471</xdr:rowOff>
    </xdr:to>
    <xdr:sp macro="" textlink="">
      <xdr:nvSpPr>
        <xdr:cNvPr id="94" name="TextBox 93">
          <a:extLst>
            <a:ext uri="{FF2B5EF4-FFF2-40B4-BE49-F238E27FC236}">
              <a16:creationId xmlns:a16="http://schemas.microsoft.com/office/drawing/2014/main" id="{85E3EB34-0C48-45C0-9509-F8288672CC6E}"/>
            </a:ext>
          </a:extLst>
        </xdr:cNvPr>
        <xdr:cNvSpPr txBox="1"/>
      </xdr:nvSpPr>
      <xdr:spPr>
        <a:xfrm>
          <a:off x="0" y="8460442"/>
          <a:ext cx="1613647" cy="246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a:latin typeface="Times New Roman" panose="02020603050405020304" pitchFamily="18" charset="0"/>
              <a:cs typeface="Times New Roman" panose="02020603050405020304" pitchFamily="18" charset="0"/>
            </a:rPr>
            <a:t>Customer</a:t>
          </a:r>
          <a:r>
            <a:rPr lang="en-US" sz="1100" b="1" i="1" baseline="0">
              <a:latin typeface="Times New Roman" panose="02020603050405020304" pitchFamily="18" charset="0"/>
              <a:cs typeface="Times New Roman" panose="02020603050405020304" pitchFamily="18" charset="0"/>
            </a:rPr>
            <a:t> Need's (What)</a:t>
          </a:r>
          <a:endParaRPr lang="en-US" sz="1100" b="1" i="1">
            <a:latin typeface="Times New Roman" panose="02020603050405020304" pitchFamily="18" charset="0"/>
            <a:cs typeface="Times New Roman" panose="02020603050405020304" pitchFamily="18" charset="0"/>
          </a:endParaRPr>
        </a:p>
      </xdr:txBody>
    </xdr:sp>
    <xdr:clientData/>
  </xdr:twoCellAnchor>
  <xdr:twoCellAnchor>
    <xdr:from>
      <xdr:col>1</xdr:col>
      <xdr:colOff>118783</xdr:colOff>
      <xdr:row>32</xdr:row>
      <xdr:rowOff>51548</xdr:rowOff>
    </xdr:from>
    <xdr:to>
      <xdr:col>4</xdr:col>
      <xdr:colOff>100853</xdr:colOff>
      <xdr:row>33</xdr:row>
      <xdr:rowOff>145676</xdr:rowOff>
    </xdr:to>
    <xdr:sp macro="" textlink="">
      <xdr:nvSpPr>
        <xdr:cNvPr id="95" name="TextBox 94">
          <a:extLst>
            <a:ext uri="{FF2B5EF4-FFF2-40B4-BE49-F238E27FC236}">
              <a16:creationId xmlns:a16="http://schemas.microsoft.com/office/drawing/2014/main" id="{D266B2DA-906C-4B60-A85E-CC22569BF111}"/>
            </a:ext>
          </a:extLst>
        </xdr:cNvPr>
        <xdr:cNvSpPr txBox="1"/>
      </xdr:nvSpPr>
      <xdr:spPr>
        <a:xfrm>
          <a:off x="723901" y="6147548"/>
          <a:ext cx="1797423" cy="2846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baseline="0">
              <a:latin typeface="Times New Roman" panose="02020603050405020304" pitchFamily="18" charset="0"/>
              <a:cs typeface="Times New Roman" panose="02020603050405020304" pitchFamily="18" charset="0"/>
            </a:rPr>
            <a:t>Technical Response (How)</a:t>
          </a:r>
          <a:endParaRPr lang="en-US" sz="1100" b="1" i="1">
            <a:latin typeface="Times New Roman" panose="02020603050405020304" pitchFamily="18" charset="0"/>
            <a:cs typeface="Times New Roman" panose="02020603050405020304" pitchFamily="18" charset="0"/>
          </a:endParaRPr>
        </a:p>
      </xdr:txBody>
    </xdr:sp>
    <xdr:clientData/>
  </xdr:twoCellAnchor>
  <xdr:twoCellAnchor>
    <xdr:from>
      <xdr:col>8</xdr:col>
      <xdr:colOff>204788</xdr:colOff>
      <xdr:row>70</xdr:row>
      <xdr:rowOff>60722</xdr:rowOff>
    </xdr:from>
    <xdr:to>
      <xdr:col>8</xdr:col>
      <xdr:colOff>414338</xdr:colOff>
      <xdr:row>70</xdr:row>
      <xdr:rowOff>270272</xdr:rowOff>
    </xdr:to>
    <xdr:sp macro="" textlink="">
      <xdr:nvSpPr>
        <xdr:cNvPr id="32" name="Oval 31">
          <a:extLst>
            <a:ext uri="{FF2B5EF4-FFF2-40B4-BE49-F238E27FC236}">
              <a16:creationId xmlns:a16="http://schemas.microsoft.com/office/drawing/2014/main" id="{24C722E2-C26D-4C34-A52E-DA31F98FF0FB}"/>
            </a:ext>
          </a:extLst>
        </xdr:cNvPr>
        <xdr:cNvSpPr/>
      </xdr:nvSpPr>
      <xdr:spPr>
        <a:xfrm>
          <a:off x="13254038" y="15405497"/>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203597</xdr:colOff>
      <xdr:row>71</xdr:row>
      <xdr:rowOff>48816</xdr:rowOff>
    </xdr:from>
    <xdr:to>
      <xdr:col>8</xdr:col>
      <xdr:colOff>413147</xdr:colOff>
      <xdr:row>71</xdr:row>
      <xdr:rowOff>258366</xdr:rowOff>
    </xdr:to>
    <xdr:sp macro="" textlink="">
      <xdr:nvSpPr>
        <xdr:cNvPr id="33" name="Oval 32">
          <a:extLst>
            <a:ext uri="{FF2B5EF4-FFF2-40B4-BE49-F238E27FC236}">
              <a16:creationId xmlns:a16="http://schemas.microsoft.com/office/drawing/2014/main" id="{98481D93-D16E-407E-A12C-0E3ABBC72246}"/>
            </a:ext>
          </a:extLst>
        </xdr:cNvPr>
        <xdr:cNvSpPr/>
      </xdr:nvSpPr>
      <xdr:spPr>
        <a:xfrm>
          <a:off x="13252847" y="15707916"/>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196453</xdr:colOff>
      <xdr:row>72</xdr:row>
      <xdr:rowOff>65484</xdr:rowOff>
    </xdr:from>
    <xdr:to>
      <xdr:col>8</xdr:col>
      <xdr:colOff>407908</xdr:colOff>
      <xdr:row>72</xdr:row>
      <xdr:rowOff>247729</xdr:rowOff>
    </xdr:to>
    <xdr:sp macro="" textlink="">
      <xdr:nvSpPr>
        <xdr:cNvPr id="34" name="Isosceles Triangle 33">
          <a:extLst>
            <a:ext uri="{FF2B5EF4-FFF2-40B4-BE49-F238E27FC236}">
              <a16:creationId xmlns:a16="http://schemas.microsoft.com/office/drawing/2014/main" id="{B4B37425-2D30-4DC0-B48D-A149059E5282}"/>
            </a:ext>
          </a:extLst>
        </xdr:cNvPr>
        <xdr:cNvSpPr/>
      </xdr:nvSpPr>
      <xdr:spPr>
        <a:xfrm rot="10800000">
          <a:off x="13245703" y="16038909"/>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209551</xdr:colOff>
      <xdr:row>70</xdr:row>
      <xdr:rowOff>71438</xdr:rowOff>
    </xdr:from>
    <xdr:to>
      <xdr:col>11</xdr:col>
      <xdr:colOff>419101</xdr:colOff>
      <xdr:row>70</xdr:row>
      <xdr:rowOff>280988</xdr:rowOff>
    </xdr:to>
    <xdr:sp macro="" textlink="">
      <xdr:nvSpPr>
        <xdr:cNvPr id="35" name="Oval 34">
          <a:extLst>
            <a:ext uri="{FF2B5EF4-FFF2-40B4-BE49-F238E27FC236}">
              <a16:creationId xmlns:a16="http://schemas.microsoft.com/office/drawing/2014/main" id="{1DFEA66B-DDFE-45E3-8334-D8E7A51A5F35}"/>
            </a:ext>
          </a:extLst>
        </xdr:cNvPr>
        <xdr:cNvSpPr/>
      </xdr:nvSpPr>
      <xdr:spPr>
        <a:xfrm>
          <a:off x="15297151" y="15416213"/>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208360</xdr:colOff>
      <xdr:row>71</xdr:row>
      <xdr:rowOff>59532</xdr:rowOff>
    </xdr:from>
    <xdr:to>
      <xdr:col>11</xdr:col>
      <xdr:colOff>417910</xdr:colOff>
      <xdr:row>71</xdr:row>
      <xdr:rowOff>269082</xdr:rowOff>
    </xdr:to>
    <xdr:sp macro="" textlink="">
      <xdr:nvSpPr>
        <xdr:cNvPr id="36" name="Oval 35">
          <a:extLst>
            <a:ext uri="{FF2B5EF4-FFF2-40B4-BE49-F238E27FC236}">
              <a16:creationId xmlns:a16="http://schemas.microsoft.com/office/drawing/2014/main" id="{5C4D61C8-0886-4242-9321-0FA942D94897}"/>
            </a:ext>
          </a:extLst>
        </xdr:cNvPr>
        <xdr:cNvSpPr/>
      </xdr:nvSpPr>
      <xdr:spPr>
        <a:xfrm>
          <a:off x="15295960" y="15718632"/>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4</xdr:col>
      <xdr:colOff>201706</xdr:colOff>
      <xdr:row>48</xdr:row>
      <xdr:rowOff>78441</xdr:rowOff>
    </xdr:from>
    <xdr:to>
      <xdr:col>4</xdr:col>
      <xdr:colOff>411256</xdr:colOff>
      <xdr:row>49</xdr:row>
      <xdr:rowOff>97491</xdr:rowOff>
    </xdr:to>
    <xdr:sp macro="" textlink="">
      <xdr:nvSpPr>
        <xdr:cNvPr id="38" name="Oval 37">
          <a:extLst>
            <a:ext uri="{FF2B5EF4-FFF2-40B4-BE49-F238E27FC236}">
              <a16:creationId xmlns:a16="http://schemas.microsoft.com/office/drawing/2014/main" id="{FCBE9E67-9126-44EF-BDB4-E9C05DEC16DB}"/>
            </a:ext>
          </a:extLst>
        </xdr:cNvPr>
        <xdr:cNvSpPr/>
      </xdr:nvSpPr>
      <xdr:spPr>
        <a:xfrm>
          <a:off x="2653358" y="9222441"/>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5</xdr:col>
      <xdr:colOff>204580</xdr:colOff>
      <xdr:row>48</xdr:row>
      <xdr:rowOff>74544</xdr:rowOff>
    </xdr:from>
    <xdr:to>
      <xdr:col>5</xdr:col>
      <xdr:colOff>414130</xdr:colOff>
      <xdr:row>49</xdr:row>
      <xdr:rowOff>93594</xdr:rowOff>
    </xdr:to>
    <xdr:sp macro="" textlink="">
      <xdr:nvSpPr>
        <xdr:cNvPr id="39" name="Oval 38">
          <a:extLst>
            <a:ext uri="{FF2B5EF4-FFF2-40B4-BE49-F238E27FC236}">
              <a16:creationId xmlns:a16="http://schemas.microsoft.com/office/drawing/2014/main" id="{D00D8958-758C-4D05-ABAD-A0DDE2A1E871}"/>
            </a:ext>
          </a:extLst>
        </xdr:cNvPr>
        <xdr:cNvSpPr/>
      </xdr:nvSpPr>
      <xdr:spPr>
        <a:xfrm>
          <a:off x="3269145" y="9218544"/>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215347</xdr:colOff>
      <xdr:row>48</xdr:row>
      <xdr:rowOff>74543</xdr:rowOff>
    </xdr:from>
    <xdr:to>
      <xdr:col>6</xdr:col>
      <xdr:colOff>424897</xdr:colOff>
      <xdr:row>49</xdr:row>
      <xdr:rowOff>93593</xdr:rowOff>
    </xdr:to>
    <xdr:sp macro="" textlink="">
      <xdr:nvSpPr>
        <xdr:cNvPr id="40" name="Oval 39">
          <a:extLst>
            <a:ext uri="{FF2B5EF4-FFF2-40B4-BE49-F238E27FC236}">
              <a16:creationId xmlns:a16="http://schemas.microsoft.com/office/drawing/2014/main" id="{853C1DE4-94D9-4D62-A873-25D4C0E0DCC4}"/>
            </a:ext>
          </a:extLst>
        </xdr:cNvPr>
        <xdr:cNvSpPr/>
      </xdr:nvSpPr>
      <xdr:spPr>
        <a:xfrm>
          <a:off x="3892825" y="9218543"/>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4</xdr:col>
      <xdr:colOff>207064</xdr:colOff>
      <xdr:row>52</xdr:row>
      <xdr:rowOff>103288</xdr:rowOff>
    </xdr:from>
    <xdr:to>
      <xdr:col>4</xdr:col>
      <xdr:colOff>416614</xdr:colOff>
      <xdr:row>53</xdr:row>
      <xdr:rowOff>122338</xdr:rowOff>
    </xdr:to>
    <xdr:sp macro="" textlink="">
      <xdr:nvSpPr>
        <xdr:cNvPr id="41" name="Oval 40">
          <a:extLst>
            <a:ext uri="{FF2B5EF4-FFF2-40B4-BE49-F238E27FC236}">
              <a16:creationId xmlns:a16="http://schemas.microsoft.com/office/drawing/2014/main" id="{687E6F8E-898F-4D7C-860D-17108D25F503}"/>
            </a:ext>
          </a:extLst>
        </xdr:cNvPr>
        <xdr:cNvSpPr/>
      </xdr:nvSpPr>
      <xdr:spPr>
        <a:xfrm>
          <a:off x="2658716" y="10009288"/>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5</xdr:col>
      <xdr:colOff>209938</xdr:colOff>
      <xdr:row>52</xdr:row>
      <xdr:rowOff>99391</xdr:rowOff>
    </xdr:from>
    <xdr:to>
      <xdr:col>5</xdr:col>
      <xdr:colOff>419488</xdr:colOff>
      <xdr:row>53</xdr:row>
      <xdr:rowOff>118441</xdr:rowOff>
    </xdr:to>
    <xdr:sp macro="" textlink="">
      <xdr:nvSpPr>
        <xdr:cNvPr id="42" name="Oval 41">
          <a:extLst>
            <a:ext uri="{FF2B5EF4-FFF2-40B4-BE49-F238E27FC236}">
              <a16:creationId xmlns:a16="http://schemas.microsoft.com/office/drawing/2014/main" id="{7DE1F8DE-1CA2-4360-AC0B-C96DC59664D5}"/>
            </a:ext>
          </a:extLst>
        </xdr:cNvPr>
        <xdr:cNvSpPr/>
      </xdr:nvSpPr>
      <xdr:spPr>
        <a:xfrm>
          <a:off x="3274503" y="10005391"/>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4</xdr:col>
      <xdr:colOff>198782</xdr:colOff>
      <xdr:row>56</xdr:row>
      <xdr:rowOff>103288</xdr:rowOff>
    </xdr:from>
    <xdr:to>
      <xdr:col>4</xdr:col>
      <xdr:colOff>408332</xdr:colOff>
      <xdr:row>57</xdr:row>
      <xdr:rowOff>122338</xdr:rowOff>
    </xdr:to>
    <xdr:sp macro="" textlink="">
      <xdr:nvSpPr>
        <xdr:cNvPr id="43" name="Oval 42">
          <a:extLst>
            <a:ext uri="{FF2B5EF4-FFF2-40B4-BE49-F238E27FC236}">
              <a16:creationId xmlns:a16="http://schemas.microsoft.com/office/drawing/2014/main" id="{7B051F27-E7FC-4806-9619-B2FFFEB660C5}"/>
            </a:ext>
          </a:extLst>
        </xdr:cNvPr>
        <xdr:cNvSpPr/>
      </xdr:nvSpPr>
      <xdr:spPr>
        <a:xfrm>
          <a:off x="2650434" y="10771288"/>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4</xdr:col>
      <xdr:colOff>207065</xdr:colOff>
      <xdr:row>60</xdr:row>
      <xdr:rowOff>125651</xdr:rowOff>
    </xdr:from>
    <xdr:to>
      <xdr:col>4</xdr:col>
      <xdr:colOff>416615</xdr:colOff>
      <xdr:row>61</xdr:row>
      <xdr:rowOff>144701</xdr:rowOff>
    </xdr:to>
    <xdr:sp macro="" textlink="">
      <xdr:nvSpPr>
        <xdr:cNvPr id="45" name="Oval 44">
          <a:extLst>
            <a:ext uri="{FF2B5EF4-FFF2-40B4-BE49-F238E27FC236}">
              <a16:creationId xmlns:a16="http://schemas.microsoft.com/office/drawing/2014/main" id="{6C0E2F03-FF8A-455F-9E03-F113A0835CB3}"/>
            </a:ext>
          </a:extLst>
        </xdr:cNvPr>
        <xdr:cNvSpPr/>
      </xdr:nvSpPr>
      <xdr:spPr>
        <a:xfrm>
          <a:off x="2658717" y="11555651"/>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5</xdr:col>
      <xdr:colOff>226505</xdr:colOff>
      <xdr:row>60</xdr:row>
      <xdr:rowOff>121754</xdr:rowOff>
    </xdr:from>
    <xdr:to>
      <xdr:col>5</xdr:col>
      <xdr:colOff>436055</xdr:colOff>
      <xdr:row>61</xdr:row>
      <xdr:rowOff>140804</xdr:rowOff>
    </xdr:to>
    <xdr:sp macro="" textlink="">
      <xdr:nvSpPr>
        <xdr:cNvPr id="46" name="Oval 45">
          <a:extLst>
            <a:ext uri="{FF2B5EF4-FFF2-40B4-BE49-F238E27FC236}">
              <a16:creationId xmlns:a16="http://schemas.microsoft.com/office/drawing/2014/main" id="{28816559-471D-459C-86D8-D5864444BC37}"/>
            </a:ext>
          </a:extLst>
        </xdr:cNvPr>
        <xdr:cNvSpPr/>
      </xdr:nvSpPr>
      <xdr:spPr>
        <a:xfrm>
          <a:off x="3291070" y="11551754"/>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171449</xdr:colOff>
      <xdr:row>48</xdr:row>
      <xdr:rowOff>82826</xdr:rowOff>
    </xdr:from>
    <xdr:to>
      <xdr:col>7</xdr:col>
      <xdr:colOff>380999</xdr:colOff>
      <xdr:row>49</xdr:row>
      <xdr:rowOff>101876</xdr:rowOff>
    </xdr:to>
    <xdr:sp macro="" textlink="">
      <xdr:nvSpPr>
        <xdr:cNvPr id="47" name="Oval 46">
          <a:extLst>
            <a:ext uri="{FF2B5EF4-FFF2-40B4-BE49-F238E27FC236}">
              <a16:creationId xmlns:a16="http://schemas.microsoft.com/office/drawing/2014/main" id="{506EACFC-E3C4-422F-A6CF-D34CF4027D00}"/>
            </a:ext>
          </a:extLst>
        </xdr:cNvPr>
        <xdr:cNvSpPr/>
      </xdr:nvSpPr>
      <xdr:spPr>
        <a:xfrm>
          <a:off x="4461840" y="9226826"/>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198782</xdr:colOff>
      <xdr:row>48</xdr:row>
      <xdr:rowOff>99392</xdr:rowOff>
    </xdr:from>
    <xdr:to>
      <xdr:col>8</xdr:col>
      <xdr:colOff>410237</xdr:colOff>
      <xdr:row>49</xdr:row>
      <xdr:rowOff>91137</xdr:rowOff>
    </xdr:to>
    <xdr:sp macro="" textlink="">
      <xdr:nvSpPr>
        <xdr:cNvPr id="48" name="Isosceles Triangle 47">
          <a:extLst>
            <a:ext uri="{FF2B5EF4-FFF2-40B4-BE49-F238E27FC236}">
              <a16:creationId xmlns:a16="http://schemas.microsoft.com/office/drawing/2014/main" id="{0EB5C162-E57E-4A82-AA8C-5FCFB84C25F7}"/>
            </a:ext>
          </a:extLst>
        </xdr:cNvPr>
        <xdr:cNvSpPr/>
      </xdr:nvSpPr>
      <xdr:spPr>
        <a:xfrm rot="10800000">
          <a:off x="5085521" y="9243392"/>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10</xdr:col>
      <xdr:colOff>198783</xdr:colOff>
      <xdr:row>48</xdr:row>
      <xdr:rowOff>82824</xdr:rowOff>
    </xdr:from>
    <xdr:to>
      <xdr:col>10</xdr:col>
      <xdr:colOff>408333</xdr:colOff>
      <xdr:row>49</xdr:row>
      <xdr:rowOff>101874</xdr:rowOff>
    </xdr:to>
    <xdr:sp macro="" textlink="">
      <xdr:nvSpPr>
        <xdr:cNvPr id="49" name="Oval 48">
          <a:extLst>
            <a:ext uri="{FF2B5EF4-FFF2-40B4-BE49-F238E27FC236}">
              <a16:creationId xmlns:a16="http://schemas.microsoft.com/office/drawing/2014/main" id="{C96A6C8F-E55E-404A-9364-ED81D00CC899}"/>
            </a:ext>
          </a:extLst>
        </xdr:cNvPr>
        <xdr:cNvSpPr/>
      </xdr:nvSpPr>
      <xdr:spPr>
        <a:xfrm>
          <a:off x="6311348" y="9226824"/>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194394</xdr:colOff>
      <xdr:row>48</xdr:row>
      <xdr:rowOff>99392</xdr:rowOff>
    </xdr:from>
    <xdr:to>
      <xdr:col>9</xdr:col>
      <xdr:colOff>405849</xdr:colOff>
      <xdr:row>49</xdr:row>
      <xdr:rowOff>91137</xdr:rowOff>
    </xdr:to>
    <xdr:sp macro="" textlink="">
      <xdr:nvSpPr>
        <xdr:cNvPr id="50" name="Isosceles Triangle 49">
          <a:extLst>
            <a:ext uri="{FF2B5EF4-FFF2-40B4-BE49-F238E27FC236}">
              <a16:creationId xmlns:a16="http://schemas.microsoft.com/office/drawing/2014/main" id="{C4DAB7E5-1745-4F5A-8CE9-F544E6A7D346}"/>
            </a:ext>
          </a:extLst>
        </xdr:cNvPr>
        <xdr:cNvSpPr/>
      </xdr:nvSpPr>
      <xdr:spPr>
        <a:xfrm rot="10800000">
          <a:off x="5694046" y="9243392"/>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190499</xdr:colOff>
      <xdr:row>48</xdr:row>
      <xdr:rowOff>88624</xdr:rowOff>
    </xdr:from>
    <xdr:to>
      <xdr:col>11</xdr:col>
      <xdr:colOff>400049</xdr:colOff>
      <xdr:row>49</xdr:row>
      <xdr:rowOff>107674</xdr:rowOff>
    </xdr:to>
    <xdr:sp macro="" textlink="">
      <xdr:nvSpPr>
        <xdr:cNvPr id="51" name="Oval 50">
          <a:extLst>
            <a:ext uri="{FF2B5EF4-FFF2-40B4-BE49-F238E27FC236}">
              <a16:creationId xmlns:a16="http://schemas.microsoft.com/office/drawing/2014/main" id="{D6566FF9-FBFA-4CC9-B0AE-96CD79B79604}"/>
            </a:ext>
          </a:extLst>
        </xdr:cNvPr>
        <xdr:cNvSpPr/>
      </xdr:nvSpPr>
      <xdr:spPr>
        <a:xfrm>
          <a:off x="6915977" y="9232624"/>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196298</xdr:colOff>
      <xdr:row>52</xdr:row>
      <xdr:rowOff>105190</xdr:rowOff>
    </xdr:from>
    <xdr:to>
      <xdr:col>6</xdr:col>
      <xdr:colOff>405848</xdr:colOff>
      <xdr:row>53</xdr:row>
      <xdr:rowOff>124240</xdr:rowOff>
    </xdr:to>
    <xdr:sp macro="" textlink="">
      <xdr:nvSpPr>
        <xdr:cNvPr id="52" name="Oval 51">
          <a:extLst>
            <a:ext uri="{FF2B5EF4-FFF2-40B4-BE49-F238E27FC236}">
              <a16:creationId xmlns:a16="http://schemas.microsoft.com/office/drawing/2014/main" id="{C3C6DED7-750C-40B3-9321-3EDCDC176D04}"/>
            </a:ext>
          </a:extLst>
        </xdr:cNvPr>
        <xdr:cNvSpPr/>
      </xdr:nvSpPr>
      <xdr:spPr>
        <a:xfrm>
          <a:off x="3873776" y="10011190"/>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177829</xdr:colOff>
      <xdr:row>52</xdr:row>
      <xdr:rowOff>132522</xdr:rowOff>
    </xdr:from>
    <xdr:to>
      <xdr:col>7</xdr:col>
      <xdr:colOff>389284</xdr:colOff>
      <xdr:row>53</xdr:row>
      <xdr:rowOff>124267</xdr:rowOff>
    </xdr:to>
    <xdr:sp macro="" textlink="">
      <xdr:nvSpPr>
        <xdr:cNvPr id="53" name="Isosceles Triangle 52">
          <a:extLst>
            <a:ext uri="{FF2B5EF4-FFF2-40B4-BE49-F238E27FC236}">
              <a16:creationId xmlns:a16="http://schemas.microsoft.com/office/drawing/2014/main" id="{4EC7BC6B-E3A0-4A2B-8E7A-A40A2AF8E4AB}"/>
            </a:ext>
          </a:extLst>
        </xdr:cNvPr>
        <xdr:cNvSpPr/>
      </xdr:nvSpPr>
      <xdr:spPr>
        <a:xfrm rot="10800000">
          <a:off x="4468220" y="10038522"/>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212862</xdr:colOff>
      <xdr:row>52</xdr:row>
      <xdr:rowOff>113472</xdr:rowOff>
    </xdr:from>
    <xdr:to>
      <xdr:col>8</xdr:col>
      <xdr:colOff>422412</xdr:colOff>
      <xdr:row>53</xdr:row>
      <xdr:rowOff>132522</xdr:rowOff>
    </xdr:to>
    <xdr:sp macro="" textlink="">
      <xdr:nvSpPr>
        <xdr:cNvPr id="58" name="Oval 57">
          <a:extLst>
            <a:ext uri="{FF2B5EF4-FFF2-40B4-BE49-F238E27FC236}">
              <a16:creationId xmlns:a16="http://schemas.microsoft.com/office/drawing/2014/main" id="{5F46EF36-31DE-4728-AB55-00ECB8C75906}"/>
            </a:ext>
          </a:extLst>
        </xdr:cNvPr>
        <xdr:cNvSpPr/>
      </xdr:nvSpPr>
      <xdr:spPr>
        <a:xfrm>
          <a:off x="5099601" y="10019472"/>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215347</xdr:colOff>
      <xdr:row>52</xdr:row>
      <xdr:rowOff>132521</xdr:rowOff>
    </xdr:from>
    <xdr:to>
      <xdr:col>9</xdr:col>
      <xdr:colOff>426802</xdr:colOff>
      <xdr:row>53</xdr:row>
      <xdr:rowOff>124266</xdr:rowOff>
    </xdr:to>
    <xdr:sp macro="" textlink="">
      <xdr:nvSpPr>
        <xdr:cNvPr id="63" name="Isosceles Triangle 62">
          <a:extLst>
            <a:ext uri="{FF2B5EF4-FFF2-40B4-BE49-F238E27FC236}">
              <a16:creationId xmlns:a16="http://schemas.microsoft.com/office/drawing/2014/main" id="{72A2712F-01C8-4298-A4A5-EDB93B2C3510}"/>
            </a:ext>
          </a:extLst>
        </xdr:cNvPr>
        <xdr:cNvSpPr/>
      </xdr:nvSpPr>
      <xdr:spPr>
        <a:xfrm rot="10800000">
          <a:off x="5714999" y="10038521"/>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10</xdr:col>
      <xdr:colOff>194392</xdr:colOff>
      <xdr:row>52</xdr:row>
      <xdr:rowOff>124212</xdr:rowOff>
    </xdr:from>
    <xdr:to>
      <xdr:col>10</xdr:col>
      <xdr:colOff>405847</xdr:colOff>
      <xdr:row>53</xdr:row>
      <xdr:rowOff>115957</xdr:rowOff>
    </xdr:to>
    <xdr:sp macro="" textlink="">
      <xdr:nvSpPr>
        <xdr:cNvPr id="65" name="Isosceles Triangle 64">
          <a:extLst>
            <a:ext uri="{FF2B5EF4-FFF2-40B4-BE49-F238E27FC236}">
              <a16:creationId xmlns:a16="http://schemas.microsoft.com/office/drawing/2014/main" id="{7DC90AD7-5B3C-4880-A1F1-51AAE8E594EC}"/>
            </a:ext>
          </a:extLst>
        </xdr:cNvPr>
        <xdr:cNvSpPr/>
      </xdr:nvSpPr>
      <xdr:spPr>
        <a:xfrm rot="10800000">
          <a:off x="6306957" y="10030212"/>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190500</xdr:colOff>
      <xdr:row>52</xdr:row>
      <xdr:rowOff>96907</xdr:rowOff>
    </xdr:from>
    <xdr:to>
      <xdr:col>11</xdr:col>
      <xdr:colOff>400050</xdr:colOff>
      <xdr:row>53</xdr:row>
      <xdr:rowOff>115957</xdr:rowOff>
    </xdr:to>
    <xdr:sp macro="" textlink="">
      <xdr:nvSpPr>
        <xdr:cNvPr id="66" name="Oval 65">
          <a:extLst>
            <a:ext uri="{FF2B5EF4-FFF2-40B4-BE49-F238E27FC236}">
              <a16:creationId xmlns:a16="http://schemas.microsoft.com/office/drawing/2014/main" id="{6B3EDCC4-1CBF-45DA-9967-2A40C0ED47B1}"/>
            </a:ext>
          </a:extLst>
        </xdr:cNvPr>
        <xdr:cNvSpPr/>
      </xdr:nvSpPr>
      <xdr:spPr>
        <a:xfrm>
          <a:off x="6915978" y="10002907"/>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210957</xdr:colOff>
      <xdr:row>56</xdr:row>
      <xdr:rowOff>124239</xdr:rowOff>
    </xdr:from>
    <xdr:to>
      <xdr:col>6</xdr:col>
      <xdr:colOff>422412</xdr:colOff>
      <xdr:row>57</xdr:row>
      <xdr:rowOff>115984</xdr:rowOff>
    </xdr:to>
    <xdr:sp macro="" textlink="">
      <xdr:nvSpPr>
        <xdr:cNvPr id="67" name="Isosceles Triangle 66">
          <a:extLst>
            <a:ext uri="{FF2B5EF4-FFF2-40B4-BE49-F238E27FC236}">
              <a16:creationId xmlns:a16="http://schemas.microsoft.com/office/drawing/2014/main" id="{C94F697E-1B06-4181-A8AD-25688828F055}"/>
            </a:ext>
          </a:extLst>
        </xdr:cNvPr>
        <xdr:cNvSpPr/>
      </xdr:nvSpPr>
      <xdr:spPr>
        <a:xfrm rot="10800000">
          <a:off x="3888435" y="10792239"/>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202676</xdr:colOff>
      <xdr:row>56</xdr:row>
      <xdr:rowOff>115955</xdr:rowOff>
    </xdr:from>
    <xdr:to>
      <xdr:col>7</xdr:col>
      <xdr:colOff>414131</xdr:colOff>
      <xdr:row>57</xdr:row>
      <xdr:rowOff>107700</xdr:rowOff>
    </xdr:to>
    <xdr:sp macro="" textlink="">
      <xdr:nvSpPr>
        <xdr:cNvPr id="70" name="Isosceles Triangle 69">
          <a:extLst>
            <a:ext uri="{FF2B5EF4-FFF2-40B4-BE49-F238E27FC236}">
              <a16:creationId xmlns:a16="http://schemas.microsoft.com/office/drawing/2014/main" id="{5D47CEE0-D7DE-4DE2-8785-7EB1D4503503}"/>
            </a:ext>
          </a:extLst>
        </xdr:cNvPr>
        <xdr:cNvSpPr/>
      </xdr:nvSpPr>
      <xdr:spPr>
        <a:xfrm rot="10800000">
          <a:off x="4493067" y="10783955"/>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215347</xdr:colOff>
      <xdr:row>56</xdr:row>
      <xdr:rowOff>88624</xdr:rowOff>
    </xdr:from>
    <xdr:to>
      <xdr:col>9</xdr:col>
      <xdr:colOff>424897</xdr:colOff>
      <xdr:row>57</xdr:row>
      <xdr:rowOff>107674</xdr:rowOff>
    </xdr:to>
    <xdr:sp macro="" textlink="">
      <xdr:nvSpPr>
        <xdr:cNvPr id="71" name="Oval 70">
          <a:extLst>
            <a:ext uri="{FF2B5EF4-FFF2-40B4-BE49-F238E27FC236}">
              <a16:creationId xmlns:a16="http://schemas.microsoft.com/office/drawing/2014/main" id="{F709B21F-95D0-4CC5-8250-C821014A673D}"/>
            </a:ext>
          </a:extLst>
        </xdr:cNvPr>
        <xdr:cNvSpPr/>
      </xdr:nvSpPr>
      <xdr:spPr>
        <a:xfrm>
          <a:off x="5714999" y="10756624"/>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10</xdr:col>
      <xdr:colOff>188016</xdr:colOff>
      <xdr:row>56</xdr:row>
      <xdr:rowOff>80340</xdr:rowOff>
    </xdr:from>
    <xdr:to>
      <xdr:col>10</xdr:col>
      <xdr:colOff>397566</xdr:colOff>
      <xdr:row>57</xdr:row>
      <xdr:rowOff>99390</xdr:rowOff>
    </xdr:to>
    <xdr:sp macro="" textlink="">
      <xdr:nvSpPr>
        <xdr:cNvPr id="72" name="Oval 71">
          <a:extLst>
            <a:ext uri="{FF2B5EF4-FFF2-40B4-BE49-F238E27FC236}">
              <a16:creationId xmlns:a16="http://schemas.microsoft.com/office/drawing/2014/main" id="{92AD5314-1D6B-409A-89FE-BA165C1E5974}"/>
            </a:ext>
          </a:extLst>
        </xdr:cNvPr>
        <xdr:cNvSpPr/>
      </xdr:nvSpPr>
      <xdr:spPr>
        <a:xfrm>
          <a:off x="6300581" y="10748340"/>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198782</xdr:colOff>
      <xdr:row>56</xdr:row>
      <xdr:rowOff>107674</xdr:rowOff>
    </xdr:from>
    <xdr:to>
      <xdr:col>8</xdr:col>
      <xdr:colOff>410237</xdr:colOff>
      <xdr:row>57</xdr:row>
      <xdr:rowOff>99419</xdr:rowOff>
    </xdr:to>
    <xdr:sp macro="" textlink="">
      <xdr:nvSpPr>
        <xdr:cNvPr id="73" name="Isosceles Triangle 72">
          <a:extLst>
            <a:ext uri="{FF2B5EF4-FFF2-40B4-BE49-F238E27FC236}">
              <a16:creationId xmlns:a16="http://schemas.microsoft.com/office/drawing/2014/main" id="{F250C35C-8868-4B5F-9A57-DDB975968859}"/>
            </a:ext>
          </a:extLst>
        </xdr:cNvPr>
        <xdr:cNvSpPr/>
      </xdr:nvSpPr>
      <xdr:spPr>
        <a:xfrm rot="10800000">
          <a:off x="5085521" y="10775674"/>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198782</xdr:colOff>
      <xdr:row>56</xdr:row>
      <xdr:rowOff>88624</xdr:rowOff>
    </xdr:from>
    <xdr:to>
      <xdr:col>11</xdr:col>
      <xdr:colOff>408332</xdr:colOff>
      <xdr:row>57</xdr:row>
      <xdr:rowOff>107674</xdr:rowOff>
    </xdr:to>
    <xdr:sp macro="" textlink="">
      <xdr:nvSpPr>
        <xdr:cNvPr id="74" name="Oval 73">
          <a:extLst>
            <a:ext uri="{FF2B5EF4-FFF2-40B4-BE49-F238E27FC236}">
              <a16:creationId xmlns:a16="http://schemas.microsoft.com/office/drawing/2014/main" id="{EB52337B-252C-4BCA-925E-25D61E6DAE0C}"/>
            </a:ext>
          </a:extLst>
        </xdr:cNvPr>
        <xdr:cNvSpPr/>
      </xdr:nvSpPr>
      <xdr:spPr>
        <a:xfrm>
          <a:off x="6924260" y="10756624"/>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204581</xdr:colOff>
      <xdr:row>60</xdr:row>
      <xdr:rowOff>130037</xdr:rowOff>
    </xdr:from>
    <xdr:to>
      <xdr:col>6</xdr:col>
      <xdr:colOff>414131</xdr:colOff>
      <xdr:row>61</xdr:row>
      <xdr:rowOff>149087</xdr:rowOff>
    </xdr:to>
    <xdr:sp macro="" textlink="">
      <xdr:nvSpPr>
        <xdr:cNvPr id="75" name="Oval 74">
          <a:extLst>
            <a:ext uri="{FF2B5EF4-FFF2-40B4-BE49-F238E27FC236}">
              <a16:creationId xmlns:a16="http://schemas.microsoft.com/office/drawing/2014/main" id="{F47F0971-790D-4F6A-9F0C-B63A4F4692EC}"/>
            </a:ext>
          </a:extLst>
        </xdr:cNvPr>
        <xdr:cNvSpPr/>
      </xdr:nvSpPr>
      <xdr:spPr>
        <a:xfrm>
          <a:off x="3882059" y="11560037"/>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188015</xdr:colOff>
      <xdr:row>60</xdr:row>
      <xdr:rowOff>140804</xdr:rowOff>
    </xdr:from>
    <xdr:to>
      <xdr:col>7</xdr:col>
      <xdr:colOff>397565</xdr:colOff>
      <xdr:row>61</xdr:row>
      <xdr:rowOff>159854</xdr:rowOff>
    </xdr:to>
    <xdr:sp macro="" textlink="">
      <xdr:nvSpPr>
        <xdr:cNvPr id="76" name="Oval 75">
          <a:extLst>
            <a:ext uri="{FF2B5EF4-FFF2-40B4-BE49-F238E27FC236}">
              <a16:creationId xmlns:a16="http://schemas.microsoft.com/office/drawing/2014/main" id="{522AF1BA-6B48-4C71-9A54-81485DA0C3C1}"/>
            </a:ext>
          </a:extLst>
        </xdr:cNvPr>
        <xdr:cNvSpPr/>
      </xdr:nvSpPr>
      <xdr:spPr>
        <a:xfrm>
          <a:off x="4478406" y="11570804"/>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219241</xdr:colOff>
      <xdr:row>60</xdr:row>
      <xdr:rowOff>140777</xdr:rowOff>
    </xdr:from>
    <xdr:to>
      <xdr:col>8</xdr:col>
      <xdr:colOff>430696</xdr:colOff>
      <xdr:row>61</xdr:row>
      <xdr:rowOff>132522</xdr:rowOff>
    </xdr:to>
    <xdr:sp macro="" textlink="">
      <xdr:nvSpPr>
        <xdr:cNvPr id="87" name="Isosceles Triangle 86">
          <a:extLst>
            <a:ext uri="{FF2B5EF4-FFF2-40B4-BE49-F238E27FC236}">
              <a16:creationId xmlns:a16="http://schemas.microsoft.com/office/drawing/2014/main" id="{1F085CBA-101B-4363-A1C6-9CC3A70CDF8D}"/>
            </a:ext>
          </a:extLst>
        </xdr:cNvPr>
        <xdr:cNvSpPr/>
      </xdr:nvSpPr>
      <xdr:spPr>
        <a:xfrm rot="10800000">
          <a:off x="5105980" y="11570777"/>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207064</xdr:colOff>
      <xdr:row>60</xdr:row>
      <xdr:rowOff>113472</xdr:rowOff>
    </xdr:from>
    <xdr:to>
      <xdr:col>9</xdr:col>
      <xdr:colOff>416614</xdr:colOff>
      <xdr:row>61</xdr:row>
      <xdr:rowOff>132522</xdr:rowOff>
    </xdr:to>
    <xdr:sp macro="" textlink="">
      <xdr:nvSpPr>
        <xdr:cNvPr id="96" name="Oval 95">
          <a:extLst>
            <a:ext uri="{FF2B5EF4-FFF2-40B4-BE49-F238E27FC236}">
              <a16:creationId xmlns:a16="http://schemas.microsoft.com/office/drawing/2014/main" id="{5835E99A-43BB-4175-A1F9-DFFB48140C63}"/>
            </a:ext>
          </a:extLst>
        </xdr:cNvPr>
        <xdr:cNvSpPr/>
      </xdr:nvSpPr>
      <xdr:spPr>
        <a:xfrm>
          <a:off x="5706716" y="11543472"/>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10</xdr:col>
      <xdr:colOff>198783</xdr:colOff>
      <xdr:row>60</xdr:row>
      <xdr:rowOff>132522</xdr:rowOff>
    </xdr:from>
    <xdr:to>
      <xdr:col>10</xdr:col>
      <xdr:colOff>408333</xdr:colOff>
      <xdr:row>61</xdr:row>
      <xdr:rowOff>151572</xdr:rowOff>
    </xdr:to>
    <xdr:sp macro="" textlink="">
      <xdr:nvSpPr>
        <xdr:cNvPr id="97" name="Oval 96">
          <a:extLst>
            <a:ext uri="{FF2B5EF4-FFF2-40B4-BE49-F238E27FC236}">
              <a16:creationId xmlns:a16="http://schemas.microsoft.com/office/drawing/2014/main" id="{32FE67BC-1780-43EC-99C4-821ED7078761}"/>
            </a:ext>
          </a:extLst>
        </xdr:cNvPr>
        <xdr:cNvSpPr/>
      </xdr:nvSpPr>
      <xdr:spPr>
        <a:xfrm>
          <a:off x="6311348" y="11562522"/>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188015</xdr:colOff>
      <xdr:row>60</xdr:row>
      <xdr:rowOff>130037</xdr:rowOff>
    </xdr:from>
    <xdr:to>
      <xdr:col>11</xdr:col>
      <xdr:colOff>397565</xdr:colOff>
      <xdr:row>61</xdr:row>
      <xdr:rowOff>149087</xdr:rowOff>
    </xdr:to>
    <xdr:sp macro="" textlink="">
      <xdr:nvSpPr>
        <xdr:cNvPr id="98" name="Oval 97">
          <a:extLst>
            <a:ext uri="{FF2B5EF4-FFF2-40B4-BE49-F238E27FC236}">
              <a16:creationId xmlns:a16="http://schemas.microsoft.com/office/drawing/2014/main" id="{FF0030CE-F40E-4207-801B-5C9EC1416189}"/>
            </a:ext>
          </a:extLst>
        </xdr:cNvPr>
        <xdr:cNvSpPr/>
      </xdr:nvSpPr>
      <xdr:spPr>
        <a:xfrm>
          <a:off x="6913493" y="11560037"/>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4</xdr:col>
      <xdr:colOff>530087</xdr:colOff>
      <xdr:row>27</xdr:row>
      <xdr:rowOff>124239</xdr:rowOff>
    </xdr:from>
    <xdr:to>
      <xdr:col>5</xdr:col>
      <xdr:colOff>126724</xdr:colOff>
      <xdr:row>28</xdr:row>
      <xdr:rowOff>143289</xdr:rowOff>
    </xdr:to>
    <xdr:sp macro="" textlink="">
      <xdr:nvSpPr>
        <xdr:cNvPr id="99" name="Oval 98">
          <a:extLst>
            <a:ext uri="{FF2B5EF4-FFF2-40B4-BE49-F238E27FC236}">
              <a16:creationId xmlns:a16="http://schemas.microsoft.com/office/drawing/2014/main" id="{9B5ABF52-512F-44BB-9FE8-E42A7B14C419}"/>
            </a:ext>
          </a:extLst>
        </xdr:cNvPr>
        <xdr:cNvSpPr/>
      </xdr:nvSpPr>
      <xdr:spPr>
        <a:xfrm>
          <a:off x="2981739" y="5267739"/>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5</xdr:col>
      <xdr:colOff>508552</xdr:colOff>
      <xdr:row>27</xdr:row>
      <xdr:rowOff>135834</xdr:rowOff>
    </xdr:from>
    <xdr:to>
      <xdr:col>6</xdr:col>
      <xdr:colOff>105189</xdr:colOff>
      <xdr:row>28</xdr:row>
      <xdr:rowOff>154884</xdr:rowOff>
    </xdr:to>
    <xdr:sp macro="" textlink="">
      <xdr:nvSpPr>
        <xdr:cNvPr id="100" name="Oval 99">
          <a:extLst>
            <a:ext uri="{FF2B5EF4-FFF2-40B4-BE49-F238E27FC236}">
              <a16:creationId xmlns:a16="http://schemas.microsoft.com/office/drawing/2014/main" id="{C2AD214B-878F-4123-9032-2E9322C6464E}"/>
            </a:ext>
          </a:extLst>
        </xdr:cNvPr>
        <xdr:cNvSpPr/>
      </xdr:nvSpPr>
      <xdr:spPr>
        <a:xfrm>
          <a:off x="3573117" y="5279334"/>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513523</xdr:colOff>
      <xdr:row>27</xdr:row>
      <xdr:rowOff>115956</xdr:rowOff>
    </xdr:from>
    <xdr:to>
      <xdr:col>7</xdr:col>
      <xdr:colOff>110160</xdr:colOff>
      <xdr:row>28</xdr:row>
      <xdr:rowOff>135006</xdr:rowOff>
    </xdr:to>
    <xdr:sp macro="" textlink="">
      <xdr:nvSpPr>
        <xdr:cNvPr id="101" name="Oval 100">
          <a:extLst>
            <a:ext uri="{FF2B5EF4-FFF2-40B4-BE49-F238E27FC236}">
              <a16:creationId xmlns:a16="http://schemas.microsoft.com/office/drawing/2014/main" id="{E6499A04-339E-47CE-9809-3B405562D2CA}"/>
            </a:ext>
          </a:extLst>
        </xdr:cNvPr>
        <xdr:cNvSpPr/>
      </xdr:nvSpPr>
      <xdr:spPr>
        <a:xfrm>
          <a:off x="4191001" y="5259456"/>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11</xdr:col>
      <xdr:colOff>106846</xdr:colOff>
      <xdr:row>74</xdr:row>
      <xdr:rowOff>58186</xdr:rowOff>
    </xdr:from>
    <xdr:to>
      <xdr:col>11</xdr:col>
      <xdr:colOff>509436</xdr:colOff>
      <xdr:row>74</xdr:row>
      <xdr:rowOff>262656</xdr:rowOff>
    </xdr:to>
    <xdr:sp macro="" textlink="">
      <xdr:nvSpPr>
        <xdr:cNvPr id="103" name="Rectangle 102">
          <a:extLst>
            <a:ext uri="{FF2B5EF4-FFF2-40B4-BE49-F238E27FC236}">
              <a16:creationId xmlns:a16="http://schemas.microsoft.com/office/drawing/2014/main" id="{04E87051-5461-4977-94D1-A5B706322ECB}"/>
            </a:ext>
          </a:extLst>
        </xdr:cNvPr>
        <xdr:cNvSpPr/>
      </xdr:nvSpPr>
      <xdr:spPr>
        <a:xfrm>
          <a:off x="6832324" y="14776382"/>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430695</xdr:colOff>
      <xdr:row>16</xdr:row>
      <xdr:rowOff>24847</xdr:rowOff>
    </xdr:from>
    <xdr:to>
      <xdr:col>7</xdr:col>
      <xdr:colOff>190500</xdr:colOff>
      <xdr:row>17</xdr:row>
      <xdr:rowOff>124239</xdr:rowOff>
    </xdr:to>
    <xdr:sp macro="" textlink="">
      <xdr:nvSpPr>
        <xdr:cNvPr id="104" name="Rectangle 103">
          <a:extLst>
            <a:ext uri="{FF2B5EF4-FFF2-40B4-BE49-F238E27FC236}">
              <a16:creationId xmlns:a16="http://schemas.microsoft.com/office/drawing/2014/main" id="{AF911DCF-BCB2-46C1-9D78-80C7FE07BEC5}"/>
            </a:ext>
          </a:extLst>
        </xdr:cNvPr>
        <xdr:cNvSpPr/>
      </xdr:nvSpPr>
      <xdr:spPr>
        <a:xfrm>
          <a:off x="4108173" y="3072847"/>
          <a:ext cx="372718" cy="289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r>
            <a:rPr lang="en-US" sz="2000" b="1">
              <a:solidFill>
                <a:schemeClr val="tx1"/>
              </a:solidFill>
              <a:latin typeface="Times New Roman" panose="02020603050405020304" pitchFamily="18" charset="0"/>
              <a:cs typeface="Times New Roman" panose="02020603050405020304" pitchFamily="18" charset="0"/>
            </a:rPr>
            <a:t>X</a:t>
          </a:r>
        </a:p>
      </xdr:txBody>
    </xdr:sp>
    <xdr:clientData/>
  </xdr:twoCellAnchor>
  <xdr:twoCellAnchor>
    <xdr:from>
      <xdr:col>8</xdr:col>
      <xdr:colOff>438977</xdr:colOff>
      <xdr:row>27</xdr:row>
      <xdr:rowOff>115957</xdr:rowOff>
    </xdr:from>
    <xdr:to>
      <xdr:col>9</xdr:col>
      <xdr:colOff>228654</xdr:colOff>
      <xdr:row>28</xdr:row>
      <xdr:rowOff>129927</xdr:rowOff>
    </xdr:to>
    <xdr:sp macro="" textlink="">
      <xdr:nvSpPr>
        <xdr:cNvPr id="105" name="Rectangle 104">
          <a:extLst>
            <a:ext uri="{FF2B5EF4-FFF2-40B4-BE49-F238E27FC236}">
              <a16:creationId xmlns:a16="http://schemas.microsoft.com/office/drawing/2014/main" id="{F15AEE58-8B33-42CC-8EF7-F5BFB8709FBB}"/>
            </a:ext>
          </a:extLst>
        </xdr:cNvPr>
        <xdr:cNvSpPr/>
      </xdr:nvSpPr>
      <xdr:spPr>
        <a:xfrm>
          <a:off x="5325716" y="5259457"/>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434009</xdr:colOff>
      <xdr:row>27</xdr:row>
      <xdr:rowOff>102704</xdr:rowOff>
    </xdr:from>
    <xdr:to>
      <xdr:col>8</xdr:col>
      <xdr:colOff>240251</xdr:colOff>
      <xdr:row>28</xdr:row>
      <xdr:rowOff>116674</xdr:rowOff>
    </xdr:to>
    <xdr:sp macro="" textlink="">
      <xdr:nvSpPr>
        <xdr:cNvPr id="106" name="Rectangle 105">
          <a:extLst>
            <a:ext uri="{FF2B5EF4-FFF2-40B4-BE49-F238E27FC236}">
              <a16:creationId xmlns:a16="http://schemas.microsoft.com/office/drawing/2014/main" id="{ED9F5342-9D08-44BF-8A5C-5B5DC0175ADF}"/>
            </a:ext>
          </a:extLst>
        </xdr:cNvPr>
        <xdr:cNvSpPr/>
      </xdr:nvSpPr>
      <xdr:spPr>
        <a:xfrm>
          <a:off x="4724400" y="5246204"/>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527602</xdr:colOff>
      <xdr:row>27</xdr:row>
      <xdr:rowOff>115956</xdr:rowOff>
    </xdr:from>
    <xdr:to>
      <xdr:col>10</xdr:col>
      <xdr:colOff>124239</xdr:colOff>
      <xdr:row>28</xdr:row>
      <xdr:rowOff>135006</xdr:rowOff>
    </xdr:to>
    <xdr:sp macro="" textlink="">
      <xdr:nvSpPr>
        <xdr:cNvPr id="107" name="Oval 106">
          <a:extLst>
            <a:ext uri="{FF2B5EF4-FFF2-40B4-BE49-F238E27FC236}">
              <a16:creationId xmlns:a16="http://schemas.microsoft.com/office/drawing/2014/main" id="{A3F32A42-3830-4B54-85C0-9689B33D6327}"/>
            </a:ext>
          </a:extLst>
        </xdr:cNvPr>
        <xdr:cNvSpPr/>
      </xdr:nvSpPr>
      <xdr:spPr>
        <a:xfrm>
          <a:off x="6027254" y="5259456"/>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10</xdr:col>
      <xdr:colOff>544168</xdr:colOff>
      <xdr:row>27</xdr:row>
      <xdr:rowOff>146602</xdr:rowOff>
    </xdr:from>
    <xdr:to>
      <xdr:col>11</xdr:col>
      <xdr:colOff>140805</xdr:colOff>
      <xdr:row>28</xdr:row>
      <xdr:rowOff>165652</xdr:rowOff>
    </xdr:to>
    <xdr:sp macro="" textlink="">
      <xdr:nvSpPr>
        <xdr:cNvPr id="108" name="Oval 107">
          <a:extLst>
            <a:ext uri="{FF2B5EF4-FFF2-40B4-BE49-F238E27FC236}">
              <a16:creationId xmlns:a16="http://schemas.microsoft.com/office/drawing/2014/main" id="{8FCD6D88-7567-4C73-8D6F-5B3023F60CF7}"/>
            </a:ext>
          </a:extLst>
        </xdr:cNvPr>
        <xdr:cNvSpPr/>
      </xdr:nvSpPr>
      <xdr:spPr>
        <a:xfrm>
          <a:off x="6656733" y="5290102"/>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5</xdr:col>
      <xdr:colOff>237711</xdr:colOff>
      <xdr:row>24</xdr:row>
      <xdr:rowOff>171450</xdr:rowOff>
    </xdr:from>
    <xdr:to>
      <xdr:col>5</xdr:col>
      <xdr:colOff>447261</xdr:colOff>
      <xdr:row>26</xdr:row>
      <xdr:rowOff>0</xdr:rowOff>
    </xdr:to>
    <xdr:sp macro="" textlink="">
      <xdr:nvSpPr>
        <xdr:cNvPr id="109" name="Oval 108">
          <a:extLst>
            <a:ext uri="{FF2B5EF4-FFF2-40B4-BE49-F238E27FC236}">
              <a16:creationId xmlns:a16="http://schemas.microsoft.com/office/drawing/2014/main" id="{3A04A893-53F7-4C5A-AD57-182F2BB2E870}"/>
            </a:ext>
          </a:extLst>
        </xdr:cNvPr>
        <xdr:cNvSpPr/>
      </xdr:nvSpPr>
      <xdr:spPr>
        <a:xfrm>
          <a:off x="3302276" y="4743450"/>
          <a:ext cx="209550" cy="20955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5</xdr:col>
      <xdr:colOff>521804</xdr:colOff>
      <xdr:row>22</xdr:row>
      <xdr:rowOff>47210</xdr:rowOff>
    </xdr:from>
    <xdr:to>
      <xdr:col>6</xdr:col>
      <xdr:colOff>118441</xdr:colOff>
      <xdr:row>23</xdr:row>
      <xdr:rowOff>66260</xdr:rowOff>
    </xdr:to>
    <xdr:sp macro="" textlink="">
      <xdr:nvSpPr>
        <xdr:cNvPr id="110" name="Oval 109">
          <a:extLst>
            <a:ext uri="{FF2B5EF4-FFF2-40B4-BE49-F238E27FC236}">
              <a16:creationId xmlns:a16="http://schemas.microsoft.com/office/drawing/2014/main" id="{38DD3FA5-63C5-42C8-A333-27515CD8670E}"/>
            </a:ext>
          </a:extLst>
        </xdr:cNvPr>
        <xdr:cNvSpPr/>
      </xdr:nvSpPr>
      <xdr:spPr>
        <a:xfrm>
          <a:off x="3586369" y="4238210"/>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124238</xdr:colOff>
      <xdr:row>19</xdr:row>
      <xdr:rowOff>68856</xdr:rowOff>
    </xdr:from>
    <xdr:to>
      <xdr:col>6</xdr:col>
      <xdr:colOff>526828</xdr:colOff>
      <xdr:row>20</xdr:row>
      <xdr:rowOff>82826</xdr:rowOff>
    </xdr:to>
    <xdr:sp macro="" textlink="">
      <xdr:nvSpPr>
        <xdr:cNvPr id="111" name="Rectangle 110">
          <a:extLst>
            <a:ext uri="{FF2B5EF4-FFF2-40B4-BE49-F238E27FC236}">
              <a16:creationId xmlns:a16="http://schemas.microsoft.com/office/drawing/2014/main" id="{8F17E219-46A4-4E4C-ADA0-E92CD3BCFC04}"/>
            </a:ext>
          </a:extLst>
        </xdr:cNvPr>
        <xdr:cNvSpPr/>
      </xdr:nvSpPr>
      <xdr:spPr>
        <a:xfrm>
          <a:off x="3801716" y="3688356"/>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212863</xdr:colOff>
      <xdr:row>13</xdr:row>
      <xdr:rowOff>179733</xdr:rowOff>
    </xdr:from>
    <xdr:to>
      <xdr:col>7</xdr:col>
      <xdr:colOff>422413</xdr:colOff>
      <xdr:row>15</xdr:row>
      <xdr:rowOff>8283</xdr:rowOff>
    </xdr:to>
    <xdr:sp macro="" textlink="">
      <xdr:nvSpPr>
        <xdr:cNvPr id="112" name="Oval 111">
          <a:extLst>
            <a:ext uri="{FF2B5EF4-FFF2-40B4-BE49-F238E27FC236}">
              <a16:creationId xmlns:a16="http://schemas.microsoft.com/office/drawing/2014/main" id="{5D3A0DA8-E4DF-4AB8-BBBB-8C19AF93CF8F}"/>
            </a:ext>
          </a:extLst>
        </xdr:cNvPr>
        <xdr:cNvSpPr/>
      </xdr:nvSpPr>
      <xdr:spPr>
        <a:xfrm>
          <a:off x="4503254" y="2656233"/>
          <a:ext cx="209550" cy="209550"/>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511038</xdr:colOff>
      <xdr:row>11</xdr:row>
      <xdr:rowOff>47210</xdr:rowOff>
    </xdr:from>
    <xdr:to>
      <xdr:col>8</xdr:col>
      <xdr:colOff>124240</xdr:colOff>
      <xdr:row>12</xdr:row>
      <xdr:rowOff>66260</xdr:rowOff>
    </xdr:to>
    <xdr:sp macro="" textlink="">
      <xdr:nvSpPr>
        <xdr:cNvPr id="113" name="Oval 112">
          <a:extLst>
            <a:ext uri="{FF2B5EF4-FFF2-40B4-BE49-F238E27FC236}">
              <a16:creationId xmlns:a16="http://schemas.microsoft.com/office/drawing/2014/main" id="{1A1A8A05-2E8E-47A9-B082-23E86C7AD667}"/>
            </a:ext>
          </a:extLst>
        </xdr:cNvPr>
        <xdr:cNvSpPr/>
      </xdr:nvSpPr>
      <xdr:spPr>
        <a:xfrm>
          <a:off x="4801429" y="2142710"/>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229428</xdr:colOff>
      <xdr:row>25</xdr:row>
      <xdr:rowOff>0</xdr:rowOff>
    </xdr:from>
    <xdr:to>
      <xdr:col>6</xdr:col>
      <xdr:colOff>438978</xdr:colOff>
      <xdr:row>26</xdr:row>
      <xdr:rowOff>19050</xdr:rowOff>
    </xdr:to>
    <xdr:sp macro="" textlink="">
      <xdr:nvSpPr>
        <xdr:cNvPr id="114" name="Oval 113">
          <a:extLst>
            <a:ext uri="{FF2B5EF4-FFF2-40B4-BE49-F238E27FC236}">
              <a16:creationId xmlns:a16="http://schemas.microsoft.com/office/drawing/2014/main" id="{1807EC77-4925-4431-A481-4D03C564449B}"/>
            </a:ext>
          </a:extLst>
        </xdr:cNvPr>
        <xdr:cNvSpPr/>
      </xdr:nvSpPr>
      <xdr:spPr>
        <a:xfrm>
          <a:off x="3906906" y="4762500"/>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6</xdr:col>
      <xdr:colOff>538370</xdr:colOff>
      <xdr:row>22</xdr:row>
      <xdr:rowOff>16565</xdr:rowOff>
    </xdr:from>
    <xdr:to>
      <xdr:col>7</xdr:col>
      <xdr:colOff>135007</xdr:colOff>
      <xdr:row>23</xdr:row>
      <xdr:rowOff>35615</xdr:rowOff>
    </xdr:to>
    <xdr:sp macro="" textlink="">
      <xdr:nvSpPr>
        <xdr:cNvPr id="115" name="Oval 114">
          <a:extLst>
            <a:ext uri="{FF2B5EF4-FFF2-40B4-BE49-F238E27FC236}">
              <a16:creationId xmlns:a16="http://schemas.microsoft.com/office/drawing/2014/main" id="{2813E722-5C3E-411C-9BDB-33A4E1A9FD3B}"/>
            </a:ext>
          </a:extLst>
        </xdr:cNvPr>
        <xdr:cNvSpPr/>
      </xdr:nvSpPr>
      <xdr:spPr>
        <a:xfrm>
          <a:off x="4215848" y="4207565"/>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132522</xdr:colOff>
      <xdr:row>19</xdr:row>
      <xdr:rowOff>0</xdr:rowOff>
    </xdr:from>
    <xdr:to>
      <xdr:col>7</xdr:col>
      <xdr:colOff>505240</xdr:colOff>
      <xdr:row>20</xdr:row>
      <xdr:rowOff>99392</xdr:rowOff>
    </xdr:to>
    <xdr:sp macro="" textlink="">
      <xdr:nvSpPr>
        <xdr:cNvPr id="116" name="Rectangle 115">
          <a:extLst>
            <a:ext uri="{FF2B5EF4-FFF2-40B4-BE49-F238E27FC236}">
              <a16:creationId xmlns:a16="http://schemas.microsoft.com/office/drawing/2014/main" id="{BA404E2B-B708-4B35-8A7F-439D34167EB4}"/>
            </a:ext>
          </a:extLst>
        </xdr:cNvPr>
        <xdr:cNvSpPr/>
      </xdr:nvSpPr>
      <xdr:spPr>
        <a:xfrm>
          <a:off x="4422913" y="3619500"/>
          <a:ext cx="372718" cy="289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r>
            <a:rPr lang="en-US" sz="2000" b="1">
              <a:solidFill>
                <a:schemeClr val="tx1"/>
              </a:solidFill>
              <a:latin typeface="Times New Roman" panose="02020603050405020304" pitchFamily="18" charset="0"/>
              <a:cs typeface="Times New Roman" panose="02020603050405020304" pitchFamily="18" charset="0"/>
            </a:rPr>
            <a:t>X</a:t>
          </a:r>
        </a:p>
      </xdr:txBody>
    </xdr:sp>
    <xdr:clientData/>
  </xdr:twoCellAnchor>
  <xdr:twoCellAnchor>
    <xdr:from>
      <xdr:col>7</xdr:col>
      <xdr:colOff>546652</xdr:colOff>
      <xdr:row>16</xdr:row>
      <xdr:rowOff>107674</xdr:rowOff>
    </xdr:from>
    <xdr:to>
      <xdr:col>8</xdr:col>
      <xdr:colOff>159854</xdr:colOff>
      <xdr:row>17</xdr:row>
      <xdr:rowOff>126724</xdr:rowOff>
    </xdr:to>
    <xdr:sp macro="" textlink="">
      <xdr:nvSpPr>
        <xdr:cNvPr id="117" name="Oval 116">
          <a:extLst>
            <a:ext uri="{FF2B5EF4-FFF2-40B4-BE49-F238E27FC236}">
              <a16:creationId xmlns:a16="http://schemas.microsoft.com/office/drawing/2014/main" id="{E70551C0-105D-4A97-8560-032D9A60D04B}"/>
            </a:ext>
          </a:extLst>
        </xdr:cNvPr>
        <xdr:cNvSpPr/>
      </xdr:nvSpPr>
      <xdr:spPr>
        <a:xfrm>
          <a:off x="4837043" y="3155674"/>
          <a:ext cx="209550" cy="209550"/>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254276</xdr:colOff>
      <xdr:row>13</xdr:row>
      <xdr:rowOff>171450</xdr:rowOff>
    </xdr:from>
    <xdr:to>
      <xdr:col>8</xdr:col>
      <xdr:colOff>463826</xdr:colOff>
      <xdr:row>15</xdr:row>
      <xdr:rowOff>0</xdr:rowOff>
    </xdr:to>
    <xdr:sp macro="" textlink="">
      <xdr:nvSpPr>
        <xdr:cNvPr id="118" name="Oval 117">
          <a:extLst>
            <a:ext uri="{FF2B5EF4-FFF2-40B4-BE49-F238E27FC236}">
              <a16:creationId xmlns:a16="http://schemas.microsoft.com/office/drawing/2014/main" id="{A371A565-F571-4727-B60B-623C43CE691A}"/>
            </a:ext>
          </a:extLst>
        </xdr:cNvPr>
        <xdr:cNvSpPr/>
      </xdr:nvSpPr>
      <xdr:spPr>
        <a:xfrm>
          <a:off x="5141015" y="2647950"/>
          <a:ext cx="209550" cy="209550"/>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119215</xdr:colOff>
      <xdr:row>24</xdr:row>
      <xdr:rowOff>149087</xdr:rowOff>
    </xdr:from>
    <xdr:to>
      <xdr:col>7</xdr:col>
      <xdr:colOff>521805</xdr:colOff>
      <xdr:row>25</xdr:row>
      <xdr:rowOff>163057</xdr:rowOff>
    </xdr:to>
    <xdr:sp macro="" textlink="">
      <xdr:nvSpPr>
        <xdr:cNvPr id="119" name="Rectangle 118">
          <a:extLst>
            <a:ext uri="{FF2B5EF4-FFF2-40B4-BE49-F238E27FC236}">
              <a16:creationId xmlns:a16="http://schemas.microsoft.com/office/drawing/2014/main" id="{8903B2BE-1E50-4410-9EF5-EF8E17D9BB73}"/>
            </a:ext>
          </a:extLst>
        </xdr:cNvPr>
        <xdr:cNvSpPr/>
      </xdr:nvSpPr>
      <xdr:spPr>
        <a:xfrm>
          <a:off x="4409606" y="4721087"/>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7</xdr:col>
      <xdr:colOff>425671</xdr:colOff>
      <xdr:row>22</xdr:row>
      <xdr:rowOff>16565</xdr:rowOff>
    </xdr:from>
    <xdr:to>
      <xdr:col>8</xdr:col>
      <xdr:colOff>231913</xdr:colOff>
      <xdr:row>23</xdr:row>
      <xdr:rowOff>30535</xdr:rowOff>
    </xdr:to>
    <xdr:sp macro="" textlink="">
      <xdr:nvSpPr>
        <xdr:cNvPr id="120" name="Rectangle 119">
          <a:extLst>
            <a:ext uri="{FF2B5EF4-FFF2-40B4-BE49-F238E27FC236}">
              <a16:creationId xmlns:a16="http://schemas.microsoft.com/office/drawing/2014/main" id="{D7AAB1B4-D263-4330-9EA7-2BC63E6B5EC0}"/>
            </a:ext>
          </a:extLst>
        </xdr:cNvPr>
        <xdr:cNvSpPr/>
      </xdr:nvSpPr>
      <xdr:spPr>
        <a:xfrm>
          <a:off x="4716062" y="4207565"/>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229428</xdr:colOff>
      <xdr:row>19</xdr:row>
      <xdr:rowOff>74543</xdr:rowOff>
    </xdr:from>
    <xdr:to>
      <xdr:col>8</xdr:col>
      <xdr:colOff>438978</xdr:colOff>
      <xdr:row>20</xdr:row>
      <xdr:rowOff>93593</xdr:rowOff>
    </xdr:to>
    <xdr:sp macro="" textlink="">
      <xdr:nvSpPr>
        <xdr:cNvPr id="121" name="Oval 120">
          <a:extLst>
            <a:ext uri="{FF2B5EF4-FFF2-40B4-BE49-F238E27FC236}">
              <a16:creationId xmlns:a16="http://schemas.microsoft.com/office/drawing/2014/main" id="{C7DD5D96-C115-44D7-BD3E-B423D5869EB2}"/>
            </a:ext>
          </a:extLst>
        </xdr:cNvPr>
        <xdr:cNvSpPr/>
      </xdr:nvSpPr>
      <xdr:spPr>
        <a:xfrm>
          <a:off x="5116167" y="3694043"/>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422413</xdr:colOff>
      <xdr:row>16</xdr:row>
      <xdr:rowOff>118552</xdr:rowOff>
    </xdr:from>
    <xdr:to>
      <xdr:col>9</xdr:col>
      <xdr:colOff>212090</xdr:colOff>
      <xdr:row>17</xdr:row>
      <xdr:rowOff>132522</xdr:rowOff>
    </xdr:to>
    <xdr:sp macro="" textlink="">
      <xdr:nvSpPr>
        <xdr:cNvPr id="122" name="Rectangle 121">
          <a:extLst>
            <a:ext uri="{FF2B5EF4-FFF2-40B4-BE49-F238E27FC236}">
              <a16:creationId xmlns:a16="http://schemas.microsoft.com/office/drawing/2014/main" id="{AD1D6526-DEAD-4411-9D74-75C11D9BF62F}"/>
            </a:ext>
          </a:extLst>
        </xdr:cNvPr>
        <xdr:cNvSpPr/>
      </xdr:nvSpPr>
      <xdr:spPr>
        <a:xfrm>
          <a:off x="5309152" y="3166552"/>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196298</xdr:colOff>
      <xdr:row>24</xdr:row>
      <xdr:rowOff>138320</xdr:rowOff>
    </xdr:from>
    <xdr:to>
      <xdr:col>8</xdr:col>
      <xdr:colOff>405848</xdr:colOff>
      <xdr:row>25</xdr:row>
      <xdr:rowOff>157370</xdr:rowOff>
    </xdr:to>
    <xdr:sp macro="" textlink="">
      <xdr:nvSpPr>
        <xdr:cNvPr id="123" name="Oval 122">
          <a:extLst>
            <a:ext uri="{FF2B5EF4-FFF2-40B4-BE49-F238E27FC236}">
              <a16:creationId xmlns:a16="http://schemas.microsoft.com/office/drawing/2014/main" id="{3912B820-C4B3-4473-B8F6-E92676D30E0B}"/>
            </a:ext>
          </a:extLst>
        </xdr:cNvPr>
        <xdr:cNvSpPr/>
      </xdr:nvSpPr>
      <xdr:spPr>
        <a:xfrm>
          <a:off x="5083037" y="4710320"/>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8</xdr:col>
      <xdr:colOff>519320</xdr:colOff>
      <xdr:row>22</xdr:row>
      <xdr:rowOff>8283</xdr:rowOff>
    </xdr:from>
    <xdr:to>
      <xdr:col>9</xdr:col>
      <xdr:colOff>115957</xdr:colOff>
      <xdr:row>23</xdr:row>
      <xdr:rowOff>27333</xdr:rowOff>
    </xdr:to>
    <xdr:sp macro="" textlink="">
      <xdr:nvSpPr>
        <xdr:cNvPr id="124" name="Oval 123">
          <a:extLst>
            <a:ext uri="{FF2B5EF4-FFF2-40B4-BE49-F238E27FC236}">
              <a16:creationId xmlns:a16="http://schemas.microsoft.com/office/drawing/2014/main" id="{B1BEC2DC-1CEF-4C6C-9793-92E17B118031}"/>
            </a:ext>
          </a:extLst>
        </xdr:cNvPr>
        <xdr:cNvSpPr/>
      </xdr:nvSpPr>
      <xdr:spPr>
        <a:xfrm>
          <a:off x="5406059" y="4199283"/>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245994</xdr:colOff>
      <xdr:row>19</xdr:row>
      <xdr:rowOff>55493</xdr:rowOff>
    </xdr:from>
    <xdr:to>
      <xdr:col>9</xdr:col>
      <xdr:colOff>455544</xdr:colOff>
      <xdr:row>20</xdr:row>
      <xdr:rowOff>74543</xdr:rowOff>
    </xdr:to>
    <xdr:sp macro="" textlink="">
      <xdr:nvSpPr>
        <xdr:cNvPr id="125" name="Oval 124">
          <a:extLst>
            <a:ext uri="{FF2B5EF4-FFF2-40B4-BE49-F238E27FC236}">
              <a16:creationId xmlns:a16="http://schemas.microsoft.com/office/drawing/2014/main" id="{92B66489-E8B5-4153-916E-F1D47F7AB2FE}"/>
            </a:ext>
          </a:extLst>
        </xdr:cNvPr>
        <xdr:cNvSpPr/>
      </xdr:nvSpPr>
      <xdr:spPr>
        <a:xfrm>
          <a:off x="5745646" y="3674993"/>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127497</xdr:colOff>
      <xdr:row>24</xdr:row>
      <xdr:rowOff>151682</xdr:rowOff>
    </xdr:from>
    <xdr:to>
      <xdr:col>9</xdr:col>
      <xdr:colOff>530087</xdr:colOff>
      <xdr:row>25</xdr:row>
      <xdr:rowOff>165652</xdr:rowOff>
    </xdr:to>
    <xdr:sp macro="" textlink="">
      <xdr:nvSpPr>
        <xdr:cNvPr id="126" name="Rectangle 125">
          <a:extLst>
            <a:ext uri="{FF2B5EF4-FFF2-40B4-BE49-F238E27FC236}">
              <a16:creationId xmlns:a16="http://schemas.microsoft.com/office/drawing/2014/main" id="{0D5F9E16-9B78-4694-A259-EACC5AF10F9E}"/>
            </a:ext>
          </a:extLst>
        </xdr:cNvPr>
        <xdr:cNvSpPr/>
      </xdr:nvSpPr>
      <xdr:spPr>
        <a:xfrm>
          <a:off x="5627149" y="4723682"/>
          <a:ext cx="402590" cy="20447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9</xdr:col>
      <xdr:colOff>571499</xdr:colOff>
      <xdr:row>22</xdr:row>
      <xdr:rowOff>33131</xdr:rowOff>
    </xdr:from>
    <xdr:to>
      <xdr:col>10</xdr:col>
      <xdr:colOff>168136</xdr:colOff>
      <xdr:row>23</xdr:row>
      <xdr:rowOff>52181</xdr:rowOff>
    </xdr:to>
    <xdr:sp macro="" textlink="">
      <xdr:nvSpPr>
        <xdr:cNvPr id="127" name="Oval 126">
          <a:extLst>
            <a:ext uri="{FF2B5EF4-FFF2-40B4-BE49-F238E27FC236}">
              <a16:creationId xmlns:a16="http://schemas.microsoft.com/office/drawing/2014/main" id="{980348D1-7C79-422F-85ED-E24AEFD2CCC0}"/>
            </a:ext>
          </a:extLst>
        </xdr:cNvPr>
        <xdr:cNvSpPr/>
      </xdr:nvSpPr>
      <xdr:spPr>
        <a:xfrm>
          <a:off x="6071151" y="4224131"/>
          <a:ext cx="209550" cy="2095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10</xdr:col>
      <xdr:colOff>140804</xdr:colOff>
      <xdr:row>24</xdr:row>
      <xdr:rowOff>91108</xdr:rowOff>
    </xdr:from>
    <xdr:to>
      <xdr:col>10</xdr:col>
      <xdr:colOff>513522</xdr:colOff>
      <xdr:row>26</xdr:row>
      <xdr:rowOff>0</xdr:rowOff>
    </xdr:to>
    <xdr:sp macro="" textlink="">
      <xdr:nvSpPr>
        <xdr:cNvPr id="128" name="Rectangle 127">
          <a:extLst>
            <a:ext uri="{FF2B5EF4-FFF2-40B4-BE49-F238E27FC236}">
              <a16:creationId xmlns:a16="http://schemas.microsoft.com/office/drawing/2014/main" id="{CF67D1C1-2A0B-4C59-8509-27557102D106}"/>
            </a:ext>
          </a:extLst>
        </xdr:cNvPr>
        <xdr:cNvSpPr/>
      </xdr:nvSpPr>
      <xdr:spPr>
        <a:xfrm>
          <a:off x="6253369" y="4663108"/>
          <a:ext cx="372718" cy="289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r>
            <a:rPr lang="en-US" sz="2000" b="1">
              <a:solidFill>
                <a:schemeClr val="tx1"/>
              </a:solidFill>
              <a:latin typeface="Times New Roman" panose="02020603050405020304" pitchFamily="18" charset="0"/>
              <a:cs typeface="Times New Roman" panose="02020603050405020304" pitchFamily="18" charset="0"/>
            </a:rPr>
            <a:t>X</a:t>
          </a:r>
        </a:p>
      </xdr:txBody>
    </xdr:sp>
    <xdr:clientData/>
  </xdr:twoCellAnchor>
  <xdr:twoCellAnchor>
    <xdr:from>
      <xdr:col>5</xdr:col>
      <xdr:colOff>190500</xdr:colOff>
      <xdr:row>56</xdr:row>
      <xdr:rowOff>124239</xdr:rowOff>
    </xdr:from>
    <xdr:to>
      <xdr:col>5</xdr:col>
      <xdr:colOff>401955</xdr:colOff>
      <xdr:row>57</xdr:row>
      <xdr:rowOff>115984</xdr:rowOff>
    </xdr:to>
    <xdr:sp macro="" textlink="">
      <xdr:nvSpPr>
        <xdr:cNvPr id="129" name="Isosceles Triangle 128">
          <a:extLst>
            <a:ext uri="{FF2B5EF4-FFF2-40B4-BE49-F238E27FC236}">
              <a16:creationId xmlns:a16="http://schemas.microsoft.com/office/drawing/2014/main" id="{044B2328-54A8-4D28-8DC8-F7E02FED9228}"/>
            </a:ext>
          </a:extLst>
        </xdr:cNvPr>
        <xdr:cNvSpPr/>
      </xdr:nvSpPr>
      <xdr:spPr>
        <a:xfrm rot="10800000">
          <a:off x="3255065" y="10792239"/>
          <a:ext cx="211455" cy="182245"/>
        </a:xfrm>
        <a:prstGeom prst="triangl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939DB-C826-4F9E-BC3F-9775ABBF3739}">
  <dimension ref="A1"/>
  <sheetViews>
    <sheetView workbookViewId="0">
      <selection activeCell="N9" sqref="N9"/>
    </sheetView>
  </sheetViews>
  <sheetFormatPr defaultRowHeight="14.4" x14ac:dyDescent="0.3"/>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39592-FBDB-4D33-80BD-43637B0A1F0B}">
  <dimension ref="A2:N44"/>
  <sheetViews>
    <sheetView zoomScale="90" zoomScaleNormal="85" workbookViewId="0">
      <selection activeCell="P27" sqref="P27"/>
    </sheetView>
  </sheetViews>
  <sheetFormatPr defaultRowHeight="14.4" x14ac:dyDescent="0.3"/>
  <cols>
    <col min="1" max="1" width="5.44140625" customWidth="1"/>
    <col min="2" max="2" width="9.109375" customWidth="1"/>
    <col min="3" max="3" width="69.6640625" customWidth="1"/>
    <col min="5" max="5" width="5.6640625" customWidth="1"/>
    <col min="6" max="6" width="21.6640625" customWidth="1"/>
    <col min="7" max="7" width="65.6640625" customWidth="1"/>
    <col min="10" max="11" width="10.6640625" customWidth="1"/>
    <col min="13" max="14" width="13.6640625" customWidth="1"/>
  </cols>
  <sheetData>
    <row r="2" spans="1:3" ht="18" customHeight="1" x14ac:dyDescent="0.3">
      <c r="A2" s="31" t="s">
        <v>63</v>
      </c>
      <c r="B2" s="65" t="s">
        <v>119</v>
      </c>
      <c r="C2" s="65"/>
    </row>
    <row r="3" spans="1:3" s="23" customFormat="1" ht="30" customHeight="1" x14ac:dyDescent="0.3">
      <c r="A3" s="27">
        <v>1</v>
      </c>
      <c r="B3" s="27" t="s">
        <v>30</v>
      </c>
      <c r="C3" s="32" t="s">
        <v>73</v>
      </c>
    </row>
    <row r="4" spans="1:3" s="23" customFormat="1" ht="30" customHeight="1" x14ac:dyDescent="0.3">
      <c r="A4" s="27">
        <v>2</v>
      </c>
      <c r="B4" s="27" t="s">
        <v>31</v>
      </c>
      <c r="C4" s="32" t="s">
        <v>74</v>
      </c>
    </row>
    <row r="5" spans="1:3" s="23" customFormat="1" ht="30" customHeight="1" x14ac:dyDescent="0.3">
      <c r="A5" s="27">
        <v>3</v>
      </c>
      <c r="B5" s="27" t="s">
        <v>33</v>
      </c>
      <c r="C5" s="32" t="s">
        <v>118</v>
      </c>
    </row>
    <row r="6" spans="1:3" s="23" customFormat="1" ht="30" customHeight="1" x14ac:dyDescent="0.3">
      <c r="A6" s="27">
        <v>4</v>
      </c>
      <c r="B6" s="27" t="s">
        <v>41</v>
      </c>
      <c r="C6" s="32" t="s">
        <v>129</v>
      </c>
    </row>
    <row r="7" spans="1:3" s="109" customFormat="1" x14ac:dyDescent="0.3"/>
    <row r="8" spans="1:3" s="109" customFormat="1" x14ac:dyDescent="0.3">
      <c r="C8" s="111"/>
    </row>
    <row r="9" spans="1:3" ht="18" customHeight="1" x14ac:dyDescent="0.3">
      <c r="A9" s="31" t="s">
        <v>63</v>
      </c>
      <c r="B9" s="83" t="s">
        <v>116</v>
      </c>
      <c r="C9" s="110"/>
    </row>
    <row r="10" spans="1:3" ht="18" customHeight="1" x14ac:dyDescent="0.3">
      <c r="A10" s="28">
        <v>1</v>
      </c>
      <c r="B10" s="81" t="s">
        <v>112</v>
      </c>
      <c r="C10" s="82"/>
    </row>
    <row r="11" spans="1:3" ht="31.5" customHeight="1" x14ac:dyDescent="0.3">
      <c r="A11" s="28">
        <v>2</v>
      </c>
      <c r="B11" s="81" t="s">
        <v>117</v>
      </c>
      <c r="C11" s="82"/>
    </row>
    <row r="12" spans="1:3" ht="18" customHeight="1" x14ac:dyDescent="0.3">
      <c r="A12" s="28">
        <v>3</v>
      </c>
      <c r="B12" s="81" t="s">
        <v>110</v>
      </c>
      <c r="C12" s="82"/>
    </row>
    <row r="13" spans="1:3" ht="47.25" customHeight="1" x14ac:dyDescent="0.3">
      <c r="A13" s="28">
        <v>4</v>
      </c>
      <c r="B13" s="81" t="s">
        <v>111</v>
      </c>
      <c r="C13" s="82"/>
    </row>
    <row r="14" spans="1:3" ht="18" customHeight="1" x14ac:dyDescent="0.3">
      <c r="A14" s="28">
        <v>5</v>
      </c>
      <c r="B14" s="81" t="s">
        <v>113</v>
      </c>
      <c r="C14" s="82"/>
    </row>
    <row r="15" spans="1:3" ht="79.5" customHeight="1" x14ac:dyDescent="0.3">
      <c r="A15" s="28">
        <v>6</v>
      </c>
      <c r="B15" s="81" t="s">
        <v>138</v>
      </c>
      <c r="C15" s="82"/>
    </row>
    <row r="16" spans="1:3" ht="18" customHeight="1" x14ac:dyDescent="0.3">
      <c r="A16" s="28">
        <v>7</v>
      </c>
      <c r="B16" s="81" t="s">
        <v>133</v>
      </c>
      <c r="C16" s="82"/>
    </row>
    <row r="17" spans="1:7" ht="31.5" customHeight="1" x14ac:dyDescent="0.3">
      <c r="A17" s="28">
        <v>8</v>
      </c>
      <c r="B17" s="81" t="s">
        <v>115</v>
      </c>
      <c r="C17" s="82"/>
    </row>
    <row r="19" spans="1:7" ht="16.2" x14ac:dyDescent="0.3">
      <c r="E19" s="36" t="s">
        <v>63</v>
      </c>
      <c r="F19" s="36" t="s">
        <v>119</v>
      </c>
      <c r="G19" s="37" t="s">
        <v>116</v>
      </c>
    </row>
    <row r="20" spans="1:7" ht="15" customHeight="1" x14ac:dyDescent="0.3">
      <c r="E20" s="75">
        <v>1</v>
      </c>
      <c r="F20" s="79" t="str">
        <f>C3</f>
        <v xml:space="preserve">Kemampuan pegawai dalam memahami pertanyaan serta memberikan pelayanan sesuai kebutuhan nasabah </v>
      </c>
      <c r="G20" s="33" t="str">
        <f>B10</f>
        <v>Pelatihan standar pelayanan untuk pegawai sesuai SOP</v>
      </c>
    </row>
    <row r="21" spans="1:7" ht="15.6" x14ac:dyDescent="0.3">
      <c r="E21" s="76"/>
      <c r="F21" s="79"/>
      <c r="G21" s="34" t="str">
        <f>B11</f>
        <v>Melakukan training untuk meningkatkan tingkat kinerja pegawai sehingga memberikan layanan yang cepat dan akurat kepada nasabah</v>
      </c>
    </row>
    <row r="22" spans="1:7" ht="15.6" x14ac:dyDescent="0.3">
      <c r="E22" s="76"/>
      <c r="F22" s="79"/>
      <c r="G22" s="35" t="str">
        <f>B12</f>
        <v>Memahami produk-produk yang disediakan bank</v>
      </c>
    </row>
    <row r="23" spans="1:7" ht="15.6" x14ac:dyDescent="0.3">
      <c r="E23" s="77"/>
      <c r="F23" s="79"/>
      <c r="G23" s="34" t="str">
        <f>B13</f>
        <v>Memberikan fasilitas workshop bagi pegawai yang berkaitan langsung dengan psikologi nasabah (gerak fisik) sehinga layanan dapat diberikan terkesan lebih tepat sasaran dan diterima oleh nasabah</v>
      </c>
    </row>
    <row r="24" spans="1:7" ht="15" customHeight="1" x14ac:dyDescent="0.3">
      <c r="E24" s="75">
        <v>2</v>
      </c>
      <c r="F24" s="80" t="str">
        <f>C4</f>
        <v>Keakuratan pencatatan transaksi dan tidak adanya kesalahan pegawai dalam memberikan pelayanan</v>
      </c>
      <c r="G24" s="33" t="str">
        <f>G20</f>
        <v>Pelatihan standar pelayanan untuk pegawai sesuai SOP</v>
      </c>
    </row>
    <row r="25" spans="1:7" ht="15.6" x14ac:dyDescent="0.3">
      <c r="E25" s="76"/>
      <c r="F25" s="80"/>
      <c r="G25" s="34" t="str">
        <f>G21</f>
        <v>Melakukan training untuk meningkatkan tingkat kinerja pegawai sehingga memberikan layanan yang cepat dan akurat kepada nasabah</v>
      </c>
    </row>
    <row r="26" spans="1:7" ht="15.6" x14ac:dyDescent="0.3">
      <c r="E26" s="77"/>
      <c r="F26" s="80"/>
      <c r="G26" s="35" t="str">
        <f>B14</f>
        <v>Data nasabah tertera secara lengkap pada setiap kriteria yang dibutuhkan</v>
      </c>
    </row>
    <row r="27" spans="1:7" ht="15" customHeight="1" x14ac:dyDescent="0.3">
      <c r="E27" s="75">
        <v>3</v>
      </c>
      <c r="F27" s="79" t="str">
        <f>C5</f>
        <v xml:space="preserve">Pemberian layanan sesuai waktu yang dijanjikan sehingga bank mempunyai repiutasi yang baik dimata nasabahnya </v>
      </c>
      <c r="G27" s="33" t="str">
        <f>G24</f>
        <v>Pelatihan standar pelayanan untuk pegawai sesuai SOP</v>
      </c>
    </row>
    <row r="28" spans="1:7" ht="15.6" x14ac:dyDescent="0.3">
      <c r="E28" s="76"/>
      <c r="F28" s="79"/>
      <c r="G28" s="34" t="str">
        <f>G25</f>
        <v>Melakukan training untuk meningkatkan tingkat kinerja pegawai sehingga memberikan layanan yang cepat dan akurat kepada nasabah</v>
      </c>
    </row>
    <row r="29" spans="1:7" ht="15.6" x14ac:dyDescent="0.3">
      <c r="E29" s="76"/>
      <c r="F29" s="79"/>
      <c r="G29" s="34" t="str">
        <f>B15</f>
        <v>Menepati janji berarti waktu untuk menyelesaikan masalah terkadang tidak terlalu tepat waktu. Manajemen harus memberikan beberapa hari dalam proses penyelesaian yang sebenarnya. Oleh karena itu, jika proses penyelesaian tidak selesai secara real time, manajemen masih memiliki waktu untuk menyelesaikan masalah tersebut</v>
      </c>
    </row>
    <row r="30" spans="1:7" ht="15.6" x14ac:dyDescent="0.3">
      <c r="E30" s="77"/>
      <c r="F30" s="79"/>
      <c r="G30" s="35" t="str">
        <f>B16</f>
        <v>Kesinergian yang baik anatara unit terkait</v>
      </c>
    </row>
    <row r="31" spans="1:7" ht="15" customHeight="1" x14ac:dyDescent="0.3">
      <c r="E31" s="87">
        <v>4</v>
      </c>
      <c r="F31" s="79" t="str">
        <f>C6</f>
        <v xml:space="preserve">Sikap profesional, positif, ramah dan sopan karyawan dalam memberikan pelayanan </v>
      </c>
      <c r="G31" s="33" t="str">
        <f>G27</f>
        <v>Pelatihan standar pelayanan untuk pegawai sesuai SOP</v>
      </c>
    </row>
    <row r="32" spans="1:7" ht="15.6" x14ac:dyDescent="0.3">
      <c r="E32" s="87"/>
      <c r="F32" s="79"/>
      <c r="G32" s="34" t="str">
        <f>G28</f>
        <v>Melakukan training untuk meningkatkan tingkat kinerja pegawai sehingga memberikan layanan yang cepat dan akurat kepada nasabah</v>
      </c>
    </row>
    <row r="33" spans="5:14" ht="15.6" x14ac:dyDescent="0.3">
      <c r="E33" s="87"/>
      <c r="F33" s="79"/>
      <c r="G33" s="34" t="str">
        <f>B13</f>
        <v>Memberikan fasilitas workshop bagi pegawai yang berkaitan langsung dengan psikologi nasabah (gerak fisik) sehinga layanan dapat diberikan terkesan lebih tepat sasaran dan diterima oleh nasabah</v>
      </c>
    </row>
    <row r="34" spans="5:14" ht="15.6" x14ac:dyDescent="0.3">
      <c r="E34" s="87"/>
      <c r="F34" s="79"/>
      <c r="G34" s="39" t="str">
        <f>B17</f>
        <v>Bank memberikan reward kepada pegawai yang mampu menyelesaikan permasalahan nasabah agar meningkatkan kemampuan pegawai aktif dalam merespon nasabah</v>
      </c>
    </row>
    <row r="37" spans="5:14" ht="24.9" customHeight="1" x14ac:dyDescent="0.3">
      <c r="I37" s="64" t="s">
        <v>139</v>
      </c>
      <c r="J37" s="64"/>
      <c r="K37" s="64"/>
      <c r="L37" s="64" t="s">
        <v>140</v>
      </c>
      <c r="M37" s="64"/>
      <c r="N37" s="64"/>
    </row>
    <row r="38" spans="5:14" ht="24.9" customHeight="1" x14ac:dyDescent="0.3">
      <c r="I38" s="35"/>
      <c r="J38" s="78" t="s">
        <v>141</v>
      </c>
      <c r="K38" s="78"/>
      <c r="L38" s="35"/>
      <c r="M38" s="84" t="s">
        <v>146</v>
      </c>
      <c r="N38" s="84"/>
    </row>
    <row r="39" spans="5:14" ht="24.9" customHeight="1" x14ac:dyDescent="0.3">
      <c r="I39" s="35"/>
      <c r="J39" s="78" t="s">
        <v>142</v>
      </c>
      <c r="K39" s="78"/>
      <c r="L39" s="35"/>
      <c r="M39" s="84" t="s">
        <v>147</v>
      </c>
      <c r="N39" s="84"/>
    </row>
    <row r="40" spans="5:14" ht="24.9" customHeight="1" x14ac:dyDescent="0.3">
      <c r="I40" s="35"/>
      <c r="J40" s="78" t="s">
        <v>143</v>
      </c>
      <c r="K40" s="78"/>
      <c r="L40" s="36" t="s">
        <v>144</v>
      </c>
      <c r="M40" s="84" t="s">
        <v>148</v>
      </c>
      <c r="N40" s="84"/>
    </row>
    <row r="41" spans="5:14" ht="24.9" customHeight="1" x14ac:dyDescent="0.3">
      <c r="I41" s="35"/>
      <c r="J41" s="85"/>
      <c r="K41" s="86"/>
      <c r="L41" s="36" t="s">
        <v>145</v>
      </c>
      <c r="M41" s="84" t="s">
        <v>149</v>
      </c>
      <c r="N41" s="84"/>
    </row>
    <row r="42" spans="5:14" ht="24.9" customHeight="1" x14ac:dyDescent="0.3">
      <c r="I42" s="35"/>
      <c r="J42" s="85"/>
      <c r="K42" s="86"/>
      <c r="L42" s="35"/>
      <c r="M42" s="84" t="s">
        <v>150</v>
      </c>
      <c r="N42" s="84"/>
    </row>
    <row r="43" spans="5:14" ht="24.9" customHeight="1" x14ac:dyDescent="0.3"/>
    <row r="44" spans="5:14" ht="24.9" customHeight="1" x14ac:dyDescent="0.3"/>
  </sheetData>
  <mergeCells count="30">
    <mergeCell ref="B17:C17"/>
    <mergeCell ref="B16:C16"/>
    <mergeCell ref="B15:C15"/>
    <mergeCell ref="B14:C14"/>
    <mergeCell ref="B13:C13"/>
    <mergeCell ref="B12:C12"/>
    <mergeCell ref="B11:C11"/>
    <mergeCell ref="B10:C10"/>
    <mergeCell ref="B9:C9"/>
    <mergeCell ref="M41:N41"/>
    <mergeCell ref="M42:N42"/>
    <mergeCell ref="J41:K41"/>
    <mergeCell ref="J42:K42"/>
    <mergeCell ref="E31:E34"/>
    <mergeCell ref="L37:N37"/>
    <mergeCell ref="J38:K38"/>
    <mergeCell ref="M38:N38"/>
    <mergeCell ref="M39:N39"/>
    <mergeCell ref="M40:N40"/>
    <mergeCell ref="B2:C2"/>
    <mergeCell ref="E20:E23"/>
    <mergeCell ref="E24:E26"/>
    <mergeCell ref="E27:E30"/>
    <mergeCell ref="J39:K39"/>
    <mergeCell ref="J40:K40"/>
    <mergeCell ref="F20:F23"/>
    <mergeCell ref="F24:F26"/>
    <mergeCell ref="F27:F30"/>
    <mergeCell ref="F31:F34"/>
    <mergeCell ref="I37:K37"/>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38051-A15C-406E-97A5-EBDB21BF1DBA}">
  <dimension ref="B1:AH54"/>
  <sheetViews>
    <sheetView topLeftCell="M37" zoomScale="69" zoomScaleNormal="85" workbookViewId="0">
      <selection activeCell="U3" sqref="U3"/>
    </sheetView>
  </sheetViews>
  <sheetFormatPr defaultRowHeight="14.4" x14ac:dyDescent="0.3"/>
  <cols>
    <col min="4" max="4" width="64" customWidth="1"/>
    <col min="5" max="5" width="18.33203125" customWidth="1"/>
    <col min="14" max="14" width="64.109375" customWidth="1"/>
    <col min="15" max="15" width="18" customWidth="1"/>
    <col min="16" max="16" width="18.33203125" customWidth="1"/>
    <col min="23" max="23" width="36.6640625" customWidth="1"/>
    <col min="24" max="24" width="5.44140625" customWidth="1"/>
    <col min="30" max="30" width="9.109375" customWidth="1"/>
  </cols>
  <sheetData>
    <row r="1" spans="2:34" ht="32.4" x14ac:dyDescent="0.3">
      <c r="B1" s="36" t="s">
        <v>63</v>
      </c>
      <c r="C1" s="94" t="s">
        <v>61</v>
      </c>
      <c r="D1" s="94"/>
      <c r="E1" s="41" t="s">
        <v>124</v>
      </c>
      <c r="G1" s="51"/>
      <c r="X1" s="36" t="str">
        <f>B1</f>
        <v>No.</v>
      </c>
      <c r="Y1" s="36" t="str">
        <f>C1</f>
        <v>Atribut</v>
      </c>
      <c r="Z1" s="36" t="s">
        <v>168</v>
      </c>
      <c r="AA1" s="36" t="s">
        <v>169</v>
      </c>
      <c r="AB1" s="31" t="s">
        <v>210</v>
      </c>
      <c r="AC1" s="31" t="s">
        <v>211</v>
      </c>
      <c r="AD1" s="36" t="s">
        <v>126</v>
      </c>
      <c r="AE1" s="36" t="s">
        <v>170</v>
      </c>
      <c r="AF1" s="36" t="s">
        <v>171</v>
      </c>
      <c r="AG1" s="36" t="s">
        <v>172</v>
      </c>
      <c r="AH1" s="36" t="s">
        <v>173</v>
      </c>
    </row>
    <row r="2" spans="2:34" ht="31.5" customHeight="1" x14ac:dyDescent="0.3">
      <c r="B2" s="27">
        <f>'what how'!A3</f>
        <v>1</v>
      </c>
      <c r="C2" s="27" t="str">
        <f>'what how'!B3</f>
        <v>RL06</v>
      </c>
      <c r="D2" s="34" t="str">
        <f>'what how'!C3</f>
        <v xml:space="preserve">Kemampuan pegawai dalam memahami pertanyaan serta memberikan pelayanan sesuai kebutuhan nasabah </v>
      </c>
      <c r="E2" s="27">
        <f>'(y) Harapan 1 xyz fix'!G102/100</f>
        <v>2.73</v>
      </c>
      <c r="X2" s="27">
        <f t="shared" ref="X2:Y5" si="0">B2</f>
        <v>1</v>
      </c>
      <c r="Y2" s="27" t="str">
        <f t="shared" si="0"/>
        <v>RL06</v>
      </c>
      <c r="Z2" s="27">
        <f>E2</f>
        <v>2.73</v>
      </c>
      <c r="AA2" s="27">
        <f>E9</f>
        <v>1.24</v>
      </c>
      <c r="AB2" s="27">
        <f t="shared" ref="AB2:AC5" si="1">O50</f>
        <v>1.24</v>
      </c>
      <c r="AC2" s="27">
        <f t="shared" si="1"/>
        <v>1.59</v>
      </c>
      <c r="AD2" s="27">
        <f>E16</f>
        <v>2.77</v>
      </c>
      <c r="AE2" s="49">
        <f>E23</f>
        <v>2.2338709677419355</v>
      </c>
      <c r="AF2" s="42">
        <f>E30</f>
        <v>1.5</v>
      </c>
      <c r="AG2" s="49">
        <f>E37</f>
        <v>9.1477016129032265</v>
      </c>
      <c r="AH2" s="49">
        <f>E44</f>
        <v>0.29403118621144442</v>
      </c>
    </row>
    <row r="3" spans="2:34" ht="31.5" customHeight="1" x14ac:dyDescent="0.3">
      <c r="B3" s="27">
        <f>'what how'!A4</f>
        <v>2</v>
      </c>
      <c r="C3" s="27" t="str">
        <f>'what how'!B4</f>
        <v>RL07</v>
      </c>
      <c r="D3" s="34" t="str">
        <f>'what how'!C4</f>
        <v>Keakuratan pencatatan transaksi dan tidak adanya kesalahan pegawai dalam memberikan pelayanan</v>
      </c>
      <c r="E3" s="27">
        <f>'(y) Harapan 1 xyz fix'!H102/100</f>
        <v>2.77</v>
      </c>
      <c r="X3" s="27">
        <f t="shared" si="0"/>
        <v>2</v>
      </c>
      <c r="Y3" s="27" t="str">
        <f t="shared" si="0"/>
        <v>RL07</v>
      </c>
      <c r="Z3" s="27">
        <f t="shared" ref="Z3:Z5" si="2">E3</f>
        <v>2.77</v>
      </c>
      <c r="AA3" s="27">
        <f t="shared" ref="AA3:AA5" si="3">E10</f>
        <v>1.3</v>
      </c>
      <c r="AB3" s="27">
        <f t="shared" si="1"/>
        <v>1.3</v>
      </c>
      <c r="AC3" s="27">
        <f t="shared" si="1"/>
        <v>1.61</v>
      </c>
      <c r="AD3" s="27">
        <f t="shared" ref="AD3:AD5" si="4">E17</f>
        <v>2.77</v>
      </c>
      <c r="AE3" s="49">
        <f t="shared" ref="AE3:AE5" si="5">E24</f>
        <v>2.1307692307692307</v>
      </c>
      <c r="AF3" s="42">
        <f t="shared" ref="AF3:AF5" si="6">E31</f>
        <v>1.5</v>
      </c>
      <c r="AG3" s="49">
        <f t="shared" ref="AG3:AG5" si="7">E38</f>
        <v>8.8533461538461538</v>
      </c>
      <c r="AH3" s="49">
        <f t="shared" ref="AH3:AH5" si="8">E45</f>
        <v>0.28456982766950384</v>
      </c>
    </row>
    <row r="4" spans="2:34" ht="31.5" customHeight="1" x14ac:dyDescent="0.3">
      <c r="B4" s="27">
        <f>'what how'!A5</f>
        <v>3</v>
      </c>
      <c r="C4" s="27" t="str">
        <f>'what how'!B5</f>
        <v>RL09</v>
      </c>
      <c r="D4" s="34" t="str">
        <f>'what how'!C5</f>
        <v xml:space="preserve">Pemberian layanan sesuai waktu yang dijanjikan sehingga bank mempunyai repiutasi yang baik dimata nasabahnya </v>
      </c>
      <c r="E4" s="27">
        <f>'(y) Harapan 1 xyz fix'!J102/100</f>
        <v>2.65</v>
      </c>
      <c r="X4" s="27">
        <f t="shared" si="0"/>
        <v>3</v>
      </c>
      <c r="Y4" s="27" t="str">
        <f t="shared" si="0"/>
        <v>RL09</v>
      </c>
      <c r="Z4" s="27">
        <f t="shared" si="2"/>
        <v>2.65</v>
      </c>
      <c r="AA4" s="27">
        <f t="shared" si="3"/>
        <v>1.49</v>
      </c>
      <c r="AB4" s="27">
        <f t="shared" si="1"/>
        <v>1.49</v>
      </c>
      <c r="AC4" s="27">
        <f t="shared" si="1"/>
        <v>1.48</v>
      </c>
      <c r="AD4" s="27">
        <f t="shared" si="4"/>
        <v>2.77</v>
      </c>
      <c r="AE4" s="49">
        <f t="shared" si="5"/>
        <v>1.8590604026845639</v>
      </c>
      <c r="AF4" s="42">
        <f t="shared" si="6"/>
        <v>1.2</v>
      </c>
      <c r="AG4" s="49">
        <f t="shared" si="7"/>
        <v>5.9118120805369125</v>
      </c>
      <c r="AH4" s="49">
        <f t="shared" si="8"/>
        <v>0.19002118698838288</v>
      </c>
    </row>
    <row r="5" spans="2:34" ht="31.5" customHeight="1" x14ac:dyDescent="0.3">
      <c r="B5" s="27">
        <f>'what how'!A6</f>
        <v>4</v>
      </c>
      <c r="C5" s="27" t="str">
        <f>'what how'!B6</f>
        <v>AS17</v>
      </c>
      <c r="D5" s="34" t="str">
        <f>'what how'!C6</f>
        <v xml:space="preserve">Sikap profesional, positif, ramah dan sopan karyawan dalam memberikan pelayanan </v>
      </c>
      <c r="E5" s="27">
        <f>'(y) Harapan 1 xyz fix'!R102/100</f>
        <v>2.72</v>
      </c>
      <c r="X5" s="27">
        <f t="shared" si="0"/>
        <v>4</v>
      </c>
      <c r="Y5" s="27" t="str">
        <f t="shared" si="0"/>
        <v>AS17</v>
      </c>
      <c r="Z5" s="27">
        <f t="shared" si="2"/>
        <v>2.72</v>
      </c>
      <c r="AA5" s="27">
        <f t="shared" si="3"/>
        <v>1.57</v>
      </c>
      <c r="AB5" s="27">
        <f t="shared" si="1"/>
        <v>1.57</v>
      </c>
      <c r="AC5" s="27">
        <f t="shared" si="1"/>
        <v>1.62</v>
      </c>
      <c r="AD5" s="27">
        <f t="shared" si="4"/>
        <v>2.77</v>
      </c>
      <c r="AE5" s="49">
        <f t="shared" si="5"/>
        <v>1.7643312101910829</v>
      </c>
      <c r="AF5" s="42">
        <f t="shared" si="6"/>
        <v>1.5</v>
      </c>
      <c r="AG5" s="49">
        <f t="shared" si="7"/>
        <v>7.1984713375796181</v>
      </c>
      <c r="AH5" s="49">
        <f t="shared" si="8"/>
        <v>0.23137779913066883</v>
      </c>
    </row>
    <row r="6" spans="2:34" ht="15.6" x14ac:dyDescent="0.3">
      <c r="X6" s="84" t="s">
        <v>1</v>
      </c>
      <c r="Y6" s="84"/>
      <c r="Z6" s="84"/>
      <c r="AA6" s="84"/>
      <c r="AB6" s="84"/>
      <c r="AC6" s="84"/>
      <c r="AD6" s="84"/>
      <c r="AE6" s="84"/>
      <c r="AF6" s="84"/>
      <c r="AG6" s="49">
        <f>SUM(AG2:AG5)</f>
        <v>31.111331184865911</v>
      </c>
      <c r="AH6" s="49">
        <f>SUM(AH2:AH5)</f>
        <v>1</v>
      </c>
    </row>
    <row r="8" spans="2:34" ht="48.6" x14ac:dyDescent="0.3">
      <c r="B8" s="36" t="s">
        <v>63</v>
      </c>
      <c r="C8" s="94" t="s">
        <v>61</v>
      </c>
      <c r="D8" s="94"/>
      <c r="E8" s="41" t="s">
        <v>125</v>
      </c>
      <c r="G8" s="51"/>
    </row>
    <row r="9" spans="2:34" ht="31.2" x14ac:dyDescent="0.3">
      <c r="B9" s="27">
        <f>B2</f>
        <v>1</v>
      </c>
      <c r="C9" s="27" t="str">
        <f>C2</f>
        <v>RL06</v>
      </c>
      <c r="D9" s="34" t="str">
        <f>D2</f>
        <v xml:space="preserve">Kemampuan pegawai dalam memahami pertanyaan serta memberikan pelayanan sesuai kebutuhan nasabah </v>
      </c>
      <c r="E9" s="27">
        <f>'(x) Kenyataan 1 xyz fix'!G102/100</f>
        <v>1.24</v>
      </c>
      <c r="N9" t="s">
        <v>159</v>
      </c>
      <c r="O9">
        <f>(R10*1)+(R11*2)+(R12*3)+(R13*4)</f>
        <v>124</v>
      </c>
      <c r="R9" t="str">
        <f>'(x) Kenyataan 1 xyz fix'!AA95</f>
        <v>a6</v>
      </c>
      <c r="S9" t="str">
        <f>'(x) Kenyataan 1 xyz fix'!AB95</f>
        <v>a7</v>
      </c>
      <c r="T9" t="str">
        <f>'(x) Kenyataan 1 xyz fix'!AC95</f>
        <v>a9</v>
      </c>
      <c r="U9" t="str">
        <f>'(x) Kenyataan 1 xyz fix'!AD95</f>
        <v>a17</v>
      </c>
    </row>
    <row r="10" spans="2:34" ht="31.2" x14ac:dyDescent="0.3">
      <c r="B10" s="27">
        <f t="shared" ref="B10:B12" si="9">B3</f>
        <v>2</v>
      </c>
      <c r="C10" s="27" t="str">
        <f t="shared" ref="C10:D12" si="10">C3</f>
        <v>RL07</v>
      </c>
      <c r="D10" s="34" t="str">
        <f t="shared" si="10"/>
        <v>Keakuratan pencatatan transaksi dan tidak adanya kesalahan pegawai dalam memberikan pelayanan</v>
      </c>
      <c r="E10" s="49">
        <f>'(x) Kenyataan 1 xyz fix'!H102/100</f>
        <v>1.3</v>
      </c>
      <c r="N10" t="s">
        <v>160</v>
      </c>
      <c r="O10">
        <f>(S10*1)+(S11*2)+(S12*3)+(S13*4)</f>
        <v>130</v>
      </c>
      <c r="Q10">
        <f>'(x) Kenyataan 1 xyz fix'!Z96</f>
        <v>1</v>
      </c>
      <c r="R10">
        <f>'(x) Kenyataan 1 xyz fix'!AA96</f>
        <v>79</v>
      </c>
      <c r="S10">
        <f>'(x) Kenyataan 1 xyz fix'!AB96</f>
        <v>74</v>
      </c>
      <c r="T10">
        <f>'(x) Kenyataan 1 xyz fix'!AC96</f>
        <v>70</v>
      </c>
      <c r="U10">
        <f>'(x) Kenyataan 1 xyz fix'!AD96</f>
        <v>63</v>
      </c>
    </row>
    <row r="11" spans="2:34" ht="31.2" x14ac:dyDescent="0.3">
      <c r="B11" s="27">
        <f t="shared" si="9"/>
        <v>3</v>
      </c>
      <c r="C11" s="27" t="str">
        <f t="shared" si="10"/>
        <v>RL09</v>
      </c>
      <c r="D11" s="34" t="str">
        <f t="shared" si="10"/>
        <v xml:space="preserve">Pemberian layanan sesuai waktu yang dijanjikan sehingga bank mempunyai repiutasi yang baik dimata nasabahnya </v>
      </c>
      <c r="E11" s="27">
        <f>'(x) Kenyataan 1 xyz fix'!J102/100</f>
        <v>1.49</v>
      </c>
      <c r="N11" t="s">
        <v>161</v>
      </c>
      <c r="O11">
        <f>(T10*1)+(T11*2)+(T12*3)+(T13*4)</f>
        <v>149</v>
      </c>
      <c r="Q11">
        <f>'(x) Kenyataan 1 xyz fix'!Z97</f>
        <v>2</v>
      </c>
      <c r="R11">
        <f>'(x) Kenyataan 1 xyz fix'!AA97</f>
        <v>18</v>
      </c>
      <c r="S11">
        <f>'(x) Kenyataan 1 xyz fix'!AB97</f>
        <v>22</v>
      </c>
      <c r="T11">
        <f>'(x) Kenyataan 1 xyz fix'!AC97</f>
        <v>17</v>
      </c>
      <c r="U11">
        <f>'(x) Kenyataan 1 xyz fix'!AD97</f>
        <v>19</v>
      </c>
    </row>
    <row r="12" spans="2:34" ht="31.2" x14ac:dyDescent="0.3">
      <c r="B12" s="27">
        <f t="shared" si="9"/>
        <v>4</v>
      </c>
      <c r="C12" s="27" t="str">
        <f t="shared" si="10"/>
        <v>AS17</v>
      </c>
      <c r="D12" s="34" t="str">
        <f t="shared" si="10"/>
        <v xml:space="preserve">Sikap profesional, positif, ramah dan sopan karyawan dalam memberikan pelayanan </v>
      </c>
      <c r="E12" s="27">
        <f>'(x) Kenyataan 1 xyz fix'!R102/100</f>
        <v>1.57</v>
      </c>
      <c r="N12" t="s">
        <v>162</v>
      </c>
      <c r="O12">
        <f>(U10*1)+(U11*2)+(U12*3)+(U13*4)</f>
        <v>157</v>
      </c>
      <c r="Q12">
        <f>'(x) Kenyataan 1 xyz fix'!Z98</f>
        <v>3</v>
      </c>
      <c r="R12">
        <f>'(x) Kenyataan 1 xyz fix'!AA98</f>
        <v>3</v>
      </c>
      <c r="S12">
        <f>'(x) Kenyataan 1 xyz fix'!AB98</f>
        <v>4</v>
      </c>
      <c r="T12">
        <f>'(x) Kenyataan 1 xyz fix'!AC98</f>
        <v>7</v>
      </c>
      <c r="U12">
        <f>'(x) Kenyataan 1 xyz fix'!AD98</f>
        <v>16</v>
      </c>
    </row>
    <row r="13" spans="2:34" x14ac:dyDescent="0.3">
      <c r="Q13">
        <f>'(x) Kenyataan 1 xyz fix'!Z99</f>
        <v>4</v>
      </c>
      <c r="R13">
        <f>'(x) Kenyataan 1 xyz fix'!AA99</f>
        <v>0</v>
      </c>
      <c r="S13">
        <f>'(x) Kenyataan 1 xyz fix'!AB99</f>
        <v>0</v>
      </c>
      <c r="T13">
        <f>'(x) Kenyataan 1 xyz fix'!AC99</f>
        <v>6</v>
      </c>
      <c r="U13">
        <f>'(x) Kenyataan 1 xyz fix'!AD99</f>
        <v>2</v>
      </c>
    </row>
    <row r="15" spans="2:34" ht="16.2" x14ac:dyDescent="0.3">
      <c r="B15" s="36" t="s">
        <v>63</v>
      </c>
      <c r="C15" s="94" t="s">
        <v>61</v>
      </c>
      <c r="D15" s="94"/>
      <c r="E15" s="41" t="s">
        <v>126</v>
      </c>
      <c r="G15" s="51"/>
    </row>
    <row r="16" spans="2:34" ht="31.5" customHeight="1" x14ac:dyDescent="0.3">
      <c r="B16" s="27">
        <f>B9</f>
        <v>1</v>
      </c>
      <c r="C16" s="27" t="str">
        <f>C9</f>
        <v>RL06</v>
      </c>
      <c r="D16" s="34" t="str">
        <f>D9</f>
        <v xml:space="preserve">Kemampuan pegawai dalam memahami pertanyaan serta memberikan pelayanan sesuai kebutuhan nasabah </v>
      </c>
      <c r="E16" s="27">
        <f>E3</f>
        <v>2.77</v>
      </c>
      <c r="G16" s="98"/>
      <c r="H16" s="98"/>
      <c r="I16" s="98"/>
      <c r="J16" s="98"/>
      <c r="K16" s="98"/>
      <c r="L16" s="98"/>
      <c r="M16" s="98"/>
      <c r="N16" s="98"/>
    </row>
    <row r="17" spans="2:14" ht="31.2" x14ac:dyDescent="0.3">
      <c r="B17" s="27">
        <f t="shared" ref="B17:D19" si="11">B10</f>
        <v>2</v>
      </c>
      <c r="C17" s="27" t="str">
        <f t="shared" si="11"/>
        <v>RL07</v>
      </c>
      <c r="D17" s="34" t="str">
        <f t="shared" si="11"/>
        <v>Keakuratan pencatatan transaksi dan tidak adanya kesalahan pegawai dalam memberikan pelayanan</v>
      </c>
      <c r="E17" s="27">
        <f>E16</f>
        <v>2.77</v>
      </c>
      <c r="G17" s="98"/>
      <c r="H17" s="98"/>
      <c r="I17" s="98"/>
      <c r="J17" s="98"/>
      <c r="K17" s="98"/>
      <c r="L17" s="98"/>
      <c r="M17" s="98"/>
      <c r="N17" s="98"/>
    </row>
    <row r="18" spans="2:14" ht="31.2" x14ac:dyDescent="0.3">
      <c r="B18" s="27">
        <f t="shared" si="11"/>
        <v>3</v>
      </c>
      <c r="C18" s="27" t="str">
        <f t="shared" si="11"/>
        <v>RL09</v>
      </c>
      <c r="D18" s="34" t="str">
        <f t="shared" si="11"/>
        <v xml:space="preserve">Pemberian layanan sesuai waktu yang dijanjikan sehingga bank mempunyai repiutasi yang baik dimata nasabahnya </v>
      </c>
      <c r="E18" s="27">
        <f>E17</f>
        <v>2.77</v>
      </c>
    </row>
    <row r="19" spans="2:14" ht="31.2" x14ac:dyDescent="0.3">
      <c r="B19" s="27">
        <f t="shared" si="11"/>
        <v>4</v>
      </c>
      <c r="C19" s="27" t="str">
        <f t="shared" si="11"/>
        <v>AS17</v>
      </c>
      <c r="D19" s="34" t="str">
        <f t="shared" si="11"/>
        <v xml:space="preserve">Sikap profesional, positif, ramah dan sopan karyawan dalam memberikan pelayanan </v>
      </c>
      <c r="E19" s="27">
        <f>E18</f>
        <v>2.77</v>
      </c>
    </row>
    <row r="22" spans="2:14" ht="32.4" x14ac:dyDescent="0.3">
      <c r="B22" s="36" t="s">
        <v>63</v>
      </c>
      <c r="C22" s="94" t="s">
        <v>61</v>
      </c>
      <c r="D22" s="94"/>
      <c r="E22" s="41" t="s">
        <v>127</v>
      </c>
      <c r="G22" s="51"/>
    </row>
    <row r="23" spans="2:14" ht="31.2" x14ac:dyDescent="0.3">
      <c r="B23" s="27">
        <f>B16</f>
        <v>1</v>
      </c>
      <c r="C23" s="27" t="str">
        <f>C16</f>
        <v>RL06</v>
      </c>
      <c r="D23" s="34" t="str">
        <f>D16</f>
        <v xml:space="preserve">Kemampuan pegawai dalam memahami pertanyaan serta memberikan pelayanan sesuai kebutuhan nasabah </v>
      </c>
      <c r="E23" s="49">
        <f>E16/E9</f>
        <v>2.2338709677419355</v>
      </c>
    </row>
    <row r="24" spans="2:14" ht="31.2" x14ac:dyDescent="0.3">
      <c r="B24" s="27">
        <f t="shared" ref="B24:D24" si="12">B17</f>
        <v>2</v>
      </c>
      <c r="C24" s="27" t="str">
        <f t="shared" si="12"/>
        <v>RL07</v>
      </c>
      <c r="D24" s="34" t="str">
        <f t="shared" si="12"/>
        <v>Keakuratan pencatatan transaksi dan tidak adanya kesalahan pegawai dalam memberikan pelayanan</v>
      </c>
      <c r="E24" s="49">
        <f t="shared" ref="E24:E26" si="13">E17/E10</f>
        <v>2.1307692307692307</v>
      </c>
    </row>
    <row r="25" spans="2:14" ht="31.2" x14ac:dyDescent="0.3">
      <c r="B25" s="27">
        <f t="shared" ref="B25:D25" si="14">B18</f>
        <v>3</v>
      </c>
      <c r="C25" s="27" t="str">
        <f t="shared" si="14"/>
        <v>RL09</v>
      </c>
      <c r="D25" s="34" t="str">
        <f t="shared" si="14"/>
        <v xml:space="preserve">Pemberian layanan sesuai waktu yang dijanjikan sehingga bank mempunyai repiutasi yang baik dimata nasabahnya </v>
      </c>
      <c r="E25" s="49">
        <f t="shared" si="13"/>
        <v>1.8590604026845639</v>
      </c>
    </row>
    <row r="26" spans="2:14" ht="31.2" x14ac:dyDescent="0.3">
      <c r="B26" s="27">
        <f t="shared" ref="B26:D26" si="15">B19</f>
        <v>4</v>
      </c>
      <c r="C26" s="27" t="str">
        <f t="shared" si="15"/>
        <v>AS17</v>
      </c>
      <c r="D26" s="34" t="str">
        <f t="shared" si="15"/>
        <v xml:space="preserve">Sikap profesional, positif, ramah dan sopan karyawan dalam memberikan pelayanan </v>
      </c>
      <c r="E26" s="49">
        <f t="shared" si="13"/>
        <v>1.7643312101910829</v>
      </c>
    </row>
    <row r="29" spans="2:14" ht="16.2" x14ac:dyDescent="0.3">
      <c r="B29" s="36" t="s">
        <v>63</v>
      </c>
      <c r="C29" s="94" t="s">
        <v>61</v>
      </c>
      <c r="D29" s="94"/>
      <c r="E29" s="41" t="s">
        <v>128</v>
      </c>
      <c r="G29" s="51"/>
    </row>
    <row r="30" spans="2:14" ht="31.2" x14ac:dyDescent="0.3">
      <c r="B30" s="27">
        <f>B23</f>
        <v>1</v>
      </c>
      <c r="C30" s="27" t="str">
        <f>C23</f>
        <v>RL06</v>
      </c>
      <c r="D30" s="34" t="str">
        <f>D23</f>
        <v xml:space="preserve">Kemampuan pegawai dalam memahami pertanyaan serta memberikan pelayanan sesuai kebutuhan nasabah </v>
      </c>
      <c r="E30" s="42">
        <v>1.5</v>
      </c>
    </row>
    <row r="31" spans="2:14" ht="31.2" x14ac:dyDescent="0.3">
      <c r="B31" s="27">
        <f t="shared" ref="B31:D31" si="16">B24</f>
        <v>2</v>
      </c>
      <c r="C31" s="27" t="str">
        <f t="shared" si="16"/>
        <v>RL07</v>
      </c>
      <c r="D31" s="34" t="str">
        <f t="shared" si="16"/>
        <v>Keakuratan pencatatan transaksi dan tidak adanya kesalahan pegawai dalam memberikan pelayanan</v>
      </c>
      <c r="E31" s="42">
        <v>1.5</v>
      </c>
    </row>
    <row r="32" spans="2:14" ht="31.2" x14ac:dyDescent="0.3">
      <c r="B32" s="27">
        <f t="shared" ref="B32:D32" si="17">B25</f>
        <v>3</v>
      </c>
      <c r="C32" s="27" t="str">
        <f t="shared" si="17"/>
        <v>RL09</v>
      </c>
      <c r="D32" s="34" t="str">
        <f t="shared" si="17"/>
        <v xml:space="preserve">Pemberian layanan sesuai waktu yang dijanjikan sehingga bank mempunyai repiutasi yang baik dimata nasabahnya </v>
      </c>
      <c r="E32" s="42">
        <v>1.2</v>
      </c>
    </row>
    <row r="33" spans="2:24" ht="31.2" x14ac:dyDescent="0.3">
      <c r="B33" s="27">
        <f t="shared" ref="B33:D33" si="18">B26</f>
        <v>4</v>
      </c>
      <c r="C33" s="27" t="str">
        <f t="shared" si="18"/>
        <v>AS17</v>
      </c>
      <c r="D33" s="34" t="str">
        <f t="shared" si="18"/>
        <v xml:space="preserve">Sikap profesional, positif, ramah dan sopan karyawan dalam memberikan pelayanan </v>
      </c>
      <c r="E33" s="42">
        <v>1.5</v>
      </c>
    </row>
    <row r="36" spans="2:24" ht="16.2" x14ac:dyDescent="0.3">
      <c r="B36" s="36" t="s">
        <v>63</v>
      </c>
      <c r="C36" s="94" t="s">
        <v>61</v>
      </c>
      <c r="D36" s="94"/>
      <c r="E36" s="41" t="s">
        <v>130</v>
      </c>
      <c r="G36" s="51"/>
    </row>
    <row r="37" spans="2:24" ht="31.2" x14ac:dyDescent="0.3">
      <c r="B37" s="27">
        <f>B30</f>
        <v>1</v>
      </c>
      <c r="C37" s="27" t="str">
        <f>C30</f>
        <v>RL06</v>
      </c>
      <c r="D37" s="34" t="str">
        <f>D30</f>
        <v xml:space="preserve">Kemampuan pegawai dalam memahami pertanyaan serta memberikan pelayanan sesuai kebutuhan nasabah </v>
      </c>
      <c r="E37" s="49">
        <f>E2*E23*E30</f>
        <v>9.1477016129032265</v>
      </c>
    </row>
    <row r="38" spans="2:24" ht="31.2" x14ac:dyDescent="0.3">
      <c r="B38" s="27">
        <f t="shared" ref="B38:D38" si="19">B31</f>
        <v>2</v>
      </c>
      <c r="C38" s="27" t="str">
        <f t="shared" si="19"/>
        <v>RL07</v>
      </c>
      <c r="D38" s="34" t="str">
        <f t="shared" si="19"/>
        <v>Keakuratan pencatatan transaksi dan tidak adanya kesalahan pegawai dalam memberikan pelayanan</v>
      </c>
      <c r="E38" s="49">
        <f t="shared" ref="E38:E40" si="20">E3*E24*E31</f>
        <v>8.8533461538461538</v>
      </c>
    </row>
    <row r="39" spans="2:24" ht="31.2" x14ac:dyDescent="0.3">
      <c r="B39" s="27">
        <f t="shared" ref="B39:D39" si="21">B32</f>
        <v>3</v>
      </c>
      <c r="C39" s="27" t="str">
        <f t="shared" si="21"/>
        <v>RL09</v>
      </c>
      <c r="D39" s="34" t="str">
        <f t="shared" si="21"/>
        <v xml:space="preserve">Pemberian layanan sesuai waktu yang dijanjikan sehingga bank mempunyai repiutasi yang baik dimata nasabahnya </v>
      </c>
      <c r="E39" s="49">
        <f t="shared" si="20"/>
        <v>5.9118120805369125</v>
      </c>
    </row>
    <row r="40" spans="2:24" ht="31.2" x14ac:dyDescent="0.3">
      <c r="B40" s="27">
        <f t="shared" ref="B40:D40" si="22">B33</f>
        <v>4</v>
      </c>
      <c r="C40" s="27" t="str">
        <f t="shared" si="22"/>
        <v>AS17</v>
      </c>
      <c r="D40" s="34" t="str">
        <f t="shared" si="22"/>
        <v xml:space="preserve">Sikap profesional, positif, ramah dan sopan karyawan dalam memberikan pelayanan </v>
      </c>
      <c r="E40" s="49">
        <f t="shared" si="20"/>
        <v>7.1984713375796181</v>
      </c>
    </row>
    <row r="41" spans="2:24" ht="15.6" x14ac:dyDescent="0.3">
      <c r="B41" s="95" t="s">
        <v>132</v>
      </c>
      <c r="C41" s="96"/>
      <c r="D41" s="97"/>
      <c r="E41" s="44">
        <f>SUM(E37:E40)</f>
        <v>31.111331184865911</v>
      </c>
    </row>
    <row r="43" spans="2:24" ht="32.4" x14ac:dyDescent="0.3">
      <c r="B43" s="36" t="s">
        <v>63</v>
      </c>
      <c r="C43" s="94" t="s">
        <v>61</v>
      </c>
      <c r="D43" s="94"/>
      <c r="E43" s="41" t="s">
        <v>131</v>
      </c>
      <c r="G43" s="51"/>
      <c r="R43" t="s">
        <v>50</v>
      </c>
      <c r="S43" t="str">
        <f t="shared" ref="S43:V43" si="23">R9</f>
        <v>a6</v>
      </c>
      <c r="T43" t="str">
        <f t="shared" si="23"/>
        <v>a7</v>
      </c>
      <c r="U43" t="str">
        <f t="shared" si="23"/>
        <v>a9</v>
      </c>
      <c r="V43" t="str">
        <f t="shared" si="23"/>
        <v>a17</v>
      </c>
    </row>
    <row r="44" spans="2:24" ht="31.2" x14ac:dyDescent="0.3">
      <c r="B44" s="27">
        <f>B37</f>
        <v>1</v>
      </c>
      <c r="C44" s="27" t="str">
        <f>C37</f>
        <v>RL06</v>
      </c>
      <c r="D44" s="34" t="str">
        <f>D37</f>
        <v xml:space="preserve">Kemampuan pegawai dalam memahami pertanyaan serta memberikan pelayanan sesuai kebutuhan nasabah </v>
      </c>
      <c r="E44" s="49">
        <f>E37/E41</f>
        <v>0.29403118621144442</v>
      </c>
      <c r="R44" s="11">
        <f t="shared" ref="R44:V44" si="24">Q10</f>
        <v>1</v>
      </c>
      <c r="S44">
        <f t="shared" si="24"/>
        <v>79</v>
      </c>
      <c r="T44">
        <f t="shared" si="24"/>
        <v>74</v>
      </c>
      <c r="U44">
        <f t="shared" si="24"/>
        <v>70</v>
      </c>
      <c r="V44">
        <f t="shared" si="24"/>
        <v>63</v>
      </c>
      <c r="W44" t="s">
        <v>163</v>
      </c>
      <c r="X44">
        <f>(S44*1)+(S45*2)+(S46*3)+(S47*4)</f>
        <v>124</v>
      </c>
    </row>
    <row r="45" spans="2:24" ht="31.2" x14ac:dyDescent="0.3">
      <c r="B45" s="27">
        <f t="shared" ref="B45:D45" si="25">B38</f>
        <v>2</v>
      </c>
      <c r="C45" s="27" t="str">
        <f t="shared" si="25"/>
        <v>RL07</v>
      </c>
      <c r="D45" s="34" t="str">
        <f t="shared" si="25"/>
        <v>Keakuratan pencatatan transaksi dan tidak adanya kesalahan pegawai dalam memberikan pelayanan</v>
      </c>
      <c r="E45" s="49">
        <f>E38/E41</f>
        <v>0.28456982766950384</v>
      </c>
      <c r="R45" s="11">
        <f t="shared" ref="R45:V45" si="26">Q11</f>
        <v>2</v>
      </c>
      <c r="S45">
        <f t="shared" si="26"/>
        <v>18</v>
      </c>
      <c r="T45">
        <f t="shared" si="26"/>
        <v>22</v>
      </c>
      <c r="U45">
        <f t="shared" si="26"/>
        <v>17</v>
      </c>
      <c r="V45">
        <f t="shared" si="26"/>
        <v>19</v>
      </c>
      <c r="W45" t="s">
        <v>164</v>
      </c>
      <c r="X45">
        <f>(T44*1)+(T45*2)+(T46*3)+(T47*4)</f>
        <v>130</v>
      </c>
    </row>
    <row r="46" spans="2:24" ht="31.2" x14ac:dyDescent="0.3">
      <c r="B46" s="27">
        <f t="shared" ref="B46:D46" si="27">B39</f>
        <v>3</v>
      </c>
      <c r="C46" s="27" t="str">
        <f t="shared" si="27"/>
        <v>RL09</v>
      </c>
      <c r="D46" s="34" t="str">
        <f t="shared" si="27"/>
        <v xml:space="preserve">Pemberian layanan sesuai waktu yang dijanjikan sehingga bank mempunyai repiutasi yang baik dimata nasabahnya </v>
      </c>
      <c r="E46" s="49">
        <f>E39/E41</f>
        <v>0.19002118698838288</v>
      </c>
      <c r="R46" s="11">
        <f t="shared" ref="R46:V46" si="28">Q12</f>
        <v>3</v>
      </c>
      <c r="S46">
        <f t="shared" si="28"/>
        <v>3</v>
      </c>
      <c r="T46">
        <f t="shared" si="28"/>
        <v>4</v>
      </c>
      <c r="U46">
        <f t="shared" si="28"/>
        <v>7</v>
      </c>
      <c r="V46">
        <f t="shared" si="28"/>
        <v>16</v>
      </c>
      <c r="W46" t="s">
        <v>165</v>
      </c>
      <c r="X46">
        <f>(U44*1)+(U45*2)+(U46*3)+(U47*4)</f>
        <v>149</v>
      </c>
    </row>
    <row r="47" spans="2:24" ht="31.2" x14ac:dyDescent="0.3">
      <c r="B47" s="27">
        <f t="shared" ref="B47:D47" si="29">B40</f>
        <v>4</v>
      </c>
      <c r="C47" s="27" t="str">
        <f t="shared" si="29"/>
        <v>AS17</v>
      </c>
      <c r="D47" s="34" t="str">
        <f t="shared" si="29"/>
        <v xml:space="preserve">Sikap profesional, positif, ramah dan sopan karyawan dalam memberikan pelayanan </v>
      </c>
      <c r="E47" s="49">
        <f>E40/E41</f>
        <v>0.23137779913066883</v>
      </c>
      <c r="R47" s="11">
        <f t="shared" ref="R47:V47" si="30">Q13</f>
        <v>4</v>
      </c>
      <c r="S47">
        <f t="shared" si="30"/>
        <v>0</v>
      </c>
      <c r="T47">
        <f t="shared" si="30"/>
        <v>0</v>
      </c>
      <c r="U47">
        <f t="shared" si="30"/>
        <v>6</v>
      </c>
      <c r="V47">
        <f t="shared" si="30"/>
        <v>2</v>
      </c>
      <c r="W47" t="s">
        <v>166</v>
      </c>
      <c r="X47">
        <f>(V44*1)+(V45*2)+(V46*3)+(V47*4)</f>
        <v>157</v>
      </c>
    </row>
    <row r="48" spans="2:24" ht="15.6" x14ac:dyDescent="0.3">
      <c r="B48" s="95" t="s">
        <v>132</v>
      </c>
      <c r="C48" s="96"/>
      <c r="D48" s="97"/>
      <c r="E48" s="44">
        <f>SUM(E44:E47)</f>
        <v>1</v>
      </c>
    </row>
    <row r="49" spans="12:24" ht="48" x14ac:dyDescent="0.3">
      <c r="L49" s="31" t="str">
        <f t="shared" ref="L49:M53" si="31">B1</f>
        <v>No.</v>
      </c>
      <c r="M49" s="65" t="str">
        <f t="shared" si="31"/>
        <v>Atribut</v>
      </c>
      <c r="N49" s="65"/>
      <c r="O49" s="43" t="s">
        <v>207</v>
      </c>
      <c r="P49" s="45" t="s">
        <v>206</v>
      </c>
    </row>
    <row r="50" spans="12:24" ht="31.2" x14ac:dyDescent="0.3">
      <c r="L50" s="27">
        <f t="shared" si="31"/>
        <v>1</v>
      </c>
      <c r="M50" s="27" t="str">
        <f t="shared" si="31"/>
        <v>RL06</v>
      </c>
      <c r="N50" s="32" t="str">
        <f>D2</f>
        <v xml:space="preserve">Kemampuan pegawai dalam memahami pertanyaan serta memberikan pelayanan sesuai kebutuhan nasabah </v>
      </c>
      <c r="O50" s="46">
        <f>'(x) Kenyataan 1 xyz fix'!G102/100</f>
        <v>1.24</v>
      </c>
      <c r="P50" s="47">
        <f>'(x) Kenyataan 2 wvx'!G102/100</f>
        <v>1.59</v>
      </c>
      <c r="R50" t="s">
        <v>51</v>
      </c>
      <c r="S50" t="str">
        <f>'(x) Kenyataan 2 wvx'!G107</f>
        <v>a6</v>
      </c>
      <c r="T50" t="str">
        <f>'(x) Kenyataan 2 wvx'!H107</f>
        <v>a7</v>
      </c>
      <c r="U50" t="str">
        <f>'(x) Kenyataan 2 wvx'!I107</f>
        <v>a9</v>
      </c>
      <c r="V50" t="str">
        <f>'(x) Kenyataan 2 wvx'!J107</f>
        <v>a17</v>
      </c>
    </row>
    <row r="51" spans="12:24" ht="31.2" x14ac:dyDescent="0.3">
      <c r="L51" s="27">
        <f t="shared" si="31"/>
        <v>2</v>
      </c>
      <c r="M51" s="27" t="str">
        <f t="shared" si="31"/>
        <v>RL07</v>
      </c>
      <c r="N51" s="32" t="str">
        <f>D3</f>
        <v>Keakuratan pencatatan transaksi dan tidak adanya kesalahan pegawai dalam memberikan pelayanan</v>
      </c>
      <c r="O51" s="50">
        <f>'(x) Kenyataan 1 xyz fix'!H102/100</f>
        <v>1.3</v>
      </c>
      <c r="P51" s="47">
        <f>'(x) Kenyataan 2 wvx'!H102/100</f>
        <v>1.61</v>
      </c>
      <c r="R51" s="11">
        <f>'(x) Kenyataan 2 wvx'!F108</f>
        <v>1</v>
      </c>
      <c r="S51">
        <f>'(x) Kenyataan 2 wvx'!G108</f>
        <v>61</v>
      </c>
      <c r="T51">
        <f>'(x) Kenyataan 2 wvx'!H108</f>
        <v>64</v>
      </c>
      <c r="U51">
        <f>'(x) Kenyataan 2 wvx'!I108</f>
        <v>62</v>
      </c>
      <c r="V51">
        <f>'(x) Kenyataan 2 wvx'!J108</f>
        <v>56</v>
      </c>
      <c r="W51" t="s">
        <v>203</v>
      </c>
      <c r="X51">
        <f>(S51*1)+(S52*2)+(S53*3)+(S54*4)</f>
        <v>159</v>
      </c>
    </row>
    <row r="52" spans="12:24" ht="31.2" x14ac:dyDescent="0.3">
      <c r="L52" s="27">
        <f t="shared" si="31"/>
        <v>3</v>
      </c>
      <c r="M52" s="27" t="str">
        <f t="shared" si="31"/>
        <v>RL09</v>
      </c>
      <c r="N52" s="32" t="str">
        <f>D4</f>
        <v xml:space="preserve">Pemberian layanan sesuai waktu yang dijanjikan sehingga bank mempunyai repiutasi yang baik dimata nasabahnya </v>
      </c>
      <c r="O52" s="46">
        <f>'(x) Kenyataan 1 xyz fix'!J102/100</f>
        <v>1.49</v>
      </c>
      <c r="P52" s="47">
        <f>'(x) Kenyataan 2 wvx'!J102/100</f>
        <v>1.48</v>
      </c>
      <c r="R52" s="11">
        <f>'(x) Kenyataan 2 wvx'!F109</f>
        <v>2</v>
      </c>
      <c r="S52">
        <f>'(x) Kenyataan 2 wvx'!G109</f>
        <v>23</v>
      </c>
      <c r="T52">
        <f>'(x) Kenyataan 2 wvx'!H109</f>
        <v>13</v>
      </c>
      <c r="U52">
        <f>'(x) Kenyataan 2 wvx'!I109</f>
        <v>31</v>
      </c>
      <c r="V52">
        <f>'(x) Kenyataan 2 wvx'!J109</f>
        <v>28</v>
      </c>
      <c r="W52" t="s">
        <v>167</v>
      </c>
      <c r="X52">
        <f>(T51*1)+(T52*2)+(T53*3)+(T54*4)</f>
        <v>161</v>
      </c>
    </row>
    <row r="53" spans="12:24" ht="31.2" x14ac:dyDescent="0.3">
      <c r="L53" s="27">
        <f t="shared" si="31"/>
        <v>4</v>
      </c>
      <c r="M53" s="27" t="str">
        <f t="shared" si="31"/>
        <v>AS17</v>
      </c>
      <c r="N53" s="32" t="str">
        <f>D5</f>
        <v xml:space="preserve">Sikap profesional, positif, ramah dan sopan karyawan dalam memberikan pelayanan </v>
      </c>
      <c r="O53" s="46">
        <f>'(x) Kenyataan 1 xyz fix'!R102/100</f>
        <v>1.57</v>
      </c>
      <c r="P53" s="47">
        <f>'(x) Kenyataan 2 wvx'!R102/100</f>
        <v>1.62</v>
      </c>
      <c r="R53" s="11">
        <f>'(x) Kenyataan 2 wvx'!F110</f>
        <v>3</v>
      </c>
      <c r="S53">
        <f>'(x) Kenyataan 2 wvx'!G110</f>
        <v>12</v>
      </c>
      <c r="T53">
        <f>'(x) Kenyataan 2 wvx'!H110</f>
        <v>21</v>
      </c>
      <c r="U53">
        <f>'(x) Kenyataan 2 wvx'!I110</f>
        <v>4</v>
      </c>
      <c r="V53">
        <f>'(x) Kenyataan 2 wvx'!J110</f>
        <v>14</v>
      </c>
      <c r="W53" t="s">
        <v>204</v>
      </c>
      <c r="X53">
        <f>(U51*1)+(U52*2)+(U53*3)+(U54*4)</f>
        <v>148</v>
      </c>
    </row>
    <row r="54" spans="12:24" x14ac:dyDescent="0.3">
      <c r="R54" s="11">
        <f>'(x) Kenyataan 2 wvx'!F111</f>
        <v>4</v>
      </c>
      <c r="S54">
        <f>'(x) Kenyataan 2 wvx'!G111</f>
        <v>4</v>
      </c>
      <c r="T54">
        <f>'(x) Kenyataan 2 wvx'!H111</f>
        <v>2</v>
      </c>
      <c r="U54">
        <f>'(x) Kenyataan 2 wvx'!I111</f>
        <v>3</v>
      </c>
      <c r="V54">
        <f>'(x) Kenyataan 2 wvx'!J111</f>
        <v>2</v>
      </c>
      <c r="W54" t="s">
        <v>202</v>
      </c>
      <c r="X54">
        <f>(V51*1)+(V52*2)+(V53*3)+(V54*4)</f>
        <v>162</v>
      </c>
    </row>
  </sheetData>
  <mergeCells count="12">
    <mergeCell ref="X6:AF6"/>
    <mergeCell ref="C43:D43"/>
    <mergeCell ref="B41:D41"/>
    <mergeCell ref="M49:N49"/>
    <mergeCell ref="C1:D1"/>
    <mergeCell ref="C8:D8"/>
    <mergeCell ref="C15:D15"/>
    <mergeCell ref="C22:D22"/>
    <mergeCell ref="C29:D29"/>
    <mergeCell ref="C36:D36"/>
    <mergeCell ref="G16:N17"/>
    <mergeCell ref="B48:D48"/>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69F33-4F8C-4AAF-A237-6E8D16CE11BD}">
  <dimension ref="A31:V75"/>
  <sheetViews>
    <sheetView showGridLines="0" view="pageBreakPreview" topLeftCell="A21" zoomScale="56" zoomScaleNormal="85" zoomScaleSheetLayoutView="55" workbookViewId="0">
      <selection activeCell="V59" sqref="V59"/>
    </sheetView>
  </sheetViews>
  <sheetFormatPr defaultColWidth="9.109375" defaultRowHeight="13.8" x14ac:dyDescent="0.25"/>
  <cols>
    <col min="1" max="7" width="9.109375" style="38"/>
    <col min="8" max="8" width="9" style="38" customWidth="1"/>
    <col min="9" max="16384" width="9.109375" style="38"/>
  </cols>
  <sheetData>
    <row r="31" spans="5:22" x14ac:dyDescent="0.25">
      <c r="V31" s="38" t="s">
        <v>123</v>
      </c>
    </row>
    <row r="32" spans="5:22" x14ac:dyDescent="0.25">
      <c r="E32" s="40"/>
      <c r="F32" s="40"/>
      <c r="G32" s="40"/>
      <c r="H32" s="40"/>
      <c r="I32" s="40"/>
      <c r="J32" s="40"/>
      <c r="K32" s="40"/>
      <c r="L32" s="40"/>
    </row>
    <row r="33" spans="1:13" x14ac:dyDescent="0.25">
      <c r="A33" s="91" t="s">
        <v>121</v>
      </c>
      <c r="B33" s="91"/>
      <c r="C33" s="91"/>
      <c r="D33" s="91"/>
      <c r="E33" s="90" t="s">
        <v>112</v>
      </c>
      <c r="F33" s="90" t="s">
        <v>117</v>
      </c>
      <c r="G33" s="90" t="s">
        <v>110</v>
      </c>
      <c r="H33" s="90" t="s">
        <v>111</v>
      </c>
      <c r="I33" s="90" t="s">
        <v>113</v>
      </c>
      <c r="J33" s="90" t="s">
        <v>120</v>
      </c>
      <c r="K33" s="90" t="s">
        <v>114</v>
      </c>
      <c r="L33" s="90" t="s">
        <v>115</v>
      </c>
    </row>
    <row r="34" spans="1:13" ht="15" customHeight="1" x14ac:dyDescent="0.25">
      <c r="A34" s="91"/>
      <c r="B34" s="91"/>
      <c r="C34" s="91"/>
      <c r="D34" s="91"/>
      <c r="E34" s="90"/>
      <c r="F34" s="90"/>
      <c r="G34" s="90"/>
      <c r="H34" s="90"/>
      <c r="I34" s="90"/>
      <c r="J34" s="90"/>
      <c r="K34" s="90"/>
      <c r="L34" s="90"/>
    </row>
    <row r="35" spans="1:13" x14ac:dyDescent="0.25">
      <c r="A35" s="91"/>
      <c r="B35" s="91"/>
      <c r="C35" s="91"/>
      <c r="D35" s="91"/>
      <c r="E35" s="90"/>
      <c r="F35" s="90"/>
      <c r="G35" s="90"/>
      <c r="H35" s="90"/>
      <c r="I35" s="90"/>
      <c r="J35" s="90"/>
      <c r="K35" s="90"/>
      <c r="L35" s="90"/>
    </row>
    <row r="36" spans="1:13" x14ac:dyDescent="0.25">
      <c r="A36" s="91"/>
      <c r="B36" s="91"/>
      <c r="C36" s="91"/>
      <c r="D36" s="91"/>
      <c r="E36" s="90"/>
      <c r="F36" s="90"/>
      <c r="G36" s="90"/>
      <c r="H36" s="90"/>
      <c r="I36" s="90"/>
      <c r="J36" s="90"/>
      <c r="K36" s="90"/>
      <c r="L36" s="90"/>
    </row>
    <row r="37" spans="1:13" x14ac:dyDescent="0.25">
      <c r="A37" s="91"/>
      <c r="B37" s="91"/>
      <c r="C37" s="91"/>
      <c r="D37" s="91"/>
      <c r="E37" s="90"/>
      <c r="F37" s="90"/>
      <c r="G37" s="90"/>
      <c r="H37" s="90"/>
      <c r="I37" s="90"/>
      <c r="J37" s="90"/>
      <c r="K37" s="90"/>
      <c r="L37" s="90"/>
    </row>
    <row r="38" spans="1:13" x14ac:dyDescent="0.25">
      <c r="A38" s="91"/>
      <c r="B38" s="91"/>
      <c r="C38" s="91"/>
      <c r="D38" s="91"/>
      <c r="E38" s="90"/>
      <c r="F38" s="90"/>
      <c r="G38" s="90"/>
      <c r="H38" s="90"/>
      <c r="I38" s="90"/>
      <c r="J38" s="90"/>
      <c r="K38" s="90"/>
      <c r="L38" s="90"/>
    </row>
    <row r="39" spans="1:13" x14ac:dyDescent="0.25">
      <c r="A39" s="91"/>
      <c r="B39" s="91"/>
      <c r="C39" s="91"/>
      <c r="D39" s="91"/>
      <c r="E39" s="90"/>
      <c r="F39" s="90"/>
      <c r="G39" s="90"/>
      <c r="H39" s="90"/>
      <c r="I39" s="90"/>
      <c r="J39" s="90"/>
      <c r="K39" s="90"/>
      <c r="L39" s="90"/>
    </row>
    <row r="40" spans="1:13" x14ac:dyDescent="0.25">
      <c r="A40" s="91"/>
      <c r="B40" s="91"/>
      <c r="C40" s="91"/>
      <c r="D40" s="91"/>
      <c r="E40" s="90"/>
      <c r="F40" s="90"/>
      <c r="G40" s="90"/>
      <c r="H40" s="90"/>
      <c r="I40" s="90"/>
      <c r="J40" s="90"/>
      <c r="K40" s="90"/>
      <c r="L40" s="90"/>
    </row>
    <row r="41" spans="1:13" x14ac:dyDescent="0.25">
      <c r="A41" s="91"/>
      <c r="B41" s="91"/>
      <c r="C41" s="91"/>
      <c r="D41" s="91"/>
      <c r="E41" s="90"/>
      <c r="F41" s="90"/>
      <c r="G41" s="90"/>
      <c r="H41" s="90"/>
      <c r="I41" s="90"/>
      <c r="J41" s="90"/>
      <c r="K41" s="90"/>
      <c r="L41" s="90"/>
    </row>
    <row r="42" spans="1:13" x14ac:dyDescent="0.25">
      <c r="A42" s="91"/>
      <c r="B42" s="91"/>
      <c r="C42" s="91"/>
      <c r="D42" s="91"/>
      <c r="E42" s="90"/>
      <c r="F42" s="90"/>
      <c r="G42" s="90"/>
      <c r="H42" s="90"/>
      <c r="I42" s="90"/>
      <c r="J42" s="90"/>
      <c r="K42" s="90"/>
      <c r="L42" s="90"/>
    </row>
    <row r="43" spans="1:13" x14ac:dyDescent="0.25">
      <c r="A43" s="91"/>
      <c r="B43" s="91"/>
      <c r="C43" s="91"/>
      <c r="D43" s="91"/>
      <c r="E43" s="90"/>
      <c r="F43" s="90"/>
      <c r="G43" s="90"/>
      <c r="H43" s="90"/>
      <c r="I43" s="90"/>
      <c r="J43" s="90"/>
      <c r="K43" s="90"/>
      <c r="L43" s="90"/>
    </row>
    <row r="44" spans="1:13" x14ac:dyDescent="0.25">
      <c r="A44" s="91"/>
      <c r="B44" s="91"/>
      <c r="C44" s="91"/>
      <c r="D44" s="91"/>
      <c r="E44" s="90"/>
      <c r="F44" s="90"/>
      <c r="G44" s="90"/>
      <c r="H44" s="90"/>
      <c r="I44" s="90"/>
      <c r="J44" s="90"/>
      <c r="K44" s="90"/>
      <c r="L44" s="90"/>
    </row>
    <row r="45" spans="1:13" x14ac:dyDescent="0.25">
      <c r="A45" s="91"/>
      <c r="B45" s="91"/>
      <c r="C45" s="91"/>
      <c r="D45" s="91"/>
      <c r="E45" s="90"/>
      <c r="F45" s="90"/>
      <c r="G45" s="90"/>
      <c r="H45" s="90"/>
      <c r="I45" s="90"/>
      <c r="J45" s="90"/>
      <c r="K45" s="90"/>
      <c r="L45" s="90"/>
    </row>
    <row r="46" spans="1:13" ht="15" customHeight="1" x14ac:dyDescent="0.25">
      <c r="A46" s="91"/>
      <c r="B46" s="91"/>
      <c r="C46" s="91"/>
      <c r="D46" s="91"/>
      <c r="E46" s="90"/>
      <c r="F46" s="90"/>
      <c r="G46" s="90"/>
      <c r="H46" s="90"/>
      <c r="I46" s="90"/>
      <c r="J46" s="90"/>
      <c r="K46" s="90"/>
      <c r="L46" s="90"/>
    </row>
    <row r="47" spans="1:13" x14ac:dyDescent="0.25">
      <c r="A47" s="89" t="s">
        <v>122</v>
      </c>
      <c r="B47" s="89"/>
      <c r="C47" s="89"/>
      <c r="D47" s="89"/>
      <c r="E47" s="55">
        <v>1</v>
      </c>
      <c r="F47" s="55">
        <v>2</v>
      </c>
      <c r="G47" s="55">
        <v>3</v>
      </c>
      <c r="H47" s="55">
        <v>4</v>
      </c>
      <c r="I47" s="55">
        <v>5</v>
      </c>
      <c r="J47" s="55">
        <v>6</v>
      </c>
      <c r="K47" s="55">
        <v>7</v>
      </c>
      <c r="L47" s="55">
        <v>8</v>
      </c>
      <c r="M47" s="54"/>
    </row>
    <row r="48" spans="1:13" ht="15" customHeight="1" x14ac:dyDescent="0.25">
      <c r="A48" s="88" t="str">
        <f>'what how'!C3</f>
        <v xml:space="preserve">Kemampuan pegawai dalam memahami pertanyaan serta memberikan pelayanan sesuai kebutuhan nasabah </v>
      </c>
      <c r="B48" s="88"/>
      <c r="C48" s="88"/>
      <c r="D48" s="88"/>
      <c r="E48" s="89"/>
      <c r="F48" s="89"/>
      <c r="G48" s="89"/>
      <c r="H48" s="89"/>
      <c r="I48" s="89"/>
      <c r="J48" s="89"/>
      <c r="K48" s="89"/>
      <c r="L48" s="89"/>
      <c r="M48" s="93"/>
    </row>
    <row r="49" spans="1:13" x14ac:dyDescent="0.25">
      <c r="A49" s="88"/>
      <c r="B49" s="88"/>
      <c r="C49" s="88"/>
      <c r="D49" s="88"/>
      <c r="E49" s="89"/>
      <c r="F49" s="89"/>
      <c r="G49" s="89"/>
      <c r="H49" s="89"/>
      <c r="I49" s="89"/>
      <c r="J49" s="89"/>
      <c r="K49" s="89"/>
      <c r="L49" s="89"/>
      <c r="M49" s="93"/>
    </row>
    <row r="50" spans="1:13" x14ac:dyDescent="0.25">
      <c r="A50" s="88"/>
      <c r="B50" s="88"/>
      <c r="C50" s="88"/>
      <c r="D50" s="88"/>
      <c r="E50" s="89"/>
      <c r="F50" s="89"/>
      <c r="G50" s="89"/>
      <c r="H50" s="89"/>
      <c r="I50" s="89"/>
      <c r="J50" s="89"/>
      <c r="K50" s="89"/>
      <c r="L50" s="89"/>
      <c r="M50" s="93"/>
    </row>
    <row r="51" spans="1:13" x14ac:dyDescent="0.25">
      <c r="A51" s="88"/>
      <c r="B51" s="88"/>
      <c r="C51" s="88"/>
      <c r="D51" s="88"/>
      <c r="E51" s="89"/>
      <c r="F51" s="89"/>
      <c r="G51" s="89"/>
      <c r="H51" s="89"/>
      <c r="I51" s="89"/>
      <c r="J51" s="89"/>
      <c r="K51" s="89"/>
      <c r="L51" s="89"/>
      <c r="M51" s="93"/>
    </row>
    <row r="52" spans="1:13" ht="15" customHeight="1" x14ac:dyDescent="0.25">
      <c r="A52" s="88" t="str">
        <f>'what how'!C4</f>
        <v>Keakuratan pencatatan transaksi dan tidak adanya kesalahan pegawai dalam memberikan pelayanan</v>
      </c>
      <c r="B52" s="88"/>
      <c r="C52" s="88"/>
      <c r="D52" s="88"/>
      <c r="E52" s="89"/>
      <c r="F52" s="89"/>
      <c r="G52" s="89"/>
      <c r="H52" s="89"/>
      <c r="I52" s="89"/>
      <c r="J52" s="89"/>
      <c r="K52" s="89"/>
      <c r="L52" s="89"/>
      <c r="M52" s="93"/>
    </row>
    <row r="53" spans="1:13" x14ac:dyDescent="0.25">
      <c r="A53" s="88"/>
      <c r="B53" s="88"/>
      <c r="C53" s="88"/>
      <c r="D53" s="88"/>
      <c r="E53" s="89"/>
      <c r="F53" s="89"/>
      <c r="G53" s="89"/>
      <c r="H53" s="89"/>
      <c r="I53" s="89"/>
      <c r="J53" s="89"/>
      <c r="K53" s="89"/>
      <c r="L53" s="89"/>
      <c r="M53" s="93"/>
    </row>
    <row r="54" spans="1:13" x14ac:dyDescent="0.25">
      <c r="A54" s="88"/>
      <c r="B54" s="88"/>
      <c r="C54" s="88"/>
      <c r="D54" s="88"/>
      <c r="E54" s="89"/>
      <c r="F54" s="89"/>
      <c r="G54" s="89"/>
      <c r="H54" s="89"/>
      <c r="I54" s="89"/>
      <c r="J54" s="89"/>
      <c r="K54" s="89"/>
      <c r="L54" s="89"/>
      <c r="M54" s="93"/>
    </row>
    <row r="55" spans="1:13" x14ac:dyDescent="0.25">
      <c r="A55" s="88"/>
      <c r="B55" s="88"/>
      <c r="C55" s="88"/>
      <c r="D55" s="88"/>
      <c r="E55" s="89"/>
      <c r="F55" s="89"/>
      <c r="G55" s="89"/>
      <c r="H55" s="89"/>
      <c r="I55" s="89"/>
      <c r="J55" s="89"/>
      <c r="K55" s="89"/>
      <c r="L55" s="89"/>
      <c r="M55" s="93"/>
    </row>
    <row r="56" spans="1:13" x14ac:dyDescent="0.25">
      <c r="A56" s="88" t="str">
        <f>'what how'!C5</f>
        <v xml:space="preserve">Pemberian layanan sesuai waktu yang dijanjikan sehingga bank mempunyai repiutasi yang baik dimata nasabahnya </v>
      </c>
      <c r="B56" s="88"/>
      <c r="C56" s="88"/>
      <c r="D56" s="88"/>
      <c r="E56" s="89"/>
      <c r="F56" s="89"/>
      <c r="G56" s="89"/>
      <c r="H56" s="89"/>
      <c r="I56" s="89"/>
      <c r="J56" s="89"/>
      <c r="K56" s="89"/>
      <c r="L56" s="89"/>
      <c r="M56" s="93"/>
    </row>
    <row r="57" spans="1:13" x14ac:dyDescent="0.25">
      <c r="A57" s="88"/>
      <c r="B57" s="88"/>
      <c r="C57" s="88"/>
      <c r="D57" s="88"/>
      <c r="E57" s="89"/>
      <c r="F57" s="89"/>
      <c r="G57" s="89"/>
      <c r="H57" s="89"/>
      <c r="I57" s="89"/>
      <c r="J57" s="89"/>
      <c r="K57" s="89"/>
      <c r="L57" s="89"/>
      <c r="M57" s="93"/>
    </row>
    <row r="58" spans="1:13" x14ac:dyDescent="0.25">
      <c r="A58" s="88"/>
      <c r="B58" s="88"/>
      <c r="C58" s="88"/>
      <c r="D58" s="88"/>
      <c r="E58" s="89"/>
      <c r="F58" s="89"/>
      <c r="G58" s="89"/>
      <c r="H58" s="89"/>
      <c r="I58" s="89"/>
      <c r="J58" s="89"/>
      <c r="K58" s="89"/>
      <c r="L58" s="89"/>
      <c r="M58" s="93"/>
    </row>
    <row r="59" spans="1:13" x14ac:dyDescent="0.25">
      <c r="A59" s="88"/>
      <c r="B59" s="88"/>
      <c r="C59" s="88"/>
      <c r="D59" s="88"/>
      <c r="E59" s="89"/>
      <c r="F59" s="89"/>
      <c r="G59" s="89"/>
      <c r="H59" s="89"/>
      <c r="I59" s="89"/>
      <c r="J59" s="89"/>
      <c r="K59" s="89"/>
      <c r="L59" s="89"/>
      <c r="M59" s="93"/>
    </row>
    <row r="60" spans="1:13" x14ac:dyDescent="0.25">
      <c r="A60" s="88" t="str">
        <f>'what how'!C6</f>
        <v xml:space="preserve">Sikap profesional, positif, ramah dan sopan karyawan dalam memberikan pelayanan </v>
      </c>
      <c r="B60" s="88"/>
      <c r="C60" s="88"/>
      <c r="D60" s="88"/>
      <c r="E60" s="89"/>
      <c r="F60" s="89"/>
      <c r="G60" s="89"/>
      <c r="H60" s="89"/>
      <c r="I60" s="89"/>
      <c r="J60" s="89"/>
      <c r="K60" s="89"/>
      <c r="L60" s="89"/>
      <c r="M60" s="93"/>
    </row>
    <row r="61" spans="1:13" x14ac:dyDescent="0.25">
      <c r="A61" s="88"/>
      <c r="B61" s="88"/>
      <c r="C61" s="88"/>
      <c r="D61" s="88"/>
      <c r="E61" s="89"/>
      <c r="F61" s="89"/>
      <c r="G61" s="89"/>
      <c r="H61" s="89"/>
      <c r="I61" s="89"/>
      <c r="J61" s="89"/>
      <c r="K61" s="89"/>
      <c r="L61" s="89"/>
      <c r="M61" s="93"/>
    </row>
    <row r="62" spans="1:13" x14ac:dyDescent="0.25">
      <c r="A62" s="88"/>
      <c r="B62" s="88"/>
      <c r="C62" s="88"/>
      <c r="D62" s="88"/>
      <c r="E62" s="89"/>
      <c r="F62" s="89"/>
      <c r="G62" s="89"/>
      <c r="H62" s="89"/>
      <c r="I62" s="89"/>
      <c r="J62" s="89"/>
      <c r="K62" s="89"/>
      <c r="L62" s="89"/>
      <c r="M62" s="93"/>
    </row>
    <row r="63" spans="1:13" x14ac:dyDescent="0.25">
      <c r="A63" s="88"/>
      <c r="B63" s="88"/>
      <c r="C63" s="88"/>
      <c r="D63" s="88"/>
      <c r="E63" s="89"/>
      <c r="F63" s="89"/>
      <c r="G63" s="89"/>
      <c r="H63" s="89"/>
      <c r="I63" s="89"/>
      <c r="J63" s="89"/>
      <c r="K63" s="89"/>
      <c r="L63" s="89"/>
      <c r="M63" s="93"/>
    </row>
    <row r="64" spans="1:13" ht="14.4" x14ac:dyDescent="0.3">
      <c r="A64" s="92" t="s">
        <v>1</v>
      </c>
      <c r="B64" s="92"/>
      <c r="C64" s="92"/>
      <c r="D64" s="92"/>
      <c r="E64" s="55">
        <f>(9*3)+(3*1)+(1*0)</f>
        <v>30</v>
      </c>
      <c r="F64" s="55">
        <f>(9*3)+(3*0)+(1*1)</f>
        <v>28</v>
      </c>
      <c r="G64" s="55">
        <f>(9*1)+(3*2)+(1*1)</f>
        <v>16</v>
      </c>
      <c r="H64" s="55">
        <f>(9*1)+(3*1)+(1*2)</f>
        <v>14</v>
      </c>
      <c r="I64" s="55">
        <f>(9*1)+(3*0)+(1*3)</f>
        <v>12</v>
      </c>
      <c r="J64" s="55">
        <f>(9*1)+(3*1)+(1*2)</f>
        <v>14</v>
      </c>
      <c r="K64" s="55">
        <f>(9*0)+(3*3)+(1*1)</f>
        <v>10</v>
      </c>
      <c r="L64" s="55">
        <f>(9*1)+(3*3)+(1*0)</f>
        <v>18</v>
      </c>
    </row>
    <row r="65" spans="5:14" x14ac:dyDescent="0.25">
      <c r="E65" s="38">
        <v>1</v>
      </c>
      <c r="F65" s="38">
        <v>2</v>
      </c>
      <c r="G65" s="38">
        <v>4</v>
      </c>
      <c r="H65" s="38">
        <v>56</v>
      </c>
      <c r="I65" s="38">
        <v>7</v>
      </c>
      <c r="J65" s="38">
        <v>56</v>
      </c>
      <c r="K65" s="38">
        <v>8</v>
      </c>
      <c r="L65" s="38">
        <v>3</v>
      </c>
    </row>
    <row r="70" spans="5:14" customFormat="1" ht="24.9" customHeight="1" x14ac:dyDescent="0.3">
      <c r="I70" s="64" t="s">
        <v>139</v>
      </c>
      <c r="J70" s="64"/>
      <c r="K70" s="64"/>
      <c r="L70" s="64" t="s">
        <v>140</v>
      </c>
      <c r="M70" s="64"/>
      <c r="N70" s="64"/>
    </row>
    <row r="71" spans="5:14" customFormat="1" ht="24.9" customHeight="1" x14ac:dyDescent="0.3">
      <c r="I71" s="35"/>
      <c r="J71" s="78" t="s">
        <v>141</v>
      </c>
      <c r="K71" s="78"/>
      <c r="L71" s="35"/>
      <c r="M71" s="84" t="s">
        <v>146</v>
      </c>
      <c r="N71" s="84"/>
    </row>
    <row r="72" spans="5:14" customFormat="1" ht="24.9" customHeight="1" x14ac:dyDescent="0.3">
      <c r="I72" s="35"/>
      <c r="J72" s="78" t="s">
        <v>142</v>
      </c>
      <c r="K72" s="78"/>
      <c r="L72" s="35"/>
      <c r="M72" s="84" t="s">
        <v>147</v>
      </c>
      <c r="N72" s="84"/>
    </row>
    <row r="73" spans="5:14" customFormat="1" ht="24.9" customHeight="1" x14ac:dyDescent="0.3">
      <c r="I73" s="35"/>
      <c r="J73" s="78" t="s">
        <v>143</v>
      </c>
      <c r="K73" s="78"/>
      <c r="L73" s="36" t="s">
        <v>144</v>
      </c>
      <c r="M73" s="84" t="s">
        <v>148</v>
      </c>
      <c r="N73" s="84"/>
    </row>
    <row r="74" spans="5:14" customFormat="1" ht="24.9" customHeight="1" x14ac:dyDescent="0.3">
      <c r="I74" s="35"/>
      <c r="J74" s="85"/>
      <c r="K74" s="86"/>
      <c r="L74" s="36" t="s">
        <v>145</v>
      </c>
      <c r="M74" s="84" t="s">
        <v>149</v>
      </c>
      <c r="N74" s="84"/>
    </row>
    <row r="75" spans="5:14" customFormat="1" ht="24.9" customHeight="1" x14ac:dyDescent="0.3">
      <c r="I75" s="35"/>
      <c r="J75" s="85"/>
      <c r="K75" s="86"/>
      <c r="L75" s="35"/>
      <c r="M75" s="84" t="s">
        <v>150</v>
      </c>
      <c r="N75" s="84"/>
    </row>
  </sheetData>
  <mergeCells count="63">
    <mergeCell ref="M48:M51"/>
    <mergeCell ref="M52:M55"/>
    <mergeCell ref="M56:M59"/>
    <mergeCell ref="M60:M63"/>
    <mergeCell ref="J73:K73"/>
    <mergeCell ref="M73:N73"/>
    <mergeCell ref="J74:K74"/>
    <mergeCell ref="M74:N74"/>
    <mergeCell ref="J75:K75"/>
    <mergeCell ref="M75:N75"/>
    <mergeCell ref="I70:K70"/>
    <mergeCell ref="L70:N70"/>
    <mergeCell ref="J71:K71"/>
    <mergeCell ref="M71:N71"/>
    <mergeCell ref="J72:K72"/>
    <mergeCell ref="M72:N72"/>
    <mergeCell ref="A64:D64"/>
    <mergeCell ref="L60:L63"/>
    <mergeCell ref="K52:K55"/>
    <mergeCell ref="L52:L55"/>
    <mergeCell ref="J56:J59"/>
    <mergeCell ref="K56:K59"/>
    <mergeCell ref="L56:L59"/>
    <mergeCell ref="H56:H59"/>
    <mergeCell ref="I56:I59"/>
    <mergeCell ref="I60:I63"/>
    <mergeCell ref="J60:J63"/>
    <mergeCell ref="K60:K63"/>
    <mergeCell ref="E60:E63"/>
    <mergeCell ref="F60:F63"/>
    <mergeCell ref="G60:G63"/>
    <mergeCell ref="E56:E59"/>
    <mergeCell ref="I52:I55"/>
    <mergeCell ref="J52:J55"/>
    <mergeCell ref="H48:H51"/>
    <mergeCell ref="F48:F51"/>
    <mergeCell ref="G48:G51"/>
    <mergeCell ref="L33:L46"/>
    <mergeCell ref="A33:D46"/>
    <mergeCell ref="A47:D47"/>
    <mergeCell ref="A48:D51"/>
    <mergeCell ref="A52:D55"/>
    <mergeCell ref="E33:E46"/>
    <mergeCell ref="F33:F46"/>
    <mergeCell ref="G33:G46"/>
    <mergeCell ref="H33:H46"/>
    <mergeCell ref="I33:I46"/>
    <mergeCell ref="J33:J46"/>
    <mergeCell ref="K33:K46"/>
    <mergeCell ref="I48:I51"/>
    <mergeCell ref="J48:J51"/>
    <mergeCell ref="K48:K51"/>
    <mergeCell ref="L48:L51"/>
    <mergeCell ref="A60:D63"/>
    <mergeCell ref="E48:E51"/>
    <mergeCell ref="F56:F59"/>
    <mergeCell ref="G56:G59"/>
    <mergeCell ref="H60:H63"/>
    <mergeCell ref="A56:D59"/>
    <mergeCell ref="E52:E55"/>
    <mergeCell ref="F52:F55"/>
    <mergeCell ref="G52:G55"/>
    <mergeCell ref="H52:H55"/>
  </mergeCells>
  <pageMargins left="0.7" right="0.7" top="0.75" bottom="0.75" header="0.3" footer="0.3"/>
  <pageSetup paperSize="9" scale="7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7FDFE-184E-4FAC-9D8A-95092D7372C4}">
  <dimension ref="B2:Y25"/>
  <sheetViews>
    <sheetView tabSelected="1" zoomScale="65" zoomScaleNormal="85" workbookViewId="0">
      <selection activeCell="Q7" sqref="Q7"/>
    </sheetView>
  </sheetViews>
  <sheetFormatPr defaultRowHeight="14.4" x14ac:dyDescent="0.3"/>
  <cols>
    <col min="2" max="2" width="6.109375" customWidth="1"/>
    <col min="3" max="3" width="36.44140625" customWidth="1"/>
    <col min="4" max="4" width="55.109375" customWidth="1"/>
    <col min="5" max="5" width="13.88671875" customWidth="1"/>
    <col min="6" max="6" width="9.109375" customWidth="1"/>
    <col min="7" max="7" width="13.88671875" customWidth="1"/>
    <col min="8" max="8" width="18.33203125" customWidth="1"/>
    <col min="9" max="10" width="13.6640625" customWidth="1"/>
    <col min="11" max="11" width="14.6640625" customWidth="1"/>
    <col min="12" max="12" width="17.44140625" customWidth="1"/>
    <col min="13" max="14" width="12.109375" customWidth="1"/>
    <col min="16" max="16" width="6.109375" customWidth="1"/>
  </cols>
  <sheetData>
    <row r="2" spans="2:14" x14ac:dyDescent="0.3">
      <c r="I2" s="11"/>
    </row>
    <row r="3" spans="2:14" ht="48" x14ac:dyDescent="0.3">
      <c r="B3" s="36" t="s">
        <v>63</v>
      </c>
      <c r="C3" s="36" t="s">
        <v>119</v>
      </c>
      <c r="D3" s="37" t="s">
        <v>116</v>
      </c>
      <c r="E3" s="31" t="s">
        <v>134</v>
      </c>
      <c r="F3" s="31" t="s">
        <v>135</v>
      </c>
      <c r="G3" s="52" t="s">
        <v>151</v>
      </c>
      <c r="H3" s="41" t="s">
        <v>131</v>
      </c>
      <c r="I3" s="41" t="s">
        <v>136</v>
      </c>
      <c r="J3" s="41" t="s">
        <v>174</v>
      </c>
      <c r="K3" s="41" t="s">
        <v>208</v>
      </c>
      <c r="L3" s="41" t="s">
        <v>209</v>
      </c>
      <c r="M3" s="41" t="s">
        <v>175</v>
      </c>
      <c r="N3" s="41" t="s">
        <v>137</v>
      </c>
    </row>
    <row r="4" spans="2:14" ht="15" customHeight="1" x14ac:dyDescent="0.3">
      <c r="B4" s="75">
        <v>1</v>
      </c>
      <c r="C4" s="79" t="str">
        <f>'what how'!F20</f>
        <v xml:space="preserve">Kemampuan pegawai dalam memahami pertanyaan serta memberikan pelayanan sesuai kebutuhan nasabah </v>
      </c>
      <c r="D4" s="48" t="str">
        <f>'what how'!G20</f>
        <v>Pelatihan standar pelayanan untuk pegawai sesuai SOP</v>
      </c>
      <c r="E4" s="28" t="s">
        <v>152</v>
      </c>
      <c r="F4" s="24">
        <v>9</v>
      </c>
      <c r="G4" s="105">
        <f>SUM(F4:F7)</f>
        <v>30</v>
      </c>
      <c r="H4" s="99">
        <f>'planning matrik'!E44</f>
        <v>0.29403118621144442</v>
      </c>
      <c r="I4" s="99">
        <f>G4*H4</f>
        <v>8.8209355863433316</v>
      </c>
      <c r="J4" s="99">
        <f>I4/$I$19</f>
        <v>0.31645451275633785</v>
      </c>
      <c r="K4" s="99">
        <f>('planning matrik'!O50*'tknikal matrik'!G4:G7)/'tknikal matrik'!G19</f>
        <v>0.34128440366972479</v>
      </c>
      <c r="L4" s="99">
        <f>('planning matrik'!P50*'tknikal matrik'!G4:G7)/'tknikal matrik'!G19</f>
        <v>0.43761467889908262</v>
      </c>
      <c r="M4" s="105">
        <v>4</v>
      </c>
      <c r="N4" s="105">
        <v>1</v>
      </c>
    </row>
    <row r="5" spans="2:14" ht="46.8" x14ac:dyDescent="0.3">
      <c r="B5" s="76"/>
      <c r="C5" s="79"/>
      <c r="D5" s="34" t="str">
        <f>'what how'!G21</f>
        <v>Melakukan training untuk meningkatkan tingkat kinerja pegawai sehingga memberikan layanan yang cepat dan akurat kepada nasabah</v>
      </c>
      <c r="E5" s="28" t="s">
        <v>152</v>
      </c>
      <c r="F5" s="24">
        <v>9</v>
      </c>
      <c r="G5" s="106"/>
      <c r="H5" s="100"/>
      <c r="I5" s="100"/>
      <c r="J5" s="100"/>
      <c r="K5" s="100"/>
      <c r="L5" s="100"/>
      <c r="M5" s="106"/>
      <c r="N5" s="106"/>
    </row>
    <row r="6" spans="2:14" ht="15.6" x14ac:dyDescent="0.3">
      <c r="B6" s="76"/>
      <c r="C6" s="79"/>
      <c r="D6" s="35" t="str">
        <f>'what how'!G22</f>
        <v>Memahami produk-produk yang disediakan bank</v>
      </c>
      <c r="E6" s="28" t="s">
        <v>152</v>
      </c>
      <c r="F6" s="24">
        <v>9</v>
      </c>
      <c r="G6" s="106"/>
      <c r="H6" s="100"/>
      <c r="I6" s="100"/>
      <c r="J6" s="100"/>
      <c r="K6" s="100"/>
      <c r="L6" s="100"/>
      <c r="M6" s="106"/>
      <c r="N6" s="106"/>
    </row>
    <row r="7" spans="2:14" ht="62.4" x14ac:dyDescent="0.3">
      <c r="B7" s="77"/>
      <c r="C7" s="79"/>
      <c r="D7" s="34" t="str">
        <f>'what how'!G23</f>
        <v>Memberikan fasilitas workshop bagi pegawai yang berkaitan langsung dengan psikologi nasabah (gerak fisik) sehinga layanan dapat diberikan terkesan lebih tepat sasaran dan diterima oleh nasabah</v>
      </c>
      <c r="E7" s="28" t="s">
        <v>153</v>
      </c>
      <c r="F7" s="24">
        <v>3</v>
      </c>
      <c r="G7" s="107"/>
      <c r="H7" s="101"/>
      <c r="I7" s="101"/>
      <c r="J7" s="101"/>
      <c r="K7" s="101"/>
      <c r="L7" s="101"/>
      <c r="M7" s="107"/>
      <c r="N7" s="107"/>
    </row>
    <row r="8" spans="2:14" ht="15" customHeight="1" x14ac:dyDescent="0.3">
      <c r="B8" s="75">
        <v>2</v>
      </c>
      <c r="C8" s="79" t="str">
        <f>'what how'!F24</f>
        <v>Keakuratan pencatatan transaksi dan tidak adanya kesalahan pegawai dalam memberikan pelayanan</v>
      </c>
      <c r="D8" s="48" t="str">
        <f>D4</f>
        <v>Pelatihan standar pelayanan untuk pegawai sesuai SOP</v>
      </c>
      <c r="E8" s="28" t="s">
        <v>152</v>
      </c>
      <c r="F8" s="24">
        <v>9</v>
      </c>
      <c r="G8" s="105">
        <f>SUM(F8:F10)</f>
        <v>27</v>
      </c>
      <c r="H8" s="108">
        <f>'planning matrik'!E45</f>
        <v>0.28456982766950384</v>
      </c>
      <c r="I8" s="99">
        <f>G8*H8</f>
        <v>7.6833853470766034</v>
      </c>
      <c r="J8" s="99">
        <f>I8/I19</f>
        <v>0.27564445319073605</v>
      </c>
      <c r="K8" s="99">
        <f>('planning matrik'!O51*'tknikal matrik'!G8:G10)/'tknikal matrik'!G19</f>
        <v>0.3220183486238532</v>
      </c>
      <c r="L8" s="99">
        <f>('planning matrik'!P51*'tknikal matrik'!G8:G10)/'tknikal matrik'!G19</f>
        <v>0.39880733944954133</v>
      </c>
      <c r="M8" s="105">
        <v>4</v>
      </c>
      <c r="N8" s="105">
        <v>3</v>
      </c>
    </row>
    <row r="9" spans="2:14" ht="46.8" x14ac:dyDescent="0.3">
      <c r="B9" s="76"/>
      <c r="C9" s="79"/>
      <c r="D9" s="34" t="str">
        <f>D5</f>
        <v>Melakukan training untuk meningkatkan tingkat kinerja pegawai sehingga memberikan layanan yang cepat dan akurat kepada nasabah</v>
      </c>
      <c r="E9" s="28" t="s">
        <v>152</v>
      </c>
      <c r="F9" s="24">
        <v>9</v>
      </c>
      <c r="G9" s="106"/>
      <c r="H9" s="108"/>
      <c r="I9" s="100"/>
      <c r="J9" s="100"/>
      <c r="K9" s="100"/>
      <c r="L9" s="100"/>
      <c r="M9" s="106"/>
      <c r="N9" s="106"/>
    </row>
    <row r="10" spans="2:14" ht="31.2" x14ac:dyDescent="0.3">
      <c r="B10" s="77"/>
      <c r="C10" s="79"/>
      <c r="D10" s="34" t="str">
        <f>'what how'!G26</f>
        <v>Data nasabah tertera secara lengkap pada setiap kriteria yang dibutuhkan</v>
      </c>
      <c r="E10" s="28" t="s">
        <v>152</v>
      </c>
      <c r="F10" s="24">
        <v>9</v>
      </c>
      <c r="G10" s="107"/>
      <c r="H10" s="108"/>
      <c r="I10" s="101"/>
      <c r="J10" s="101"/>
      <c r="K10" s="101"/>
      <c r="L10" s="101"/>
      <c r="M10" s="107"/>
      <c r="N10" s="107"/>
    </row>
    <row r="11" spans="2:14" ht="15" customHeight="1" x14ac:dyDescent="0.3">
      <c r="B11" s="75">
        <v>3</v>
      </c>
      <c r="C11" s="79" t="str">
        <f>'what how'!F27</f>
        <v xml:space="preserve">Pemberian layanan sesuai waktu yang dijanjikan sehingga bank mempunyai repiutasi yang baik dimata nasabahnya </v>
      </c>
      <c r="D11" s="48" t="str">
        <f>D8</f>
        <v>Pelatihan standar pelayanan untuk pegawai sesuai SOP</v>
      </c>
      <c r="E11" s="28" t="s">
        <v>153</v>
      </c>
      <c r="F11" s="24">
        <v>3</v>
      </c>
      <c r="G11" s="105">
        <f>SUM(F11:F14)</f>
        <v>16</v>
      </c>
      <c r="H11" s="108">
        <f>'planning matrik'!E46</f>
        <v>0.19002118698838288</v>
      </c>
      <c r="I11" s="99">
        <f>G11*H11</f>
        <v>3.0403389918141261</v>
      </c>
      <c r="J11" s="99">
        <f>I11/I19</f>
        <v>0.10907334996961245</v>
      </c>
      <c r="K11" s="99">
        <f>('planning matrik'!O52*'tknikal matrik'!G11:G14)/'tknikal matrik'!G19</f>
        <v>0.21871559633027524</v>
      </c>
      <c r="L11" s="99">
        <f>('planning matrik'!P52*G11)/G19</f>
        <v>0.21724770642201835</v>
      </c>
      <c r="M11" s="105">
        <v>3</v>
      </c>
      <c r="N11" s="105">
        <v>4</v>
      </c>
    </row>
    <row r="12" spans="2:14" ht="46.8" x14ac:dyDescent="0.3">
      <c r="B12" s="76"/>
      <c r="C12" s="79"/>
      <c r="D12" s="34" t="str">
        <f>D9</f>
        <v>Melakukan training untuk meningkatkan tingkat kinerja pegawai sehingga memberikan layanan yang cepat dan akurat kepada nasabah</v>
      </c>
      <c r="E12" s="28" t="s">
        <v>154</v>
      </c>
      <c r="F12" s="24">
        <v>1</v>
      </c>
      <c r="G12" s="106"/>
      <c r="H12" s="108"/>
      <c r="I12" s="100"/>
      <c r="J12" s="100"/>
      <c r="K12" s="100"/>
      <c r="L12" s="100"/>
      <c r="M12" s="106"/>
      <c r="N12" s="106"/>
    </row>
    <row r="13" spans="2:14" ht="93.6" x14ac:dyDescent="0.3">
      <c r="B13" s="76"/>
      <c r="C13" s="79"/>
      <c r="D13" s="34" t="str">
        <f>'what how'!G29</f>
        <v>Menepati janji berarti waktu untuk menyelesaikan masalah terkadang tidak terlalu tepat waktu. Manajemen harus memberikan beberapa hari dalam proses penyelesaian yang sebenarnya. Oleh karena itu, jika proses penyelesaian tidak selesai secara real time, manajemen masih memiliki waktu untuk menyelesaikan masalah tersebut</v>
      </c>
      <c r="E13" s="28" t="s">
        <v>152</v>
      </c>
      <c r="F13" s="24">
        <v>9</v>
      </c>
      <c r="G13" s="106"/>
      <c r="H13" s="108"/>
      <c r="I13" s="100"/>
      <c r="J13" s="100"/>
      <c r="K13" s="100"/>
      <c r="L13" s="100"/>
      <c r="M13" s="106"/>
      <c r="N13" s="106"/>
    </row>
    <row r="14" spans="2:14" ht="15.6" x14ac:dyDescent="0.3">
      <c r="B14" s="77"/>
      <c r="C14" s="79"/>
      <c r="D14" s="35" t="str">
        <f>'what how'!G30</f>
        <v>Kesinergian yang baik anatara unit terkait</v>
      </c>
      <c r="E14" s="28" t="s">
        <v>153</v>
      </c>
      <c r="F14" s="24">
        <v>3</v>
      </c>
      <c r="G14" s="107"/>
      <c r="H14" s="108"/>
      <c r="I14" s="101"/>
      <c r="J14" s="101"/>
      <c r="K14" s="101"/>
      <c r="L14" s="101"/>
      <c r="M14" s="107"/>
      <c r="N14" s="107"/>
    </row>
    <row r="15" spans="2:14" ht="15" customHeight="1" x14ac:dyDescent="0.3">
      <c r="B15" s="75">
        <v>4</v>
      </c>
      <c r="C15" s="79" t="str">
        <f>'what how'!F31</f>
        <v xml:space="preserve">Sikap profesional, positif, ramah dan sopan karyawan dalam memberikan pelayanan </v>
      </c>
      <c r="D15" s="33" t="str">
        <f>D11</f>
        <v>Pelatihan standar pelayanan untuk pegawai sesuai SOP</v>
      </c>
      <c r="E15" s="28" t="s">
        <v>152</v>
      </c>
      <c r="F15" s="24">
        <v>9</v>
      </c>
      <c r="G15" s="105">
        <f>SUM(F15:F18)</f>
        <v>36</v>
      </c>
      <c r="H15" s="108">
        <f>'planning matrik'!E47</f>
        <v>0.23137779913066883</v>
      </c>
      <c r="I15" s="99">
        <f>G15*H15</f>
        <v>8.3296007687040774</v>
      </c>
      <c r="J15" s="99">
        <f>I15/I19</f>
        <v>0.29882768408331384</v>
      </c>
      <c r="K15" s="99">
        <f>('planning matrik'!O53*G15)/G19</f>
        <v>0.51853211009174316</v>
      </c>
      <c r="L15" s="99">
        <f>('planning matrik'!P53*G15)/G19</f>
        <v>0.53504587155963312</v>
      </c>
      <c r="M15" s="105">
        <v>4</v>
      </c>
      <c r="N15" s="105">
        <v>2</v>
      </c>
    </row>
    <row r="16" spans="2:14" ht="46.8" x14ac:dyDescent="0.3">
      <c r="B16" s="76"/>
      <c r="C16" s="79"/>
      <c r="D16" s="34" t="str">
        <f>D12</f>
        <v>Melakukan training untuk meningkatkan tingkat kinerja pegawai sehingga memberikan layanan yang cepat dan akurat kepada nasabah</v>
      </c>
      <c r="E16" s="28" t="s">
        <v>152</v>
      </c>
      <c r="F16" s="24">
        <v>9</v>
      </c>
      <c r="G16" s="106"/>
      <c r="H16" s="108"/>
      <c r="I16" s="100"/>
      <c r="J16" s="100"/>
      <c r="K16" s="100"/>
      <c r="L16" s="100"/>
      <c r="M16" s="106"/>
      <c r="N16" s="106"/>
    </row>
    <row r="17" spans="2:25" ht="62.4" x14ac:dyDescent="0.3">
      <c r="B17" s="76"/>
      <c r="C17" s="79"/>
      <c r="D17" s="34" t="str">
        <f>'what how'!G33</f>
        <v>Memberikan fasilitas workshop bagi pegawai yang berkaitan langsung dengan psikologi nasabah (gerak fisik) sehinga layanan dapat diberikan terkesan lebih tepat sasaran dan diterima oleh nasabah</v>
      </c>
      <c r="E17" s="28" t="s">
        <v>152</v>
      </c>
      <c r="F17" s="24">
        <v>9</v>
      </c>
      <c r="G17" s="106"/>
      <c r="H17" s="108"/>
      <c r="I17" s="100"/>
      <c r="J17" s="100"/>
      <c r="K17" s="100"/>
      <c r="L17" s="100"/>
      <c r="M17" s="106"/>
      <c r="N17" s="106"/>
    </row>
    <row r="18" spans="2:25" ht="46.8" x14ac:dyDescent="0.3">
      <c r="B18" s="77"/>
      <c r="C18" s="79"/>
      <c r="D18" s="39" t="str">
        <f>'what how'!G34</f>
        <v>Bank memberikan reward kepada pegawai yang mampu menyelesaikan permasalahan nasabah agar meningkatkan kemampuan pegawai aktif dalam merespon nasabah</v>
      </c>
      <c r="E18" s="28" t="s">
        <v>152</v>
      </c>
      <c r="F18" s="24">
        <v>9</v>
      </c>
      <c r="G18" s="107"/>
      <c r="H18" s="108"/>
      <c r="I18" s="101"/>
      <c r="J18" s="101"/>
      <c r="K18" s="101"/>
      <c r="L18" s="101"/>
      <c r="M18" s="107"/>
      <c r="N18" s="107"/>
    </row>
    <row r="19" spans="2:25" s="38" customFormat="1" ht="15.6" x14ac:dyDescent="0.25">
      <c r="B19" s="102" t="s">
        <v>176</v>
      </c>
      <c r="C19" s="103"/>
      <c r="D19" s="103"/>
      <c r="E19" s="104"/>
      <c r="F19" s="40"/>
      <c r="G19" s="53">
        <f>SUM(G4:G18)</f>
        <v>109</v>
      </c>
      <c r="H19" s="53"/>
      <c r="I19" s="56">
        <f>SUM(I4:I18)</f>
        <v>27.874260693938133</v>
      </c>
      <c r="J19" s="40"/>
      <c r="K19" s="40"/>
      <c r="L19" s="40"/>
      <c r="M19" s="40"/>
      <c r="N19" s="40"/>
    </row>
    <row r="21" spans="2:25" ht="15.6" x14ac:dyDescent="0.3">
      <c r="P21" s="47" t="str">
        <f>B3</f>
        <v>No.</v>
      </c>
      <c r="Q21" s="47" t="s">
        <v>177</v>
      </c>
      <c r="R21" s="47" t="s">
        <v>181</v>
      </c>
      <c r="S21" s="47" t="s">
        <v>173</v>
      </c>
      <c r="T21" s="47" t="s">
        <v>180</v>
      </c>
      <c r="U21" s="47" t="s">
        <v>179</v>
      </c>
      <c r="V21" s="47" t="s">
        <v>212</v>
      </c>
      <c r="W21" s="47" t="s">
        <v>213</v>
      </c>
      <c r="X21" s="47" t="s">
        <v>175</v>
      </c>
      <c r="Y21" s="47" t="s">
        <v>178</v>
      </c>
    </row>
    <row r="22" spans="2:25" ht="15.6" x14ac:dyDescent="0.3">
      <c r="P22" s="46">
        <f t="shared" ref="P22" si="0">B4</f>
        <v>1</v>
      </c>
      <c r="Q22" s="46" t="str">
        <f>'planning matrik'!Y2</f>
        <v>RL06</v>
      </c>
      <c r="R22" s="57">
        <f t="shared" ref="R22:Y22" si="1">G4</f>
        <v>30</v>
      </c>
      <c r="S22" s="50">
        <f t="shared" si="1"/>
        <v>0.29403118621144442</v>
      </c>
      <c r="T22" s="50">
        <f t="shared" si="1"/>
        <v>8.8209355863433316</v>
      </c>
      <c r="U22" s="50">
        <f t="shared" si="1"/>
        <v>0.31645451275633785</v>
      </c>
      <c r="V22" s="50">
        <f t="shared" si="1"/>
        <v>0.34128440366972479</v>
      </c>
      <c r="W22" s="50">
        <f t="shared" si="1"/>
        <v>0.43761467889908262</v>
      </c>
      <c r="X22" s="57">
        <f t="shared" si="1"/>
        <v>4</v>
      </c>
      <c r="Y22" s="57">
        <f t="shared" si="1"/>
        <v>1</v>
      </c>
    </row>
    <row r="23" spans="2:25" ht="15.6" x14ac:dyDescent="0.3">
      <c r="P23" s="46">
        <v>2</v>
      </c>
      <c r="Q23" s="46" t="str">
        <f>'planning matrik'!Y3</f>
        <v>RL07</v>
      </c>
      <c r="R23" s="57">
        <f t="shared" ref="R23:Y23" si="2">G8</f>
        <v>27</v>
      </c>
      <c r="S23" s="50">
        <f t="shared" si="2"/>
        <v>0.28456982766950384</v>
      </c>
      <c r="T23" s="50">
        <f t="shared" si="2"/>
        <v>7.6833853470766034</v>
      </c>
      <c r="U23" s="50">
        <f t="shared" si="2"/>
        <v>0.27564445319073605</v>
      </c>
      <c r="V23" s="50">
        <f t="shared" si="2"/>
        <v>0.3220183486238532</v>
      </c>
      <c r="W23" s="50">
        <f t="shared" si="2"/>
        <v>0.39880733944954133</v>
      </c>
      <c r="X23" s="57">
        <f t="shared" si="2"/>
        <v>4</v>
      </c>
      <c r="Y23" s="57">
        <f t="shared" si="2"/>
        <v>3</v>
      </c>
    </row>
    <row r="24" spans="2:25" ht="15.6" x14ac:dyDescent="0.3">
      <c r="P24" s="46">
        <v>3</v>
      </c>
      <c r="Q24" s="46" t="str">
        <f>'planning matrik'!Y4</f>
        <v>RL09</v>
      </c>
      <c r="R24" s="57">
        <f t="shared" ref="R24:Y24" si="3">G11</f>
        <v>16</v>
      </c>
      <c r="S24" s="50">
        <f t="shared" si="3"/>
        <v>0.19002118698838288</v>
      </c>
      <c r="T24" s="50">
        <f t="shared" si="3"/>
        <v>3.0403389918141261</v>
      </c>
      <c r="U24" s="50">
        <f t="shared" si="3"/>
        <v>0.10907334996961245</v>
      </c>
      <c r="V24" s="50">
        <f t="shared" si="3"/>
        <v>0.21871559633027524</v>
      </c>
      <c r="W24" s="50">
        <f t="shared" si="3"/>
        <v>0.21724770642201835</v>
      </c>
      <c r="X24" s="57">
        <f t="shared" si="3"/>
        <v>3</v>
      </c>
      <c r="Y24" s="57">
        <f t="shared" si="3"/>
        <v>4</v>
      </c>
    </row>
    <row r="25" spans="2:25" ht="15.6" x14ac:dyDescent="0.3">
      <c r="P25" s="46">
        <v>4</v>
      </c>
      <c r="Q25" s="46" t="str">
        <f>'planning matrik'!Y5</f>
        <v>AS17</v>
      </c>
      <c r="R25" s="57">
        <f t="shared" ref="R25:Y25" si="4">G15</f>
        <v>36</v>
      </c>
      <c r="S25" s="50">
        <f t="shared" si="4"/>
        <v>0.23137779913066883</v>
      </c>
      <c r="T25" s="50">
        <f t="shared" si="4"/>
        <v>8.3296007687040774</v>
      </c>
      <c r="U25" s="50">
        <f t="shared" si="4"/>
        <v>0.29882768408331384</v>
      </c>
      <c r="V25" s="50">
        <f t="shared" si="4"/>
        <v>0.51853211009174316</v>
      </c>
      <c r="W25" s="50">
        <f t="shared" si="4"/>
        <v>0.53504587155963312</v>
      </c>
      <c r="X25" s="57">
        <f t="shared" si="4"/>
        <v>4</v>
      </c>
      <c r="Y25" s="57">
        <f t="shared" si="4"/>
        <v>2</v>
      </c>
    </row>
  </sheetData>
  <mergeCells count="41">
    <mergeCell ref="I4:I7"/>
    <mergeCell ref="I8:I10"/>
    <mergeCell ref="I11:I14"/>
    <mergeCell ref="I15:I18"/>
    <mergeCell ref="N4:N7"/>
    <mergeCell ref="N8:N10"/>
    <mergeCell ref="N11:N14"/>
    <mergeCell ref="N15:N18"/>
    <mergeCell ref="M4:M7"/>
    <mergeCell ref="M8:M10"/>
    <mergeCell ref="M11:M14"/>
    <mergeCell ref="M15:M18"/>
    <mergeCell ref="J4:J7"/>
    <mergeCell ref="K4:K7"/>
    <mergeCell ref="L4:L7"/>
    <mergeCell ref="J8:J10"/>
    <mergeCell ref="G4:G7"/>
    <mergeCell ref="G8:G10"/>
    <mergeCell ref="G11:G14"/>
    <mergeCell ref="G15:G18"/>
    <mergeCell ref="H4:H7"/>
    <mergeCell ref="H8:H10"/>
    <mergeCell ref="H11:H14"/>
    <mergeCell ref="H15:H18"/>
    <mergeCell ref="B4:B7"/>
    <mergeCell ref="C4:C7"/>
    <mergeCell ref="B8:B10"/>
    <mergeCell ref="C8:C10"/>
    <mergeCell ref="B11:B14"/>
    <mergeCell ref="C11:C14"/>
    <mergeCell ref="J15:J18"/>
    <mergeCell ref="K15:K18"/>
    <mergeCell ref="L15:L18"/>
    <mergeCell ref="B19:E19"/>
    <mergeCell ref="K8:K10"/>
    <mergeCell ref="L8:L10"/>
    <mergeCell ref="J11:J14"/>
    <mergeCell ref="K11:K14"/>
    <mergeCell ref="L11:L14"/>
    <mergeCell ref="B15:B18"/>
    <mergeCell ref="C15:C1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64D44-A240-404B-B8CB-6EF716EF437C}">
  <dimension ref="A1:C27"/>
  <sheetViews>
    <sheetView view="pageBreakPreview" zoomScale="70" zoomScaleNormal="94" zoomScaleSheetLayoutView="70" workbookViewId="0">
      <selection activeCell="L14" sqref="L14"/>
    </sheetView>
  </sheetViews>
  <sheetFormatPr defaultRowHeight="14.4" x14ac:dyDescent="0.3"/>
  <cols>
    <col min="1" max="1" width="5.6640625" customWidth="1"/>
    <col min="2" max="2" width="19.33203125" customWidth="1"/>
    <col min="3" max="3" width="68" customWidth="1"/>
    <col min="4" max="6" width="20.6640625" customWidth="1"/>
  </cols>
  <sheetData>
    <row r="1" spans="1:3" s="23" customFormat="1" x14ac:dyDescent="0.3">
      <c r="A1" s="25" t="s">
        <v>63</v>
      </c>
      <c r="B1" s="25" t="s">
        <v>80</v>
      </c>
      <c r="C1" s="25" t="s">
        <v>72</v>
      </c>
    </row>
    <row r="2" spans="1:3" s="23" customFormat="1" x14ac:dyDescent="0.3">
      <c r="A2" s="74" t="s">
        <v>66</v>
      </c>
      <c r="B2" s="74"/>
      <c r="C2" s="74"/>
    </row>
    <row r="3" spans="1:3" s="23" customFormat="1" x14ac:dyDescent="0.3">
      <c r="A3" s="24">
        <v>1</v>
      </c>
      <c r="B3" s="24" t="s">
        <v>25</v>
      </c>
      <c r="C3" s="26" t="s">
        <v>81</v>
      </c>
    </row>
    <row r="4" spans="1:3" s="23" customFormat="1" x14ac:dyDescent="0.3">
      <c r="A4" s="24">
        <v>2</v>
      </c>
      <c r="B4" s="24" t="s">
        <v>26</v>
      </c>
      <c r="C4" s="26" t="s">
        <v>82</v>
      </c>
    </row>
    <row r="5" spans="1:3" s="23" customFormat="1" x14ac:dyDescent="0.3">
      <c r="A5" s="24">
        <v>3</v>
      </c>
      <c r="B5" s="24" t="s">
        <v>27</v>
      </c>
      <c r="C5" s="26" t="s">
        <v>83</v>
      </c>
    </row>
    <row r="6" spans="1:3" s="23" customFormat="1" x14ac:dyDescent="0.3">
      <c r="A6" s="24">
        <v>4</v>
      </c>
      <c r="B6" s="24" t="s">
        <v>28</v>
      </c>
      <c r="C6" s="26" t="s">
        <v>84</v>
      </c>
    </row>
    <row r="7" spans="1:3" s="23" customFormat="1" x14ac:dyDescent="0.3">
      <c r="A7" s="74" t="s">
        <v>67</v>
      </c>
      <c r="B7" s="74"/>
      <c r="C7" s="74"/>
    </row>
    <row r="8" spans="1:3" s="23" customFormat="1" x14ac:dyDescent="0.3">
      <c r="A8" s="24">
        <v>5</v>
      </c>
      <c r="B8" s="24" t="s">
        <v>29</v>
      </c>
      <c r="C8" s="26" t="s">
        <v>85</v>
      </c>
    </row>
    <row r="9" spans="1:3" s="23" customFormat="1" ht="27.6" x14ac:dyDescent="0.3">
      <c r="A9" s="24">
        <v>6</v>
      </c>
      <c r="B9" s="24" t="s">
        <v>30</v>
      </c>
      <c r="C9" s="26" t="s">
        <v>73</v>
      </c>
    </row>
    <row r="10" spans="1:3" s="23" customFormat="1" ht="27.6" x14ac:dyDescent="0.3">
      <c r="A10" s="24">
        <v>7</v>
      </c>
      <c r="B10" s="24" t="s">
        <v>31</v>
      </c>
      <c r="C10" s="26" t="s">
        <v>86</v>
      </c>
    </row>
    <row r="11" spans="1:3" s="23" customFormat="1" ht="27.6" x14ac:dyDescent="0.3">
      <c r="A11" s="24">
        <v>8</v>
      </c>
      <c r="B11" s="24" t="s">
        <v>32</v>
      </c>
      <c r="C11" s="26" t="s">
        <v>87</v>
      </c>
    </row>
    <row r="12" spans="1:3" s="23" customFormat="1" ht="27.6" x14ac:dyDescent="0.3">
      <c r="A12" s="24">
        <v>9</v>
      </c>
      <c r="B12" s="24" t="s">
        <v>33</v>
      </c>
      <c r="C12" s="26" t="s">
        <v>88</v>
      </c>
    </row>
    <row r="13" spans="1:3" s="23" customFormat="1" x14ac:dyDescent="0.3">
      <c r="A13" s="74" t="s">
        <v>68</v>
      </c>
      <c r="B13" s="74"/>
      <c r="C13" s="74"/>
    </row>
    <row r="14" spans="1:3" s="23" customFormat="1" ht="27.6" x14ac:dyDescent="0.3">
      <c r="A14" s="24">
        <v>10</v>
      </c>
      <c r="B14" s="24" t="s">
        <v>34</v>
      </c>
      <c r="C14" s="26" t="s">
        <v>89</v>
      </c>
    </row>
    <row r="15" spans="1:3" s="23" customFormat="1" x14ac:dyDescent="0.3">
      <c r="A15" s="24">
        <v>11</v>
      </c>
      <c r="B15" s="24" t="s">
        <v>35</v>
      </c>
      <c r="C15" s="26" t="s">
        <v>90</v>
      </c>
    </row>
    <row r="16" spans="1:3" s="23" customFormat="1" x14ac:dyDescent="0.3">
      <c r="A16" s="24">
        <v>12</v>
      </c>
      <c r="B16" s="24" t="s">
        <v>36</v>
      </c>
      <c r="C16" s="26" t="s">
        <v>75</v>
      </c>
    </row>
    <row r="17" spans="1:3" s="23" customFormat="1" x14ac:dyDescent="0.3">
      <c r="A17" s="74" t="s">
        <v>69</v>
      </c>
      <c r="B17" s="74"/>
      <c r="C17" s="74"/>
    </row>
    <row r="18" spans="1:3" s="23" customFormat="1" ht="27.6" x14ac:dyDescent="0.3">
      <c r="A18" s="24">
        <v>13</v>
      </c>
      <c r="B18" s="24" t="s">
        <v>37</v>
      </c>
      <c r="C18" s="26" t="s">
        <v>91</v>
      </c>
    </row>
    <row r="19" spans="1:3" s="23" customFormat="1" x14ac:dyDescent="0.3">
      <c r="A19" s="24">
        <v>14</v>
      </c>
      <c r="B19" s="24" t="s">
        <v>38</v>
      </c>
      <c r="C19" s="26" t="s">
        <v>92</v>
      </c>
    </row>
    <row r="20" spans="1:3" s="23" customFormat="1" ht="27.6" x14ac:dyDescent="0.3">
      <c r="A20" s="24">
        <v>15</v>
      </c>
      <c r="B20" s="24" t="s">
        <v>39</v>
      </c>
      <c r="C20" s="26" t="s">
        <v>93</v>
      </c>
    </row>
    <row r="21" spans="1:3" s="23" customFormat="1" ht="27.6" x14ac:dyDescent="0.3">
      <c r="A21" s="24">
        <v>16</v>
      </c>
      <c r="B21" s="24" t="s">
        <v>40</v>
      </c>
      <c r="C21" s="26" t="s">
        <v>94</v>
      </c>
    </row>
    <row r="22" spans="1:3" s="23" customFormat="1" ht="27.6" x14ac:dyDescent="0.3">
      <c r="A22" s="24">
        <v>17</v>
      </c>
      <c r="B22" s="24" t="s">
        <v>41</v>
      </c>
      <c r="C22" s="26" t="s">
        <v>95</v>
      </c>
    </row>
    <row r="23" spans="1:3" s="23" customFormat="1" x14ac:dyDescent="0.3">
      <c r="A23" s="74" t="s">
        <v>70</v>
      </c>
      <c r="B23" s="74"/>
      <c r="C23" s="74"/>
    </row>
    <row r="24" spans="1:3" s="23" customFormat="1" x14ac:dyDescent="0.3">
      <c r="A24" s="24">
        <v>18</v>
      </c>
      <c r="B24" s="24" t="s">
        <v>42</v>
      </c>
      <c r="C24" s="26" t="s">
        <v>96</v>
      </c>
    </row>
    <row r="25" spans="1:3" s="23" customFormat="1" x14ac:dyDescent="0.3">
      <c r="A25" s="24">
        <v>19</v>
      </c>
      <c r="B25" s="24" t="s">
        <v>43</v>
      </c>
      <c r="C25" s="26" t="s">
        <v>97</v>
      </c>
    </row>
    <row r="26" spans="1:3" s="23" customFormat="1" x14ac:dyDescent="0.3">
      <c r="A26" s="24">
        <v>20</v>
      </c>
      <c r="B26" s="24" t="s">
        <v>44</v>
      </c>
      <c r="C26" s="26" t="s">
        <v>98</v>
      </c>
    </row>
    <row r="27" spans="1:3" s="23" customFormat="1" ht="27.6" x14ac:dyDescent="0.3">
      <c r="A27" s="24">
        <v>21</v>
      </c>
      <c r="B27" s="24" t="s">
        <v>45</v>
      </c>
      <c r="C27" s="26" t="s">
        <v>99</v>
      </c>
    </row>
  </sheetData>
  <mergeCells count="5">
    <mergeCell ref="A2:C2"/>
    <mergeCell ref="A7:C7"/>
    <mergeCell ref="A13:C13"/>
    <mergeCell ref="A17:C17"/>
    <mergeCell ref="A23:C23"/>
  </mergeCells>
  <pageMargins left="0.7" right="0.7" top="0.75" bottom="0.75" header="0.3" footer="0.3"/>
  <pageSetup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207B1-6F6E-4D30-B36D-D59C5CD728ED}">
  <dimension ref="A1:AD126"/>
  <sheetViews>
    <sheetView zoomScale="69" zoomScaleNormal="70" workbookViewId="0">
      <pane ySplit="408" topLeftCell="A97" activePane="bottomLeft"/>
      <selection activeCell="G1" sqref="G1:G1048576"/>
      <selection pane="bottomLeft" activeCell="K122" sqref="K122"/>
    </sheetView>
  </sheetViews>
  <sheetFormatPr defaultRowHeight="14.4" x14ac:dyDescent="0.3"/>
  <cols>
    <col min="1" max="1" width="8.88671875" style="2"/>
    <col min="17" max="17" width="8.88671875" style="20"/>
    <col min="19" max="19" width="8.88671875" style="20"/>
    <col min="23" max="23" width="8.88671875" style="4"/>
  </cols>
  <sheetData>
    <row r="1" spans="1:26" s="4" customFormat="1" x14ac:dyDescent="0.3">
      <c r="A1" s="2"/>
      <c r="B1" s="7" t="s">
        <v>25</v>
      </c>
      <c r="C1" s="7" t="s">
        <v>26</v>
      </c>
      <c r="D1" s="7" t="s">
        <v>27</v>
      </c>
      <c r="E1" s="7" t="s">
        <v>28</v>
      </c>
      <c r="F1" s="8" t="s">
        <v>29</v>
      </c>
      <c r="G1" s="8" t="s">
        <v>30</v>
      </c>
      <c r="H1" s="8" t="s">
        <v>31</v>
      </c>
      <c r="I1" s="8" t="s">
        <v>32</v>
      </c>
      <c r="J1" s="8" t="s">
        <v>33</v>
      </c>
      <c r="K1" s="9" t="s">
        <v>34</v>
      </c>
      <c r="L1" s="9" t="s">
        <v>35</v>
      </c>
      <c r="M1" s="9" t="s">
        <v>36</v>
      </c>
      <c r="N1" s="14" t="s">
        <v>37</v>
      </c>
      <c r="O1" s="14" t="s">
        <v>38</v>
      </c>
      <c r="P1" s="14" t="s">
        <v>39</v>
      </c>
      <c r="Q1" s="19" t="s">
        <v>40</v>
      </c>
      <c r="R1" s="14" t="s">
        <v>41</v>
      </c>
      <c r="S1" s="19" t="s">
        <v>42</v>
      </c>
      <c r="T1" s="14" t="s">
        <v>43</v>
      </c>
      <c r="U1" s="14" t="s">
        <v>44</v>
      </c>
      <c r="V1" s="14" t="s">
        <v>45</v>
      </c>
      <c r="W1" s="4" t="s">
        <v>1</v>
      </c>
      <c r="Z1" t="s">
        <v>25</v>
      </c>
    </row>
    <row r="2" spans="1:26" x14ac:dyDescent="0.3">
      <c r="A2" s="2">
        <v>1</v>
      </c>
      <c r="B2">
        <v>2</v>
      </c>
      <c r="C2">
        <v>1</v>
      </c>
      <c r="D2">
        <v>1</v>
      </c>
      <c r="E2">
        <v>2</v>
      </c>
      <c r="F2">
        <v>1</v>
      </c>
      <c r="G2" s="109">
        <v>1</v>
      </c>
      <c r="H2">
        <v>1</v>
      </c>
      <c r="I2">
        <v>4</v>
      </c>
      <c r="J2">
        <v>1</v>
      </c>
      <c r="K2">
        <v>2</v>
      </c>
      <c r="L2">
        <v>1</v>
      </c>
      <c r="M2">
        <v>1</v>
      </c>
      <c r="N2">
        <v>1</v>
      </c>
      <c r="O2">
        <v>2</v>
      </c>
      <c r="P2">
        <v>3</v>
      </c>
      <c r="Q2" s="20">
        <v>3</v>
      </c>
      <c r="R2">
        <v>2</v>
      </c>
      <c r="S2" s="20">
        <v>1</v>
      </c>
      <c r="T2">
        <v>1</v>
      </c>
      <c r="U2">
        <v>1</v>
      </c>
      <c r="V2">
        <v>1</v>
      </c>
      <c r="W2" s="4">
        <f t="shared" ref="W2:W65" si="0">SUM(C2:V2)</f>
        <v>31</v>
      </c>
      <c r="Z2" t="s">
        <v>26</v>
      </c>
    </row>
    <row r="3" spans="1:26" x14ac:dyDescent="0.3">
      <c r="A3" s="2">
        <v>2</v>
      </c>
      <c r="B3">
        <v>2</v>
      </c>
      <c r="C3">
        <v>2</v>
      </c>
      <c r="D3">
        <v>2</v>
      </c>
      <c r="E3">
        <v>1</v>
      </c>
      <c r="F3">
        <v>2</v>
      </c>
      <c r="G3" s="109">
        <v>2</v>
      </c>
      <c r="H3">
        <v>2</v>
      </c>
      <c r="I3">
        <v>3</v>
      </c>
      <c r="J3">
        <v>2</v>
      </c>
      <c r="K3">
        <v>2</v>
      </c>
      <c r="L3">
        <v>3</v>
      </c>
      <c r="M3">
        <v>2</v>
      </c>
      <c r="N3">
        <v>3</v>
      </c>
      <c r="O3">
        <v>3</v>
      </c>
      <c r="P3">
        <v>1</v>
      </c>
      <c r="Q3" s="20">
        <v>2</v>
      </c>
      <c r="R3">
        <v>2</v>
      </c>
      <c r="S3" s="20">
        <v>1</v>
      </c>
      <c r="T3">
        <v>2</v>
      </c>
      <c r="U3">
        <v>1</v>
      </c>
      <c r="V3">
        <v>2</v>
      </c>
      <c r="W3" s="4">
        <f t="shared" si="0"/>
        <v>40</v>
      </c>
      <c r="Z3" t="s">
        <v>27</v>
      </c>
    </row>
    <row r="4" spans="1:26" x14ac:dyDescent="0.3">
      <c r="A4" s="2">
        <v>3</v>
      </c>
      <c r="B4">
        <v>3</v>
      </c>
      <c r="C4">
        <v>3</v>
      </c>
      <c r="D4">
        <v>1</v>
      </c>
      <c r="E4">
        <v>4</v>
      </c>
      <c r="F4">
        <v>3</v>
      </c>
      <c r="G4" s="109">
        <v>1</v>
      </c>
      <c r="H4">
        <v>3</v>
      </c>
      <c r="I4">
        <v>3</v>
      </c>
      <c r="J4">
        <v>4</v>
      </c>
      <c r="K4">
        <v>2</v>
      </c>
      <c r="L4">
        <v>2</v>
      </c>
      <c r="M4">
        <v>3</v>
      </c>
      <c r="N4">
        <v>3</v>
      </c>
      <c r="O4">
        <v>4</v>
      </c>
      <c r="P4">
        <v>4</v>
      </c>
      <c r="Q4" s="20">
        <v>2</v>
      </c>
      <c r="R4">
        <v>2</v>
      </c>
      <c r="S4" s="20">
        <v>1</v>
      </c>
      <c r="T4">
        <v>3</v>
      </c>
      <c r="U4">
        <v>2</v>
      </c>
      <c r="V4">
        <v>3</v>
      </c>
      <c r="W4" s="4">
        <f t="shared" si="0"/>
        <v>53</v>
      </c>
      <c r="Z4" t="s">
        <v>28</v>
      </c>
    </row>
    <row r="5" spans="1:26" x14ac:dyDescent="0.3">
      <c r="A5" s="2">
        <v>4</v>
      </c>
      <c r="B5">
        <v>2</v>
      </c>
      <c r="C5">
        <v>2</v>
      </c>
      <c r="D5">
        <v>1</v>
      </c>
      <c r="E5">
        <v>1</v>
      </c>
      <c r="F5">
        <v>3</v>
      </c>
      <c r="G5" s="109">
        <v>3</v>
      </c>
      <c r="H5">
        <v>2</v>
      </c>
      <c r="I5">
        <v>3</v>
      </c>
      <c r="J5">
        <v>3</v>
      </c>
      <c r="K5">
        <v>4</v>
      </c>
      <c r="L5">
        <v>2</v>
      </c>
      <c r="M5">
        <v>2</v>
      </c>
      <c r="N5">
        <v>2</v>
      </c>
      <c r="O5">
        <v>1</v>
      </c>
      <c r="P5">
        <v>3</v>
      </c>
      <c r="Q5" s="20">
        <v>1</v>
      </c>
      <c r="R5">
        <v>3</v>
      </c>
      <c r="S5" s="20">
        <v>3</v>
      </c>
      <c r="T5">
        <v>1</v>
      </c>
      <c r="U5">
        <v>1</v>
      </c>
      <c r="V5">
        <v>1</v>
      </c>
      <c r="W5" s="4">
        <f t="shared" si="0"/>
        <v>42</v>
      </c>
      <c r="Z5" t="s">
        <v>29</v>
      </c>
    </row>
    <row r="6" spans="1:26" x14ac:dyDescent="0.3">
      <c r="A6" s="2">
        <v>5</v>
      </c>
      <c r="B6">
        <v>1</v>
      </c>
      <c r="C6">
        <v>1</v>
      </c>
      <c r="D6">
        <v>2</v>
      </c>
      <c r="E6">
        <v>1</v>
      </c>
      <c r="F6">
        <v>1</v>
      </c>
      <c r="G6" s="109">
        <v>1</v>
      </c>
      <c r="H6">
        <v>1</v>
      </c>
      <c r="I6">
        <v>1</v>
      </c>
      <c r="J6">
        <v>1</v>
      </c>
      <c r="K6">
        <v>1</v>
      </c>
      <c r="L6">
        <v>1</v>
      </c>
      <c r="M6">
        <v>1</v>
      </c>
      <c r="N6">
        <v>1</v>
      </c>
      <c r="O6">
        <v>1</v>
      </c>
      <c r="P6">
        <v>1</v>
      </c>
      <c r="Q6" s="20">
        <v>1</v>
      </c>
      <c r="R6">
        <v>1</v>
      </c>
      <c r="S6" s="20">
        <v>1</v>
      </c>
      <c r="T6">
        <v>1</v>
      </c>
      <c r="U6">
        <v>1</v>
      </c>
      <c r="V6">
        <v>1</v>
      </c>
      <c r="W6" s="4">
        <f t="shared" si="0"/>
        <v>21</v>
      </c>
      <c r="Z6" t="s">
        <v>30</v>
      </c>
    </row>
    <row r="7" spans="1:26" x14ac:dyDescent="0.3">
      <c r="A7" s="2">
        <v>6</v>
      </c>
      <c r="B7">
        <v>1</v>
      </c>
      <c r="C7">
        <v>1</v>
      </c>
      <c r="D7">
        <v>3</v>
      </c>
      <c r="E7">
        <v>1</v>
      </c>
      <c r="F7">
        <v>1</v>
      </c>
      <c r="G7" s="109">
        <v>1</v>
      </c>
      <c r="H7">
        <v>1</v>
      </c>
      <c r="I7">
        <v>1</v>
      </c>
      <c r="J7">
        <v>1</v>
      </c>
      <c r="K7">
        <v>1</v>
      </c>
      <c r="L7">
        <v>1</v>
      </c>
      <c r="M7">
        <v>1</v>
      </c>
      <c r="N7">
        <v>1</v>
      </c>
      <c r="O7">
        <v>4</v>
      </c>
      <c r="P7">
        <v>1</v>
      </c>
      <c r="Q7" s="20">
        <v>1</v>
      </c>
      <c r="R7">
        <v>1</v>
      </c>
      <c r="S7" s="20">
        <v>1</v>
      </c>
      <c r="T7">
        <v>1</v>
      </c>
      <c r="U7">
        <v>2</v>
      </c>
      <c r="V7">
        <v>1</v>
      </c>
      <c r="W7" s="4">
        <f t="shared" si="0"/>
        <v>26</v>
      </c>
      <c r="Z7" t="s">
        <v>31</v>
      </c>
    </row>
    <row r="8" spans="1:26" x14ac:dyDescent="0.3">
      <c r="A8" s="2">
        <v>7</v>
      </c>
      <c r="B8">
        <v>1</v>
      </c>
      <c r="C8">
        <v>3</v>
      </c>
      <c r="D8">
        <v>1</v>
      </c>
      <c r="E8">
        <v>1</v>
      </c>
      <c r="F8">
        <v>2</v>
      </c>
      <c r="G8" s="109">
        <v>2</v>
      </c>
      <c r="H8">
        <v>2</v>
      </c>
      <c r="I8">
        <v>1</v>
      </c>
      <c r="J8">
        <v>1</v>
      </c>
      <c r="K8">
        <v>1</v>
      </c>
      <c r="L8">
        <v>1</v>
      </c>
      <c r="M8">
        <v>2</v>
      </c>
      <c r="N8">
        <v>2</v>
      </c>
      <c r="O8">
        <v>1</v>
      </c>
      <c r="P8">
        <v>4</v>
      </c>
      <c r="Q8" s="20">
        <v>3</v>
      </c>
      <c r="R8">
        <v>1</v>
      </c>
      <c r="S8" s="20">
        <v>1</v>
      </c>
      <c r="T8">
        <v>2</v>
      </c>
      <c r="U8">
        <v>1</v>
      </c>
      <c r="V8">
        <v>2</v>
      </c>
      <c r="W8" s="4">
        <f t="shared" si="0"/>
        <v>34</v>
      </c>
      <c r="Z8" t="s">
        <v>32</v>
      </c>
    </row>
    <row r="9" spans="1:26" x14ac:dyDescent="0.3">
      <c r="A9" s="2">
        <v>8</v>
      </c>
      <c r="B9">
        <v>1</v>
      </c>
      <c r="C9">
        <v>1</v>
      </c>
      <c r="D9">
        <v>1</v>
      </c>
      <c r="E9">
        <v>1</v>
      </c>
      <c r="F9">
        <v>1</v>
      </c>
      <c r="G9" s="109">
        <v>1</v>
      </c>
      <c r="H9">
        <v>1</v>
      </c>
      <c r="I9">
        <v>1</v>
      </c>
      <c r="J9">
        <v>1</v>
      </c>
      <c r="K9">
        <v>2</v>
      </c>
      <c r="L9">
        <v>1</v>
      </c>
      <c r="M9">
        <v>1</v>
      </c>
      <c r="N9">
        <v>2</v>
      </c>
      <c r="O9">
        <v>1</v>
      </c>
      <c r="P9">
        <v>3</v>
      </c>
      <c r="Q9" s="20">
        <v>2</v>
      </c>
      <c r="R9">
        <v>1</v>
      </c>
      <c r="S9" s="20">
        <v>1</v>
      </c>
      <c r="T9">
        <v>1</v>
      </c>
      <c r="U9">
        <v>1</v>
      </c>
      <c r="V9">
        <v>1</v>
      </c>
      <c r="W9" s="4">
        <f t="shared" si="0"/>
        <v>25</v>
      </c>
      <c r="Z9" t="s">
        <v>33</v>
      </c>
    </row>
    <row r="10" spans="1:26" x14ac:dyDescent="0.3">
      <c r="A10" s="2">
        <v>9</v>
      </c>
      <c r="B10">
        <v>2</v>
      </c>
      <c r="C10">
        <v>2</v>
      </c>
      <c r="D10">
        <v>2</v>
      </c>
      <c r="E10">
        <v>1</v>
      </c>
      <c r="F10">
        <v>3</v>
      </c>
      <c r="G10" s="109">
        <v>2</v>
      </c>
      <c r="H10">
        <v>2</v>
      </c>
      <c r="I10">
        <v>1</v>
      </c>
      <c r="J10">
        <v>1</v>
      </c>
      <c r="K10">
        <v>2</v>
      </c>
      <c r="L10">
        <v>2</v>
      </c>
      <c r="M10">
        <v>2</v>
      </c>
      <c r="N10">
        <v>1</v>
      </c>
      <c r="O10">
        <v>2</v>
      </c>
      <c r="P10">
        <v>2</v>
      </c>
      <c r="Q10" s="20">
        <v>2</v>
      </c>
      <c r="R10">
        <v>3</v>
      </c>
      <c r="S10" s="20">
        <v>3</v>
      </c>
      <c r="T10">
        <v>1</v>
      </c>
      <c r="U10">
        <v>1</v>
      </c>
      <c r="V10">
        <v>1</v>
      </c>
      <c r="W10" s="4">
        <f t="shared" si="0"/>
        <v>36</v>
      </c>
      <c r="Z10" t="s">
        <v>34</v>
      </c>
    </row>
    <row r="11" spans="1:26" x14ac:dyDescent="0.3">
      <c r="A11" s="2">
        <v>10</v>
      </c>
      <c r="B11">
        <v>2</v>
      </c>
      <c r="C11">
        <v>2</v>
      </c>
      <c r="D11">
        <v>1</v>
      </c>
      <c r="E11">
        <v>1</v>
      </c>
      <c r="F11">
        <v>2</v>
      </c>
      <c r="G11" s="109">
        <v>1</v>
      </c>
      <c r="H11">
        <v>1</v>
      </c>
      <c r="I11">
        <v>1</v>
      </c>
      <c r="J11">
        <v>1</v>
      </c>
      <c r="K11">
        <v>2</v>
      </c>
      <c r="L11">
        <v>1</v>
      </c>
      <c r="M11">
        <v>1</v>
      </c>
      <c r="N11">
        <v>2</v>
      </c>
      <c r="O11">
        <v>3</v>
      </c>
      <c r="P11">
        <v>3</v>
      </c>
      <c r="Q11" s="20">
        <v>3</v>
      </c>
      <c r="R11">
        <v>3</v>
      </c>
      <c r="S11" s="20">
        <v>1</v>
      </c>
      <c r="T11">
        <v>1</v>
      </c>
      <c r="U11">
        <v>1</v>
      </c>
      <c r="V11">
        <v>1</v>
      </c>
      <c r="W11" s="4">
        <f t="shared" si="0"/>
        <v>32</v>
      </c>
      <c r="Z11" t="s">
        <v>35</v>
      </c>
    </row>
    <row r="12" spans="1:26" x14ac:dyDescent="0.3">
      <c r="A12" s="2">
        <v>11</v>
      </c>
      <c r="B12">
        <v>1</v>
      </c>
      <c r="C12">
        <v>1</v>
      </c>
      <c r="D12">
        <v>1</v>
      </c>
      <c r="E12">
        <v>1</v>
      </c>
      <c r="F12">
        <v>1</v>
      </c>
      <c r="G12" s="109">
        <v>1</v>
      </c>
      <c r="H12">
        <v>1</v>
      </c>
      <c r="I12">
        <v>1</v>
      </c>
      <c r="J12">
        <v>1</v>
      </c>
      <c r="K12">
        <v>1</v>
      </c>
      <c r="L12">
        <v>1</v>
      </c>
      <c r="M12">
        <v>1</v>
      </c>
      <c r="N12">
        <v>1</v>
      </c>
      <c r="O12">
        <v>1</v>
      </c>
      <c r="P12">
        <v>2</v>
      </c>
      <c r="Q12" s="20">
        <v>1</v>
      </c>
      <c r="R12">
        <v>1</v>
      </c>
      <c r="S12" s="20">
        <v>1</v>
      </c>
      <c r="T12">
        <v>1</v>
      </c>
      <c r="U12">
        <v>1</v>
      </c>
      <c r="V12">
        <v>1</v>
      </c>
      <c r="W12" s="4">
        <f t="shared" si="0"/>
        <v>21</v>
      </c>
      <c r="Z12" t="s">
        <v>36</v>
      </c>
    </row>
    <row r="13" spans="1:26" x14ac:dyDescent="0.3">
      <c r="A13" s="2">
        <v>12</v>
      </c>
      <c r="B13">
        <v>1</v>
      </c>
      <c r="C13">
        <v>2</v>
      </c>
      <c r="D13">
        <v>1</v>
      </c>
      <c r="E13">
        <v>2</v>
      </c>
      <c r="F13">
        <v>1</v>
      </c>
      <c r="G13" s="109">
        <v>2</v>
      </c>
      <c r="H13">
        <v>1</v>
      </c>
      <c r="I13">
        <v>4</v>
      </c>
      <c r="J13">
        <v>1</v>
      </c>
      <c r="K13">
        <v>2</v>
      </c>
      <c r="L13">
        <v>3</v>
      </c>
      <c r="M13">
        <v>2</v>
      </c>
      <c r="N13">
        <v>3</v>
      </c>
      <c r="O13">
        <v>1</v>
      </c>
      <c r="P13">
        <v>1</v>
      </c>
      <c r="Q13" s="20">
        <v>2</v>
      </c>
      <c r="R13">
        <v>3</v>
      </c>
      <c r="S13" s="20">
        <v>3</v>
      </c>
      <c r="T13">
        <v>1</v>
      </c>
      <c r="U13">
        <v>1</v>
      </c>
      <c r="V13">
        <v>2</v>
      </c>
      <c r="W13" s="4">
        <f t="shared" si="0"/>
        <v>38</v>
      </c>
      <c r="Z13" t="s">
        <v>37</v>
      </c>
    </row>
    <row r="14" spans="1:26" x14ac:dyDescent="0.3">
      <c r="A14" s="2">
        <v>13</v>
      </c>
      <c r="B14">
        <v>2</v>
      </c>
      <c r="C14">
        <v>2</v>
      </c>
      <c r="D14">
        <v>3</v>
      </c>
      <c r="E14">
        <v>1</v>
      </c>
      <c r="F14">
        <v>3</v>
      </c>
      <c r="G14" s="109">
        <v>1</v>
      </c>
      <c r="H14">
        <v>1</v>
      </c>
      <c r="I14">
        <v>4</v>
      </c>
      <c r="J14">
        <v>1</v>
      </c>
      <c r="K14">
        <v>1</v>
      </c>
      <c r="L14">
        <v>3</v>
      </c>
      <c r="M14">
        <v>3</v>
      </c>
      <c r="N14">
        <v>2</v>
      </c>
      <c r="O14">
        <v>4</v>
      </c>
      <c r="P14">
        <v>4</v>
      </c>
      <c r="Q14" s="20">
        <v>2</v>
      </c>
      <c r="R14">
        <v>3</v>
      </c>
      <c r="S14" s="20">
        <v>3</v>
      </c>
      <c r="T14">
        <v>3</v>
      </c>
      <c r="U14">
        <v>2</v>
      </c>
      <c r="V14">
        <v>2</v>
      </c>
      <c r="W14" s="4">
        <f t="shared" si="0"/>
        <v>48</v>
      </c>
      <c r="Z14" t="s">
        <v>38</v>
      </c>
    </row>
    <row r="15" spans="1:26" x14ac:dyDescent="0.3">
      <c r="A15" s="2">
        <v>14</v>
      </c>
      <c r="B15">
        <v>1</v>
      </c>
      <c r="C15">
        <v>2</v>
      </c>
      <c r="D15">
        <v>3</v>
      </c>
      <c r="E15">
        <v>1</v>
      </c>
      <c r="F15">
        <v>1</v>
      </c>
      <c r="G15" s="109">
        <v>1</v>
      </c>
      <c r="H15">
        <v>2</v>
      </c>
      <c r="I15">
        <v>1</v>
      </c>
      <c r="J15">
        <v>1</v>
      </c>
      <c r="K15">
        <v>2</v>
      </c>
      <c r="L15">
        <v>2</v>
      </c>
      <c r="M15">
        <v>1</v>
      </c>
      <c r="N15">
        <v>2</v>
      </c>
      <c r="O15">
        <v>3</v>
      </c>
      <c r="P15">
        <v>1</v>
      </c>
      <c r="Q15" s="20">
        <v>2</v>
      </c>
      <c r="R15">
        <v>2</v>
      </c>
      <c r="S15" s="20">
        <v>1</v>
      </c>
      <c r="T15">
        <v>1</v>
      </c>
      <c r="U15">
        <v>1</v>
      </c>
      <c r="V15">
        <v>1</v>
      </c>
      <c r="W15" s="4">
        <f t="shared" si="0"/>
        <v>31</v>
      </c>
      <c r="Z15" t="s">
        <v>39</v>
      </c>
    </row>
    <row r="16" spans="1:26" x14ac:dyDescent="0.3">
      <c r="A16" s="2">
        <v>15</v>
      </c>
      <c r="B16">
        <v>1</v>
      </c>
      <c r="C16">
        <v>2</v>
      </c>
      <c r="D16">
        <v>1</v>
      </c>
      <c r="E16">
        <v>1</v>
      </c>
      <c r="F16">
        <v>2</v>
      </c>
      <c r="G16" s="109">
        <v>1</v>
      </c>
      <c r="H16">
        <v>2</v>
      </c>
      <c r="I16">
        <v>4</v>
      </c>
      <c r="J16">
        <v>1</v>
      </c>
      <c r="K16">
        <v>3</v>
      </c>
      <c r="L16">
        <v>2</v>
      </c>
      <c r="M16">
        <v>3</v>
      </c>
      <c r="N16">
        <v>1</v>
      </c>
      <c r="O16">
        <v>3</v>
      </c>
      <c r="P16">
        <v>3</v>
      </c>
      <c r="Q16" s="20">
        <v>1</v>
      </c>
      <c r="R16">
        <v>2</v>
      </c>
      <c r="S16" s="20">
        <v>2</v>
      </c>
      <c r="T16">
        <v>1</v>
      </c>
      <c r="U16">
        <v>1</v>
      </c>
      <c r="V16">
        <v>1</v>
      </c>
      <c r="W16" s="4">
        <f t="shared" si="0"/>
        <v>37</v>
      </c>
      <c r="Z16" t="s">
        <v>40</v>
      </c>
    </row>
    <row r="17" spans="1:26" x14ac:dyDescent="0.3">
      <c r="A17" s="2">
        <v>16</v>
      </c>
      <c r="B17">
        <v>1</v>
      </c>
      <c r="C17">
        <v>2</v>
      </c>
      <c r="D17">
        <v>1</v>
      </c>
      <c r="E17">
        <v>1</v>
      </c>
      <c r="F17">
        <v>2</v>
      </c>
      <c r="G17" s="109">
        <v>1</v>
      </c>
      <c r="H17">
        <v>2</v>
      </c>
      <c r="I17">
        <v>4</v>
      </c>
      <c r="J17">
        <v>1</v>
      </c>
      <c r="K17">
        <v>3</v>
      </c>
      <c r="L17">
        <v>2</v>
      </c>
      <c r="M17">
        <v>3</v>
      </c>
      <c r="N17">
        <v>1</v>
      </c>
      <c r="O17">
        <v>3</v>
      </c>
      <c r="P17">
        <v>3</v>
      </c>
      <c r="Q17" s="20">
        <v>1</v>
      </c>
      <c r="R17">
        <v>2</v>
      </c>
      <c r="S17" s="20">
        <v>2</v>
      </c>
      <c r="T17">
        <v>1</v>
      </c>
      <c r="U17">
        <v>2</v>
      </c>
      <c r="V17">
        <v>1</v>
      </c>
      <c r="W17" s="4">
        <f t="shared" si="0"/>
        <v>38</v>
      </c>
      <c r="Z17" t="s">
        <v>41</v>
      </c>
    </row>
    <row r="18" spans="1:26" x14ac:dyDescent="0.3">
      <c r="A18" s="2">
        <v>17</v>
      </c>
      <c r="B18">
        <v>4</v>
      </c>
      <c r="C18">
        <v>1</v>
      </c>
      <c r="D18">
        <v>3</v>
      </c>
      <c r="E18">
        <v>1</v>
      </c>
      <c r="F18">
        <v>1</v>
      </c>
      <c r="G18" s="109">
        <v>2</v>
      </c>
      <c r="H18">
        <v>1</v>
      </c>
      <c r="I18">
        <v>4</v>
      </c>
      <c r="J18">
        <v>1</v>
      </c>
      <c r="K18">
        <v>1</v>
      </c>
      <c r="L18">
        <v>1</v>
      </c>
      <c r="M18">
        <v>2</v>
      </c>
      <c r="N18">
        <v>2</v>
      </c>
      <c r="O18">
        <v>1</v>
      </c>
      <c r="P18">
        <v>4</v>
      </c>
      <c r="Q18" s="20">
        <v>1</v>
      </c>
      <c r="R18">
        <v>1</v>
      </c>
      <c r="S18" s="20">
        <v>3</v>
      </c>
      <c r="T18">
        <v>1</v>
      </c>
      <c r="U18">
        <v>1</v>
      </c>
      <c r="V18">
        <v>1</v>
      </c>
      <c r="W18" s="4">
        <f t="shared" si="0"/>
        <v>33</v>
      </c>
      <c r="Z18" t="s">
        <v>42</v>
      </c>
    </row>
    <row r="19" spans="1:26" x14ac:dyDescent="0.3">
      <c r="A19" s="2">
        <v>18</v>
      </c>
      <c r="B19">
        <v>1</v>
      </c>
      <c r="C19">
        <v>3</v>
      </c>
      <c r="D19">
        <v>1</v>
      </c>
      <c r="E19">
        <v>1</v>
      </c>
      <c r="F19">
        <v>1</v>
      </c>
      <c r="G19" s="109">
        <v>1</v>
      </c>
      <c r="H19">
        <v>1</v>
      </c>
      <c r="I19">
        <v>1</v>
      </c>
      <c r="J19">
        <v>1</v>
      </c>
      <c r="K19">
        <v>1</v>
      </c>
      <c r="L19">
        <v>1</v>
      </c>
      <c r="M19">
        <v>1</v>
      </c>
      <c r="N19">
        <v>3</v>
      </c>
      <c r="O19">
        <v>1</v>
      </c>
      <c r="P19">
        <v>1</v>
      </c>
      <c r="Q19" s="20">
        <v>1</v>
      </c>
      <c r="R19">
        <v>1</v>
      </c>
      <c r="S19" s="20">
        <v>1</v>
      </c>
      <c r="T19">
        <v>1</v>
      </c>
      <c r="U19">
        <v>1</v>
      </c>
      <c r="V19">
        <v>3</v>
      </c>
      <c r="W19" s="4">
        <f t="shared" si="0"/>
        <v>26</v>
      </c>
      <c r="Z19" t="s">
        <v>43</v>
      </c>
    </row>
    <row r="20" spans="1:26" x14ac:dyDescent="0.3">
      <c r="A20" s="2">
        <v>19</v>
      </c>
      <c r="B20">
        <v>4</v>
      </c>
      <c r="C20">
        <v>1</v>
      </c>
      <c r="D20">
        <v>1</v>
      </c>
      <c r="E20">
        <v>1</v>
      </c>
      <c r="F20">
        <v>1</v>
      </c>
      <c r="G20" s="109">
        <v>1</v>
      </c>
      <c r="H20">
        <v>1</v>
      </c>
      <c r="I20">
        <v>1</v>
      </c>
      <c r="J20">
        <v>1</v>
      </c>
      <c r="K20">
        <v>1</v>
      </c>
      <c r="L20">
        <v>1</v>
      </c>
      <c r="M20">
        <v>1</v>
      </c>
      <c r="N20">
        <v>1</v>
      </c>
      <c r="O20">
        <v>1</v>
      </c>
      <c r="P20">
        <v>1</v>
      </c>
      <c r="Q20" s="20">
        <v>1</v>
      </c>
      <c r="R20">
        <v>1</v>
      </c>
      <c r="S20" s="20">
        <v>1</v>
      </c>
      <c r="T20">
        <v>1</v>
      </c>
      <c r="U20">
        <v>1</v>
      </c>
      <c r="V20">
        <v>1</v>
      </c>
      <c r="W20" s="4">
        <f t="shared" si="0"/>
        <v>20</v>
      </c>
      <c r="Z20" t="s">
        <v>44</v>
      </c>
    </row>
    <row r="21" spans="1:26" x14ac:dyDescent="0.3">
      <c r="A21" s="2">
        <v>20</v>
      </c>
      <c r="B21">
        <v>2</v>
      </c>
      <c r="C21">
        <v>2</v>
      </c>
      <c r="D21">
        <v>3</v>
      </c>
      <c r="E21">
        <v>1</v>
      </c>
      <c r="F21">
        <v>3</v>
      </c>
      <c r="G21" s="109">
        <v>2</v>
      </c>
      <c r="H21">
        <v>2</v>
      </c>
      <c r="I21">
        <v>1</v>
      </c>
      <c r="J21">
        <v>1</v>
      </c>
      <c r="K21">
        <v>2</v>
      </c>
      <c r="L21">
        <v>2</v>
      </c>
      <c r="M21">
        <v>2</v>
      </c>
      <c r="N21">
        <v>3</v>
      </c>
      <c r="O21">
        <v>3</v>
      </c>
      <c r="P21">
        <v>2</v>
      </c>
      <c r="Q21" s="20">
        <v>2</v>
      </c>
      <c r="R21">
        <v>3</v>
      </c>
      <c r="S21" s="20">
        <v>1</v>
      </c>
      <c r="T21">
        <v>2</v>
      </c>
      <c r="U21">
        <v>2</v>
      </c>
      <c r="V21">
        <v>1</v>
      </c>
      <c r="W21" s="4">
        <f t="shared" si="0"/>
        <v>40</v>
      </c>
      <c r="Z21" t="s">
        <v>45</v>
      </c>
    </row>
    <row r="22" spans="1:26" x14ac:dyDescent="0.3">
      <c r="A22" s="2">
        <v>21</v>
      </c>
      <c r="B22">
        <v>2</v>
      </c>
      <c r="C22">
        <v>1</v>
      </c>
      <c r="D22">
        <v>1</v>
      </c>
      <c r="E22">
        <v>1</v>
      </c>
      <c r="F22">
        <v>1</v>
      </c>
      <c r="G22" s="109">
        <v>1</v>
      </c>
      <c r="H22">
        <v>1</v>
      </c>
      <c r="I22">
        <v>1</v>
      </c>
      <c r="J22">
        <v>1</v>
      </c>
      <c r="K22">
        <v>3</v>
      </c>
      <c r="L22">
        <v>1</v>
      </c>
      <c r="M22">
        <v>2</v>
      </c>
      <c r="N22">
        <v>3</v>
      </c>
      <c r="O22">
        <v>4</v>
      </c>
      <c r="P22">
        <v>3</v>
      </c>
      <c r="Q22" s="20">
        <v>1</v>
      </c>
      <c r="R22">
        <v>2</v>
      </c>
      <c r="S22" s="20">
        <v>1</v>
      </c>
      <c r="T22">
        <v>2</v>
      </c>
      <c r="U22">
        <v>2</v>
      </c>
      <c r="V22">
        <v>3</v>
      </c>
      <c r="W22" s="4">
        <f t="shared" si="0"/>
        <v>35</v>
      </c>
    </row>
    <row r="23" spans="1:26" x14ac:dyDescent="0.3">
      <c r="A23" s="2">
        <v>22</v>
      </c>
      <c r="B23">
        <v>1</v>
      </c>
      <c r="C23">
        <v>2</v>
      </c>
      <c r="D23">
        <v>2</v>
      </c>
      <c r="E23">
        <v>1</v>
      </c>
      <c r="F23">
        <v>3</v>
      </c>
      <c r="G23" s="109">
        <v>1</v>
      </c>
      <c r="H23">
        <v>3</v>
      </c>
      <c r="I23">
        <v>1</v>
      </c>
      <c r="J23">
        <v>1</v>
      </c>
      <c r="K23">
        <v>2</v>
      </c>
      <c r="L23">
        <v>1</v>
      </c>
      <c r="M23">
        <v>1</v>
      </c>
      <c r="N23">
        <v>2</v>
      </c>
      <c r="O23">
        <v>4</v>
      </c>
      <c r="P23">
        <v>2</v>
      </c>
      <c r="Q23" s="20">
        <v>2</v>
      </c>
      <c r="R23">
        <v>1</v>
      </c>
      <c r="S23" s="20">
        <v>1</v>
      </c>
      <c r="T23">
        <v>2</v>
      </c>
      <c r="U23">
        <v>1</v>
      </c>
      <c r="V23">
        <v>2</v>
      </c>
      <c r="W23" s="4">
        <f t="shared" si="0"/>
        <v>35</v>
      </c>
    </row>
    <row r="24" spans="1:26" x14ac:dyDescent="0.3">
      <c r="A24" s="2">
        <v>23</v>
      </c>
      <c r="B24">
        <v>3</v>
      </c>
      <c r="C24">
        <v>2</v>
      </c>
      <c r="D24">
        <v>1</v>
      </c>
      <c r="E24">
        <v>1</v>
      </c>
      <c r="F24">
        <v>1</v>
      </c>
      <c r="G24" s="109">
        <v>1</v>
      </c>
      <c r="H24">
        <v>1</v>
      </c>
      <c r="I24">
        <v>4</v>
      </c>
      <c r="J24">
        <v>1</v>
      </c>
      <c r="K24">
        <v>3</v>
      </c>
      <c r="L24">
        <v>3</v>
      </c>
      <c r="M24">
        <v>3</v>
      </c>
      <c r="N24">
        <v>3</v>
      </c>
      <c r="O24">
        <v>1</v>
      </c>
      <c r="P24">
        <v>2</v>
      </c>
      <c r="Q24" s="20">
        <v>1</v>
      </c>
      <c r="R24">
        <v>3</v>
      </c>
      <c r="S24" s="20">
        <v>1</v>
      </c>
      <c r="T24">
        <v>2</v>
      </c>
      <c r="U24">
        <v>1</v>
      </c>
      <c r="V24">
        <v>2</v>
      </c>
      <c r="W24" s="4">
        <f t="shared" si="0"/>
        <v>37</v>
      </c>
    </row>
    <row r="25" spans="1:26" x14ac:dyDescent="0.3">
      <c r="A25" s="2">
        <v>24</v>
      </c>
      <c r="B25">
        <v>4</v>
      </c>
      <c r="C25">
        <v>2</v>
      </c>
      <c r="D25">
        <v>3</v>
      </c>
      <c r="E25">
        <v>1</v>
      </c>
      <c r="F25">
        <v>3</v>
      </c>
      <c r="G25" s="109">
        <v>2</v>
      </c>
      <c r="H25">
        <v>1</v>
      </c>
      <c r="I25">
        <v>1</v>
      </c>
      <c r="J25">
        <v>1</v>
      </c>
      <c r="K25">
        <v>1</v>
      </c>
      <c r="L25">
        <v>3</v>
      </c>
      <c r="M25">
        <v>2</v>
      </c>
      <c r="N25">
        <v>2</v>
      </c>
      <c r="O25">
        <v>1</v>
      </c>
      <c r="P25">
        <v>1</v>
      </c>
      <c r="Q25" s="20">
        <v>1</v>
      </c>
      <c r="R25">
        <v>2</v>
      </c>
      <c r="S25" s="20">
        <v>3</v>
      </c>
      <c r="T25">
        <v>1</v>
      </c>
      <c r="U25">
        <v>1</v>
      </c>
      <c r="V25">
        <v>2</v>
      </c>
      <c r="W25" s="4">
        <f t="shared" si="0"/>
        <v>34</v>
      </c>
    </row>
    <row r="26" spans="1:26" x14ac:dyDescent="0.3">
      <c r="A26" s="2">
        <v>25</v>
      </c>
      <c r="B26">
        <v>2</v>
      </c>
      <c r="C26">
        <v>2</v>
      </c>
      <c r="D26">
        <v>3</v>
      </c>
      <c r="E26">
        <v>2</v>
      </c>
      <c r="F26">
        <v>1</v>
      </c>
      <c r="G26" s="109">
        <v>1</v>
      </c>
      <c r="H26">
        <v>2</v>
      </c>
      <c r="I26">
        <v>4</v>
      </c>
      <c r="J26">
        <v>4</v>
      </c>
      <c r="K26">
        <v>3</v>
      </c>
      <c r="L26">
        <v>3</v>
      </c>
      <c r="M26">
        <v>2</v>
      </c>
      <c r="N26">
        <v>2</v>
      </c>
      <c r="O26">
        <v>4</v>
      </c>
      <c r="P26">
        <v>1</v>
      </c>
      <c r="Q26" s="20">
        <v>1</v>
      </c>
      <c r="R26">
        <v>4</v>
      </c>
      <c r="S26" s="20">
        <v>1</v>
      </c>
      <c r="T26">
        <v>4</v>
      </c>
      <c r="U26">
        <v>1</v>
      </c>
      <c r="V26">
        <v>2</v>
      </c>
      <c r="W26" s="4">
        <f t="shared" si="0"/>
        <v>47</v>
      </c>
    </row>
    <row r="27" spans="1:26" x14ac:dyDescent="0.3">
      <c r="A27" s="2">
        <v>26</v>
      </c>
      <c r="B27">
        <v>1</v>
      </c>
      <c r="C27">
        <v>3</v>
      </c>
      <c r="D27">
        <v>2</v>
      </c>
      <c r="E27">
        <v>3</v>
      </c>
      <c r="F27">
        <v>1</v>
      </c>
      <c r="G27" s="109">
        <v>1</v>
      </c>
      <c r="H27">
        <v>1</v>
      </c>
      <c r="I27">
        <v>1</v>
      </c>
      <c r="J27">
        <v>1</v>
      </c>
      <c r="K27">
        <v>2</v>
      </c>
      <c r="L27">
        <v>1</v>
      </c>
      <c r="M27">
        <v>3</v>
      </c>
      <c r="N27">
        <v>3</v>
      </c>
      <c r="O27">
        <v>1</v>
      </c>
      <c r="P27">
        <v>3</v>
      </c>
      <c r="Q27" s="20">
        <v>2</v>
      </c>
      <c r="R27">
        <v>2</v>
      </c>
      <c r="S27" s="20">
        <v>2</v>
      </c>
      <c r="T27">
        <v>1</v>
      </c>
      <c r="U27">
        <v>2</v>
      </c>
      <c r="V27">
        <v>3</v>
      </c>
      <c r="W27" s="4">
        <f t="shared" si="0"/>
        <v>38</v>
      </c>
    </row>
    <row r="28" spans="1:26" x14ac:dyDescent="0.3">
      <c r="A28" s="2">
        <v>27</v>
      </c>
      <c r="B28">
        <v>1</v>
      </c>
      <c r="C28">
        <v>1</v>
      </c>
      <c r="D28">
        <v>2</v>
      </c>
      <c r="E28">
        <v>1</v>
      </c>
      <c r="F28">
        <v>1</v>
      </c>
      <c r="G28" s="109">
        <v>1</v>
      </c>
      <c r="H28">
        <v>1</v>
      </c>
      <c r="I28">
        <v>1</v>
      </c>
      <c r="J28">
        <v>1</v>
      </c>
      <c r="K28">
        <v>1</v>
      </c>
      <c r="L28">
        <v>1</v>
      </c>
      <c r="M28">
        <v>1</v>
      </c>
      <c r="N28">
        <v>1</v>
      </c>
      <c r="O28">
        <v>1</v>
      </c>
      <c r="P28">
        <v>1</v>
      </c>
      <c r="Q28" s="20">
        <v>2</v>
      </c>
      <c r="R28">
        <v>1</v>
      </c>
      <c r="S28" s="20">
        <v>1</v>
      </c>
      <c r="T28">
        <v>1</v>
      </c>
      <c r="U28">
        <v>2</v>
      </c>
      <c r="V28">
        <v>1</v>
      </c>
      <c r="W28" s="4">
        <f t="shared" si="0"/>
        <v>23</v>
      </c>
    </row>
    <row r="29" spans="1:26" x14ac:dyDescent="0.3">
      <c r="A29" s="2">
        <v>28</v>
      </c>
      <c r="B29">
        <v>3</v>
      </c>
      <c r="C29">
        <v>1</v>
      </c>
      <c r="D29">
        <v>1</v>
      </c>
      <c r="E29">
        <v>2</v>
      </c>
      <c r="F29">
        <v>1</v>
      </c>
      <c r="G29" s="109">
        <v>2</v>
      </c>
      <c r="H29">
        <v>2</v>
      </c>
      <c r="I29">
        <v>1</v>
      </c>
      <c r="J29">
        <v>1</v>
      </c>
      <c r="K29">
        <v>2</v>
      </c>
      <c r="L29">
        <v>1</v>
      </c>
      <c r="M29">
        <v>2</v>
      </c>
      <c r="N29">
        <v>2</v>
      </c>
      <c r="O29">
        <v>1</v>
      </c>
      <c r="P29">
        <v>2</v>
      </c>
      <c r="Q29" s="20">
        <v>2</v>
      </c>
      <c r="R29">
        <v>1</v>
      </c>
      <c r="S29" s="20">
        <v>1</v>
      </c>
      <c r="T29">
        <v>1</v>
      </c>
      <c r="U29">
        <v>2</v>
      </c>
      <c r="V29">
        <v>2</v>
      </c>
      <c r="W29" s="4">
        <f t="shared" si="0"/>
        <v>30</v>
      </c>
    </row>
    <row r="30" spans="1:26" x14ac:dyDescent="0.3">
      <c r="A30" s="2">
        <v>29</v>
      </c>
      <c r="B30">
        <v>3</v>
      </c>
      <c r="C30">
        <v>1</v>
      </c>
      <c r="D30">
        <v>1</v>
      </c>
      <c r="E30">
        <v>1</v>
      </c>
      <c r="F30">
        <v>1</v>
      </c>
      <c r="G30" s="109">
        <v>1</v>
      </c>
      <c r="H30">
        <v>1</v>
      </c>
      <c r="I30">
        <v>2</v>
      </c>
      <c r="J30">
        <v>1</v>
      </c>
      <c r="K30">
        <v>1</v>
      </c>
      <c r="L30">
        <v>1</v>
      </c>
      <c r="M30">
        <v>1</v>
      </c>
      <c r="N30">
        <v>2</v>
      </c>
      <c r="O30">
        <v>1</v>
      </c>
      <c r="P30">
        <v>1</v>
      </c>
      <c r="Q30" s="20">
        <v>3</v>
      </c>
      <c r="R30">
        <v>1</v>
      </c>
      <c r="S30" s="20">
        <v>1</v>
      </c>
      <c r="T30">
        <v>1</v>
      </c>
      <c r="U30">
        <v>1</v>
      </c>
      <c r="V30">
        <v>2</v>
      </c>
      <c r="W30" s="4">
        <f t="shared" si="0"/>
        <v>25</v>
      </c>
    </row>
    <row r="31" spans="1:26" x14ac:dyDescent="0.3">
      <c r="A31" s="2">
        <v>30</v>
      </c>
      <c r="B31">
        <v>3</v>
      </c>
      <c r="C31">
        <v>2</v>
      </c>
      <c r="D31">
        <v>2</v>
      </c>
      <c r="E31">
        <v>2</v>
      </c>
      <c r="F31">
        <v>2</v>
      </c>
      <c r="G31" s="109">
        <v>1</v>
      </c>
      <c r="H31">
        <v>2</v>
      </c>
      <c r="I31">
        <v>3</v>
      </c>
      <c r="J31">
        <v>1</v>
      </c>
      <c r="K31">
        <v>2</v>
      </c>
      <c r="L31">
        <v>2</v>
      </c>
      <c r="M31">
        <v>2</v>
      </c>
      <c r="N31">
        <v>2</v>
      </c>
      <c r="O31">
        <v>2</v>
      </c>
      <c r="P31">
        <v>2</v>
      </c>
      <c r="Q31" s="20">
        <v>1</v>
      </c>
      <c r="R31">
        <v>2</v>
      </c>
      <c r="S31" s="20">
        <v>1</v>
      </c>
      <c r="T31">
        <v>1</v>
      </c>
      <c r="U31">
        <v>1</v>
      </c>
      <c r="V31">
        <v>2</v>
      </c>
      <c r="W31" s="4">
        <f t="shared" si="0"/>
        <v>35</v>
      </c>
    </row>
    <row r="32" spans="1:26" x14ac:dyDescent="0.3">
      <c r="A32" s="2">
        <v>31</v>
      </c>
      <c r="B32">
        <v>4</v>
      </c>
      <c r="C32">
        <v>2</v>
      </c>
      <c r="D32">
        <v>1</v>
      </c>
      <c r="E32">
        <v>1</v>
      </c>
      <c r="F32">
        <v>1</v>
      </c>
      <c r="G32" s="109">
        <v>1</v>
      </c>
      <c r="H32">
        <v>2</v>
      </c>
      <c r="I32">
        <v>1</v>
      </c>
      <c r="J32">
        <v>2</v>
      </c>
      <c r="K32">
        <v>1</v>
      </c>
      <c r="L32">
        <v>1</v>
      </c>
      <c r="M32">
        <v>4</v>
      </c>
      <c r="N32">
        <v>2</v>
      </c>
      <c r="O32">
        <v>2</v>
      </c>
      <c r="P32">
        <v>3</v>
      </c>
      <c r="Q32" s="20">
        <v>1</v>
      </c>
      <c r="R32">
        <v>1</v>
      </c>
      <c r="S32" s="20">
        <v>1</v>
      </c>
      <c r="T32">
        <v>2</v>
      </c>
      <c r="U32">
        <v>1</v>
      </c>
      <c r="V32">
        <v>1</v>
      </c>
      <c r="W32" s="4">
        <f t="shared" si="0"/>
        <v>31</v>
      </c>
    </row>
    <row r="33" spans="1:23" x14ac:dyDescent="0.3">
      <c r="A33" s="2">
        <v>32</v>
      </c>
      <c r="B33">
        <v>2</v>
      </c>
      <c r="C33">
        <v>1</v>
      </c>
      <c r="D33">
        <v>1</v>
      </c>
      <c r="E33">
        <v>1</v>
      </c>
      <c r="F33">
        <v>1</v>
      </c>
      <c r="G33" s="109">
        <v>1</v>
      </c>
      <c r="H33">
        <v>1</v>
      </c>
      <c r="I33">
        <v>1</v>
      </c>
      <c r="J33">
        <v>1</v>
      </c>
      <c r="K33">
        <v>1</v>
      </c>
      <c r="L33">
        <v>1</v>
      </c>
      <c r="M33">
        <v>1</v>
      </c>
      <c r="N33">
        <v>1</v>
      </c>
      <c r="O33">
        <v>2</v>
      </c>
      <c r="P33">
        <v>1</v>
      </c>
      <c r="Q33" s="20">
        <v>1</v>
      </c>
      <c r="R33">
        <v>1</v>
      </c>
      <c r="S33" s="20">
        <v>2</v>
      </c>
      <c r="T33">
        <v>1</v>
      </c>
      <c r="U33">
        <v>1</v>
      </c>
      <c r="V33">
        <v>1</v>
      </c>
      <c r="W33" s="4">
        <f t="shared" si="0"/>
        <v>22</v>
      </c>
    </row>
    <row r="34" spans="1:23" x14ac:dyDescent="0.3">
      <c r="A34" s="2">
        <v>33</v>
      </c>
      <c r="B34">
        <v>2</v>
      </c>
      <c r="C34">
        <v>3</v>
      </c>
      <c r="D34">
        <v>1</v>
      </c>
      <c r="E34">
        <v>3</v>
      </c>
      <c r="F34">
        <v>2</v>
      </c>
      <c r="G34" s="109">
        <v>1</v>
      </c>
      <c r="H34">
        <v>2</v>
      </c>
      <c r="I34">
        <v>3</v>
      </c>
      <c r="J34">
        <v>1</v>
      </c>
      <c r="K34">
        <v>1</v>
      </c>
      <c r="L34">
        <v>1</v>
      </c>
      <c r="M34">
        <v>4</v>
      </c>
      <c r="N34">
        <v>3</v>
      </c>
      <c r="O34">
        <v>1</v>
      </c>
      <c r="P34">
        <v>2</v>
      </c>
      <c r="Q34" s="20">
        <v>3</v>
      </c>
      <c r="R34">
        <v>1</v>
      </c>
      <c r="S34" s="20">
        <v>1</v>
      </c>
      <c r="T34">
        <v>3</v>
      </c>
      <c r="U34">
        <v>1</v>
      </c>
      <c r="V34">
        <v>3</v>
      </c>
      <c r="W34" s="4">
        <f t="shared" si="0"/>
        <v>40</v>
      </c>
    </row>
    <row r="35" spans="1:23" x14ac:dyDescent="0.3">
      <c r="A35" s="2">
        <v>34</v>
      </c>
      <c r="B35">
        <v>2</v>
      </c>
      <c r="C35">
        <v>4</v>
      </c>
      <c r="D35">
        <v>1</v>
      </c>
      <c r="E35">
        <v>1</v>
      </c>
      <c r="F35">
        <v>2</v>
      </c>
      <c r="G35" s="109">
        <v>1</v>
      </c>
      <c r="H35">
        <v>1</v>
      </c>
      <c r="I35">
        <v>1</v>
      </c>
      <c r="J35">
        <v>1</v>
      </c>
      <c r="K35">
        <v>2</v>
      </c>
      <c r="L35">
        <v>2</v>
      </c>
      <c r="M35">
        <v>2</v>
      </c>
      <c r="N35">
        <v>1</v>
      </c>
      <c r="O35">
        <v>1</v>
      </c>
      <c r="P35">
        <v>2</v>
      </c>
      <c r="Q35" s="20">
        <v>2</v>
      </c>
      <c r="R35">
        <v>1</v>
      </c>
      <c r="S35" s="20">
        <v>1</v>
      </c>
      <c r="T35">
        <v>3</v>
      </c>
      <c r="U35">
        <v>2</v>
      </c>
      <c r="V35">
        <v>3</v>
      </c>
      <c r="W35" s="4">
        <f t="shared" si="0"/>
        <v>34</v>
      </c>
    </row>
    <row r="36" spans="1:23" x14ac:dyDescent="0.3">
      <c r="A36" s="2">
        <v>35</v>
      </c>
      <c r="B36">
        <v>2</v>
      </c>
      <c r="C36">
        <v>2</v>
      </c>
      <c r="D36">
        <v>2</v>
      </c>
      <c r="E36">
        <v>1</v>
      </c>
      <c r="F36">
        <v>2</v>
      </c>
      <c r="G36" s="109">
        <v>1</v>
      </c>
      <c r="H36">
        <v>2</v>
      </c>
      <c r="I36">
        <v>2</v>
      </c>
      <c r="J36">
        <v>1</v>
      </c>
      <c r="K36">
        <v>1</v>
      </c>
      <c r="L36">
        <v>3</v>
      </c>
      <c r="M36">
        <v>3</v>
      </c>
      <c r="N36">
        <v>1</v>
      </c>
      <c r="O36">
        <v>1</v>
      </c>
      <c r="P36">
        <v>3</v>
      </c>
      <c r="Q36" s="20">
        <v>2</v>
      </c>
      <c r="R36">
        <v>3</v>
      </c>
      <c r="S36" s="20">
        <v>2</v>
      </c>
      <c r="T36">
        <v>3</v>
      </c>
      <c r="U36">
        <v>1</v>
      </c>
      <c r="V36">
        <v>2</v>
      </c>
      <c r="W36" s="4">
        <f t="shared" si="0"/>
        <v>38</v>
      </c>
    </row>
    <row r="37" spans="1:23" x14ac:dyDescent="0.3">
      <c r="A37" s="2">
        <v>36</v>
      </c>
      <c r="B37">
        <v>4</v>
      </c>
      <c r="C37">
        <v>4</v>
      </c>
      <c r="D37">
        <v>1</v>
      </c>
      <c r="E37">
        <v>1</v>
      </c>
      <c r="F37">
        <v>1</v>
      </c>
      <c r="G37" s="109">
        <v>3</v>
      </c>
      <c r="H37">
        <v>1</v>
      </c>
      <c r="I37">
        <v>2</v>
      </c>
      <c r="J37">
        <v>2</v>
      </c>
      <c r="K37">
        <v>3</v>
      </c>
      <c r="L37">
        <v>3</v>
      </c>
      <c r="M37">
        <v>3</v>
      </c>
      <c r="N37">
        <v>3</v>
      </c>
      <c r="O37">
        <v>4</v>
      </c>
      <c r="P37">
        <v>3</v>
      </c>
      <c r="Q37" s="20">
        <v>1</v>
      </c>
      <c r="R37">
        <v>3</v>
      </c>
      <c r="S37" s="20">
        <v>2</v>
      </c>
      <c r="T37">
        <v>4</v>
      </c>
      <c r="U37">
        <v>1</v>
      </c>
      <c r="V37">
        <v>3</v>
      </c>
      <c r="W37" s="4">
        <f t="shared" si="0"/>
        <v>48</v>
      </c>
    </row>
    <row r="38" spans="1:23" x14ac:dyDescent="0.3">
      <c r="A38" s="2">
        <v>37</v>
      </c>
      <c r="B38">
        <v>4</v>
      </c>
      <c r="C38">
        <v>3</v>
      </c>
      <c r="D38">
        <v>1</v>
      </c>
      <c r="E38">
        <v>1</v>
      </c>
      <c r="F38">
        <v>2</v>
      </c>
      <c r="G38" s="109">
        <v>1</v>
      </c>
      <c r="H38">
        <v>3</v>
      </c>
      <c r="I38">
        <v>2</v>
      </c>
      <c r="J38">
        <v>1</v>
      </c>
      <c r="K38">
        <v>3</v>
      </c>
      <c r="L38">
        <v>4</v>
      </c>
      <c r="M38">
        <v>3</v>
      </c>
      <c r="N38">
        <v>1</v>
      </c>
      <c r="O38">
        <v>1</v>
      </c>
      <c r="P38">
        <v>2</v>
      </c>
      <c r="Q38" s="20">
        <v>1</v>
      </c>
      <c r="R38">
        <v>3</v>
      </c>
      <c r="S38" s="20">
        <v>1</v>
      </c>
      <c r="T38">
        <v>3</v>
      </c>
      <c r="U38">
        <v>1</v>
      </c>
      <c r="V38">
        <v>2</v>
      </c>
      <c r="W38" s="4">
        <f t="shared" si="0"/>
        <v>39</v>
      </c>
    </row>
    <row r="39" spans="1:23" x14ac:dyDescent="0.3">
      <c r="A39" s="2">
        <v>38</v>
      </c>
      <c r="B39">
        <v>1</v>
      </c>
      <c r="C39">
        <v>1</v>
      </c>
      <c r="D39">
        <v>1</v>
      </c>
      <c r="E39">
        <v>1</v>
      </c>
      <c r="F39">
        <v>1</v>
      </c>
      <c r="G39" s="109">
        <v>1</v>
      </c>
      <c r="H39">
        <v>1</v>
      </c>
      <c r="I39">
        <v>1</v>
      </c>
      <c r="J39">
        <v>1</v>
      </c>
      <c r="K39">
        <v>1</v>
      </c>
      <c r="L39">
        <v>2</v>
      </c>
      <c r="M39">
        <v>1</v>
      </c>
      <c r="N39">
        <v>1</v>
      </c>
      <c r="O39">
        <v>1</v>
      </c>
      <c r="P39">
        <v>1</v>
      </c>
      <c r="Q39" s="20">
        <v>1</v>
      </c>
      <c r="R39">
        <v>1</v>
      </c>
      <c r="S39" s="20">
        <v>1</v>
      </c>
      <c r="T39">
        <v>4</v>
      </c>
      <c r="U39">
        <v>1</v>
      </c>
      <c r="V39">
        <v>2</v>
      </c>
      <c r="W39" s="4">
        <f t="shared" si="0"/>
        <v>25</v>
      </c>
    </row>
    <row r="40" spans="1:23" x14ac:dyDescent="0.3">
      <c r="A40" s="2">
        <v>39</v>
      </c>
      <c r="B40">
        <v>4</v>
      </c>
      <c r="C40">
        <v>2</v>
      </c>
      <c r="D40">
        <v>1</v>
      </c>
      <c r="E40">
        <v>1</v>
      </c>
      <c r="F40">
        <v>1</v>
      </c>
      <c r="G40" s="109">
        <v>1</v>
      </c>
      <c r="H40">
        <v>1</v>
      </c>
      <c r="I40">
        <v>1</v>
      </c>
      <c r="J40">
        <v>1</v>
      </c>
      <c r="K40">
        <v>1</v>
      </c>
      <c r="L40">
        <v>3</v>
      </c>
      <c r="M40">
        <v>3</v>
      </c>
      <c r="N40">
        <v>1</v>
      </c>
      <c r="O40">
        <v>1</v>
      </c>
      <c r="P40">
        <v>3</v>
      </c>
      <c r="Q40" s="20">
        <v>2</v>
      </c>
      <c r="R40">
        <v>3</v>
      </c>
      <c r="S40" s="20">
        <v>1</v>
      </c>
      <c r="T40">
        <v>3</v>
      </c>
      <c r="U40">
        <v>1</v>
      </c>
      <c r="V40">
        <v>2</v>
      </c>
      <c r="W40" s="4">
        <f t="shared" si="0"/>
        <v>33</v>
      </c>
    </row>
    <row r="41" spans="1:23" x14ac:dyDescent="0.3">
      <c r="A41" s="2">
        <v>40</v>
      </c>
      <c r="B41">
        <v>2</v>
      </c>
      <c r="C41">
        <v>1</v>
      </c>
      <c r="D41">
        <v>2</v>
      </c>
      <c r="E41">
        <v>1</v>
      </c>
      <c r="F41">
        <v>2</v>
      </c>
      <c r="G41" s="109">
        <v>3</v>
      </c>
      <c r="H41">
        <v>1</v>
      </c>
      <c r="I41">
        <v>1</v>
      </c>
      <c r="J41">
        <v>4</v>
      </c>
      <c r="K41">
        <v>3</v>
      </c>
      <c r="L41">
        <v>3</v>
      </c>
      <c r="M41">
        <v>2</v>
      </c>
      <c r="N41">
        <v>2</v>
      </c>
      <c r="O41">
        <v>3</v>
      </c>
      <c r="P41">
        <v>3</v>
      </c>
      <c r="Q41" s="20">
        <v>1</v>
      </c>
      <c r="R41">
        <v>3</v>
      </c>
      <c r="S41" s="20">
        <v>1</v>
      </c>
      <c r="T41">
        <v>1</v>
      </c>
      <c r="U41">
        <v>2</v>
      </c>
      <c r="V41">
        <v>2</v>
      </c>
      <c r="W41" s="4">
        <f t="shared" si="0"/>
        <v>41</v>
      </c>
    </row>
    <row r="42" spans="1:23" x14ac:dyDescent="0.3">
      <c r="A42" s="2">
        <v>41</v>
      </c>
      <c r="B42">
        <v>2</v>
      </c>
      <c r="C42">
        <v>1</v>
      </c>
      <c r="D42">
        <v>1</v>
      </c>
      <c r="E42">
        <v>1</v>
      </c>
      <c r="F42">
        <v>1</v>
      </c>
      <c r="G42" s="109">
        <v>1</v>
      </c>
      <c r="H42">
        <v>1</v>
      </c>
      <c r="I42">
        <v>1</v>
      </c>
      <c r="J42">
        <v>1</v>
      </c>
      <c r="K42">
        <v>1</v>
      </c>
      <c r="L42">
        <v>3</v>
      </c>
      <c r="M42">
        <v>1</v>
      </c>
      <c r="N42">
        <v>1</v>
      </c>
      <c r="O42">
        <v>1</v>
      </c>
      <c r="P42">
        <v>1</v>
      </c>
      <c r="Q42" s="20">
        <v>1</v>
      </c>
      <c r="R42">
        <v>1</v>
      </c>
      <c r="S42" s="20">
        <v>1</v>
      </c>
      <c r="T42">
        <v>1</v>
      </c>
      <c r="U42">
        <v>1</v>
      </c>
      <c r="V42">
        <v>2</v>
      </c>
      <c r="W42" s="4">
        <f t="shared" si="0"/>
        <v>23</v>
      </c>
    </row>
    <row r="43" spans="1:23" x14ac:dyDescent="0.3">
      <c r="A43" s="2">
        <v>42</v>
      </c>
      <c r="B43">
        <v>2</v>
      </c>
      <c r="C43">
        <v>1</v>
      </c>
      <c r="D43">
        <v>1</v>
      </c>
      <c r="E43">
        <v>2</v>
      </c>
      <c r="F43">
        <v>1</v>
      </c>
      <c r="G43" s="109">
        <v>1</v>
      </c>
      <c r="H43">
        <v>1</v>
      </c>
      <c r="I43">
        <v>2</v>
      </c>
      <c r="J43">
        <v>2</v>
      </c>
      <c r="K43">
        <v>2</v>
      </c>
      <c r="L43">
        <v>3</v>
      </c>
      <c r="M43">
        <v>3</v>
      </c>
      <c r="N43">
        <v>1</v>
      </c>
      <c r="O43">
        <v>2</v>
      </c>
      <c r="P43">
        <v>3</v>
      </c>
      <c r="Q43" s="20">
        <v>2</v>
      </c>
      <c r="R43">
        <v>2</v>
      </c>
      <c r="S43" s="20">
        <v>1</v>
      </c>
      <c r="T43">
        <v>3</v>
      </c>
      <c r="U43">
        <v>3</v>
      </c>
      <c r="V43">
        <v>2</v>
      </c>
      <c r="W43" s="4">
        <f t="shared" si="0"/>
        <v>38</v>
      </c>
    </row>
    <row r="44" spans="1:23" x14ac:dyDescent="0.3">
      <c r="A44" s="2">
        <v>43</v>
      </c>
      <c r="B44">
        <v>2</v>
      </c>
      <c r="C44">
        <v>4</v>
      </c>
      <c r="D44">
        <v>1</v>
      </c>
      <c r="E44">
        <v>1</v>
      </c>
      <c r="F44">
        <v>1</v>
      </c>
      <c r="G44" s="109">
        <v>1</v>
      </c>
      <c r="H44">
        <v>1</v>
      </c>
      <c r="I44">
        <v>1</v>
      </c>
      <c r="J44">
        <v>3</v>
      </c>
      <c r="K44">
        <v>2</v>
      </c>
      <c r="L44">
        <v>3</v>
      </c>
      <c r="M44">
        <v>3</v>
      </c>
      <c r="N44">
        <v>1</v>
      </c>
      <c r="O44">
        <v>1</v>
      </c>
      <c r="P44">
        <v>3</v>
      </c>
      <c r="Q44" s="20">
        <v>2</v>
      </c>
      <c r="R44">
        <v>1</v>
      </c>
      <c r="S44" s="20">
        <v>1</v>
      </c>
      <c r="T44">
        <v>4</v>
      </c>
      <c r="U44">
        <v>2</v>
      </c>
      <c r="V44">
        <v>3</v>
      </c>
      <c r="W44" s="4">
        <f t="shared" si="0"/>
        <v>39</v>
      </c>
    </row>
    <row r="45" spans="1:23" x14ac:dyDescent="0.3">
      <c r="A45" s="2">
        <v>44</v>
      </c>
      <c r="B45">
        <v>2</v>
      </c>
      <c r="C45">
        <v>1</v>
      </c>
      <c r="D45">
        <v>1</v>
      </c>
      <c r="E45">
        <v>1</v>
      </c>
      <c r="F45">
        <v>1</v>
      </c>
      <c r="G45" s="109">
        <v>1</v>
      </c>
      <c r="H45">
        <v>1</v>
      </c>
      <c r="I45">
        <v>3</v>
      </c>
      <c r="J45">
        <v>1</v>
      </c>
      <c r="K45">
        <v>2</v>
      </c>
      <c r="L45">
        <v>3</v>
      </c>
      <c r="M45">
        <v>3</v>
      </c>
      <c r="N45">
        <v>1</v>
      </c>
      <c r="O45">
        <v>2</v>
      </c>
      <c r="P45">
        <v>3</v>
      </c>
      <c r="Q45" s="20">
        <v>1</v>
      </c>
      <c r="R45">
        <v>1</v>
      </c>
      <c r="S45" s="20">
        <v>3</v>
      </c>
      <c r="T45">
        <v>1</v>
      </c>
      <c r="U45">
        <v>1</v>
      </c>
      <c r="V45">
        <v>3</v>
      </c>
      <c r="W45" s="4">
        <f t="shared" si="0"/>
        <v>34</v>
      </c>
    </row>
    <row r="46" spans="1:23" x14ac:dyDescent="0.3">
      <c r="A46" s="2">
        <v>45</v>
      </c>
      <c r="B46">
        <v>4</v>
      </c>
      <c r="C46">
        <v>4</v>
      </c>
      <c r="D46">
        <v>1</v>
      </c>
      <c r="E46">
        <v>1</v>
      </c>
      <c r="F46">
        <v>1</v>
      </c>
      <c r="G46" s="109">
        <v>1</v>
      </c>
      <c r="H46">
        <v>1</v>
      </c>
      <c r="I46">
        <v>1</v>
      </c>
      <c r="J46">
        <v>2</v>
      </c>
      <c r="K46">
        <v>2</v>
      </c>
      <c r="L46">
        <v>2</v>
      </c>
      <c r="M46">
        <v>3</v>
      </c>
      <c r="N46">
        <v>1</v>
      </c>
      <c r="O46">
        <v>1</v>
      </c>
      <c r="P46">
        <v>3</v>
      </c>
      <c r="Q46" s="20">
        <v>1</v>
      </c>
      <c r="R46">
        <v>1</v>
      </c>
      <c r="S46" s="20">
        <v>1</v>
      </c>
      <c r="T46">
        <v>3</v>
      </c>
      <c r="U46">
        <v>1</v>
      </c>
      <c r="V46">
        <v>2</v>
      </c>
      <c r="W46" s="4">
        <f t="shared" si="0"/>
        <v>33</v>
      </c>
    </row>
    <row r="47" spans="1:23" x14ac:dyDescent="0.3">
      <c r="A47" s="2">
        <v>46</v>
      </c>
      <c r="B47">
        <v>4</v>
      </c>
      <c r="C47">
        <v>1</v>
      </c>
      <c r="D47">
        <v>1</v>
      </c>
      <c r="E47">
        <v>1</v>
      </c>
      <c r="F47">
        <v>3</v>
      </c>
      <c r="G47" s="109">
        <v>1</v>
      </c>
      <c r="H47">
        <v>1</v>
      </c>
      <c r="I47">
        <v>3</v>
      </c>
      <c r="J47">
        <v>2</v>
      </c>
      <c r="K47">
        <v>4</v>
      </c>
      <c r="L47">
        <v>3</v>
      </c>
      <c r="M47">
        <v>3</v>
      </c>
      <c r="N47">
        <v>1</v>
      </c>
      <c r="O47">
        <v>1</v>
      </c>
      <c r="P47">
        <v>3</v>
      </c>
      <c r="Q47" s="20">
        <v>1</v>
      </c>
      <c r="R47">
        <v>1</v>
      </c>
      <c r="S47" s="20">
        <v>1</v>
      </c>
      <c r="T47">
        <v>3</v>
      </c>
      <c r="U47">
        <v>1</v>
      </c>
      <c r="V47">
        <v>3</v>
      </c>
      <c r="W47" s="4">
        <f t="shared" si="0"/>
        <v>38</v>
      </c>
    </row>
    <row r="48" spans="1:23" x14ac:dyDescent="0.3">
      <c r="A48" s="2">
        <v>47</v>
      </c>
      <c r="B48">
        <v>2</v>
      </c>
      <c r="C48">
        <v>1</v>
      </c>
      <c r="D48">
        <v>1</v>
      </c>
      <c r="E48">
        <v>1</v>
      </c>
      <c r="F48">
        <v>1</v>
      </c>
      <c r="G48" s="109">
        <v>1</v>
      </c>
      <c r="H48">
        <v>1</v>
      </c>
      <c r="I48">
        <v>2</v>
      </c>
      <c r="J48">
        <v>1</v>
      </c>
      <c r="K48">
        <v>2</v>
      </c>
      <c r="L48">
        <v>3</v>
      </c>
      <c r="M48">
        <v>3</v>
      </c>
      <c r="N48">
        <v>1</v>
      </c>
      <c r="O48">
        <v>1</v>
      </c>
      <c r="P48">
        <v>2</v>
      </c>
      <c r="Q48" s="20">
        <v>2</v>
      </c>
      <c r="R48">
        <v>1</v>
      </c>
      <c r="S48" s="20">
        <v>1</v>
      </c>
      <c r="T48">
        <v>4</v>
      </c>
      <c r="U48">
        <v>1</v>
      </c>
      <c r="V48">
        <v>3</v>
      </c>
      <c r="W48" s="4">
        <f t="shared" si="0"/>
        <v>33</v>
      </c>
    </row>
    <row r="49" spans="1:23" x14ac:dyDescent="0.3">
      <c r="A49" s="2">
        <v>48</v>
      </c>
      <c r="B49">
        <v>3</v>
      </c>
      <c r="C49">
        <v>1</v>
      </c>
      <c r="D49">
        <v>2</v>
      </c>
      <c r="E49">
        <v>1</v>
      </c>
      <c r="F49">
        <v>1</v>
      </c>
      <c r="G49" s="109">
        <v>1</v>
      </c>
      <c r="H49">
        <v>1</v>
      </c>
      <c r="I49">
        <v>1</v>
      </c>
      <c r="J49">
        <v>1</v>
      </c>
      <c r="K49">
        <v>3</v>
      </c>
      <c r="L49">
        <v>4</v>
      </c>
      <c r="M49">
        <v>4</v>
      </c>
      <c r="N49">
        <v>1</v>
      </c>
      <c r="O49">
        <v>1</v>
      </c>
      <c r="P49">
        <v>3</v>
      </c>
      <c r="Q49" s="20">
        <v>1</v>
      </c>
      <c r="R49">
        <v>2</v>
      </c>
      <c r="S49" s="20">
        <v>1</v>
      </c>
      <c r="T49">
        <v>3</v>
      </c>
      <c r="U49">
        <v>2</v>
      </c>
      <c r="V49">
        <v>2</v>
      </c>
      <c r="W49" s="4">
        <f t="shared" si="0"/>
        <v>36</v>
      </c>
    </row>
    <row r="50" spans="1:23" x14ac:dyDescent="0.3">
      <c r="A50" s="2">
        <v>49</v>
      </c>
      <c r="B50">
        <v>3</v>
      </c>
      <c r="C50">
        <v>1</v>
      </c>
      <c r="D50">
        <v>2</v>
      </c>
      <c r="E50">
        <v>1</v>
      </c>
      <c r="F50">
        <v>1</v>
      </c>
      <c r="G50" s="109">
        <v>1</v>
      </c>
      <c r="H50">
        <v>1</v>
      </c>
      <c r="I50">
        <v>1</v>
      </c>
      <c r="J50">
        <v>1</v>
      </c>
      <c r="K50">
        <v>3</v>
      </c>
      <c r="L50">
        <v>4</v>
      </c>
      <c r="M50">
        <v>4</v>
      </c>
      <c r="N50">
        <v>1</v>
      </c>
      <c r="O50">
        <v>1</v>
      </c>
      <c r="P50">
        <v>3</v>
      </c>
      <c r="Q50" s="20">
        <v>2</v>
      </c>
      <c r="R50">
        <v>2</v>
      </c>
      <c r="S50" s="20">
        <v>1</v>
      </c>
      <c r="T50">
        <v>3</v>
      </c>
      <c r="U50">
        <v>2</v>
      </c>
      <c r="V50">
        <v>2</v>
      </c>
      <c r="W50" s="4">
        <f t="shared" si="0"/>
        <v>37</v>
      </c>
    </row>
    <row r="51" spans="1:23" x14ac:dyDescent="0.3">
      <c r="A51" s="2">
        <v>50</v>
      </c>
      <c r="B51">
        <v>4</v>
      </c>
      <c r="C51">
        <v>4</v>
      </c>
      <c r="D51">
        <v>1</v>
      </c>
      <c r="E51">
        <v>1</v>
      </c>
      <c r="F51">
        <v>1</v>
      </c>
      <c r="G51" s="109">
        <v>1</v>
      </c>
      <c r="H51">
        <v>1</v>
      </c>
      <c r="I51">
        <v>1</v>
      </c>
      <c r="J51">
        <v>1</v>
      </c>
      <c r="K51">
        <v>1</v>
      </c>
      <c r="L51">
        <v>4</v>
      </c>
      <c r="M51">
        <v>4</v>
      </c>
      <c r="N51">
        <v>1</v>
      </c>
      <c r="O51">
        <v>1</v>
      </c>
      <c r="P51">
        <v>3</v>
      </c>
      <c r="Q51" s="20">
        <v>1</v>
      </c>
      <c r="R51">
        <v>1</v>
      </c>
      <c r="S51" s="20">
        <v>1</v>
      </c>
      <c r="T51">
        <v>4</v>
      </c>
      <c r="U51">
        <v>2</v>
      </c>
      <c r="V51">
        <v>1</v>
      </c>
      <c r="W51" s="4">
        <f t="shared" si="0"/>
        <v>35</v>
      </c>
    </row>
    <row r="52" spans="1:23" x14ac:dyDescent="0.3">
      <c r="A52" s="2">
        <v>51</v>
      </c>
      <c r="B52">
        <v>3</v>
      </c>
      <c r="C52">
        <v>1</v>
      </c>
      <c r="D52">
        <v>1</v>
      </c>
      <c r="E52">
        <v>1</v>
      </c>
      <c r="F52">
        <v>1</v>
      </c>
      <c r="G52" s="109">
        <v>1</v>
      </c>
      <c r="H52">
        <v>1</v>
      </c>
      <c r="I52">
        <v>1</v>
      </c>
      <c r="J52">
        <v>1</v>
      </c>
      <c r="K52">
        <v>2</v>
      </c>
      <c r="L52">
        <v>1</v>
      </c>
      <c r="M52">
        <v>2</v>
      </c>
      <c r="N52">
        <v>1</v>
      </c>
      <c r="O52">
        <v>1</v>
      </c>
      <c r="P52">
        <v>2</v>
      </c>
      <c r="Q52" s="20">
        <v>2</v>
      </c>
      <c r="R52">
        <v>2</v>
      </c>
      <c r="S52" s="20">
        <v>1</v>
      </c>
      <c r="T52">
        <v>3</v>
      </c>
      <c r="U52">
        <v>2</v>
      </c>
      <c r="V52">
        <v>2</v>
      </c>
      <c r="W52" s="4">
        <f t="shared" si="0"/>
        <v>29</v>
      </c>
    </row>
    <row r="53" spans="1:23" x14ac:dyDescent="0.3">
      <c r="A53" s="2">
        <v>52</v>
      </c>
      <c r="B53">
        <v>2</v>
      </c>
      <c r="C53">
        <v>4</v>
      </c>
      <c r="D53">
        <v>1</v>
      </c>
      <c r="E53">
        <v>1</v>
      </c>
      <c r="F53">
        <v>1</v>
      </c>
      <c r="G53" s="109">
        <v>1</v>
      </c>
      <c r="H53">
        <v>1</v>
      </c>
      <c r="I53">
        <v>1</v>
      </c>
      <c r="J53">
        <v>2</v>
      </c>
      <c r="K53">
        <v>2</v>
      </c>
      <c r="L53">
        <v>2</v>
      </c>
      <c r="M53">
        <v>3</v>
      </c>
      <c r="N53">
        <v>1</v>
      </c>
      <c r="O53">
        <v>1</v>
      </c>
      <c r="P53">
        <v>2</v>
      </c>
      <c r="Q53" s="20">
        <v>2</v>
      </c>
      <c r="R53">
        <v>1</v>
      </c>
      <c r="S53" s="20">
        <v>1</v>
      </c>
      <c r="T53">
        <v>1</v>
      </c>
      <c r="U53">
        <v>2</v>
      </c>
      <c r="V53">
        <v>4</v>
      </c>
      <c r="W53" s="4">
        <f t="shared" si="0"/>
        <v>34</v>
      </c>
    </row>
    <row r="54" spans="1:23" x14ac:dyDescent="0.3">
      <c r="A54" s="2">
        <v>53</v>
      </c>
      <c r="B54">
        <v>3</v>
      </c>
      <c r="C54">
        <v>1</v>
      </c>
      <c r="D54">
        <v>1</v>
      </c>
      <c r="E54">
        <v>1</v>
      </c>
      <c r="F54">
        <v>2</v>
      </c>
      <c r="G54" s="109">
        <v>2</v>
      </c>
      <c r="H54">
        <v>2</v>
      </c>
      <c r="I54">
        <v>1</v>
      </c>
      <c r="J54">
        <v>2</v>
      </c>
      <c r="K54">
        <v>1</v>
      </c>
      <c r="L54">
        <v>3</v>
      </c>
      <c r="M54">
        <v>3</v>
      </c>
      <c r="N54">
        <v>1</v>
      </c>
      <c r="O54">
        <v>1</v>
      </c>
      <c r="P54">
        <v>2</v>
      </c>
      <c r="Q54" s="20">
        <v>3</v>
      </c>
      <c r="R54">
        <v>2</v>
      </c>
      <c r="S54" s="20">
        <v>1</v>
      </c>
      <c r="T54">
        <v>3</v>
      </c>
      <c r="U54">
        <v>2</v>
      </c>
      <c r="V54">
        <v>2</v>
      </c>
      <c r="W54" s="4">
        <f t="shared" si="0"/>
        <v>36</v>
      </c>
    </row>
    <row r="55" spans="1:23" x14ac:dyDescent="0.3">
      <c r="A55" s="2">
        <v>54</v>
      </c>
      <c r="B55">
        <v>1</v>
      </c>
      <c r="C55">
        <v>4</v>
      </c>
      <c r="D55">
        <v>4</v>
      </c>
      <c r="E55">
        <v>1</v>
      </c>
      <c r="F55">
        <v>2</v>
      </c>
      <c r="G55" s="109">
        <v>1</v>
      </c>
      <c r="H55">
        <v>1</v>
      </c>
      <c r="I55">
        <v>1</v>
      </c>
      <c r="J55">
        <v>1</v>
      </c>
      <c r="K55">
        <v>3</v>
      </c>
      <c r="L55">
        <v>4</v>
      </c>
      <c r="M55">
        <v>1</v>
      </c>
      <c r="N55">
        <v>1</v>
      </c>
      <c r="O55">
        <v>1</v>
      </c>
      <c r="P55">
        <v>3</v>
      </c>
      <c r="Q55" s="20">
        <v>1</v>
      </c>
      <c r="R55">
        <v>1</v>
      </c>
      <c r="S55" s="20">
        <v>1</v>
      </c>
      <c r="T55">
        <v>2</v>
      </c>
      <c r="U55">
        <v>1</v>
      </c>
      <c r="V55">
        <v>2</v>
      </c>
      <c r="W55" s="4">
        <f t="shared" si="0"/>
        <v>36</v>
      </c>
    </row>
    <row r="56" spans="1:23" x14ac:dyDescent="0.3">
      <c r="A56" s="2">
        <v>55</v>
      </c>
      <c r="B56">
        <v>2</v>
      </c>
      <c r="C56">
        <v>1</v>
      </c>
      <c r="D56">
        <v>1</v>
      </c>
      <c r="E56">
        <v>1</v>
      </c>
      <c r="F56">
        <v>1</v>
      </c>
      <c r="G56" s="109">
        <v>1</v>
      </c>
      <c r="H56">
        <v>1</v>
      </c>
      <c r="I56">
        <v>1</v>
      </c>
      <c r="J56">
        <v>2</v>
      </c>
      <c r="K56">
        <v>1</v>
      </c>
      <c r="L56">
        <v>3</v>
      </c>
      <c r="M56">
        <v>3</v>
      </c>
      <c r="N56">
        <v>1</v>
      </c>
      <c r="O56">
        <v>2</v>
      </c>
      <c r="P56">
        <v>3</v>
      </c>
      <c r="Q56" s="20">
        <v>2</v>
      </c>
      <c r="R56">
        <v>3</v>
      </c>
      <c r="S56" s="20">
        <v>1</v>
      </c>
      <c r="T56">
        <v>3</v>
      </c>
      <c r="U56">
        <v>1</v>
      </c>
      <c r="V56">
        <v>3</v>
      </c>
      <c r="W56" s="4">
        <f t="shared" si="0"/>
        <v>35</v>
      </c>
    </row>
    <row r="57" spans="1:23" x14ac:dyDescent="0.3">
      <c r="A57" s="2">
        <v>56</v>
      </c>
      <c r="B57">
        <v>2</v>
      </c>
      <c r="C57">
        <v>4</v>
      </c>
      <c r="D57">
        <v>1</v>
      </c>
      <c r="E57">
        <v>1</v>
      </c>
      <c r="F57">
        <v>1</v>
      </c>
      <c r="G57" s="109">
        <v>1</v>
      </c>
      <c r="H57">
        <v>1</v>
      </c>
      <c r="I57">
        <v>3</v>
      </c>
      <c r="J57">
        <v>2</v>
      </c>
      <c r="K57">
        <v>2</v>
      </c>
      <c r="L57">
        <v>2</v>
      </c>
      <c r="M57">
        <v>3</v>
      </c>
      <c r="N57">
        <v>1</v>
      </c>
      <c r="O57">
        <v>1</v>
      </c>
      <c r="P57">
        <v>2</v>
      </c>
      <c r="Q57" s="20">
        <v>1</v>
      </c>
      <c r="R57">
        <v>1</v>
      </c>
      <c r="S57" s="20">
        <v>1</v>
      </c>
      <c r="T57">
        <v>2</v>
      </c>
      <c r="U57">
        <v>1</v>
      </c>
      <c r="V57">
        <v>2</v>
      </c>
      <c r="W57" s="4">
        <f t="shared" si="0"/>
        <v>33</v>
      </c>
    </row>
    <row r="58" spans="1:23" x14ac:dyDescent="0.3">
      <c r="A58" s="2">
        <v>57</v>
      </c>
      <c r="B58">
        <v>2</v>
      </c>
      <c r="C58">
        <v>1</v>
      </c>
      <c r="D58">
        <v>2</v>
      </c>
      <c r="E58">
        <v>1</v>
      </c>
      <c r="F58">
        <v>1</v>
      </c>
      <c r="G58" s="109">
        <v>2</v>
      </c>
      <c r="H58">
        <v>1</v>
      </c>
      <c r="I58">
        <v>2</v>
      </c>
      <c r="J58">
        <v>2</v>
      </c>
      <c r="K58">
        <v>2</v>
      </c>
      <c r="L58">
        <v>3</v>
      </c>
      <c r="M58">
        <v>3</v>
      </c>
      <c r="N58">
        <v>1</v>
      </c>
      <c r="O58">
        <v>1</v>
      </c>
      <c r="P58">
        <v>3</v>
      </c>
      <c r="Q58" s="20">
        <v>2</v>
      </c>
      <c r="R58">
        <v>3</v>
      </c>
      <c r="S58" s="20">
        <v>1</v>
      </c>
      <c r="T58">
        <v>4</v>
      </c>
      <c r="U58">
        <v>2</v>
      </c>
      <c r="V58">
        <v>2</v>
      </c>
      <c r="W58" s="4">
        <f t="shared" si="0"/>
        <v>39</v>
      </c>
    </row>
    <row r="59" spans="1:23" x14ac:dyDescent="0.3">
      <c r="A59" s="2">
        <v>58</v>
      </c>
      <c r="B59">
        <v>2</v>
      </c>
      <c r="C59">
        <v>4</v>
      </c>
      <c r="D59">
        <v>2</v>
      </c>
      <c r="E59">
        <v>2</v>
      </c>
      <c r="F59">
        <v>1</v>
      </c>
      <c r="G59" s="109">
        <v>1</v>
      </c>
      <c r="H59">
        <v>2</v>
      </c>
      <c r="I59">
        <v>1</v>
      </c>
      <c r="J59">
        <v>2</v>
      </c>
      <c r="K59">
        <v>2</v>
      </c>
      <c r="L59">
        <v>3</v>
      </c>
      <c r="M59">
        <v>3</v>
      </c>
      <c r="N59">
        <v>1</v>
      </c>
      <c r="O59">
        <v>1</v>
      </c>
      <c r="P59">
        <v>4</v>
      </c>
      <c r="Q59" s="20">
        <v>1</v>
      </c>
      <c r="R59">
        <v>4</v>
      </c>
      <c r="S59" s="20">
        <v>2</v>
      </c>
      <c r="T59">
        <v>4</v>
      </c>
      <c r="U59">
        <v>2</v>
      </c>
      <c r="V59">
        <v>1</v>
      </c>
      <c r="W59" s="4">
        <f t="shared" si="0"/>
        <v>43</v>
      </c>
    </row>
    <row r="60" spans="1:23" x14ac:dyDescent="0.3">
      <c r="A60" s="2">
        <v>59</v>
      </c>
      <c r="B60">
        <v>1</v>
      </c>
      <c r="C60">
        <v>1</v>
      </c>
      <c r="D60">
        <v>1</v>
      </c>
      <c r="E60">
        <v>1</v>
      </c>
      <c r="F60">
        <v>2</v>
      </c>
      <c r="G60" s="109">
        <v>1</v>
      </c>
      <c r="H60">
        <v>1</v>
      </c>
      <c r="I60">
        <v>1</v>
      </c>
      <c r="J60">
        <v>1</v>
      </c>
      <c r="K60">
        <v>2</v>
      </c>
      <c r="L60">
        <v>3</v>
      </c>
      <c r="M60">
        <v>2</v>
      </c>
      <c r="N60">
        <v>1</v>
      </c>
      <c r="O60">
        <v>1</v>
      </c>
      <c r="P60">
        <v>2</v>
      </c>
      <c r="Q60" s="20">
        <v>2</v>
      </c>
      <c r="R60">
        <v>1</v>
      </c>
      <c r="S60" s="20">
        <v>1</v>
      </c>
      <c r="T60">
        <v>2</v>
      </c>
      <c r="U60">
        <v>1</v>
      </c>
      <c r="V60">
        <v>1</v>
      </c>
      <c r="W60" s="4">
        <f t="shared" si="0"/>
        <v>28</v>
      </c>
    </row>
    <row r="61" spans="1:23" x14ac:dyDescent="0.3">
      <c r="A61" s="2">
        <v>60</v>
      </c>
      <c r="B61">
        <v>1</v>
      </c>
      <c r="C61">
        <v>1</v>
      </c>
      <c r="D61">
        <v>1</v>
      </c>
      <c r="E61">
        <v>1</v>
      </c>
      <c r="F61">
        <v>3</v>
      </c>
      <c r="G61" s="109">
        <v>1</v>
      </c>
      <c r="H61">
        <v>1</v>
      </c>
      <c r="I61">
        <v>1</v>
      </c>
      <c r="J61">
        <v>1</v>
      </c>
      <c r="K61">
        <v>4</v>
      </c>
      <c r="L61">
        <v>4</v>
      </c>
      <c r="M61">
        <v>1</v>
      </c>
      <c r="N61">
        <v>1</v>
      </c>
      <c r="O61">
        <v>1</v>
      </c>
      <c r="P61">
        <v>1</v>
      </c>
      <c r="Q61" s="20">
        <v>2</v>
      </c>
      <c r="R61">
        <v>1</v>
      </c>
      <c r="S61" s="20">
        <v>1</v>
      </c>
      <c r="T61">
        <v>1</v>
      </c>
      <c r="U61">
        <v>4</v>
      </c>
      <c r="V61">
        <v>2</v>
      </c>
      <c r="W61" s="4">
        <f t="shared" si="0"/>
        <v>33</v>
      </c>
    </row>
    <row r="62" spans="1:23" x14ac:dyDescent="0.3">
      <c r="A62" s="2">
        <v>61</v>
      </c>
      <c r="B62">
        <v>2</v>
      </c>
      <c r="C62">
        <v>4</v>
      </c>
      <c r="D62">
        <v>1</v>
      </c>
      <c r="E62">
        <v>2</v>
      </c>
      <c r="F62">
        <v>2</v>
      </c>
      <c r="G62" s="109">
        <v>1</v>
      </c>
      <c r="H62">
        <v>1</v>
      </c>
      <c r="I62">
        <v>2</v>
      </c>
      <c r="J62">
        <v>2</v>
      </c>
      <c r="K62">
        <v>1</v>
      </c>
      <c r="L62">
        <v>3</v>
      </c>
      <c r="M62">
        <v>3</v>
      </c>
      <c r="N62">
        <v>1</v>
      </c>
      <c r="O62">
        <v>1</v>
      </c>
      <c r="P62">
        <v>1</v>
      </c>
      <c r="Q62" s="20">
        <v>2</v>
      </c>
      <c r="R62">
        <v>3</v>
      </c>
      <c r="S62" s="20">
        <v>3</v>
      </c>
      <c r="T62">
        <v>4</v>
      </c>
      <c r="U62">
        <v>1</v>
      </c>
      <c r="V62">
        <v>1</v>
      </c>
      <c r="W62" s="4">
        <f t="shared" si="0"/>
        <v>39</v>
      </c>
    </row>
    <row r="63" spans="1:23" x14ac:dyDescent="0.3">
      <c r="A63" s="2">
        <v>62</v>
      </c>
      <c r="B63">
        <v>1</v>
      </c>
      <c r="C63">
        <v>4</v>
      </c>
      <c r="D63">
        <v>1</v>
      </c>
      <c r="E63">
        <v>1</v>
      </c>
      <c r="F63">
        <v>1</v>
      </c>
      <c r="G63" s="109">
        <v>1</v>
      </c>
      <c r="H63">
        <v>1</v>
      </c>
      <c r="I63">
        <v>2</v>
      </c>
      <c r="J63">
        <v>2</v>
      </c>
      <c r="K63">
        <v>1</v>
      </c>
      <c r="L63">
        <v>1</v>
      </c>
      <c r="M63">
        <v>1</v>
      </c>
      <c r="N63">
        <v>1</v>
      </c>
      <c r="O63">
        <v>1</v>
      </c>
      <c r="P63">
        <v>1</v>
      </c>
      <c r="Q63" s="20">
        <v>1</v>
      </c>
      <c r="R63">
        <v>1</v>
      </c>
      <c r="S63" s="20">
        <v>1</v>
      </c>
      <c r="T63">
        <v>4</v>
      </c>
      <c r="U63">
        <v>1</v>
      </c>
      <c r="V63">
        <v>1</v>
      </c>
      <c r="W63" s="4">
        <f t="shared" si="0"/>
        <v>28</v>
      </c>
    </row>
    <row r="64" spans="1:23" x14ac:dyDescent="0.3">
      <c r="A64" s="2">
        <v>63</v>
      </c>
      <c r="B64">
        <v>2</v>
      </c>
      <c r="C64">
        <v>4</v>
      </c>
      <c r="D64">
        <v>4</v>
      </c>
      <c r="E64">
        <v>1</v>
      </c>
      <c r="F64">
        <v>1</v>
      </c>
      <c r="G64" s="109">
        <v>1</v>
      </c>
      <c r="H64">
        <v>1</v>
      </c>
      <c r="I64">
        <v>1</v>
      </c>
      <c r="J64">
        <v>1</v>
      </c>
      <c r="K64">
        <v>2</v>
      </c>
      <c r="L64">
        <v>3</v>
      </c>
      <c r="M64">
        <v>2</v>
      </c>
      <c r="N64">
        <v>2</v>
      </c>
      <c r="O64">
        <v>2</v>
      </c>
      <c r="P64">
        <v>2</v>
      </c>
      <c r="Q64" s="20">
        <v>1</v>
      </c>
      <c r="R64">
        <v>1</v>
      </c>
      <c r="S64" s="20">
        <v>1</v>
      </c>
      <c r="T64">
        <v>3</v>
      </c>
      <c r="U64">
        <v>1</v>
      </c>
      <c r="V64">
        <v>2</v>
      </c>
      <c r="W64" s="4">
        <f t="shared" si="0"/>
        <v>36</v>
      </c>
    </row>
    <row r="65" spans="1:23" x14ac:dyDescent="0.3">
      <c r="A65" s="2">
        <v>64</v>
      </c>
      <c r="B65">
        <v>2</v>
      </c>
      <c r="C65">
        <v>3</v>
      </c>
      <c r="D65">
        <v>1</v>
      </c>
      <c r="E65">
        <v>2</v>
      </c>
      <c r="F65">
        <v>1</v>
      </c>
      <c r="G65" s="109">
        <v>1</v>
      </c>
      <c r="H65">
        <v>1</v>
      </c>
      <c r="I65">
        <v>1</v>
      </c>
      <c r="J65">
        <v>2</v>
      </c>
      <c r="K65">
        <v>2</v>
      </c>
      <c r="L65">
        <v>2</v>
      </c>
      <c r="M65">
        <v>2</v>
      </c>
      <c r="N65">
        <v>2</v>
      </c>
      <c r="O65">
        <v>2</v>
      </c>
      <c r="P65">
        <v>2</v>
      </c>
      <c r="Q65" s="20">
        <v>2</v>
      </c>
      <c r="R65">
        <v>1</v>
      </c>
      <c r="S65" s="20">
        <v>1</v>
      </c>
      <c r="T65">
        <v>3</v>
      </c>
      <c r="U65">
        <v>2</v>
      </c>
      <c r="V65">
        <v>1</v>
      </c>
      <c r="W65" s="4">
        <f t="shared" si="0"/>
        <v>34</v>
      </c>
    </row>
    <row r="66" spans="1:23" x14ac:dyDescent="0.3">
      <c r="A66" s="2">
        <v>65</v>
      </c>
      <c r="B66">
        <v>2</v>
      </c>
      <c r="C66">
        <v>1</v>
      </c>
      <c r="D66">
        <v>1</v>
      </c>
      <c r="E66">
        <v>1</v>
      </c>
      <c r="F66">
        <v>1</v>
      </c>
      <c r="G66" s="109">
        <v>1</v>
      </c>
      <c r="H66">
        <v>1</v>
      </c>
      <c r="I66">
        <v>1</v>
      </c>
      <c r="J66">
        <v>1</v>
      </c>
      <c r="K66">
        <v>2</v>
      </c>
      <c r="L66">
        <v>2</v>
      </c>
      <c r="M66">
        <v>3</v>
      </c>
      <c r="N66">
        <v>1</v>
      </c>
      <c r="O66">
        <v>4</v>
      </c>
      <c r="P66">
        <v>2</v>
      </c>
      <c r="Q66" s="20">
        <v>2</v>
      </c>
      <c r="R66">
        <v>1</v>
      </c>
      <c r="S66" s="20">
        <v>1</v>
      </c>
      <c r="T66">
        <v>1</v>
      </c>
      <c r="U66">
        <v>2</v>
      </c>
      <c r="V66">
        <v>1</v>
      </c>
      <c r="W66" s="4">
        <f t="shared" ref="W66:W101" si="1">SUM(C66:V66)</f>
        <v>30</v>
      </c>
    </row>
    <row r="67" spans="1:23" x14ac:dyDescent="0.3">
      <c r="A67" s="2">
        <v>66</v>
      </c>
      <c r="B67">
        <v>1</v>
      </c>
      <c r="C67">
        <v>2</v>
      </c>
      <c r="D67">
        <v>1</v>
      </c>
      <c r="E67">
        <v>3</v>
      </c>
      <c r="F67">
        <v>2</v>
      </c>
      <c r="G67" s="109">
        <v>2</v>
      </c>
      <c r="H67">
        <v>1</v>
      </c>
      <c r="I67">
        <v>1</v>
      </c>
      <c r="J67">
        <v>3</v>
      </c>
      <c r="K67">
        <v>3</v>
      </c>
      <c r="L67">
        <v>3</v>
      </c>
      <c r="M67">
        <v>3</v>
      </c>
      <c r="N67">
        <v>1</v>
      </c>
      <c r="O67">
        <v>1</v>
      </c>
      <c r="P67">
        <v>2</v>
      </c>
      <c r="Q67" s="20">
        <v>2</v>
      </c>
      <c r="R67">
        <v>1</v>
      </c>
      <c r="S67" s="20">
        <v>2</v>
      </c>
      <c r="T67">
        <v>3</v>
      </c>
      <c r="U67">
        <v>2</v>
      </c>
      <c r="V67">
        <v>2</v>
      </c>
      <c r="W67" s="4">
        <f t="shared" si="1"/>
        <v>40</v>
      </c>
    </row>
    <row r="68" spans="1:23" x14ac:dyDescent="0.3">
      <c r="A68" s="2">
        <v>67</v>
      </c>
      <c r="B68">
        <v>1</v>
      </c>
      <c r="C68">
        <v>1</v>
      </c>
      <c r="D68">
        <v>4</v>
      </c>
      <c r="E68">
        <v>1</v>
      </c>
      <c r="F68">
        <v>1</v>
      </c>
      <c r="G68" s="109">
        <v>1</v>
      </c>
      <c r="H68">
        <v>1</v>
      </c>
      <c r="I68">
        <v>1</v>
      </c>
      <c r="J68">
        <v>1</v>
      </c>
      <c r="K68">
        <v>1</v>
      </c>
      <c r="L68">
        <v>1</v>
      </c>
      <c r="M68">
        <v>1</v>
      </c>
      <c r="N68">
        <v>4</v>
      </c>
      <c r="O68">
        <v>1</v>
      </c>
      <c r="P68">
        <v>1</v>
      </c>
      <c r="Q68" s="20">
        <v>1</v>
      </c>
      <c r="R68">
        <v>1</v>
      </c>
      <c r="S68" s="20">
        <v>1</v>
      </c>
      <c r="T68">
        <v>1</v>
      </c>
      <c r="U68">
        <v>1</v>
      </c>
      <c r="V68">
        <v>1</v>
      </c>
      <c r="W68" s="4">
        <f t="shared" si="1"/>
        <v>26</v>
      </c>
    </row>
    <row r="69" spans="1:23" x14ac:dyDescent="0.3">
      <c r="A69" s="2">
        <v>68</v>
      </c>
      <c r="B69">
        <v>3</v>
      </c>
      <c r="C69">
        <v>2</v>
      </c>
      <c r="D69">
        <v>3</v>
      </c>
      <c r="E69">
        <v>1</v>
      </c>
      <c r="F69">
        <v>3</v>
      </c>
      <c r="G69" s="109">
        <v>2</v>
      </c>
      <c r="H69">
        <v>2</v>
      </c>
      <c r="I69">
        <v>3</v>
      </c>
      <c r="J69">
        <v>3</v>
      </c>
      <c r="K69">
        <v>3</v>
      </c>
      <c r="L69">
        <v>2</v>
      </c>
      <c r="M69">
        <v>3</v>
      </c>
      <c r="N69">
        <v>3</v>
      </c>
      <c r="O69">
        <v>3</v>
      </c>
      <c r="P69">
        <v>3</v>
      </c>
      <c r="Q69" s="20">
        <v>1</v>
      </c>
      <c r="R69">
        <v>3</v>
      </c>
      <c r="S69" s="20">
        <v>1</v>
      </c>
      <c r="T69">
        <v>3</v>
      </c>
      <c r="U69">
        <v>2</v>
      </c>
      <c r="V69">
        <v>3</v>
      </c>
      <c r="W69" s="4">
        <f t="shared" si="1"/>
        <v>49</v>
      </c>
    </row>
    <row r="70" spans="1:23" x14ac:dyDescent="0.3">
      <c r="A70" s="2">
        <v>69</v>
      </c>
      <c r="B70">
        <v>4</v>
      </c>
      <c r="C70">
        <v>2</v>
      </c>
      <c r="D70">
        <v>4</v>
      </c>
      <c r="E70">
        <v>3</v>
      </c>
      <c r="F70">
        <v>2</v>
      </c>
      <c r="G70" s="109">
        <v>2</v>
      </c>
      <c r="H70">
        <v>2</v>
      </c>
      <c r="I70">
        <v>2</v>
      </c>
      <c r="J70">
        <v>4</v>
      </c>
      <c r="K70">
        <v>4</v>
      </c>
      <c r="L70">
        <v>2</v>
      </c>
      <c r="M70">
        <v>5</v>
      </c>
      <c r="N70">
        <v>2</v>
      </c>
      <c r="O70">
        <v>2</v>
      </c>
      <c r="P70">
        <v>4</v>
      </c>
      <c r="Q70" s="20">
        <v>2</v>
      </c>
      <c r="R70">
        <v>2</v>
      </c>
      <c r="S70" s="20">
        <v>2</v>
      </c>
      <c r="T70">
        <v>2</v>
      </c>
      <c r="U70">
        <v>1</v>
      </c>
      <c r="V70">
        <v>1</v>
      </c>
      <c r="W70" s="4">
        <f t="shared" si="1"/>
        <v>50</v>
      </c>
    </row>
    <row r="71" spans="1:23" x14ac:dyDescent="0.3">
      <c r="A71" s="2">
        <v>70</v>
      </c>
      <c r="B71">
        <v>3</v>
      </c>
      <c r="C71">
        <v>1</v>
      </c>
      <c r="D71">
        <v>1</v>
      </c>
      <c r="E71">
        <v>1</v>
      </c>
      <c r="F71">
        <v>1</v>
      </c>
      <c r="G71" s="109">
        <v>1</v>
      </c>
      <c r="H71">
        <v>1</v>
      </c>
      <c r="I71">
        <v>1</v>
      </c>
      <c r="J71">
        <v>1</v>
      </c>
      <c r="K71">
        <v>2</v>
      </c>
      <c r="L71">
        <v>1</v>
      </c>
      <c r="M71">
        <v>2</v>
      </c>
      <c r="N71">
        <v>1</v>
      </c>
      <c r="O71">
        <v>2</v>
      </c>
      <c r="P71">
        <v>1</v>
      </c>
      <c r="Q71" s="20">
        <v>2</v>
      </c>
      <c r="R71">
        <v>1</v>
      </c>
      <c r="S71" s="20">
        <v>4</v>
      </c>
      <c r="T71">
        <v>3</v>
      </c>
      <c r="U71">
        <v>1</v>
      </c>
      <c r="V71">
        <v>1</v>
      </c>
      <c r="W71" s="4">
        <f t="shared" si="1"/>
        <v>29</v>
      </c>
    </row>
    <row r="72" spans="1:23" x14ac:dyDescent="0.3">
      <c r="A72" s="2">
        <v>71</v>
      </c>
      <c r="B72">
        <v>4</v>
      </c>
      <c r="C72">
        <v>1</v>
      </c>
      <c r="D72">
        <v>1</v>
      </c>
      <c r="E72">
        <v>1</v>
      </c>
      <c r="F72">
        <v>1</v>
      </c>
      <c r="G72" s="109">
        <v>1</v>
      </c>
      <c r="H72">
        <v>2</v>
      </c>
      <c r="I72">
        <v>2</v>
      </c>
      <c r="J72">
        <v>1</v>
      </c>
      <c r="K72">
        <v>1</v>
      </c>
      <c r="L72">
        <v>2</v>
      </c>
      <c r="M72">
        <v>2</v>
      </c>
      <c r="N72">
        <v>1</v>
      </c>
      <c r="O72">
        <v>1</v>
      </c>
      <c r="P72">
        <v>1</v>
      </c>
      <c r="Q72" s="20">
        <v>2</v>
      </c>
      <c r="R72">
        <v>2</v>
      </c>
      <c r="S72" s="20">
        <v>4</v>
      </c>
      <c r="T72">
        <v>3</v>
      </c>
      <c r="U72">
        <v>1</v>
      </c>
      <c r="V72">
        <v>2</v>
      </c>
      <c r="W72" s="4">
        <f t="shared" si="1"/>
        <v>32</v>
      </c>
    </row>
    <row r="73" spans="1:23" x14ac:dyDescent="0.3">
      <c r="A73" s="2">
        <v>72</v>
      </c>
      <c r="B73">
        <v>1</v>
      </c>
      <c r="C73">
        <v>1</v>
      </c>
      <c r="D73">
        <v>1</v>
      </c>
      <c r="E73">
        <v>1</v>
      </c>
      <c r="F73">
        <v>1</v>
      </c>
      <c r="G73" s="109">
        <v>1</v>
      </c>
      <c r="H73">
        <v>3</v>
      </c>
      <c r="I73">
        <v>1</v>
      </c>
      <c r="J73">
        <v>1</v>
      </c>
      <c r="K73">
        <v>1</v>
      </c>
      <c r="L73">
        <v>1</v>
      </c>
      <c r="M73">
        <v>1</v>
      </c>
      <c r="N73">
        <v>3</v>
      </c>
      <c r="O73">
        <v>1</v>
      </c>
      <c r="P73">
        <v>1</v>
      </c>
      <c r="Q73" s="20">
        <v>1</v>
      </c>
      <c r="R73">
        <v>1</v>
      </c>
      <c r="S73" s="20">
        <v>4</v>
      </c>
      <c r="T73">
        <v>2</v>
      </c>
      <c r="U73">
        <v>1</v>
      </c>
      <c r="V73">
        <v>1</v>
      </c>
      <c r="W73" s="4">
        <f t="shared" si="1"/>
        <v>28</v>
      </c>
    </row>
    <row r="74" spans="1:23" x14ac:dyDescent="0.3">
      <c r="A74" s="2">
        <v>73</v>
      </c>
      <c r="B74">
        <v>2</v>
      </c>
      <c r="C74">
        <v>2</v>
      </c>
      <c r="D74">
        <v>1</v>
      </c>
      <c r="E74">
        <v>2</v>
      </c>
      <c r="F74">
        <v>2</v>
      </c>
      <c r="G74" s="109">
        <v>1</v>
      </c>
      <c r="H74">
        <v>1</v>
      </c>
      <c r="I74">
        <v>1</v>
      </c>
      <c r="J74">
        <v>1</v>
      </c>
      <c r="K74">
        <v>1</v>
      </c>
      <c r="L74">
        <v>1</v>
      </c>
      <c r="M74">
        <v>2</v>
      </c>
      <c r="N74">
        <v>1</v>
      </c>
      <c r="O74">
        <v>1</v>
      </c>
      <c r="P74">
        <v>1</v>
      </c>
      <c r="Q74" s="20">
        <v>2</v>
      </c>
      <c r="R74">
        <v>1</v>
      </c>
      <c r="S74" s="20">
        <v>1</v>
      </c>
      <c r="T74">
        <v>2</v>
      </c>
      <c r="U74">
        <v>2</v>
      </c>
      <c r="V74">
        <v>3</v>
      </c>
      <c r="W74" s="4">
        <f t="shared" si="1"/>
        <v>29</v>
      </c>
    </row>
    <row r="75" spans="1:23" x14ac:dyDescent="0.3">
      <c r="A75" s="2">
        <v>74</v>
      </c>
      <c r="B75">
        <v>1</v>
      </c>
      <c r="C75">
        <v>1</v>
      </c>
      <c r="D75">
        <v>1</v>
      </c>
      <c r="E75">
        <v>1</v>
      </c>
      <c r="F75">
        <v>1</v>
      </c>
      <c r="G75" s="109">
        <v>1</v>
      </c>
      <c r="H75">
        <v>1</v>
      </c>
      <c r="I75">
        <v>4</v>
      </c>
      <c r="J75">
        <v>4</v>
      </c>
      <c r="K75">
        <v>4</v>
      </c>
      <c r="L75">
        <v>1</v>
      </c>
      <c r="M75">
        <v>1</v>
      </c>
      <c r="N75">
        <v>1</v>
      </c>
      <c r="O75">
        <v>3</v>
      </c>
      <c r="P75">
        <v>1</v>
      </c>
      <c r="Q75" s="20">
        <v>1</v>
      </c>
      <c r="R75">
        <v>1</v>
      </c>
      <c r="S75" s="20">
        <v>2</v>
      </c>
      <c r="T75">
        <v>1</v>
      </c>
      <c r="U75">
        <v>1</v>
      </c>
      <c r="V75">
        <v>1</v>
      </c>
      <c r="W75" s="4">
        <f t="shared" si="1"/>
        <v>32</v>
      </c>
    </row>
    <row r="76" spans="1:23" x14ac:dyDescent="0.3">
      <c r="A76" s="2">
        <v>75</v>
      </c>
      <c r="B76">
        <v>2</v>
      </c>
      <c r="C76">
        <v>3</v>
      </c>
      <c r="D76">
        <v>2</v>
      </c>
      <c r="E76">
        <v>3</v>
      </c>
      <c r="F76">
        <v>2</v>
      </c>
      <c r="G76" s="109">
        <v>1</v>
      </c>
      <c r="H76">
        <v>1</v>
      </c>
      <c r="I76">
        <v>3</v>
      </c>
      <c r="J76">
        <v>1</v>
      </c>
      <c r="K76">
        <v>2</v>
      </c>
      <c r="L76">
        <v>1</v>
      </c>
      <c r="M76">
        <v>1</v>
      </c>
      <c r="N76">
        <v>1</v>
      </c>
      <c r="O76">
        <v>1</v>
      </c>
      <c r="P76">
        <v>3</v>
      </c>
      <c r="Q76" s="20">
        <v>2</v>
      </c>
      <c r="R76">
        <v>1</v>
      </c>
      <c r="S76" s="20">
        <v>1</v>
      </c>
      <c r="T76">
        <v>3</v>
      </c>
      <c r="U76">
        <v>2</v>
      </c>
      <c r="V76">
        <v>1</v>
      </c>
      <c r="W76" s="4">
        <f t="shared" si="1"/>
        <v>35</v>
      </c>
    </row>
    <row r="77" spans="1:23" x14ac:dyDescent="0.3">
      <c r="A77" s="2">
        <v>76</v>
      </c>
      <c r="B77">
        <v>1</v>
      </c>
      <c r="C77">
        <v>1</v>
      </c>
      <c r="D77">
        <v>1</v>
      </c>
      <c r="E77">
        <v>1</v>
      </c>
      <c r="F77">
        <v>1</v>
      </c>
      <c r="G77" s="109">
        <v>1</v>
      </c>
      <c r="H77">
        <v>2</v>
      </c>
      <c r="I77">
        <v>1</v>
      </c>
      <c r="J77">
        <v>1</v>
      </c>
      <c r="K77">
        <v>1</v>
      </c>
      <c r="L77">
        <v>1</v>
      </c>
      <c r="M77">
        <v>1</v>
      </c>
      <c r="N77">
        <v>1</v>
      </c>
      <c r="O77">
        <v>1</v>
      </c>
      <c r="P77">
        <v>1</v>
      </c>
      <c r="Q77" s="20">
        <v>1</v>
      </c>
      <c r="R77">
        <v>1</v>
      </c>
      <c r="S77" s="20">
        <v>4</v>
      </c>
      <c r="T77">
        <v>1</v>
      </c>
      <c r="U77">
        <v>1</v>
      </c>
      <c r="V77">
        <v>1</v>
      </c>
      <c r="W77" s="4">
        <f t="shared" si="1"/>
        <v>24</v>
      </c>
    </row>
    <row r="78" spans="1:23" x14ac:dyDescent="0.3">
      <c r="A78" s="2">
        <v>77</v>
      </c>
      <c r="B78">
        <v>1</v>
      </c>
      <c r="C78">
        <v>1</v>
      </c>
      <c r="D78">
        <v>1</v>
      </c>
      <c r="E78">
        <v>1</v>
      </c>
      <c r="F78">
        <v>1</v>
      </c>
      <c r="G78" s="109">
        <v>1</v>
      </c>
      <c r="H78">
        <v>1</v>
      </c>
      <c r="I78">
        <v>1</v>
      </c>
      <c r="J78">
        <v>2</v>
      </c>
      <c r="K78">
        <v>1</v>
      </c>
      <c r="L78">
        <v>1</v>
      </c>
      <c r="M78">
        <v>1</v>
      </c>
      <c r="N78">
        <v>1</v>
      </c>
      <c r="O78">
        <v>1</v>
      </c>
      <c r="P78">
        <v>1</v>
      </c>
      <c r="Q78" s="20">
        <v>1</v>
      </c>
      <c r="R78">
        <v>1</v>
      </c>
      <c r="S78" s="20">
        <v>1</v>
      </c>
      <c r="T78">
        <v>2</v>
      </c>
      <c r="U78">
        <v>1</v>
      </c>
      <c r="V78">
        <v>1</v>
      </c>
      <c r="W78" s="4">
        <f t="shared" si="1"/>
        <v>22</v>
      </c>
    </row>
    <row r="79" spans="1:23" x14ac:dyDescent="0.3">
      <c r="A79" s="2">
        <v>78</v>
      </c>
      <c r="B79">
        <v>2</v>
      </c>
      <c r="C79">
        <v>1</v>
      </c>
      <c r="D79">
        <v>3</v>
      </c>
      <c r="E79">
        <v>1</v>
      </c>
      <c r="F79">
        <v>2</v>
      </c>
      <c r="G79" s="109">
        <v>1</v>
      </c>
      <c r="H79">
        <v>1</v>
      </c>
      <c r="I79">
        <v>2</v>
      </c>
      <c r="J79">
        <v>3</v>
      </c>
      <c r="K79">
        <v>4</v>
      </c>
      <c r="L79">
        <v>1</v>
      </c>
      <c r="M79">
        <v>3</v>
      </c>
      <c r="N79">
        <v>2</v>
      </c>
      <c r="O79">
        <v>2</v>
      </c>
      <c r="P79">
        <v>2</v>
      </c>
      <c r="Q79" s="20">
        <v>1</v>
      </c>
      <c r="R79">
        <v>1</v>
      </c>
      <c r="S79" s="20">
        <v>4</v>
      </c>
      <c r="T79">
        <v>3</v>
      </c>
      <c r="U79">
        <v>2</v>
      </c>
      <c r="V79">
        <v>2</v>
      </c>
      <c r="W79" s="4">
        <f t="shared" si="1"/>
        <v>41</v>
      </c>
    </row>
    <row r="80" spans="1:23" x14ac:dyDescent="0.3">
      <c r="A80" s="2">
        <v>79</v>
      </c>
      <c r="B80">
        <v>2</v>
      </c>
      <c r="C80">
        <v>2</v>
      </c>
      <c r="D80">
        <v>1</v>
      </c>
      <c r="E80">
        <v>2</v>
      </c>
      <c r="F80">
        <v>2</v>
      </c>
      <c r="G80" s="109">
        <v>2</v>
      </c>
      <c r="H80">
        <v>1</v>
      </c>
      <c r="I80">
        <v>2</v>
      </c>
      <c r="J80">
        <v>1</v>
      </c>
      <c r="K80">
        <v>1</v>
      </c>
      <c r="L80">
        <v>1</v>
      </c>
      <c r="M80">
        <v>2</v>
      </c>
      <c r="N80">
        <v>1</v>
      </c>
      <c r="O80">
        <v>1</v>
      </c>
      <c r="P80">
        <v>1</v>
      </c>
      <c r="Q80" s="20">
        <v>1</v>
      </c>
      <c r="R80">
        <v>1</v>
      </c>
      <c r="S80" s="20">
        <v>1</v>
      </c>
      <c r="T80">
        <v>3</v>
      </c>
      <c r="U80">
        <v>2</v>
      </c>
      <c r="V80">
        <v>2</v>
      </c>
      <c r="W80" s="4">
        <f t="shared" si="1"/>
        <v>30</v>
      </c>
    </row>
    <row r="81" spans="1:30" x14ac:dyDescent="0.3">
      <c r="A81" s="2">
        <v>80</v>
      </c>
      <c r="B81">
        <v>2</v>
      </c>
      <c r="C81">
        <v>1</v>
      </c>
      <c r="D81">
        <v>1</v>
      </c>
      <c r="E81">
        <v>1</v>
      </c>
      <c r="F81">
        <v>2</v>
      </c>
      <c r="G81" s="109">
        <v>1</v>
      </c>
      <c r="H81">
        <v>1</v>
      </c>
      <c r="I81">
        <v>2</v>
      </c>
      <c r="J81">
        <v>4</v>
      </c>
      <c r="K81">
        <v>1</v>
      </c>
      <c r="L81">
        <v>1</v>
      </c>
      <c r="M81">
        <v>2</v>
      </c>
      <c r="N81">
        <v>1</v>
      </c>
      <c r="O81">
        <v>1</v>
      </c>
      <c r="P81">
        <v>1</v>
      </c>
      <c r="Q81" s="20">
        <v>1</v>
      </c>
      <c r="R81">
        <v>1</v>
      </c>
      <c r="S81" s="20">
        <v>4</v>
      </c>
      <c r="T81">
        <v>3</v>
      </c>
      <c r="U81">
        <v>1</v>
      </c>
      <c r="V81">
        <v>2</v>
      </c>
      <c r="W81" s="4">
        <f t="shared" si="1"/>
        <v>32</v>
      </c>
    </row>
    <row r="82" spans="1:30" x14ac:dyDescent="0.3">
      <c r="A82" s="2">
        <v>81</v>
      </c>
      <c r="B82">
        <v>4</v>
      </c>
      <c r="C82">
        <v>1</v>
      </c>
      <c r="D82">
        <v>1</v>
      </c>
      <c r="E82">
        <v>1</v>
      </c>
      <c r="F82">
        <v>1</v>
      </c>
      <c r="G82" s="109">
        <v>1</v>
      </c>
      <c r="H82">
        <v>1</v>
      </c>
      <c r="I82">
        <v>1</v>
      </c>
      <c r="J82">
        <v>1</v>
      </c>
      <c r="K82">
        <v>1</v>
      </c>
      <c r="L82">
        <v>1</v>
      </c>
      <c r="M82">
        <v>1</v>
      </c>
      <c r="N82">
        <v>2</v>
      </c>
      <c r="O82">
        <v>1</v>
      </c>
      <c r="P82">
        <v>1</v>
      </c>
      <c r="Q82" s="20">
        <v>1</v>
      </c>
      <c r="R82">
        <v>1</v>
      </c>
      <c r="S82" s="20">
        <v>4</v>
      </c>
      <c r="T82">
        <v>1</v>
      </c>
      <c r="U82">
        <v>1</v>
      </c>
      <c r="V82">
        <v>2</v>
      </c>
      <c r="W82" s="4">
        <f t="shared" si="1"/>
        <v>25</v>
      </c>
    </row>
    <row r="83" spans="1:30" x14ac:dyDescent="0.3">
      <c r="A83" s="2">
        <v>82</v>
      </c>
      <c r="B83">
        <v>1</v>
      </c>
      <c r="C83">
        <v>1</v>
      </c>
      <c r="D83">
        <v>1</v>
      </c>
      <c r="E83">
        <v>1</v>
      </c>
      <c r="F83">
        <v>1</v>
      </c>
      <c r="G83" s="109">
        <v>1</v>
      </c>
      <c r="H83">
        <v>1</v>
      </c>
      <c r="I83">
        <v>1</v>
      </c>
      <c r="J83">
        <v>1</v>
      </c>
      <c r="K83">
        <v>1</v>
      </c>
      <c r="L83">
        <v>1</v>
      </c>
      <c r="M83">
        <v>1</v>
      </c>
      <c r="N83">
        <v>2</v>
      </c>
      <c r="O83">
        <v>1</v>
      </c>
      <c r="P83">
        <v>1</v>
      </c>
      <c r="Q83" s="20">
        <v>1</v>
      </c>
      <c r="R83">
        <v>1</v>
      </c>
      <c r="S83" s="20">
        <v>1</v>
      </c>
      <c r="T83">
        <v>2</v>
      </c>
      <c r="U83">
        <v>1</v>
      </c>
      <c r="V83">
        <v>1</v>
      </c>
      <c r="W83" s="4">
        <f t="shared" si="1"/>
        <v>22</v>
      </c>
    </row>
    <row r="84" spans="1:30" x14ac:dyDescent="0.3">
      <c r="A84" s="2">
        <v>83</v>
      </c>
      <c r="B84">
        <v>2</v>
      </c>
      <c r="C84">
        <v>2</v>
      </c>
      <c r="D84">
        <v>1</v>
      </c>
      <c r="E84">
        <v>1</v>
      </c>
      <c r="F84">
        <v>1</v>
      </c>
      <c r="G84" s="109">
        <v>2</v>
      </c>
      <c r="H84">
        <v>2</v>
      </c>
      <c r="I84">
        <v>1</v>
      </c>
      <c r="J84">
        <v>1</v>
      </c>
      <c r="K84">
        <v>1</v>
      </c>
      <c r="L84">
        <v>1</v>
      </c>
      <c r="M84">
        <v>2</v>
      </c>
      <c r="N84">
        <v>1</v>
      </c>
      <c r="O84">
        <v>2</v>
      </c>
      <c r="P84">
        <v>1</v>
      </c>
      <c r="Q84" s="20">
        <v>1</v>
      </c>
      <c r="R84">
        <v>1</v>
      </c>
      <c r="S84" s="20">
        <v>4</v>
      </c>
      <c r="T84">
        <v>3</v>
      </c>
      <c r="U84">
        <v>1</v>
      </c>
      <c r="V84">
        <v>1</v>
      </c>
      <c r="W84" s="4">
        <f t="shared" si="1"/>
        <v>30</v>
      </c>
    </row>
    <row r="85" spans="1:30" x14ac:dyDescent="0.3">
      <c r="A85" s="2">
        <v>84</v>
      </c>
      <c r="B85">
        <v>2</v>
      </c>
      <c r="C85">
        <v>2</v>
      </c>
      <c r="D85">
        <v>2</v>
      </c>
      <c r="E85">
        <v>2</v>
      </c>
      <c r="F85">
        <v>2</v>
      </c>
      <c r="G85" s="109">
        <v>2</v>
      </c>
      <c r="H85">
        <v>2</v>
      </c>
      <c r="I85">
        <v>2</v>
      </c>
      <c r="J85">
        <v>1</v>
      </c>
      <c r="K85">
        <v>1</v>
      </c>
      <c r="L85">
        <v>1</v>
      </c>
      <c r="M85">
        <v>2</v>
      </c>
      <c r="N85">
        <v>1</v>
      </c>
      <c r="O85">
        <v>1</v>
      </c>
      <c r="P85">
        <v>2</v>
      </c>
      <c r="Q85" s="20">
        <v>1</v>
      </c>
      <c r="R85">
        <v>1</v>
      </c>
      <c r="S85" s="20">
        <v>2</v>
      </c>
      <c r="T85">
        <v>3</v>
      </c>
      <c r="U85">
        <v>1</v>
      </c>
      <c r="V85">
        <v>1</v>
      </c>
      <c r="W85" s="4">
        <f t="shared" si="1"/>
        <v>32</v>
      </c>
    </row>
    <row r="86" spans="1:30" x14ac:dyDescent="0.3">
      <c r="A86" s="2">
        <v>85</v>
      </c>
      <c r="B86">
        <v>1</v>
      </c>
      <c r="C86">
        <v>1</v>
      </c>
      <c r="D86">
        <v>1</v>
      </c>
      <c r="E86">
        <v>2</v>
      </c>
      <c r="F86">
        <v>1</v>
      </c>
      <c r="G86" s="109">
        <v>1</v>
      </c>
      <c r="H86">
        <v>1</v>
      </c>
      <c r="I86">
        <v>1</v>
      </c>
      <c r="J86">
        <v>1</v>
      </c>
      <c r="K86">
        <v>1</v>
      </c>
      <c r="L86">
        <v>1</v>
      </c>
      <c r="M86">
        <v>3</v>
      </c>
      <c r="N86">
        <v>1</v>
      </c>
      <c r="O86">
        <v>1</v>
      </c>
      <c r="P86">
        <v>1</v>
      </c>
      <c r="Q86" s="20">
        <v>1</v>
      </c>
      <c r="R86">
        <v>1</v>
      </c>
      <c r="S86" s="20">
        <v>4</v>
      </c>
      <c r="T86">
        <v>1</v>
      </c>
      <c r="U86">
        <v>1</v>
      </c>
      <c r="V86">
        <v>1</v>
      </c>
      <c r="W86" s="4">
        <f t="shared" si="1"/>
        <v>26</v>
      </c>
    </row>
    <row r="87" spans="1:30" x14ac:dyDescent="0.3">
      <c r="A87" s="2">
        <v>86</v>
      </c>
      <c r="B87">
        <v>4</v>
      </c>
      <c r="C87">
        <v>1</v>
      </c>
      <c r="D87">
        <v>1</v>
      </c>
      <c r="E87">
        <v>1</v>
      </c>
      <c r="F87">
        <v>1</v>
      </c>
      <c r="G87" s="109">
        <v>1</v>
      </c>
      <c r="H87">
        <v>1</v>
      </c>
      <c r="I87">
        <v>1</v>
      </c>
      <c r="J87">
        <v>1</v>
      </c>
      <c r="K87">
        <v>1</v>
      </c>
      <c r="L87">
        <v>1</v>
      </c>
      <c r="M87">
        <v>1</v>
      </c>
      <c r="N87">
        <v>1</v>
      </c>
      <c r="O87">
        <v>1</v>
      </c>
      <c r="P87">
        <v>1</v>
      </c>
      <c r="Q87" s="20">
        <v>1</v>
      </c>
      <c r="R87">
        <v>1</v>
      </c>
      <c r="S87" s="20">
        <v>1</v>
      </c>
      <c r="T87">
        <v>1</v>
      </c>
      <c r="U87">
        <v>1</v>
      </c>
      <c r="V87">
        <v>1</v>
      </c>
      <c r="W87" s="4">
        <f t="shared" si="1"/>
        <v>20</v>
      </c>
    </row>
    <row r="88" spans="1:30" x14ac:dyDescent="0.3">
      <c r="A88" s="2">
        <v>87</v>
      </c>
      <c r="B88">
        <v>2</v>
      </c>
      <c r="C88">
        <v>1</v>
      </c>
      <c r="D88">
        <v>1</v>
      </c>
      <c r="E88">
        <v>1</v>
      </c>
      <c r="F88">
        <v>1</v>
      </c>
      <c r="G88" s="109">
        <v>1</v>
      </c>
      <c r="H88">
        <v>1</v>
      </c>
      <c r="I88">
        <v>1</v>
      </c>
      <c r="J88">
        <v>1</v>
      </c>
      <c r="K88">
        <v>1</v>
      </c>
      <c r="L88">
        <v>1</v>
      </c>
      <c r="M88">
        <v>2</v>
      </c>
      <c r="N88">
        <v>2</v>
      </c>
      <c r="O88">
        <v>1</v>
      </c>
      <c r="P88">
        <v>1</v>
      </c>
      <c r="Q88" s="20">
        <v>2</v>
      </c>
      <c r="R88">
        <v>1</v>
      </c>
      <c r="S88" s="20">
        <v>1</v>
      </c>
      <c r="T88">
        <v>3</v>
      </c>
      <c r="U88">
        <v>1</v>
      </c>
      <c r="V88">
        <v>2</v>
      </c>
      <c r="W88" s="4">
        <f t="shared" si="1"/>
        <v>26</v>
      </c>
    </row>
    <row r="89" spans="1:30" x14ac:dyDescent="0.3">
      <c r="A89" s="2">
        <v>88</v>
      </c>
      <c r="B89">
        <v>3</v>
      </c>
      <c r="C89">
        <v>2</v>
      </c>
      <c r="D89">
        <v>1</v>
      </c>
      <c r="E89">
        <v>2</v>
      </c>
      <c r="F89">
        <v>2</v>
      </c>
      <c r="G89" s="109">
        <v>1</v>
      </c>
      <c r="H89">
        <v>1</v>
      </c>
      <c r="I89">
        <v>1</v>
      </c>
      <c r="J89">
        <v>1</v>
      </c>
      <c r="K89">
        <v>1</v>
      </c>
      <c r="L89">
        <v>1</v>
      </c>
      <c r="M89">
        <v>1</v>
      </c>
      <c r="N89">
        <v>2</v>
      </c>
      <c r="O89">
        <v>1</v>
      </c>
      <c r="P89">
        <v>2</v>
      </c>
      <c r="Q89" s="20">
        <v>1</v>
      </c>
      <c r="R89">
        <v>1</v>
      </c>
      <c r="S89" s="20">
        <v>4</v>
      </c>
      <c r="T89">
        <v>2</v>
      </c>
      <c r="U89">
        <v>1</v>
      </c>
      <c r="V89">
        <v>2</v>
      </c>
      <c r="W89" s="4">
        <f t="shared" si="1"/>
        <v>30</v>
      </c>
    </row>
    <row r="90" spans="1:30" x14ac:dyDescent="0.3">
      <c r="A90" s="2">
        <v>89</v>
      </c>
      <c r="B90">
        <v>1</v>
      </c>
      <c r="C90">
        <v>1</v>
      </c>
      <c r="D90">
        <v>1</v>
      </c>
      <c r="E90">
        <v>1</v>
      </c>
      <c r="F90">
        <v>1</v>
      </c>
      <c r="G90" s="109">
        <v>1</v>
      </c>
      <c r="H90">
        <v>1</v>
      </c>
      <c r="I90">
        <v>1</v>
      </c>
      <c r="J90">
        <v>1</v>
      </c>
      <c r="K90">
        <v>4</v>
      </c>
      <c r="L90">
        <v>1</v>
      </c>
      <c r="M90">
        <v>1</v>
      </c>
      <c r="N90">
        <v>2</v>
      </c>
      <c r="O90">
        <v>1</v>
      </c>
      <c r="P90">
        <v>1</v>
      </c>
      <c r="Q90" s="20">
        <v>1</v>
      </c>
      <c r="R90">
        <v>1</v>
      </c>
      <c r="S90" s="20">
        <v>4</v>
      </c>
      <c r="T90">
        <v>3</v>
      </c>
      <c r="U90">
        <v>1</v>
      </c>
      <c r="V90">
        <v>1</v>
      </c>
      <c r="W90" s="4">
        <f t="shared" si="1"/>
        <v>29</v>
      </c>
    </row>
    <row r="91" spans="1:30" x14ac:dyDescent="0.3">
      <c r="A91" s="2">
        <v>90</v>
      </c>
      <c r="B91">
        <v>3</v>
      </c>
      <c r="C91">
        <v>1</v>
      </c>
      <c r="D91">
        <v>1</v>
      </c>
      <c r="E91">
        <v>1</v>
      </c>
      <c r="F91">
        <v>1</v>
      </c>
      <c r="G91" s="109">
        <v>1</v>
      </c>
      <c r="H91">
        <v>1</v>
      </c>
      <c r="I91">
        <v>2</v>
      </c>
      <c r="J91">
        <v>3</v>
      </c>
      <c r="K91">
        <v>1</v>
      </c>
      <c r="L91">
        <v>1</v>
      </c>
      <c r="M91">
        <v>4</v>
      </c>
      <c r="N91">
        <v>2</v>
      </c>
      <c r="O91">
        <v>1</v>
      </c>
      <c r="P91">
        <v>2</v>
      </c>
      <c r="Q91" s="20">
        <v>1</v>
      </c>
      <c r="R91">
        <v>1</v>
      </c>
      <c r="S91" s="20">
        <v>4</v>
      </c>
      <c r="T91">
        <v>3</v>
      </c>
      <c r="U91">
        <v>1</v>
      </c>
      <c r="V91">
        <v>2</v>
      </c>
      <c r="W91" s="4">
        <f t="shared" si="1"/>
        <v>34</v>
      </c>
    </row>
    <row r="92" spans="1:30" x14ac:dyDescent="0.3">
      <c r="A92" s="2">
        <v>91</v>
      </c>
      <c r="B92">
        <v>3</v>
      </c>
      <c r="C92">
        <v>1</v>
      </c>
      <c r="D92">
        <v>1</v>
      </c>
      <c r="E92">
        <v>1</v>
      </c>
      <c r="F92">
        <v>1</v>
      </c>
      <c r="G92" s="109">
        <v>1</v>
      </c>
      <c r="H92">
        <v>1</v>
      </c>
      <c r="I92">
        <v>4</v>
      </c>
      <c r="J92">
        <v>1</v>
      </c>
      <c r="K92">
        <v>1</v>
      </c>
      <c r="L92">
        <v>1</v>
      </c>
      <c r="M92">
        <v>1</v>
      </c>
      <c r="N92">
        <v>1</v>
      </c>
      <c r="O92">
        <v>1</v>
      </c>
      <c r="P92">
        <v>1</v>
      </c>
      <c r="Q92" s="20">
        <v>1</v>
      </c>
      <c r="R92">
        <v>2</v>
      </c>
      <c r="S92" s="20">
        <v>1</v>
      </c>
      <c r="T92">
        <v>1</v>
      </c>
      <c r="U92">
        <v>1</v>
      </c>
      <c r="V92">
        <v>1</v>
      </c>
      <c r="W92" s="4">
        <f t="shared" si="1"/>
        <v>24</v>
      </c>
    </row>
    <row r="93" spans="1:30" x14ac:dyDescent="0.3">
      <c r="A93" s="2">
        <v>92</v>
      </c>
      <c r="B93">
        <v>2</v>
      </c>
      <c r="C93">
        <v>1</v>
      </c>
      <c r="D93">
        <v>1</v>
      </c>
      <c r="E93">
        <v>1</v>
      </c>
      <c r="F93">
        <v>1</v>
      </c>
      <c r="G93" s="109">
        <v>1</v>
      </c>
      <c r="H93">
        <v>1</v>
      </c>
      <c r="I93">
        <v>1</v>
      </c>
      <c r="J93">
        <v>1</v>
      </c>
      <c r="K93">
        <v>1</v>
      </c>
      <c r="L93">
        <v>1</v>
      </c>
      <c r="M93">
        <v>1</v>
      </c>
      <c r="N93">
        <v>1</v>
      </c>
      <c r="O93">
        <v>1</v>
      </c>
      <c r="P93">
        <v>1</v>
      </c>
      <c r="Q93" s="20">
        <v>1</v>
      </c>
      <c r="R93">
        <v>1</v>
      </c>
      <c r="S93" s="20">
        <v>1</v>
      </c>
      <c r="T93">
        <v>1</v>
      </c>
      <c r="U93">
        <v>1</v>
      </c>
      <c r="V93">
        <v>2</v>
      </c>
      <c r="W93" s="4">
        <f t="shared" si="1"/>
        <v>21</v>
      </c>
    </row>
    <row r="94" spans="1:30" x14ac:dyDescent="0.3">
      <c r="A94" s="2">
        <v>93</v>
      </c>
      <c r="B94">
        <v>2</v>
      </c>
      <c r="C94">
        <v>1</v>
      </c>
      <c r="D94">
        <v>1</v>
      </c>
      <c r="E94">
        <v>1</v>
      </c>
      <c r="F94">
        <v>1</v>
      </c>
      <c r="G94" s="109">
        <v>1</v>
      </c>
      <c r="H94">
        <v>1</v>
      </c>
      <c r="I94">
        <v>1</v>
      </c>
      <c r="J94">
        <v>1</v>
      </c>
      <c r="K94">
        <v>1</v>
      </c>
      <c r="L94">
        <v>1</v>
      </c>
      <c r="M94">
        <v>1</v>
      </c>
      <c r="N94">
        <v>1</v>
      </c>
      <c r="O94">
        <v>1</v>
      </c>
      <c r="P94">
        <v>1</v>
      </c>
      <c r="Q94" s="20">
        <v>1</v>
      </c>
      <c r="R94">
        <v>1</v>
      </c>
      <c r="S94" s="20">
        <v>1</v>
      </c>
      <c r="T94">
        <v>1</v>
      </c>
      <c r="U94">
        <v>1</v>
      </c>
      <c r="V94">
        <v>1</v>
      </c>
      <c r="W94" s="4">
        <f t="shared" si="1"/>
        <v>20</v>
      </c>
    </row>
    <row r="95" spans="1:30" x14ac:dyDescent="0.3">
      <c r="A95" s="2">
        <v>94</v>
      </c>
      <c r="B95">
        <v>1</v>
      </c>
      <c r="C95">
        <v>1</v>
      </c>
      <c r="D95">
        <v>1</v>
      </c>
      <c r="E95">
        <v>1</v>
      </c>
      <c r="F95">
        <v>1</v>
      </c>
      <c r="G95" s="109">
        <v>1</v>
      </c>
      <c r="H95">
        <v>1</v>
      </c>
      <c r="I95">
        <v>1</v>
      </c>
      <c r="J95">
        <v>1</v>
      </c>
      <c r="K95">
        <v>2</v>
      </c>
      <c r="L95">
        <v>1</v>
      </c>
      <c r="M95">
        <v>4</v>
      </c>
      <c r="N95">
        <v>2</v>
      </c>
      <c r="O95">
        <v>1</v>
      </c>
      <c r="P95">
        <v>1</v>
      </c>
      <c r="Q95" s="20">
        <v>2</v>
      </c>
      <c r="R95">
        <v>2</v>
      </c>
      <c r="S95" s="20">
        <v>4</v>
      </c>
      <c r="T95">
        <v>3</v>
      </c>
      <c r="U95">
        <v>1</v>
      </c>
      <c r="V95">
        <v>2</v>
      </c>
      <c r="W95" s="4">
        <f t="shared" si="1"/>
        <v>33</v>
      </c>
      <c r="AA95" t="s">
        <v>155</v>
      </c>
      <c r="AB95" t="s">
        <v>156</v>
      </c>
      <c r="AC95" t="s">
        <v>157</v>
      </c>
      <c r="AD95" t="s">
        <v>158</v>
      </c>
    </row>
    <row r="96" spans="1:30" x14ac:dyDescent="0.3">
      <c r="A96" s="2">
        <v>95</v>
      </c>
      <c r="B96">
        <v>3</v>
      </c>
      <c r="C96">
        <v>1</v>
      </c>
      <c r="D96">
        <v>1</v>
      </c>
      <c r="E96">
        <v>1</v>
      </c>
      <c r="F96">
        <v>1</v>
      </c>
      <c r="G96" s="109">
        <v>1</v>
      </c>
      <c r="H96">
        <v>1</v>
      </c>
      <c r="I96">
        <v>1</v>
      </c>
      <c r="J96">
        <v>3</v>
      </c>
      <c r="K96">
        <v>1</v>
      </c>
      <c r="L96">
        <v>1</v>
      </c>
      <c r="M96">
        <v>3</v>
      </c>
      <c r="N96">
        <v>1</v>
      </c>
      <c r="O96">
        <v>1</v>
      </c>
      <c r="P96">
        <v>1</v>
      </c>
      <c r="Q96" s="20">
        <v>1</v>
      </c>
      <c r="R96">
        <v>1</v>
      </c>
      <c r="S96" s="20">
        <v>4</v>
      </c>
      <c r="T96">
        <v>2</v>
      </c>
      <c r="U96">
        <v>1</v>
      </c>
      <c r="V96">
        <v>1</v>
      </c>
      <c r="W96" s="4">
        <f t="shared" si="1"/>
        <v>28</v>
      </c>
      <c r="Z96">
        <v>1</v>
      </c>
      <c r="AA96">
        <f>COUNTIF(G2:G101,1)</f>
        <v>79</v>
      </c>
      <c r="AB96">
        <f>COUNTIF(H2:H101,1)</f>
        <v>74</v>
      </c>
      <c r="AC96">
        <f>COUNTIF(J$2:J$101,1)</f>
        <v>70</v>
      </c>
      <c r="AD96">
        <f>COUNTIF(R$2:R$101,1)</f>
        <v>63</v>
      </c>
    </row>
    <row r="97" spans="1:30" x14ac:dyDescent="0.3">
      <c r="A97" s="2">
        <v>96</v>
      </c>
      <c r="B97">
        <v>1</v>
      </c>
      <c r="C97">
        <v>1</v>
      </c>
      <c r="D97">
        <v>1</v>
      </c>
      <c r="E97">
        <v>1</v>
      </c>
      <c r="F97">
        <v>1</v>
      </c>
      <c r="G97" s="109">
        <v>2</v>
      </c>
      <c r="H97">
        <v>1</v>
      </c>
      <c r="I97">
        <v>1</v>
      </c>
      <c r="J97">
        <v>1</v>
      </c>
      <c r="K97">
        <v>4</v>
      </c>
      <c r="L97">
        <v>1</v>
      </c>
      <c r="M97">
        <v>3</v>
      </c>
      <c r="N97">
        <v>1</v>
      </c>
      <c r="O97">
        <v>1</v>
      </c>
      <c r="P97">
        <v>1</v>
      </c>
      <c r="Q97" s="20">
        <v>1</v>
      </c>
      <c r="R97">
        <v>1</v>
      </c>
      <c r="S97" s="20">
        <v>4</v>
      </c>
      <c r="T97">
        <v>2</v>
      </c>
      <c r="U97">
        <v>1</v>
      </c>
      <c r="V97">
        <v>4</v>
      </c>
      <c r="W97" s="4">
        <f t="shared" si="1"/>
        <v>33</v>
      </c>
      <c r="Z97">
        <v>2</v>
      </c>
      <c r="AA97">
        <f>COUNTIF(G2:G101,2)</f>
        <v>18</v>
      </c>
      <c r="AB97">
        <f>COUNTIF(H2:H101,2)</f>
        <v>22</v>
      </c>
      <c r="AC97">
        <f>COUNTIF(J$2:J$101,2)</f>
        <v>17</v>
      </c>
      <c r="AD97">
        <f>COUNTIF(R$2:R$101,2)</f>
        <v>19</v>
      </c>
    </row>
    <row r="98" spans="1:30" x14ac:dyDescent="0.3">
      <c r="A98" s="2">
        <v>97</v>
      </c>
      <c r="B98">
        <v>2</v>
      </c>
      <c r="C98">
        <v>1</v>
      </c>
      <c r="D98">
        <v>1</v>
      </c>
      <c r="E98">
        <v>1</v>
      </c>
      <c r="F98">
        <v>1</v>
      </c>
      <c r="G98" s="109">
        <v>1</v>
      </c>
      <c r="H98">
        <v>1</v>
      </c>
      <c r="I98">
        <v>1</v>
      </c>
      <c r="J98">
        <v>1</v>
      </c>
      <c r="K98">
        <v>1</v>
      </c>
      <c r="L98">
        <v>1</v>
      </c>
      <c r="M98">
        <v>1</v>
      </c>
      <c r="N98">
        <v>1</v>
      </c>
      <c r="O98">
        <v>1</v>
      </c>
      <c r="P98">
        <v>1</v>
      </c>
      <c r="Q98" s="20">
        <v>1</v>
      </c>
      <c r="R98">
        <v>1</v>
      </c>
      <c r="S98" s="20">
        <v>4</v>
      </c>
      <c r="T98">
        <v>2</v>
      </c>
      <c r="U98">
        <v>1</v>
      </c>
      <c r="V98">
        <v>1</v>
      </c>
      <c r="W98" s="4">
        <f t="shared" si="1"/>
        <v>24</v>
      </c>
      <c r="Z98">
        <v>3</v>
      </c>
      <c r="AA98">
        <f>COUNTIF(G2:G101,3)</f>
        <v>3</v>
      </c>
      <c r="AB98">
        <f>COUNTIF(H2:H101,3)</f>
        <v>4</v>
      </c>
      <c r="AC98">
        <f>COUNTIF(J$2:J$101,3)</f>
        <v>7</v>
      </c>
      <c r="AD98">
        <f>COUNTIF(R$2:R$101,3)</f>
        <v>16</v>
      </c>
    </row>
    <row r="99" spans="1:30" x14ac:dyDescent="0.3">
      <c r="A99" s="2">
        <v>98</v>
      </c>
      <c r="B99">
        <v>3</v>
      </c>
      <c r="C99">
        <v>1</v>
      </c>
      <c r="D99">
        <v>1</v>
      </c>
      <c r="E99">
        <v>2</v>
      </c>
      <c r="F99">
        <v>1</v>
      </c>
      <c r="G99" s="109">
        <v>1</v>
      </c>
      <c r="H99">
        <v>1</v>
      </c>
      <c r="I99">
        <v>1</v>
      </c>
      <c r="J99">
        <v>2</v>
      </c>
      <c r="K99">
        <v>2</v>
      </c>
      <c r="L99">
        <v>1</v>
      </c>
      <c r="M99">
        <v>1</v>
      </c>
      <c r="N99">
        <v>1</v>
      </c>
      <c r="O99">
        <v>1</v>
      </c>
      <c r="P99">
        <v>2</v>
      </c>
      <c r="Q99" s="20">
        <v>1</v>
      </c>
      <c r="R99">
        <v>1</v>
      </c>
      <c r="S99" s="20">
        <v>4</v>
      </c>
      <c r="T99">
        <v>3</v>
      </c>
      <c r="U99">
        <v>1</v>
      </c>
      <c r="V99">
        <v>2</v>
      </c>
      <c r="W99" s="4">
        <f t="shared" si="1"/>
        <v>30</v>
      </c>
      <c r="Z99">
        <v>4</v>
      </c>
      <c r="AA99">
        <f>COUNTIF(G2:G101,4)</f>
        <v>0</v>
      </c>
      <c r="AB99">
        <f>COUNTIF(H2:H101,4)</f>
        <v>0</v>
      </c>
      <c r="AC99">
        <f>COUNTIF(J$2:J$101,4)</f>
        <v>6</v>
      </c>
      <c r="AD99">
        <f>COUNTIF(R$2:R$101,4)</f>
        <v>2</v>
      </c>
    </row>
    <row r="100" spans="1:30" x14ac:dyDescent="0.3">
      <c r="A100" s="2">
        <v>99</v>
      </c>
      <c r="B100">
        <v>2</v>
      </c>
      <c r="C100">
        <v>2</v>
      </c>
      <c r="D100">
        <v>1</v>
      </c>
      <c r="E100">
        <v>1</v>
      </c>
      <c r="F100">
        <v>2</v>
      </c>
      <c r="G100" s="109">
        <v>1</v>
      </c>
      <c r="H100">
        <v>1</v>
      </c>
      <c r="I100">
        <v>2</v>
      </c>
      <c r="J100">
        <v>1</v>
      </c>
      <c r="K100">
        <v>1</v>
      </c>
      <c r="L100">
        <v>1</v>
      </c>
      <c r="M100">
        <v>2</v>
      </c>
      <c r="N100">
        <v>2</v>
      </c>
      <c r="O100">
        <v>2</v>
      </c>
      <c r="P100">
        <v>1</v>
      </c>
      <c r="Q100" s="20">
        <v>1</v>
      </c>
      <c r="R100">
        <v>1</v>
      </c>
      <c r="S100" s="20">
        <v>1</v>
      </c>
      <c r="T100">
        <v>2</v>
      </c>
      <c r="U100">
        <v>1</v>
      </c>
      <c r="V100">
        <v>2</v>
      </c>
      <c r="W100" s="4">
        <f t="shared" si="1"/>
        <v>28</v>
      </c>
    </row>
    <row r="101" spans="1:30" x14ac:dyDescent="0.3">
      <c r="A101" s="2">
        <v>100</v>
      </c>
      <c r="B101">
        <v>1</v>
      </c>
      <c r="C101">
        <v>1</v>
      </c>
      <c r="D101">
        <v>1</v>
      </c>
      <c r="E101">
        <v>1</v>
      </c>
      <c r="F101">
        <v>3</v>
      </c>
      <c r="G101" s="109">
        <v>2</v>
      </c>
      <c r="H101">
        <v>1</v>
      </c>
      <c r="I101">
        <v>2</v>
      </c>
      <c r="J101">
        <v>1</v>
      </c>
      <c r="K101">
        <v>1</v>
      </c>
      <c r="L101">
        <v>1</v>
      </c>
      <c r="M101">
        <v>4</v>
      </c>
      <c r="N101">
        <v>1</v>
      </c>
      <c r="O101">
        <v>4</v>
      </c>
      <c r="P101">
        <v>1</v>
      </c>
      <c r="Q101" s="20">
        <v>2</v>
      </c>
      <c r="R101">
        <v>1</v>
      </c>
      <c r="S101" s="20">
        <v>4</v>
      </c>
      <c r="T101">
        <v>1</v>
      </c>
      <c r="U101">
        <v>3</v>
      </c>
      <c r="V101">
        <v>4</v>
      </c>
      <c r="W101" s="4">
        <f t="shared" si="1"/>
        <v>39</v>
      </c>
    </row>
    <row r="102" spans="1:30" x14ac:dyDescent="0.3">
      <c r="A102" s="5" t="s">
        <v>2</v>
      </c>
      <c r="B102" s="6">
        <f>SUM(B2:B101)</f>
        <v>214</v>
      </c>
      <c r="C102" s="6">
        <f t="shared" ref="C102:V102" si="2">SUM(C2:C101)</f>
        <v>179</v>
      </c>
      <c r="D102" s="6">
        <f t="shared" si="2"/>
        <v>145</v>
      </c>
      <c r="E102" s="6">
        <f t="shared" si="2"/>
        <v>128</v>
      </c>
      <c r="F102" s="6">
        <f t="shared" si="2"/>
        <v>147</v>
      </c>
      <c r="G102" s="6">
        <f t="shared" si="2"/>
        <v>124</v>
      </c>
      <c r="H102" s="6">
        <f t="shared" si="2"/>
        <v>130</v>
      </c>
      <c r="I102" s="6">
        <f t="shared" si="2"/>
        <v>168</v>
      </c>
      <c r="J102" s="6">
        <f t="shared" si="2"/>
        <v>149</v>
      </c>
      <c r="K102" s="6">
        <f t="shared" si="2"/>
        <v>182</v>
      </c>
      <c r="L102" s="6">
        <f t="shared" si="2"/>
        <v>184</v>
      </c>
      <c r="M102" s="6">
        <f t="shared" si="2"/>
        <v>215</v>
      </c>
      <c r="N102" s="6">
        <f t="shared" si="2"/>
        <v>154</v>
      </c>
      <c r="O102" s="6">
        <f t="shared" si="2"/>
        <v>160</v>
      </c>
      <c r="P102" s="6">
        <f t="shared" si="2"/>
        <v>195</v>
      </c>
      <c r="Q102" s="20">
        <f t="shared" si="2"/>
        <v>149</v>
      </c>
      <c r="R102" s="6">
        <f t="shared" si="2"/>
        <v>157</v>
      </c>
      <c r="S102" s="20">
        <f t="shared" si="2"/>
        <v>181</v>
      </c>
      <c r="T102" s="6">
        <f t="shared" si="2"/>
        <v>214</v>
      </c>
      <c r="U102" s="6">
        <f t="shared" si="2"/>
        <v>135</v>
      </c>
      <c r="V102" s="6">
        <f t="shared" si="2"/>
        <v>178</v>
      </c>
      <c r="W102" s="4">
        <f>SUM(B102:V102)</f>
        <v>3488</v>
      </c>
    </row>
    <row r="103" spans="1:30" x14ac:dyDescent="0.3">
      <c r="A103" s="5" t="s">
        <v>3</v>
      </c>
      <c r="B103" s="6">
        <f>AVERAGE(B2:B101)</f>
        <v>2.14</v>
      </c>
      <c r="C103" s="6">
        <f>AVERAGE(C2:C101)</f>
        <v>1.79</v>
      </c>
      <c r="D103" s="6">
        <f>AVERAGE(D2:D101)</f>
        <v>1.45</v>
      </c>
      <c r="E103" s="6">
        <f>AVERAGE(E2:E101)</f>
        <v>1.28</v>
      </c>
      <c r="F103" s="6">
        <f t="shared" ref="F103:V103" si="3">AVERAGE(F2:F101)</f>
        <v>1.47</v>
      </c>
      <c r="G103" s="6">
        <f>AVERAGE(G2:G101)</f>
        <v>1.24</v>
      </c>
      <c r="H103" s="6">
        <f>AVERAGE(H2:H101)</f>
        <v>1.3</v>
      </c>
      <c r="I103" s="6">
        <f t="shared" si="3"/>
        <v>1.68</v>
      </c>
      <c r="J103" s="6">
        <f t="shared" si="3"/>
        <v>1.49</v>
      </c>
      <c r="K103" s="6">
        <f>AVERAGE(K2:K101)</f>
        <v>1.82</v>
      </c>
      <c r="L103" s="6">
        <f>AVERAGE(L2:L101)</f>
        <v>1.84</v>
      </c>
      <c r="M103" s="6">
        <f>AVERAGE(M2:M101)</f>
        <v>2.15</v>
      </c>
      <c r="N103" s="6">
        <f t="shared" si="3"/>
        <v>1.54</v>
      </c>
      <c r="O103" s="6">
        <f t="shared" si="3"/>
        <v>1.6</v>
      </c>
      <c r="P103" s="6">
        <f t="shared" si="3"/>
        <v>1.95</v>
      </c>
      <c r="Q103" s="20">
        <f t="shared" si="3"/>
        <v>1.49</v>
      </c>
      <c r="R103" s="6">
        <f>AVERAGE(R2:R101)</f>
        <v>1.57</v>
      </c>
      <c r="S103" s="20">
        <f>AVERAGE(S2:S101)</f>
        <v>1.81</v>
      </c>
      <c r="T103" s="6">
        <f t="shared" si="3"/>
        <v>2.14</v>
      </c>
      <c r="U103" s="6">
        <f t="shared" si="3"/>
        <v>1.35</v>
      </c>
      <c r="V103" s="6">
        <f t="shared" si="3"/>
        <v>1.78</v>
      </c>
      <c r="W103" s="4">
        <f>SUM(B103:V103)</f>
        <v>34.880000000000003</v>
      </c>
    </row>
    <row r="106" spans="1:30" x14ac:dyDescent="0.3">
      <c r="B106" t="s">
        <v>25</v>
      </c>
      <c r="E106">
        <v>2.14</v>
      </c>
      <c r="G106">
        <v>214</v>
      </c>
      <c r="AA106" s="10"/>
      <c r="AD106" s="10"/>
    </row>
    <row r="107" spans="1:30" x14ac:dyDescent="0.3">
      <c r="B107" t="s">
        <v>26</v>
      </c>
      <c r="E107">
        <v>1.79</v>
      </c>
      <c r="G107">
        <v>179</v>
      </c>
      <c r="AA107" s="10"/>
      <c r="AD107" s="10"/>
    </row>
    <row r="108" spans="1:30" x14ac:dyDescent="0.3">
      <c r="B108" t="s">
        <v>27</v>
      </c>
      <c r="E108">
        <v>1.45</v>
      </c>
      <c r="G108">
        <v>145</v>
      </c>
      <c r="AA108" s="10"/>
      <c r="AD108" s="10"/>
    </row>
    <row r="109" spans="1:30" x14ac:dyDescent="0.3">
      <c r="B109" t="s">
        <v>28</v>
      </c>
      <c r="E109">
        <v>1.28</v>
      </c>
      <c r="G109">
        <v>128</v>
      </c>
      <c r="AA109" s="10"/>
      <c r="AD109" s="10"/>
    </row>
    <row r="110" spans="1:30" x14ac:dyDescent="0.3">
      <c r="B110" t="s">
        <v>29</v>
      </c>
      <c r="E110">
        <v>1.47</v>
      </c>
      <c r="G110">
        <v>147</v>
      </c>
      <c r="AA110" s="10"/>
      <c r="AD110" s="10"/>
    </row>
    <row r="111" spans="1:30" x14ac:dyDescent="0.3">
      <c r="B111" t="s">
        <v>30</v>
      </c>
      <c r="E111">
        <v>1.24</v>
      </c>
      <c r="G111">
        <v>124</v>
      </c>
      <c r="AA111" s="10"/>
      <c r="AD111" s="10"/>
    </row>
    <row r="112" spans="1:30" x14ac:dyDescent="0.3">
      <c r="B112" t="s">
        <v>31</v>
      </c>
      <c r="E112">
        <v>1.3</v>
      </c>
      <c r="G112">
        <v>130</v>
      </c>
      <c r="AA112" s="10"/>
      <c r="AD112" s="10"/>
    </row>
    <row r="113" spans="2:30" x14ac:dyDescent="0.3">
      <c r="B113" t="s">
        <v>32</v>
      </c>
      <c r="E113">
        <v>1.68</v>
      </c>
      <c r="G113">
        <v>168</v>
      </c>
      <c r="AA113" s="10"/>
      <c r="AD113" s="10"/>
    </row>
    <row r="114" spans="2:30" x14ac:dyDescent="0.3">
      <c r="B114" t="s">
        <v>33</v>
      </c>
      <c r="E114">
        <v>1.49</v>
      </c>
      <c r="G114">
        <v>149</v>
      </c>
      <c r="AA114" s="10"/>
      <c r="AD114" s="10"/>
    </row>
    <row r="115" spans="2:30" x14ac:dyDescent="0.3">
      <c r="B115" t="s">
        <v>34</v>
      </c>
      <c r="E115">
        <v>1.82</v>
      </c>
      <c r="G115">
        <v>182</v>
      </c>
      <c r="AA115" s="10"/>
      <c r="AD115" s="10"/>
    </row>
    <row r="116" spans="2:30" x14ac:dyDescent="0.3">
      <c r="B116" t="s">
        <v>35</v>
      </c>
      <c r="E116">
        <v>1.84</v>
      </c>
      <c r="G116">
        <v>184</v>
      </c>
      <c r="AA116" s="10"/>
      <c r="AD116" s="10"/>
    </row>
    <row r="117" spans="2:30" x14ac:dyDescent="0.3">
      <c r="B117" t="s">
        <v>36</v>
      </c>
      <c r="E117">
        <v>2.15</v>
      </c>
      <c r="G117">
        <v>215</v>
      </c>
      <c r="AA117" s="10"/>
      <c r="AD117" s="10"/>
    </row>
    <row r="118" spans="2:30" x14ac:dyDescent="0.3">
      <c r="B118" t="s">
        <v>37</v>
      </c>
      <c r="E118">
        <v>1.54</v>
      </c>
      <c r="G118">
        <v>154</v>
      </c>
      <c r="AA118" s="10"/>
      <c r="AD118" s="10"/>
    </row>
    <row r="119" spans="2:30" x14ac:dyDescent="0.3">
      <c r="B119" t="s">
        <v>38</v>
      </c>
      <c r="E119">
        <v>1.6</v>
      </c>
      <c r="G119">
        <v>160</v>
      </c>
    </row>
    <row r="120" spans="2:30" x14ac:dyDescent="0.3">
      <c r="B120" t="s">
        <v>39</v>
      </c>
      <c r="E120">
        <v>1.95</v>
      </c>
      <c r="G120">
        <v>195</v>
      </c>
    </row>
    <row r="121" spans="2:30" x14ac:dyDescent="0.3">
      <c r="B121" t="s">
        <v>40</v>
      </c>
      <c r="E121" s="12">
        <v>1.57</v>
      </c>
      <c r="G121">
        <v>157</v>
      </c>
    </row>
    <row r="122" spans="2:30" x14ac:dyDescent="0.3">
      <c r="B122" t="s">
        <v>41</v>
      </c>
      <c r="E122">
        <v>2.14</v>
      </c>
      <c r="G122">
        <v>214</v>
      </c>
      <c r="Y122" s="12"/>
    </row>
    <row r="123" spans="2:30" x14ac:dyDescent="0.3">
      <c r="B123" t="s">
        <v>42</v>
      </c>
      <c r="E123">
        <v>1.35</v>
      </c>
      <c r="G123">
        <v>135</v>
      </c>
    </row>
    <row r="124" spans="2:30" x14ac:dyDescent="0.3">
      <c r="B124" t="s">
        <v>43</v>
      </c>
      <c r="E124">
        <v>1.78</v>
      </c>
      <c r="G124">
        <v>178</v>
      </c>
    </row>
    <row r="125" spans="2:30" x14ac:dyDescent="0.3">
      <c r="B125" t="s">
        <v>44</v>
      </c>
      <c r="E125" s="11">
        <f>SUM(E106:E124)</f>
        <v>31.580000000000005</v>
      </c>
      <c r="G125" s="11">
        <f>SUM(G106:G124)</f>
        <v>3158</v>
      </c>
    </row>
    <row r="126" spans="2:30" x14ac:dyDescent="0.3">
      <c r="B126" t="s">
        <v>45</v>
      </c>
      <c r="AA126" s="10"/>
      <c r="AD126" s="10"/>
    </row>
  </sheetData>
  <conditionalFormatting sqref="G2:G101">
    <cfRule type="cellIs" dxfId="0" priority="2" operator="equal">
      <formula>$Z$97</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17948-8C4A-445F-BC18-D88194B83E2E}">
  <dimension ref="A1:X125"/>
  <sheetViews>
    <sheetView zoomScale="70" zoomScaleNormal="70" workbookViewId="0">
      <pane ySplit="408" topLeftCell="A97" activePane="bottomLeft"/>
      <selection activeCell="G1" sqref="G1:G1048576"/>
      <selection pane="bottomLeft" activeCell="I129" sqref="I129"/>
    </sheetView>
  </sheetViews>
  <sheetFormatPr defaultRowHeight="14.4" x14ac:dyDescent="0.3"/>
  <cols>
    <col min="1" max="1" width="8.88671875" style="2"/>
    <col min="17" max="17" width="8.88671875" style="20"/>
    <col min="19" max="19" width="8.88671875" style="20"/>
    <col min="23" max="23" width="8.88671875" style="4"/>
  </cols>
  <sheetData>
    <row r="1" spans="1:23" s="3" customFormat="1" x14ac:dyDescent="0.3">
      <c r="A1" s="1"/>
      <c r="B1" s="1" t="s">
        <v>4</v>
      </c>
      <c r="C1" s="1" t="s">
        <v>5</v>
      </c>
      <c r="D1" s="1" t="s">
        <v>6</v>
      </c>
      <c r="E1" s="1" t="s">
        <v>7</v>
      </c>
      <c r="F1" s="1" t="s">
        <v>8</v>
      </c>
      <c r="G1" s="1" t="s">
        <v>9</v>
      </c>
      <c r="H1" s="1" t="s">
        <v>10</v>
      </c>
      <c r="I1" s="1" t="s">
        <v>11</v>
      </c>
      <c r="J1" s="1" t="s">
        <v>12</v>
      </c>
      <c r="K1" s="1" t="s">
        <v>13</v>
      </c>
      <c r="L1" s="1" t="s">
        <v>14</v>
      </c>
      <c r="M1" s="1" t="s">
        <v>15</v>
      </c>
      <c r="N1" s="1" t="s">
        <v>16</v>
      </c>
      <c r="O1" s="1" t="s">
        <v>17</v>
      </c>
      <c r="P1" s="1" t="s">
        <v>18</v>
      </c>
      <c r="Q1" s="22" t="s">
        <v>19</v>
      </c>
      <c r="R1" s="1" t="s">
        <v>20</v>
      </c>
      <c r="S1" s="22" t="s">
        <v>21</v>
      </c>
      <c r="T1" s="1" t="s">
        <v>22</v>
      </c>
      <c r="U1" s="1" t="s">
        <v>23</v>
      </c>
      <c r="V1" s="1" t="s">
        <v>24</v>
      </c>
      <c r="W1" s="3" t="s">
        <v>1</v>
      </c>
    </row>
    <row r="2" spans="1:23" x14ac:dyDescent="0.3">
      <c r="A2" s="2">
        <v>1</v>
      </c>
      <c r="B2">
        <v>4</v>
      </c>
      <c r="C2">
        <v>3</v>
      </c>
      <c r="D2">
        <v>4</v>
      </c>
      <c r="E2">
        <v>2</v>
      </c>
      <c r="F2">
        <v>3</v>
      </c>
      <c r="G2">
        <v>3</v>
      </c>
      <c r="H2">
        <v>1</v>
      </c>
      <c r="I2">
        <v>4</v>
      </c>
      <c r="J2">
        <v>1</v>
      </c>
      <c r="K2">
        <v>3</v>
      </c>
      <c r="L2">
        <v>3</v>
      </c>
      <c r="M2">
        <v>3</v>
      </c>
      <c r="N2">
        <v>2</v>
      </c>
      <c r="O2">
        <v>3</v>
      </c>
      <c r="P2">
        <v>3</v>
      </c>
      <c r="Q2" s="20">
        <v>3</v>
      </c>
      <c r="R2">
        <v>3</v>
      </c>
      <c r="S2" s="20">
        <v>2</v>
      </c>
      <c r="T2">
        <v>3</v>
      </c>
      <c r="U2">
        <v>1</v>
      </c>
      <c r="V2">
        <v>2</v>
      </c>
      <c r="W2" s="4">
        <f>SUM(B2:V2)</f>
        <v>56</v>
      </c>
    </row>
    <row r="3" spans="1:23" x14ac:dyDescent="0.3">
      <c r="A3" s="2">
        <v>2</v>
      </c>
      <c r="B3">
        <v>4</v>
      </c>
      <c r="C3">
        <v>4</v>
      </c>
      <c r="D3">
        <v>3</v>
      </c>
      <c r="E3">
        <v>3</v>
      </c>
      <c r="F3">
        <v>3</v>
      </c>
      <c r="G3">
        <v>3</v>
      </c>
      <c r="H3">
        <v>3</v>
      </c>
      <c r="I3">
        <v>4</v>
      </c>
      <c r="J3">
        <v>3</v>
      </c>
      <c r="K3">
        <v>3</v>
      </c>
      <c r="L3">
        <v>3</v>
      </c>
      <c r="M3">
        <v>3</v>
      </c>
      <c r="N3">
        <v>2</v>
      </c>
      <c r="O3">
        <v>2</v>
      </c>
      <c r="P3">
        <v>3</v>
      </c>
      <c r="Q3" s="20">
        <v>3</v>
      </c>
      <c r="R3">
        <v>4</v>
      </c>
      <c r="S3" s="20">
        <v>1</v>
      </c>
      <c r="T3">
        <v>3</v>
      </c>
      <c r="U3">
        <v>3</v>
      </c>
      <c r="V3">
        <v>3</v>
      </c>
      <c r="W3" s="4">
        <f t="shared" ref="W3:W66" si="0">SUM(B3:V3)</f>
        <v>63</v>
      </c>
    </row>
    <row r="4" spans="1:23" x14ac:dyDescent="0.3">
      <c r="A4" s="2">
        <v>3</v>
      </c>
      <c r="B4">
        <v>4</v>
      </c>
      <c r="C4">
        <v>4</v>
      </c>
      <c r="D4">
        <v>3</v>
      </c>
      <c r="E4">
        <v>3</v>
      </c>
      <c r="F4">
        <v>3</v>
      </c>
      <c r="G4">
        <v>4</v>
      </c>
      <c r="H4">
        <v>3</v>
      </c>
      <c r="I4">
        <v>4</v>
      </c>
      <c r="J4">
        <v>2</v>
      </c>
      <c r="K4">
        <v>1</v>
      </c>
      <c r="L4">
        <v>1</v>
      </c>
      <c r="M4">
        <v>1</v>
      </c>
      <c r="N4">
        <v>3</v>
      </c>
      <c r="O4">
        <v>2</v>
      </c>
      <c r="P4">
        <v>3</v>
      </c>
      <c r="Q4" s="20">
        <v>1</v>
      </c>
      <c r="R4">
        <v>4</v>
      </c>
      <c r="S4" s="20">
        <v>4</v>
      </c>
      <c r="T4">
        <v>3</v>
      </c>
      <c r="U4">
        <v>2</v>
      </c>
      <c r="V4">
        <v>3</v>
      </c>
      <c r="W4" s="4">
        <f t="shared" si="0"/>
        <v>58</v>
      </c>
    </row>
    <row r="5" spans="1:23" x14ac:dyDescent="0.3">
      <c r="A5" s="2">
        <v>4</v>
      </c>
      <c r="B5">
        <v>1</v>
      </c>
      <c r="C5">
        <v>4</v>
      </c>
      <c r="D5">
        <v>1</v>
      </c>
      <c r="E5">
        <v>1</v>
      </c>
      <c r="F5">
        <v>3</v>
      </c>
      <c r="G5">
        <v>4</v>
      </c>
      <c r="H5">
        <v>4</v>
      </c>
      <c r="I5">
        <v>1</v>
      </c>
      <c r="J5">
        <v>1</v>
      </c>
      <c r="K5">
        <v>3</v>
      </c>
      <c r="L5">
        <v>3</v>
      </c>
      <c r="M5">
        <v>1</v>
      </c>
      <c r="N5">
        <v>4</v>
      </c>
      <c r="O5">
        <v>4</v>
      </c>
      <c r="P5">
        <v>3</v>
      </c>
      <c r="Q5" s="20">
        <v>1</v>
      </c>
      <c r="R5">
        <v>3</v>
      </c>
      <c r="S5" s="20">
        <v>4</v>
      </c>
      <c r="T5">
        <v>3</v>
      </c>
      <c r="U5">
        <v>3</v>
      </c>
      <c r="V5">
        <v>3</v>
      </c>
      <c r="W5" s="4">
        <f t="shared" si="0"/>
        <v>55</v>
      </c>
    </row>
    <row r="6" spans="1:23" x14ac:dyDescent="0.3">
      <c r="A6" s="2">
        <v>5</v>
      </c>
      <c r="B6">
        <v>4</v>
      </c>
      <c r="C6">
        <v>3</v>
      </c>
      <c r="D6">
        <v>2</v>
      </c>
      <c r="E6">
        <v>1</v>
      </c>
      <c r="F6">
        <v>2</v>
      </c>
      <c r="G6">
        <v>3</v>
      </c>
      <c r="H6">
        <v>4</v>
      </c>
      <c r="I6">
        <v>4</v>
      </c>
      <c r="J6">
        <v>1</v>
      </c>
      <c r="K6">
        <v>2</v>
      </c>
      <c r="L6">
        <v>4</v>
      </c>
      <c r="M6">
        <v>1</v>
      </c>
      <c r="N6">
        <v>3</v>
      </c>
      <c r="O6">
        <v>4</v>
      </c>
      <c r="P6">
        <v>3</v>
      </c>
      <c r="Q6" s="20">
        <v>1</v>
      </c>
      <c r="R6">
        <v>3</v>
      </c>
      <c r="S6" s="20">
        <v>3</v>
      </c>
      <c r="T6">
        <v>3</v>
      </c>
      <c r="U6">
        <v>3</v>
      </c>
      <c r="V6">
        <v>3</v>
      </c>
      <c r="W6" s="4">
        <f t="shared" si="0"/>
        <v>57</v>
      </c>
    </row>
    <row r="7" spans="1:23" x14ac:dyDescent="0.3">
      <c r="A7" s="2">
        <v>6</v>
      </c>
      <c r="B7">
        <v>1</v>
      </c>
      <c r="C7">
        <v>3</v>
      </c>
      <c r="D7">
        <v>1</v>
      </c>
      <c r="E7">
        <v>1</v>
      </c>
      <c r="F7">
        <v>2</v>
      </c>
      <c r="G7">
        <v>3</v>
      </c>
      <c r="H7">
        <v>1</v>
      </c>
      <c r="I7">
        <v>1</v>
      </c>
      <c r="J7">
        <v>2</v>
      </c>
      <c r="K7">
        <v>3</v>
      </c>
      <c r="L7">
        <v>2</v>
      </c>
      <c r="M7">
        <v>2</v>
      </c>
      <c r="N7">
        <v>2</v>
      </c>
      <c r="O7">
        <v>2</v>
      </c>
      <c r="P7">
        <v>3</v>
      </c>
      <c r="Q7" s="20">
        <v>2</v>
      </c>
      <c r="R7">
        <v>3</v>
      </c>
      <c r="S7" s="20">
        <v>4</v>
      </c>
      <c r="T7">
        <v>3</v>
      </c>
      <c r="U7">
        <v>3</v>
      </c>
      <c r="V7">
        <v>3</v>
      </c>
      <c r="W7" s="4">
        <f t="shared" si="0"/>
        <v>47</v>
      </c>
    </row>
    <row r="8" spans="1:23" x14ac:dyDescent="0.3">
      <c r="A8" s="2">
        <v>7</v>
      </c>
      <c r="B8">
        <v>2</v>
      </c>
      <c r="C8">
        <v>3</v>
      </c>
      <c r="D8">
        <v>3</v>
      </c>
      <c r="E8">
        <v>4</v>
      </c>
      <c r="F8">
        <v>2</v>
      </c>
      <c r="G8">
        <v>2</v>
      </c>
      <c r="H8">
        <v>1</v>
      </c>
      <c r="I8">
        <v>2</v>
      </c>
      <c r="J8">
        <v>2</v>
      </c>
      <c r="K8">
        <v>3</v>
      </c>
      <c r="L8">
        <v>2</v>
      </c>
      <c r="M8">
        <v>3</v>
      </c>
      <c r="N8">
        <v>3</v>
      </c>
      <c r="O8">
        <v>3</v>
      </c>
      <c r="P8">
        <v>2</v>
      </c>
      <c r="Q8" s="20">
        <v>2</v>
      </c>
      <c r="R8">
        <v>3</v>
      </c>
      <c r="S8" s="20">
        <v>2</v>
      </c>
      <c r="T8">
        <v>2</v>
      </c>
      <c r="U8">
        <v>2</v>
      </c>
      <c r="V8">
        <v>3</v>
      </c>
      <c r="W8" s="4">
        <f t="shared" si="0"/>
        <v>51</v>
      </c>
    </row>
    <row r="9" spans="1:23" x14ac:dyDescent="0.3">
      <c r="A9" s="2">
        <v>8</v>
      </c>
      <c r="B9">
        <v>4</v>
      </c>
      <c r="C9">
        <v>4</v>
      </c>
      <c r="D9">
        <v>4</v>
      </c>
      <c r="E9">
        <v>4</v>
      </c>
      <c r="F9">
        <v>2</v>
      </c>
      <c r="G9">
        <v>2</v>
      </c>
      <c r="H9">
        <v>4</v>
      </c>
      <c r="I9">
        <v>4</v>
      </c>
      <c r="J9">
        <v>3</v>
      </c>
      <c r="K9">
        <v>2</v>
      </c>
      <c r="L9">
        <v>3</v>
      </c>
      <c r="M9">
        <v>2</v>
      </c>
      <c r="N9">
        <v>3</v>
      </c>
      <c r="O9">
        <v>3</v>
      </c>
      <c r="P9">
        <v>2</v>
      </c>
      <c r="Q9" s="20">
        <v>2</v>
      </c>
      <c r="R9">
        <v>3</v>
      </c>
      <c r="S9" s="20">
        <v>4</v>
      </c>
      <c r="T9">
        <v>2</v>
      </c>
      <c r="U9">
        <v>1</v>
      </c>
      <c r="V9">
        <v>3</v>
      </c>
      <c r="W9" s="4">
        <f t="shared" si="0"/>
        <v>61</v>
      </c>
    </row>
    <row r="10" spans="1:23" x14ac:dyDescent="0.3">
      <c r="A10" s="2">
        <v>9</v>
      </c>
      <c r="B10">
        <v>3</v>
      </c>
      <c r="C10">
        <v>4</v>
      </c>
      <c r="D10">
        <v>3</v>
      </c>
      <c r="E10">
        <v>1</v>
      </c>
      <c r="F10">
        <v>2</v>
      </c>
      <c r="G10">
        <v>3</v>
      </c>
      <c r="H10">
        <v>4</v>
      </c>
      <c r="I10">
        <v>3</v>
      </c>
      <c r="J10">
        <v>1</v>
      </c>
      <c r="K10">
        <v>1</v>
      </c>
      <c r="L10">
        <v>3</v>
      </c>
      <c r="M10">
        <v>1</v>
      </c>
      <c r="N10">
        <v>3</v>
      </c>
      <c r="O10">
        <v>2</v>
      </c>
      <c r="P10">
        <v>2</v>
      </c>
      <c r="Q10" s="20">
        <v>1</v>
      </c>
      <c r="R10">
        <v>2</v>
      </c>
      <c r="S10" s="20">
        <v>4</v>
      </c>
      <c r="T10">
        <v>2</v>
      </c>
      <c r="U10">
        <v>1</v>
      </c>
      <c r="V10">
        <v>2</v>
      </c>
      <c r="W10" s="4">
        <f t="shared" si="0"/>
        <v>48</v>
      </c>
    </row>
    <row r="11" spans="1:23" x14ac:dyDescent="0.3">
      <c r="A11" s="2">
        <v>10</v>
      </c>
      <c r="B11">
        <v>3</v>
      </c>
      <c r="C11">
        <v>4</v>
      </c>
      <c r="D11">
        <v>3</v>
      </c>
      <c r="E11">
        <v>2</v>
      </c>
      <c r="F11">
        <v>2</v>
      </c>
      <c r="G11">
        <v>3</v>
      </c>
      <c r="H11">
        <v>3</v>
      </c>
      <c r="I11">
        <v>3</v>
      </c>
      <c r="J11">
        <v>2</v>
      </c>
      <c r="K11">
        <v>3</v>
      </c>
      <c r="L11">
        <v>4</v>
      </c>
      <c r="M11">
        <v>1</v>
      </c>
      <c r="N11">
        <v>3</v>
      </c>
      <c r="O11">
        <v>2</v>
      </c>
      <c r="P11">
        <v>2</v>
      </c>
      <c r="Q11" s="20">
        <v>3</v>
      </c>
      <c r="R11">
        <v>2</v>
      </c>
      <c r="S11" s="20">
        <v>4</v>
      </c>
      <c r="T11">
        <v>2</v>
      </c>
      <c r="U11">
        <v>3</v>
      </c>
      <c r="V11">
        <v>3</v>
      </c>
      <c r="W11" s="4">
        <f t="shared" si="0"/>
        <v>57</v>
      </c>
    </row>
    <row r="12" spans="1:23" x14ac:dyDescent="0.3">
      <c r="A12" s="2">
        <v>11</v>
      </c>
      <c r="B12">
        <v>4</v>
      </c>
      <c r="C12">
        <v>3</v>
      </c>
      <c r="D12">
        <v>2</v>
      </c>
      <c r="E12">
        <v>3</v>
      </c>
      <c r="F12">
        <v>2</v>
      </c>
      <c r="G12">
        <v>2</v>
      </c>
      <c r="H12">
        <v>3</v>
      </c>
      <c r="I12">
        <v>4</v>
      </c>
      <c r="J12">
        <v>4</v>
      </c>
      <c r="K12">
        <v>3</v>
      </c>
      <c r="L12">
        <v>3</v>
      </c>
      <c r="M12">
        <v>3</v>
      </c>
      <c r="N12">
        <v>3</v>
      </c>
      <c r="O12">
        <v>3</v>
      </c>
      <c r="P12">
        <v>2</v>
      </c>
      <c r="Q12" s="20">
        <v>2</v>
      </c>
      <c r="R12">
        <v>2</v>
      </c>
      <c r="S12" s="20">
        <v>3</v>
      </c>
      <c r="T12">
        <v>2</v>
      </c>
      <c r="U12">
        <v>3</v>
      </c>
      <c r="V12">
        <v>3</v>
      </c>
      <c r="W12" s="4">
        <f t="shared" si="0"/>
        <v>59</v>
      </c>
    </row>
    <row r="13" spans="1:23" x14ac:dyDescent="0.3">
      <c r="A13" s="2">
        <v>12</v>
      </c>
      <c r="B13">
        <v>2</v>
      </c>
      <c r="C13">
        <v>4</v>
      </c>
      <c r="D13">
        <v>3</v>
      </c>
      <c r="E13">
        <v>2</v>
      </c>
      <c r="F13">
        <v>2</v>
      </c>
      <c r="G13">
        <v>2</v>
      </c>
      <c r="H13">
        <v>4</v>
      </c>
      <c r="I13">
        <v>2</v>
      </c>
      <c r="J13">
        <v>4</v>
      </c>
      <c r="K13">
        <v>3</v>
      </c>
      <c r="L13">
        <v>3</v>
      </c>
      <c r="M13">
        <v>3</v>
      </c>
      <c r="N13">
        <v>3</v>
      </c>
      <c r="O13">
        <v>4</v>
      </c>
      <c r="P13">
        <v>2</v>
      </c>
      <c r="Q13" s="20">
        <v>2</v>
      </c>
      <c r="R13">
        <v>2</v>
      </c>
      <c r="S13" s="20">
        <v>3</v>
      </c>
      <c r="T13">
        <v>2</v>
      </c>
      <c r="U13">
        <v>3</v>
      </c>
      <c r="V13">
        <v>3</v>
      </c>
      <c r="W13" s="4">
        <f t="shared" si="0"/>
        <v>58</v>
      </c>
    </row>
    <row r="14" spans="1:23" x14ac:dyDescent="0.3">
      <c r="A14" s="2">
        <v>13</v>
      </c>
      <c r="B14">
        <v>1</v>
      </c>
      <c r="C14">
        <v>4</v>
      </c>
      <c r="D14">
        <v>1</v>
      </c>
      <c r="E14">
        <v>2</v>
      </c>
      <c r="F14">
        <v>3</v>
      </c>
      <c r="G14">
        <v>4</v>
      </c>
      <c r="H14">
        <v>4</v>
      </c>
      <c r="I14">
        <v>1</v>
      </c>
      <c r="J14">
        <v>3</v>
      </c>
      <c r="K14">
        <v>3</v>
      </c>
      <c r="L14">
        <v>3</v>
      </c>
      <c r="M14">
        <v>3</v>
      </c>
      <c r="N14">
        <v>3</v>
      </c>
      <c r="O14">
        <v>3</v>
      </c>
      <c r="P14">
        <v>4</v>
      </c>
      <c r="Q14" s="20">
        <v>3</v>
      </c>
      <c r="R14">
        <v>4</v>
      </c>
      <c r="S14" s="20">
        <v>4</v>
      </c>
      <c r="T14">
        <v>4</v>
      </c>
      <c r="U14">
        <v>3</v>
      </c>
      <c r="V14">
        <v>3</v>
      </c>
      <c r="W14" s="4">
        <f t="shared" si="0"/>
        <v>63</v>
      </c>
    </row>
    <row r="15" spans="1:23" x14ac:dyDescent="0.3">
      <c r="A15" s="2">
        <v>14</v>
      </c>
      <c r="B15">
        <v>4</v>
      </c>
      <c r="C15">
        <v>4</v>
      </c>
      <c r="D15">
        <v>1</v>
      </c>
      <c r="E15">
        <v>1</v>
      </c>
      <c r="F15">
        <v>3</v>
      </c>
      <c r="G15">
        <v>4</v>
      </c>
      <c r="H15">
        <v>2</v>
      </c>
      <c r="I15">
        <v>4</v>
      </c>
      <c r="J15">
        <v>3</v>
      </c>
      <c r="K15">
        <v>3</v>
      </c>
      <c r="L15">
        <v>3</v>
      </c>
      <c r="M15">
        <v>3</v>
      </c>
      <c r="N15">
        <v>3</v>
      </c>
      <c r="O15">
        <v>3</v>
      </c>
      <c r="P15">
        <v>4</v>
      </c>
      <c r="Q15" s="20">
        <v>1</v>
      </c>
      <c r="R15">
        <v>3</v>
      </c>
      <c r="S15" s="20">
        <v>1</v>
      </c>
      <c r="T15">
        <v>3</v>
      </c>
      <c r="U15">
        <v>2</v>
      </c>
      <c r="V15">
        <v>3</v>
      </c>
      <c r="W15" s="4">
        <f t="shared" si="0"/>
        <v>58</v>
      </c>
    </row>
    <row r="16" spans="1:23" x14ac:dyDescent="0.3">
      <c r="A16" s="2">
        <v>15</v>
      </c>
      <c r="B16">
        <v>3</v>
      </c>
      <c r="C16">
        <v>3</v>
      </c>
      <c r="D16">
        <v>3</v>
      </c>
      <c r="E16">
        <v>2</v>
      </c>
      <c r="F16">
        <v>3</v>
      </c>
      <c r="G16">
        <v>3</v>
      </c>
      <c r="H16">
        <v>3</v>
      </c>
      <c r="I16">
        <v>3</v>
      </c>
      <c r="J16">
        <v>2</v>
      </c>
      <c r="K16">
        <v>2</v>
      </c>
      <c r="L16">
        <v>3</v>
      </c>
      <c r="M16">
        <v>2</v>
      </c>
      <c r="N16">
        <v>3</v>
      </c>
      <c r="O16">
        <v>3</v>
      </c>
      <c r="P16">
        <v>3</v>
      </c>
      <c r="Q16" s="20">
        <v>3</v>
      </c>
      <c r="R16">
        <v>3</v>
      </c>
      <c r="S16" s="20">
        <v>3</v>
      </c>
      <c r="T16">
        <v>3</v>
      </c>
      <c r="U16">
        <v>3</v>
      </c>
      <c r="V16">
        <v>2</v>
      </c>
      <c r="W16" s="4">
        <f t="shared" si="0"/>
        <v>58</v>
      </c>
    </row>
    <row r="17" spans="1:23" x14ac:dyDescent="0.3">
      <c r="A17" s="2">
        <v>16</v>
      </c>
      <c r="B17">
        <v>2</v>
      </c>
      <c r="C17">
        <v>3</v>
      </c>
      <c r="D17">
        <v>3</v>
      </c>
      <c r="E17">
        <v>3</v>
      </c>
      <c r="F17">
        <v>2</v>
      </c>
      <c r="G17">
        <v>2</v>
      </c>
      <c r="H17">
        <v>3</v>
      </c>
      <c r="I17">
        <v>2</v>
      </c>
      <c r="J17">
        <v>2</v>
      </c>
      <c r="K17">
        <v>2</v>
      </c>
      <c r="L17">
        <v>2</v>
      </c>
      <c r="M17">
        <v>2</v>
      </c>
      <c r="N17">
        <v>2</v>
      </c>
      <c r="O17">
        <v>2</v>
      </c>
      <c r="P17">
        <v>2</v>
      </c>
      <c r="Q17" s="20">
        <v>2</v>
      </c>
      <c r="R17">
        <v>2</v>
      </c>
      <c r="S17" s="20">
        <v>2</v>
      </c>
      <c r="T17">
        <v>2</v>
      </c>
      <c r="U17">
        <v>2</v>
      </c>
      <c r="V17">
        <v>2</v>
      </c>
      <c r="W17" s="4">
        <f t="shared" si="0"/>
        <v>46</v>
      </c>
    </row>
    <row r="18" spans="1:23" x14ac:dyDescent="0.3">
      <c r="A18" s="2">
        <v>17</v>
      </c>
      <c r="B18">
        <v>1</v>
      </c>
      <c r="C18">
        <v>3</v>
      </c>
      <c r="D18">
        <v>4</v>
      </c>
      <c r="E18">
        <v>4</v>
      </c>
      <c r="F18">
        <v>2</v>
      </c>
      <c r="G18">
        <v>1</v>
      </c>
      <c r="H18">
        <v>4</v>
      </c>
      <c r="I18">
        <v>1</v>
      </c>
      <c r="J18">
        <v>2</v>
      </c>
      <c r="K18">
        <v>2</v>
      </c>
      <c r="L18">
        <v>2</v>
      </c>
      <c r="M18">
        <v>2</v>
      </c>
      <c r="N18">
        <v>3</v>
      </c>
      <c r="O18">
        <v>2</v>
      </c>
      <c r="P18">
        <v>1</v>
      </c>
      <c r="Q18" s="20">
        <v>3</v>
      </c>
      <c r="R18">
        <v>2</v>
      </c>
      <c r="S18" s="20">
        <v>1</v>
      </c>
      <c r="T18">
        <v>2</v>
      </c>
      <c r="U18">
        <v>1</v>
      </c>
      <c r="V18">
        <v>3</v>
      </c>
      <c r="W18" s="4">
        <f t="shared" si="0"/>
        <v>46</v>
      </c>
    </row>
    <row r="19" spans="1:23" x14ac:dyDescent="0.3">
      <c r="A19" s="2">
        <v>18</v>
      </c>
      <c r="B19">
        <v>3</v>
      </c>
      <c r="C19">
        <v>1</v>
      </c>
      <c r="D19">
        <v>3</v>
      </c>
      <c r="E19">
        <v>3</v>
      </c>
      <c r="F19">
        <v>1</v>
      </c>
      <c r="G19">
        <v>2</v>
      </c>
      <c r="H19">
        <v>1</v>
      </c>
      <c r="I19">
        <v>3</v>
      </c>
      <c r="J19">
        <v>1</v>
      </c>
      <c r="K19">
        <v>1</v>
      </c>
      <c r="L19">
        <v>2</v>
      </c>
      <c r="M19">
        <v>1</v>
      </c>
      <c r="N19">
        <v>1</v>
      </c>
      <c r="O19">
        <v>1</v>
      </c>
      <c r="P19">
        <v>2</v>
      </c>
      <c r="Q19" s="20">
        <v>2</v>
      </c>
      <c r="R19">
        <v>3</v>
      </c>
      <c r="S19" s="20">
        <v>1</v>
      </c>
      <c r="T19">
        <v>1</v>
      </c>
      <c r="U19">
        <v>2</v>
      </c>
      <c r="V19">
        <v>2</v>
      </c>
      <c r="W19" s="4">
        <f t="shared" si="0"/>
        <v>37</v>
      </c>
    </row>
    <row r="20" spans="1:23" x14ac:dyDescent="0.3">
      <c r="A20" s="2">
        <v>19</v>
      </c>
      <c r="B20">
        <v>3</v>
      </c>
      <c r="C20">
        <v>1</v>
      </c>
      <c r="D20">
        <v>1</v>
      </c>
      <c r="E20">
        <v>2</v>
      </c>
      <c r="F20">
        <v>1</v>
      </c>
      <c r="G20">
        <v>2</v>
      </c>
      <c r="H20">
        <v>3</v>
      </c>
      <c r="I20">
        <v>3</v>
      </c>
      <c r="J20">
        <v>1</v>
      </c>
      <c r="K20">
        <v>2</v>
      </c>
      <c r="L20">
        <v>2</v>
      </c>
      <c r="M20">
        <v>2</v>
      </c>
      <c r="N20">
        <v>2</v>
      </c>
      <c r="O20">
        <v>1</v>
      </c>
      <c r="P20">
        <v>2</v>
      </c>
      <c r="Q20" s="20">
        <v>2</v>
      </c>
      <c r="R20">
        <v>3</v>
      </c>
      <c r="S20" s="20">
        <v>1</v>
      </c>
      <c r="T20">
        <v>1</v>
      </c>
      <c r="U20">
        <v>1</v>
      </c>
      <c r="V20">
        <v>1</v>
      </c>
      <c r="W20" s="4">
        <f t="shared" si="0"/>
        <v>37</v>
      </c>
    </row>
    <row r="21" spans="1:23" x14ac:dyDescent="0.3">
      <c r="A21" s="2">
        <v>20</v>
      </c>
      <c r="B21">
        <v>3</v>
      </c>
      <c r="C21">
        <v>1</v>
      </c>
      <c r="D21">
        <v>2</v>
      </c>
      <c r="E21">
        <v>2</v>
      </c>
      <c r="F21">
        <v>1</v>
      </c>
      <c r="G21">
        <v>3</v>
      </c>
      <c r="H21">
        <v>2</v>
      </c>
      <c r="I21">
        <v>3</v>
      </c>
      <c r="J21">
        <v>1</v>
      </c>
      <c r="K21">
        <v>1</v>
      </c>
      <c r="L21">
        <v>1</v>
      </c>
      <c r="M21">
        <v>1</v>
      </c>
      <c r="N21">
        <v>1</v>
      </c>
      <c r="O21">
        <v>2</v>
      </c>
      <c r="P21">
        <v>3</v>
      </c>
      <c r="Q21" s="20">
        <v>3</v>
      </c>
      <c r="R21">
        <v>1</v>
      </c>
      <c r="S21" s="20">
        <v>4</v>
      </c>
      <c r="T21">
        <v>4</v>
      </c>
      <c r="U21">
        <v>1</v>
      </c>
      <c r="V21">
        <v>1</v>
      </c>
      <c r="W21" s="4">
        <f t="shared" si="0"/>
        <v>41</v>
      </c>
    </row>
    <row r="22" spans="1:23" x14ac:dyDescent="0.3">
      <c r="A22" s="2">
        <v>21</v>
      </c>
      <c r="B22">
        <v>4</v>
      </c>
      <c r="C22">
        <v>1</v>
      </c>
      <c r="D22">
        <v>3</v>
      </c>
      <c r="E22">
        <v>3</v>
      </c>
      <c r="F22">
        <v>3</v>
      </c>
      <c r="G22">
        <v>1</v>
      </c>
      <c r="H22">
        <v>1</v>
      </c>
      <c r="I22">
        <v>4</v>
      </c>
      <c r="J22">
        <v>1</v>
      </c>
      <c r="K22">
        <v>2</v>
      </c>
      <c r="L22">
        <v>1</v>
      </c>
      <c r="M22">
        <v>1</v>
      </c>
      <c r="N22">
        <v>1</v>
      </c>
      <c r="O22">
        <v>2</v>
      </c>
      <c r="P22">
        <v>1</v>
      </c>
      <c r="Q22" s="20">
        <v>3</v>
      </c>
      <c r="R22">
        <v>1</v>
      </c>
      <c r="S22" s="20">
        <v>4</v>
      </c>
      <c r="T22">
        <v>1</v>
      </c>
      <c r="U22">
        <v>1</v>
      </c>
      <c r="V22">
        <v>1</v>
      </c>
      <c r="W22" s="4">
        <f t="shared" si="0"/>
        <v>40</v>
      </c>
    </row>
    <row r="23" spans="1:23" x14ac:dyDescent="0.3">
      <c r="A23" s="2">
        <v>22</v>
      </c>
      <c r="B23">
        <v>4</v>
      </c>
      <c r="C23">
        <v>3</v>
      </c>
      <c r="D23">
        <v>3</v>
      </c>
      <c r="E23">
        <v>2</v>
      </c>
      <c r="F23">
        <v>2</v>
      </c>
      <c r="G23">
        <v>3</v>
      </c>
      <c r="H23">
        <v>4</v>
      </c>
      <c r="I23">
        <v>4</v>
      </c>
      <c r="J23">
        <v>3</v>
      </c>
      <c r="K23">
        <v>3</v>
      </c>
      <c r="L23">
        <v>4</v>
      </c>
      <c r="M23">
        <v>3</v>
      </c>
      <c r="N23">
        <v>3</v>
      </c>
      <c r="O23">
        <v>3</v>
      </c>
      <c r="P23">
        <v>3</v>
      </c>
      <c r="Q23" s="20">
        <v>3</v>
      </c>
      <c r="R23">
        <v>3</v>
      </c>
      <c r="S23" s="20">
        <v>3</v>
      </c>
      <c r="T23">
        <v>4</v>
      </c>
      <c r="U23">
        <v>4</v>
      </c>
      <c r="V23">
        <v>4</v>
      </c>
      <c r="W23" s="4">
        <f t="shared" si="0"/>
        <v>68</v>
      </c>
    </row>
    <row r="24" spans="1:23" x14ac:dyDescent="0.3">
      <c r="A24" s="2">
        <v>23</v>
      </c>
      <c r="B24">
        <v>4</v>
      </c>
      <c r="C24">
        <v>3</v>
      </c>
      <c r="D24">
        <v>3</v>
      </c>
      <c r="E24">
        <v>2</v>
      </c>
      <c r="F24">
        <v>2</v>
      </c>
      <c r="G24">
        <v>3</v>
      </c>
      <c r="H24">
        <v>4</v>
      </c>
      <c r="I24">
        <v>4</v>
      </c>
      <c r="J24">
        <v>3</v>
      </c>
      <c r="K24">
        <v>4</v>
      </c>
      <c r="L24">
        <v>4</v>
      </c>
      <c r="M24">
        <v>3</v>
      </c>
      <c r="N24">
        <v>3</v>
      </c>
      <c r="O24">
        <v>2</v>
      </c>
      <c r="P24">
        <v>3</v>
      </c>
      <c r="Q24" s="20">
        <v>2</v>
      </c>
      <c r="R24">
        <v>3</v>
      </c>
      <c r="S24" s="20">
        <v>1</v>
      </c>
      <c r="T24">
        <v>2</v>
      </c>
      <c r="U24">
        <v>2</v>
      </c>
      <c r="V24">
        <v>2</v>
      </c>
      <c r="W24" s="4">
        <f t="shared" si="0"/>
        <v>59</v>
      </c>
    </row>
    <row r="25" spans="1:23" x14ac:dyDescent="0.3">
      <c r="A25" s="2">
        <v>24</v>
      </c>
      <c r="B25">
        <v>4</v>
      </c>
      <c r="C25">
        <v>2</v>
      </c>
      <c r="D25">
        <v>2</v>
      </c>
      <c r="E25">
        <v>2</v>
      </c>
      <c r="F25">
        <v>2</v>
      </c>
      <c r="G25">
        <v>3</v>
      </c>
      <c r="H25">
        <v>4</v>
      </c>
      <c r="I25">
        <v>4</v>
      </c>
      <c r="J25">
        <v>3</v>
      </c>
      <c r="K25">
        <v>3</v>
      </c>
      <c r="L25">
        <v>3</v>
      </c>
      <c r="M25">
        <v>3</v>
      </c>
      <c r="N25">
        <v>3</v>
      </c>
      <c r="O25">
        <v>3</v>
      </c>
      <c r="P25">
        <v>3</v>
      </c>
      <c r="Q25" s="20">
        <v>2</v>
      </c>
      <c r="R25">
        <v>2</v>
      </c>
      <c r="S25" s="20">
        <v>1</v>
      </c>
      <c r="T25">
        <v>2</v>
      </c>
      <c r="U25">
        <v>2</v>
      </c>
      <c r="V25">
        <v>2</v>
      </c>
      <c r="W25" s="4">
        <f t="shared" si="0"/>
        <v>55</v>
      </c>
    </row>
    <row r="26" spans="1:23" x14ac:dyDescent="0.3">
      <c r="A26" s="2">
        <v>25</v>
      </c>
      <c r="B26">
        <v>4</v>
      </c>
      <c r="C26">
        <v>3</v>
      </c>
      <c r="D26">
        <v>3</v>
      </c>
      <c r="E26">
        <v>2</v>
      </c>
      <c r="F26">
        <v>2</v>
      </c>
      <c r="G26">
        <v>3</v>
      </c>
      <c r="H26">
        <v>4</v>
      </c>
      <c r="I26">
        <v>4</v>
      </c>
      <c r="J26">
        <v>3</v>
      </c>
      <c r="K26">
        <v>2</v>
      </c>
      <c r="L26">
        <v>3</v>
      </c>
      <c r="M26">
        <v>2</v>
      </c>
      <c r="N26">
        <v>3</v>
      </c>
      <c r="O26">
        <v>3</v>
      </c>
      <c r="P26">
        <v>3</v>
      </c>
      <c r="Q26" s="20">
        <v>2</v>
      </c>
      <c r="R26">
        <v>3</v>
      </c>
      <c r="S26" s="20">
        <v>1</v>
      </c>
      <c r="T26">
        <v>2</v>
      </c>
      <c r="U26">
        <v>3</v>
      </c>
      <c r="V26">
        <v>2</v>
      </c>
      <c r="W26" s="4">
        <f t="shared" si="0"/>
        <v>57</v>
      </c>
    </row>
    <row r="27" spans="1:23" x14ac:dyDescent="0.3">
      <c r="A27" s="2">
        <v>26</v>
      </c>
      <c r="B27">
        <v>3</v>
      </c>
      <c r="C27">
        <v>3</v>
      </c>
      <c r="D27">
        <v>3</v>
      </c>
      <c r="E27">
        <v>2</v>
      </c>
      <c r="F27">
        <v>2</v>
      </c>
      <c r="G27">
        <v>3</v>
      </c>
      <c r="H27">
        <v>3</v>
      </c>
      <c r="I27">
        <v>3</v>
      </c>
      <c r="J27">
        <v>3</v>
      </c>
      <c r="K27">
        <v>2</v>
      </c>
      <c r="L27">
        <v>3</v>
      </c>
      <c r="M27">
        <v>2</v>
      </c>
      <c r="N27">
        <v>3</v>
      </c>
      <c r="O27">
        <v>3</v>
      </c>
      <c r="P27">
        <v>3</v>
      </c>
      <c r="Q27" s="20">
        <v>2</v>
      </c>
      <c r="R27">
        <v>3</v>
      </c>
      <c r="S27" s="20">
        <v>4</v>
      </c>
      <c r="T27">
        <v>2</v>
      </c>
      <c r="U27">
        <v>3</v>
      </c>
      <c r="V27">
        <v>2</v>
      </c>
      <c r="W27" s="4">
        <f t="shared" si="0"/>
        <v>57</v>
      </c>
    </row>
    <row r="28" spans="1:23" x14ac:dyDescent="0.3">
      <c r="A28" s="2">
        <v>27</v>
      </c>
      <c r="B28">
        <v>2</v>
      </c>
      <c r="C28">
        <v>2</v>
      </c>
      <c r="D28">
        <v>3</v>
      </c>
      <c r="E28">
        <v>2</v>
      </c>
      <c r="F28">
        <v>2</v>
      </c>
      <c r="G28">
        <v>3</v>
      </c>
      <c r="H28">
        <v>3</v>
      </c>
      <c r="I28">
        <v>2</v>
      </c>
      <c r="J28">
        <v>2</v>
      </c>
      <c r="K28">
        <v>3</v>
      </c>
      <c r="L28">
        <v>3</v>
      </c>
      <c r="M28">
        <v>2</v>
      </c>
      <c r="N28">
        <v>2</v>
      </c>
      <c r="O28">
        <v>2</v>
      </c>
      <c r="P28">
        <v>3</v>
      </c>
      <c r="Q28" s="20">
        <v>3</v>
      </c>
      <c r="R28">
        <v>2</v>
      </c>
      <c r="S28" s="20">
        <v>3</v>
      </c>
      <c r="T28">
        <v>4</v>
      </c>
      <c r="U28">
        <v>3</v>
      </c>
      <c r="V28">
        <v>4</v>
      </c>
      <c r="W28" s="4">
        <f t="shared" si="0"/>
        <v>55</v>
      </c>
    </row>
    <row r="29" spans="1:23" x14ac:dyDescent="0.3">
      <c r="A29" s="2">
        <v>28</v>
      </c>
      <c r="B29">
        <v>4</v>
      </c>
      <c r="C29">
        <v>2</v>
      </c>
      <c r="D29">
        <v>3</v>
      </c>
      <c r="E29">
        <v>2</v>
      </c>
      <c r="F29">
        <v>3</v>
      </c>
      <c r="G29">
        <v>3</v>
      </c>
      <c r="H29">
        <v>4</v>
      </c>
      <c r="I29">
        <v>4</v>
      </c>
      <c r="J29">
        <v>2</v>
      </c>
      <c r="K29">
        <v>3</v>
      </c>
      <c r="L29">
        <v>3</v>
      </c>
      <c r="M29">
        <v>2</v>
      </c>
      <c r="N29">
        <v>2</v>
      </c>
      <c r="O29">
        <v>1</v>
      </c>
      <c r="P29">
        <v>3</v>
      </c>
      <c r="Q29" s="20">
        <v>2</v>
      </c>
      <c r="R29">
        <v>2</v>
      </c>
      <c r="S29" s="20">
        <v>4</v>
      </c>
      <c r="T29">
        <v>3</v>
      </c>
      <c r="U29">
        <v>3</v>
      </c>
      <c r="V29">
        <v>2</v>
      </c>
      <c r="W29" s="4">
        <f t="shared" si="0"/>
        <v>57</v>
      </c>
    </row>
    <row r="30" spans="1:23" x14ac:dyDescent="0.3">
      <c r="A30" s="2">
        <v>29</v>
      </c>
      <c r="B30">
        <v>3</v>
      </c>
      <c r="C30">
        <v>2</v>
      </c>
      <c r="D30">
        <v>2</v>
      </c>
      <c r="E30">
        <v>2</v>
      </c>
      <c r="F30">
        <v>1</v>
      </c>
      <c r="G30">
        <v>2</v>
      </c>
      <c r="H30">
        <v>3</v>
      </c>
      <c r="I30">
        <v>3</v>
      </c>
      <c r="J30">
        <v>2</v>
      </c>
      <c r="K30">
        <v>2</v>
      </c>
      <c r="L30">
        <v>2</v>
      </c>
      <c r="M30">
        <v>2</v>
      </c>
      <c r="N30">
        <v>2</v>
      </c>
      <c r="O30">
        <v>1</v>
      </c>
      <c r="P30">
        <v>2</v>
      </c>
      <c r="Q30" s="20">
        <v>2</v>
      </c>
      <c r="R30">
        <v>2</v>
      </c>
      <c r="S30" s="20">
        <v>1</v>
      </c>
      <c r="T30">
        <v>2</v>
      </c>
      <c r="U30">
        <v>3</v>
      </c>
      <c r="V30">
        <v>2</v>
      </c>
      <c r="W30" s="4">
        <f t="shared" si="0"/>
        <v>43</v>
      </c>
    </row>
    <row r="31" spans="1:23" x14ac:dyDescent="0.3">
      <c r="A31" s="2">
        <v>30</v>
      </c>
      <c r="B31">
        <v>3</v>
      </c>
      <c r="C31">
        <v>1</v>
      </c>
      <c r="D31">
        <v>2</v>
      </c>
      <c r="E31">
        <v>3</v>
      </c>
      <c r="F31">
        <v>2</v>
      </c>
      <c r="G31">
        <v>1</v>
      </c>
      <c r="H31">
        <v>4</v>
      </c>
      <c r="I31">
        <v>3</v>
      </c>
      <c r="J31">
        <v>2</v>
      </c>
      <c r="K31">
        <v>2</v>
      </c>
      <c r="L31">
        <v>2</v>
      </c>
      <c r="M31">
        <v>2</v>
      </c>
      <c r="N31">
        <v>2</v>
      </c>
      <c r="O31">
        <v>1</v>
      </c>
      <c r="P31">
        <v>1</v>
      </c>
      <c r="Q31" s="20">
        <v>3</v>
      </c>
      <c r="R31">
        <v>1</v>
      </c>
      <c r="S31" s="20">
        <v>4</v>
      </c>
      <c r="T31">
        <v>2</v>
      </c>
      <c r="U31">
        <v>3</v>
      </c>
      <c r="V31">
        <v>2</v>
      </c>
      <c r="W31" s="4">
        <f t="shared" si="0"/>
        <v>46</v>
      </c>
    </row>
    <row r="32" spans="1:23" x14ac:dyDescent="0.3">
      <c r="A32" s="2">
        <v>31</v>
      </c>
      <c r="B32">
        <v>1</v>
      </c>
      <c r="C32">
        <v>1</v>
      </c>
      <c r="D32">
        <v>2</v>
      </c>
      <c r="E32">
        <v>2</v>
      </c>
      <c r="F32">
        <v>2</v>
      </c>
      <c r="G32">
        <v>1</v>
      </c>
      <c r="H32">
        <v>1</v>
      </c>
      <c r="I32">
        <v>1</v>
      </c>
      <c r="J32">
        <v>2</v>
      </c>
      <c r="K32">
        <v>2</v>
      </c>
      <c r="L32">
        <v>2</v>
      </c>
      <c r="M32">
        <v>2</v>
      </c>
      <c r="N32">
        <v>2</v>
      </c>
      <c r="O32">
        <v>1</v>
      </c>
      <c r="P32">
        <v>1</v>
      </c>
      <c r="Q32" s="20">
        <v>2</v>
      </c>
      <c r="R32">
        <v>1</v>
      </c>
      <c r="S32" s="20">
        <v>2</v>
      </c>
      <c r="T32">
        <v>1</v>
      </c>
      <c r="U32">
        <v>3</v>
      </c>
      <c r="V32">
        <v>2</v>
      </c>
      <c r="W32" s="4">
        <f t="shared" si="0"/>
        <v>34</v>
      </c>
    </row>
    <row r="33" spans="1:23" x14ac:dyDescent="0.3">
      <c r="A33" s="2">
        <v>32</v>
      </c>
      <c r="B33">
        <v>2</v>
      </c>
      <c r="C33">
        <v>1</v>
      </c>
      <c r="D33">
        <v>3</v>
      </c>
      <c r="E33">
        <v>3</v>
      </c>
      <c r="F33">
        <v>1</v>
      </c>
      <c r="G33">
        <v>1</v>
      </c>
      <c r="H33">
        <v>3</v>
      </c>
      <c r="I33">
        <v>2</v>
      </c>
      <c r="J33">
        <v>2</v>
      </c>
      <c r="K33">
        <v>3</v>
      </c>
      <c r="L33">
        <v>2</v>
      </c>
      <c r="M33">
        <v>2</v>
      </c>
      <c r="N33">
        <v>2</v>
      </c>
      <c r="O33">
        <v>1</v>
      </c>
      <c r="P33">
        <v>1</v>
      </c>
      <c r="Q33" s="20">
        <v>4</v>
      </c>
      <c r="R33">
        <v>1</v>
      </c>
      <c r="S33" s="20">
        <v>4</v>
      </c>
      <c r="T33">
        <v>1</v>
      </c>
      <c r="U33">
        <v>1</v>
      </c>
      <c r="V33">
        <v>1</v>
      </c>
      <c r="W33" s="4">
        <f t="shared" si="0"/>
        <v>41</v>
      </c>
    </row>
    <row r="34" spans="1:23" x14ac:dyDescent="0.3">
      <c r="A34" s="2">
        <v>33</v>
      </c>
      <c r="B34">
        <v>2</v>
      </c>
      <c r="C34">
        <v>2</v>
      </c>
      <c r="D34">
        <v>3</v>
      </c>
      <c r="E34">
        <v>2</v>
      </c>
      <c r="F34">
        <v>1</v>
      </c>
      <c r="G34">
        <v>1</v>
      </c>
      <c r="H34">
        <v>3</v>
      </c>
      <c r="I34">
        <v>2</v>
      </c>
      <c r="J34">
        <v>2</v>
      </c>
      <c r="K34">
        <v>2</v>
      </c>
      <c r="L34">
        <v>4</v>
      </c>
      <c r="M34">
        <v>2</v>
      </c>
      <c r="N34">
        <v>1</v>
      </c>
      <c r="O34">
        <v>2</v>
      </c>
      <c r="P34">
        <v>1</v>
      </c>
      <c r="Q34" s="20">
        <v>3</v>
      </c>
      <c r="R34">
        <v>1</v>
      </c>
      <c r="S34" s="20">
        <v>4</v>
      </c>
      <c r="T34">
        <v>1</v>
      </c>
      <c r="U34">
        <v>1</v>
      </c>
      <c r="V34">
        <v>1</v>
      </c>
      <c r="W34" s="4">
        <f t="shared" si="0"/>
        <v>41</v>
      </c>
    </row>
    <row r="35" spans="1:23" x14ac:dyDescent="0.3">
      <c r="A35" s="2">
        <v>34</v>
      </c>
      <c r="B35">
        <v>3</v>
      </c>
      <c r="C35">
        <v>2</v>
      </c>
      <c r="D35">
        <v>2</v>
      </c>
      <c r="E35">
        <v>2</v>
      </c>
      <c r="F35">
        <v>2</v>
      </c>
      <c r="G35">
        <v>4</v>
      </c>
      <c r="H35">
        <v>4</v>
      </c>
      <c r="I35">
        <v>3</v>
      </c>
      <c r="J35">
        <v>3</v>
      </c>
      <c r="K35">
        <v>4</v>
      </c>
      <c r="L35">
        <v>3</v>
      </c>
      <c r="M35">
        <v>4</v>
      </c>
      <c r="N35">
        <v>4</v>
      </c>
      <c r="O35">
        <v>4</v>
      </c>
      <c r="P35">
        <v>4</v>
      </c>
      <c r="Q35" s="20">
        <v>2</v>
      </c>
      <c r="R35">
        <v>2</v>
      </c>
      <c r="S35" s="20">
        <v>1</v>
      </c>
      <c r="T35">
        <v>2</v>
      </c>
      <c r="U35">
        <v>2</v>
      </c>
      <c r="V35">
        <v>2</v>
      </c>
      <c r="W35" s="4">
        <f t="shared" si="0"/>
        <v>59</v>
      </c>
    </row>
    <row r="36" spans="1:23" x14ac:dyDescent="0.3">
      <c r="A36" s="2">
        <v>35</v>
      </c>
      <c r="B36">
        <v>2</v>
      </c>
      <c r="C36">
        <v>2</v>
      </c>
      <c r="D36">
        <v>1</v>
      </c>
      <c r="E36">
        <v>1</v>
      </c>
      <c r="F36">
        <v>2</v>
      </c>
      <c r="G36">
        <v>3</v>
      </c>
      <c r="H36">
        <v>4</v>
      </c>
      <c r="I36">
        <v>2</v>
      </c>
      <c r="J36">
        <v>3</v>
      </c>
      <c r="K36">
        <v>4</v>
      </c>
      <c r="L36">
        <v>3</v>
      </c>
      <c r="M36">
        <v>4</v>
      </c>
      <c r="N36">
        <v>3</v>
      </c>
      <c r="O36">
        <v>3</v>
      </c>
      <c r="P36">
        <v>3</v>
      </c>
      <c r="Q36" s="20">
        <v>3</v>
      </c>
      <c r="R36">
        <v>2</v>
      </c>
      <c r="S36" s="20">
        <v>4</v>
      </c>
      <c r="T36">
        <v>2</v>
      </c>
      <c r="U36">
        <v>2</v>
      </c>
      <c r="V36">
        <v>1</v>
      </c>
      <c r="W36" s="4">
        <f t="shared" si="0"/>
        <v>54</v>
      </c>
    </row>
    <row r="37" spans="1:23" x14ac:dyDescent="0.3">
      <c r="A37" s="2">
        <v>36</v>
      </c>
      <c r="B37">
        <v>3</v>
      </c>
      <c r="C37">
        <v>2</v>
      </c>
      <c r="D37">
        <v>3</v>
      </c>
      <c r="E37">
        <v>3</v>
      </c>
      <c r="F37">
        <v>2</v>
      </c>
      <c r="G37">
        <v>4</v>
      </c>
      <c r="H37">
        <v>4</v>
      </c>
      <c r="I37">
        <v>3</v>
      </c>
      <c r="J37">
        <v>4</v>
      </c>
      <c r="K37">
        <v>2</v>
      </c>
      <c r="L37">
        <v>2</v>
      </c>
      <c r="M37">
        <v>2</v>
      </c>
      <c r="N37">
        <v>4</v>
      </c>
      <c r="O37">
        <v>3</v>
      </c>
      <c r="P37">
        <v>4</v>
      </c>
      <c r="Q37" s="20">
        <v>1</v>
      </c>
      <c r="R37">
        <v>2</v>
      </c>
      <c r="S37" s="20">
        <v>4</v>
      </c>
      <c r="T37">
        <v>2</v>
      </c>
      <c r="U37">
        <v>3</v>
      </c>
      <c r="V37">
        <v>2</v>
      </c>
      <c r="W37" s="4">
        <f t="shared" si="0"/>
        <v>59</v>
      </c>
    </row>
    <row r="38" spans="1:23" x14ac:dyDescent="0.3">
      <c r="A38" s="2">
        <v>37</v>
      </c>
      <c r="B38">
        <v>4</v>
      </c>
      <c r="C38">
        <v>2</v>
      </c>
      <c r="D38">
        <v>3</v>
      </c>
      <c r="E38">
        <v>2</v>
      </c>
      <c r="F38">
        <v>1</v>
      </c>
      <c r="G38">
        <v>2</v>
      </c>
      <c r="H38">
        <v>2</v>
      </c>
      <c r="I38">
        <v>4</v>
      </c>
      <c r="J38">
        <v>2</v>
      </c>
      <c r="K38">
        <v>4</v>
      </c>
      <c r="L38">
        <v>1</v>
      </c>
      <c r="M38">
        <v>4</v>
      </c>
      <c r="N38">
        <v>3</v>
      </c>
      <c r="O38">
        <v>3</v>
      </c>
      <c r="P38">
        <v>2</v>
      </c>
      <c r="Q38" s="20">
        <v>1</v>
      </c>
      <c r="R38">
        <v>2</v>
      </c>
      <c r="S38" s="20">
        <v>4</v>
      </c>
      <c r="T38">
        <v>1</v>
      </c>
      <c r="U38">
        <v>1</v>
      </c>
      <c r="V38">
        <v>1</v>
      </c>
      <c r="W38" s="4">
        <f t="shared" si="0"/>
        <v>49</v>
      </c>
    </row>
    <row r="39" spans="1:23" x14ac:dyDescent="0.3">
      <c r="A39" s="2">
        <v>38</v>
      </c>
      <c r="B39">
        <v>2</v>
      </c>
      <c r="C39">
        <v>1</v>
      </c>
      <c r="D39">
        <v>3</v>
      </c>
      <c r="E39">
        <v>3</v>
      </c>
      <c r="F39">
        <v>1</v>
      </c>
      <c r="G39">
        <v>3</v>
      </c>
      <c r="H39">
        <v>1</v>
      </c>
      <c r="I39">
        <v>2</v>
      </c>
      <c r="J39">
        <v>4</v>
      </c>
      <c r="K39">
        <v>4</v>
      </c>
      <c r="L39">
        <v>2</v>
      </c>
      <c r="M39">
        <v>4</v>
      </c>
      <c r="N39">
        <v>4</v>
      </c>
      <c r="O39">
        <v>3</v>
      </c>
      <c r="P39">
        <v>3</v>
      </c>
      <c r="Q39" s="20">
        <v>1</v>
      </c>
      <c r="R39">
        <v>1</v>
      </c>
      <c r="S39" s="20">
        <v>1</v>
      </c>
      <c r="T39">
        <v>2</v>
      </c>
      <c r="U39">
        <v>2</v>
      </c>
      <c r="V39">
        <v>1</v>
      </c>
      <c r="W39" s="4">
        <f t="shared" si="0"/>
        <v>48</v>
      </c>
    </row>
    <row r="40" spans="1:23" x14ac:dyDescent="0.3">
      <c r="A40" s="2">
        <v>39</v>
      </c>
      <c r="B40">
        <v>4</v>
      </c>
      <c r="C40">
        <v>4</v>
      </c>
      <c r="D40">
        <v>1</v>
      </c>
      <c r="E40">
        <v>1</v>
      </c>
      <c r="F40">
        <v>2</v>
      </c>
      <c r="G40">
        <v>1</v>
      </c>
      <c r="H40">
        <v>4</v>
      </c>
      <c r="I40">
        <v>4</v>
      </c>
      <c r="J40">
        <v>3</v>
      </c>
      <c r="K40">
        <v>3</v>
      </c>
      <c r="L40">
        <v>2</v>
      </c>
      <c r="M40">
        <v>3</v>
      </c>
      <c r="N40">
        <v>3</v>
      </c>
      <c r="O40">
        <v>1</v>
      </c>
      <c r="P40">
        <v>1</v>
      </c>
      <c r="Q40" s="20">
        <v>2</v>
      </c>
      <c r="R40">
        <v>3</v>
      </c>
      <c r="S40" s="20">
        <v>1</v>
      </c>
      <c r="T40">
        <v>1</v>
      </c>
      <c r="U40">
        <v>2</v>
      </c>
      <c r="V40">
        <v>2</v>
      </c>
      <c r="W40" s="4">
        <f t="shared" si="0"/>
        <v>48</v>
      </c>
    </row>
    <row r="41" spans="1:23" x14ac:dyDescent="0.3">
      <c r="A41" s="2">
        <v>40</v>
      </c>
      <c r="B41">
        <v>3</v>
      </c>
      <c r="C41">
        <v>2</v>
      </c>
      <c r="D41">
        <v>3</v>
      </c>
      <c r="E41">
        <v>2</v>
      </c>
      <c r="F41">
        <v>2</v>
      </c>
      <c r="G41">
        <v>4</v>
      </c>
      <c r="H41">
        <v>2</v>
      </c>
      <c r="I41">
        <v>3</v>
      </c>
      <c r="J41">
        <v>2</v>
      </c>
      <c r="K41">
        <v>4</v>
      </c>
      <c r="L41">
        <v>2</v>
      </c>
      <c r="M41">
        <v>4</v>
      </c>
      <c r="N41">
        <v>4</v>
      </c>
      <c r="O41">
        <v>3</v>
      </c>
      <c r="P41">
        <v>4</v>
      </c>
      <c r="Q41" s="20">
        <v>3</v>
      </c>
      <c r="R41">
        <v>2</v>
      </c>
      <c r="S41" s="20">
        <v>4</v>
      </c>
      <c r="T41">
        <v>1</v>
      </c>
      <c r="U41">
        <v>2</v>
      </c>
      <c r="V41">
        <v>1</v>
      </c>
      <c r="W41" s="4">
        <f t="shared" si="0"/>
        <v>57</v>
      </c>
    </row>
    <row r="42" spans="1:23" x14ac:dyDescent="0.3">
      <c r="A42" s="2">
        <v>41</v>
      </c>
      <c r="B42">
        <v>4</v>
      </c>
      <c r="C42">
        <v>3</v>
      </c>
      <c r="D42">
        <v>2</v>
      </c>
      <c r="E42">
        <v>3</v>
      </c>
      <c r="F42">
        <v>2</v>
      </c>
      <c r="G42">
        <v>2</v>
      </c>
      <c r="H42">
        <v>3</v>
      </c>
      <c r="I42">
        <v>4</v>
      </c>
      <c r="J42">
        <v>4</v>
      </c>
      <c r="K42">
        <v>4</v>
      </c>
      <c r="L42">
        <v>4</v>
      </c>
      <c r="M42">
        <v>4</v>
      </c>
      <c r="N42">
        <v>3</v>
      </c>
      <c r="O42">
        <v>4</v>
      </c>
      <c r="P42">
        <v>2</v>
      </c>
      <c r="Q42" s="20">
        <v>2</v>
      </c>
      <c r="R42">
        <v>3</v>
      </c>
      <c r="S42" s="20">
        <v>1</v>
      </c>
      <c r="T42">
        <v>3</v>
      </c>
      <c r="U42">
        <v>4</v>
      </c>
      <c r="V42">
        <v>2</v>
      </c>
      <c r="W42" s="4">
        <f t="shared" si="0"/>
        <v>63</v>
      </c>
    </row>
    <row r="43" spans="1:23" x14ac:dyDescent="0.3">
      <c r="A43" s="2">
        <v>42</v>
      </c>
      <c r="B43">
        <v>4</v>
      </c>
      <c r="C43">
        <v>3</v>
      </c>
      <c r="D43">
        <v>2</v>
      </c>
      <c r="E43">
        <v>2</v>
      </c>
      <c r="F43">
        <v>3</v>
      </c>
      <c r="G43">
        <v>4</v>
      </c>
      <c r="H43">
        <v>3</v>
      </c>
      <c r="I43">
        <v>4</v>
      </c>
      <c r="J43">
        <v>4</v>
      </c>
      <c r="K43">
        <v>3</v>
      </c>
      <c r="L43">
        <v>3</v>
      </c>
      <c r="M43">
        <v>3</v>
      </c>
      <c r="N43">
        <v>2</v>
      </c>
      <c r="O43">
        <v>3</v>
      </c>
      <c r="P43">
        <v>4</v>
      </c>
      <c r="Q43" s="20">
        <v>1</v>
      </c>
      <c r="R43">
        <v>4</v>
      </c>
      <c r="S43" s="20">
        <v>2</v>
      </c>
      <c r="T43">
        <v>4</v>
      </c>
      <c r="U43">
        <v>4</v>
      </c>
      <c r="V43">
        <v>3</v>
      </c>
      <c r="W43" s="4">
        <f t="shared" si="0"/>
        <v>65</v>
      </c>
    </row>
    <row r="44" spans="1:23" x14ac:dyDescent="0.3">
      <c r="A44" s="2">
        <v>43</v>
      </c>
      <c r="B44">
        <v>4</v>
      </c>
      <c r="C44">
        <v>1</v>
      </c>
      <c r="D44">
        <v>3</v>
      </c>
      <c r="E44">
        <v>2</v>
      </c>
      <c r="F44">
        <v>2</v>
      </c>
      <c r="G44">
        <v>1</v>
      </c>
      <c r="H44">
        <v>4</v>
      </c>
      <c r="I44">
        <v>4</v>
      </c>
      <c r="J44">
        <v>4</v>
      </c>
      <c r="K44">
        <v>2</v>
      </c>
      <c r="L44">
        <v>3</v>
      </c>
      <c r="M44">
        <v>2</v>
      </c>
      <c r="N44">
        <v>2</v>
      </c>
      <c r="O44">
        <v>2</v>
      </c>
      <c r="P44">
        <v>1</v>
      </c>
      <c r="Q44" s="20">
        <v>1</v>
      </c>
      <c r="R44">
        <v>4</v>
      </c>
      <c r="S44" s="20">
        <v>3</v>
      </c>
      <c r="T44">
        <v>2</v>
      </c>
      <c r="U44">
        <v>2</v>
      </c>
      <c r="V44">
        <v>2</v>
      </c>
      <c r="W44" s="4">
        <f t="shared" si="0"/>
        <v>51</v>
      </c>
    </row>
    <row r="45" spans="1:23" x14ac:dyDescent="0.3">
      <c r="A45" s="2">
        <v>44</v>
      </c>
      <c r="B45">
        <v>3</v>
      </c>
      <c r="C45">
        <v>1</v>
      </c>
      <c r="D45">
        <v>3</v>
      </c>
      <c r="E45">
        <v>2</v>
      </c>
      <c r="F45">
        <v>1</v>
      </c>
      <c r="G45">
        <v>1</v>
      </c>
      <c r="H45">
        <v>2</v>
      </c>
      <c r="I45">
        <v>3</v>
      </c>
      <c r="J45">
        <v>3</v>
      </c>
      <c r="K45">
        <v>4</v>
      </c>
      <c r="L45">
        <v>2</v>
      </c>
      <c r="M45">
        <v>4</v>
      </c>
      <c r="N45">
        <v>1</v>
      </c>
      <c r="O45">
        <v>1</v>
      </c>
      <c r="P45">
        <v>1</v>
      </c>
      <c r="Q45" s="20">
        <v>2</v>
      </c>
      <c r="R45">
        <v>1</v>
      </c>
      <c r="S45" s="20">
        <v>2</v>
      </c>
      <c r="T45">
        <v>1</v>
      </c>
      <c r="U45">
        <v>2</v>
      </c>
      <c r="V45">
        <v>1</v>
      </c>
      <c r="W45" s="4">
        <f t="shared" si="0"/>
        <v>41</v>
      </c>
    </row>
    <row r="46" spans="1:23" x14ac:dyDescent="0.3">
      <c r="A46" s="2">
        <v>45</v>
      </c>
      <c r="B46">
        <v>3</v>
      </c>
      <c r="C46">
        <v>2</v>
      </c>
      <c r="D46">
        <v>2</v>
      </c>
      <c r="E46">
        <v>2</v>
      </c>
      <c r="F46">
        <v>2</v>
      </c>
      <c r="G46">
        <v>3</v>
      </c>
      <c r="H46">
        <v>4</v>
      </c>
      <c r="I46">
        <v>3</v>
      </c>
      <c r="J46">
        <v>3</v>
      </c>
      <c r="K46">
        <v>3</v>
      </c>
      <c r="L46">
        <v>3</v>
      </c>
      <c r="M46">
        <v>3</v>
      </c>
      <c r="N46">
        <v>2</v>
      </c>
      <c r="O46">
        <v>2</v>
      </c>
      <c r="P46">
        <v>3</v>
      </c>
      <c r="Q46" s="20">
        <v>2</v>
      </c>
      <c r="R46">
        <v>2</v>
      </c>
      <c r="S46" s="20">
        <v>4</v>
      </c>
      <c r="T46">
        <v>2</v>
      </c>
      <c r="U46">
        <v>2</v>
      </c>
      <c r="V46">
        <v>2</v>
      </c>
      <c r="W46" s="4">
        <f t="shared" si="0"/>
        <v>54</v>
      </c>
    </row>
    <row r="47" spans="1:23" x14ac:dyDescent="0.3">
      <c r="A47" s="2">
        <v>46</v>
      </c>
      <c r="B47">
        <v>3</v>
      </c>
      <c r="C47">
        <v>1</v>
      </c>
      <c r="D47">
        <v>3</v>
      </c>
      <c r="E47">
        <v>3</v>
      </c>
      <c r="F47">
        <v>2</v>
      </c>
      <c r="G47">
        <v>2</v>
      </c>
      <c r="H47">
        <v>3</v>
      </c>
      <c r="I47">
        <v>3</v>
      </c>
      <c r="J47">
        <v>4</v>
      </c>
      <c r="K47">
        <v>2</v>
      </c>
      <c r="L47">
        <v>3</v>
      </c>
      <c r="M47">
        <v>2</v>
      </c>
      <c r="N47">
        <v>2</v>
      </c>
      <c r="O47">
        <v>2</v>
      </c>
      <c r="P47">
        <v>2</v>
      </c>
      <c r="Q47" s="20">
        <v>4</v>
      </c>
      <c r="R47">
        <v>2</v>
      </c>
      <c r="S47" s="20">
        <v>4</v>
      </c>
      <c r="T47">
        <v>3</v>
      </c>
      <c r="U47">
        <v>4</v>
      </c>
      <c r="V47">
        <v>3</v>
      </c>
      <c r="W47" s="4">
        <f t="shared" si="0"/>
        <v>57</v>
      </c>
    </row>
    <row r="48" spans="1:23" x14ac:dyDescent="0.3">
      <c r="A48" s="2">
        <v>47</v>
      </c>
      <c r="B48">
        <v>4</v>
      </c>
      <c r="C48">
        <v>4</v>
      </c>
      <c r="D48">
        <v>3</v>
      </c>
      <c r="E48">
        <v>4</v>
      </c>
      <c r="F48">
        <v>3</v>
      </c>
      <c r="G48">
        <v>4</v>
      </c>
      <c r="H48">
        <v>4</v>
      </c>
      <c r="I48">
        <v>4</v>
      </c>
      <c r="J48">
        <v>4</v>
      </c>
      <c r="K48">
        <v>2</v>
      </c>
      <c r="L48">
        <v>2</v>
      </c>
      <c r="M48">
        <v>2</v>
      </c>
      <c r="N48">
        <v>3</v>
      </c>
      <c r="O48">
        <v>2</v>
      </c>
      <c r="P48">
        <v>4</v>
      </c>
      <c r="Q48" s="20">
        <v>4</v>
      </c>
      <c r="R48">
        <v>3</v>
      </c>
      <c r="S48" s="20">
        <v>3</v>
      </c>
      <c r="T48">
        <v>1</v>
      </c>
      <c r="U48">
        <v>2</v>
      </c>
      <c r="V48">
        <v>3</v>
      </c>
      <c r="W48" s="4">
        <f t="shared" si="0"/>
        <v>65</v>
      </c>
    </row>
    <row r="49" spans="1:23" x14ac:dyDescent="0.3">
      <c r="A49" s="2">
        <v>48</v>
      </c>
      <c r="B49">
        <v>4</v>
      </c>
      <c r="C49">
        <v>1</v>
      </c>
      <c r="D49">
        <v>1</v>
      </c>
      <c r="E49">
        <v>1</v>
      </c>
      <c r="F49">
        <v>3</v>
      </c>
      <c r="G49">
        <v>2</v>
      </c>
      <c r="H49">
        <v>1</v>
      </c>
      <c r="I49">
        <v>4</v>
      </c>
      <c r="J49">
        <v>2</v>
      </c>
      <c r="K49">
        <v>4</v>
      </c>
      <c r="L49">
        <v>2</v>
      </c>
      <c r="M49">
        <v>4</v>
      </c>
      <c r="N49">
        <v>1</v>
      </c>
      <c r="O49">
        <v>1</v>
      </c>
      <c r="P49">
        <v>2</v>
      </c>
      <c r="Q49" s="20">
        <v>2</v>
      </c>
      <c r="R49">
        <v>3</v>
      </c>
      <c r="S49" s="20">
        <v>2</v>
      </c>
      <c r="T49">
        <v>2</v>
      </c>
      <c r="U49">
        <v>2</v>
      </c>
      <c r="V49">
        <v>2</v>
      </c>
      <c r="W49" s="4">
        <f t="shared" si="0"/>
        <v>46</v>
      </c>
    </row>
    <row r="50" spans="1:23" x14ac:dyDescent="0.3">
      <c r="A50" s="2">
        <v>49</v>
      </c>
      <c r="B50">
        <v>1</v>
      </c>
      <c r="C50">
        <v>1</v>
      </c>
      <c r="D50">
        <v>2</v>
      </c>
      <c r="E50">
        <v>2</v>
      </c>
      <c r="F50">
        <v>2</v>
      </c>
      <c r="G50">
        <v>2</v>
      </c>
      <c r="H50">
        <v>1</v>
      </c>
      <c r="I50">
        <v>1</v>
      </c>
      <c r="J50">
        <v>2</v>
      </c>
      <c r="K50">
        <v>3</v>
      </c>
      <c r="L50">
        <v>2</v>
      </c>
      <c r="M50">
        <v>3</v>
      </c>
      <c r="N50">
        <v>2</v>
      </c>
      <c r="O50">
        <v>2</v>
      </c>
      <c r="P50">
        <v>2</v>
      </c>
      <c r="Q50" s="20">
        <v>3</v>
      </c>
      <c r="R50">
        <v>2</v>
      </c>
      <c r="S50" s="20">
        <v>4</v>
      </c>
      <c r="T50">
        <v>2</v>
      </c>
      <c r="U50">
        <v>2</v>
      </c>
      <c r="V50">
        <v>2</v>
      </c>
      <c r="W50" s="4">
        <f t="shared" si="0"/>
        <v>43</v>
      </c>
    </row>
    <row r="51" spans="1:23" x14ac:dyDescent="0.3">
      <c r="A51" s="2">
        <v>50</v>
      </c>
      <c r="B51">
        <v>3</v>
      </c>
      <c r="C51">
        <v>1</v>
      </c>
      <c r="D51">
        <v>3</v>
      </c>
      <c r="E51">
        <v>2</v>
      </c>
      <c r="F51">
        <v>2</v>
      </c>
      <c r="G51">
        <v>3</v>
      </c>
      <c r="H51">
        <v>3</v>
      </c>
      <c r="I51">
        <v>3</v>
      </c>
      <c r="J51">
        <v>2</v>
      </c>
      <c r="K51">
        <v>3</v>
      </c>
      <c r="L51">
        <v>2</v>
      </c>
      <c r="M51">
        <v>3</v>
      </c>
      <c r="N51">
        <v>3</v>
      </c>
      <c r="O51">
        <v>2</v>
      </c>
      <c r="P51">
        <v>3</v>
      </c>
      <c r="Q51" s="20">
        <v>3</v>
      </c>
      <c r="R51">
        <v>4</v>
      </c>
      <c r="S51" s="20">
        <v>4</v>
      </c>
      <c r="T51">
        <v>4</v>
      </c>
      <c r="U51">
        <v>2</v>
      </c>
      <c r="V51">
        <v>4</v>
      </c>
      <c r="W51" s="4">
        <f t="shared" si="0"/>
        <v>59</v>
      </c>
    </row>
    <row r="52" spans="1:23" x14ac:dyDescent="0.3">
      <c r="A52" s="2">
        <v>51</v>
      </c>
      <c r="B52">
        <v>4</v>
      </c>
      <c r="C52">
        <v>4</v>
      </c>
      <c r="D52">
        <v>3</v>
      </c>
      <c r="E52">
        <v>2</v>
      </c>
      <c r="F52">
        <v>4</v>
      </c>
      <c r="G52">
        <v>4</v>
      </c>
      <c r="H52">
        <v>4</v>
      </c>
      <c r="I52">
        <v>4</v>
      </c>
      <c r="J52">
        <v>1</v>
      </c>
      <c r="K52">
        <v>3</v>
      </c>
      <c r="L52">
        <v>1</v>
      </c>
      <c r="M52">
        <v>3</v>
      </c>
      <c r="N52">
        <v>1</v>
      </c>
      <c r="O52">
        <v>2</v>
      </c>
      <c r="P52">
        <v>4</v>
      </c>
      <c r="Q52" s="20">
        <v>2</v>
      </c>
      <c r="R52">
        <v>4</v>
      </c>
      <c r="S52" s="20">
        <v>4</v>
      </c>
      <c r="T52">
        <v>4</v>
      </c>
      <c r="U52">
        <v>4</v>
      </c>
      <c r="V52">
        <v>2</v>
      </c>
      <c r="W52" s="4">
        <f t="shared" si="0"/>
        <v>64</v>
      </c>
    </row>
    <row r="53" spans="1:23" x14ac:dyDescent="0.3">
      <c r="A53" s="2">
        <v>52</v>
      </c>
      <c r="B53">
        <v>4</v>
      </c>
      <c r="C53">
        <v>2</v>
      </c>
      <c r="D53">
        <v>1</v>
      </c>
      <c r="E53">
        <v>1</v>
      </c>
      <c r="F53">
        <v>2</v>
      </c>
      <c r="G53">
        <v>2</v>
      </c>
      <c r="H53">
        <v>4</v>
      </c>
      <c r="I53">
        <v>4</v>
      </c>
      <c r="J53">
        <v>1</v>
      </c>
      <c r="K53">
        <v>2</v>
      </c>
      <c r="L53">
        <v>3</v>
      </c>
      <c r="M53">
        <v>2</v>
      </c>
      <c r="N53">
        <v>1</v>
      </c>
      <c r="O53">
        <v>2</v>
      </c>
      <c r="P53">
        <v>2</v>
      </c>
      <c r="Q53" s="20">
        <v>2</v>
      </c>
      <c r="R53">
        <v>2</v>
      </c>
      <c r="S53" s="20">
        <v>1</v>
      </c>
      <c r="T53">
        <v>4</v>
      </c>
      <c r="U53">
        <v>4</v>
      </c>
      <c r="V53">
        <v>2</v>
      </c>
      <c r="W53" s="4">
        <f t="shared" si="0"/>
        <v>48</v>
      </c>
    </row>
    <row r="54" spans="1:23" x14ac:dyDescent="0.3">
      <c r="A54" s="2">
        <v>53</v>
      </c>
      <c r="B54">
        <v>1</v>
      </c>
      <c r="C54">
        <v>2</v>
      </c>
      <c r="D54">
        <v>3</v>
      </c>
      <c r="E54">
        <v>2</v>
      </c>
      <c r="F54">
        <v>2</v>
      </c>
      <c r="G54">
        <v>2</v>
      </c>
      <c r="H54">
        <v>3</v>
      </c>
      <c r="I54">
        <v>1</v>
      </c>
      <c r="J54">
        <v>3</v>
      </c>
      <c r="K54">
        <v>2</v>
      </c>
      <c r="L54">
        <v>2</v>
      </c>
      <c r="M54">
        <v>2</v>
      </c>
      <c r="N54">
        <v>2</v>
      </c>
      <c r="O54">
        <v>2</v>
      </c>
      <c r="P54">
        <v>2</v>
      </c>
      <c r="Q54" s="20">
        <v>2</v>
      </c>
      <c r="R54">
        <v>2</v>
      </c>
      <c r="S54" s="20">
        <v>3</v>
      </c>
      <c r="T54">
        <v>2</v>
      </c>
      <c r="U54">
        <v>2</v>
      </c>
      <c r="V54">
        <v>2</v>
      </c>
      <c r="W54" s="4">
        <f t="shared" si="0"/>
        <v>44</v>
      </c>
    </row>
    <row r="55" spans="1:23" x14ac:dyDescent="0.3">
      <c r="A55" s="2">
        <v>54</v>
      </c>
      <c r="B55">
        <v>3</v>
      </c>
      <c r="C55">
        <v>2</v>
      </c>
      <c r="D55">
        <v>2</v>
      </c>
      <c r="E55">
        <v>2</v>
      </c>
      <c r="F55">
        <v>4</v>
      </c>
      <c r="G55">
        <v>2</v>
      </c>
      <c r="H55">
        <v>3</v>
      </c>
      <c r="I55">
        <v>3</v>
      </c>
      <c r="J55">
        <v>3</v>
      </c>
      <c r="K55">
        <v>1</v>
      </c>
      <c r="L55">
        <v>3</v>
      </c>
      <c r="M55">
        <v>1</v>
      </c>
      <c r="N55">
        <v>2</v>
      </c>
      <c r="O55">
        <v>2</v>
      </c>
      <c r="P55">
        <v>2</v>
      </c>
      <c r="Q55" s="20">
        <v>2</v>
      </c>
      <c r="R55">
        <v>4</v>
      </c>
      <c r="S55" s="20">
        <v>2</v>
      </c>
      <c r="T55">
        <v>4</v>
      </c>
      <c r="U55">
        <v>4</v>
      </c>
      <c r="V55">
        <v>3</v>
      </c>
      <c r="W55" s="4">
        <f t="shared" si="0"/>
        <v>54</v>
      </c>
    </row>
    <row r="56" spans="1:23" x14ac:dyDescent="0.3">
      <c r="A56" s="2">
        <v>55</v>
      </c>
      <c r="B56">
        <v>1</v>
      </c>
      <c r="C56">
        <v>2</v>
      </c>
      <c r="D56">
        <v>1</v>
      </c>
      <c r="E56">
        <v>1</v>
      </c>
      <c r="F56">
        <v>4</v>
      </c>
      <c r="G56">
        <v>2</v>
      </c>
      <c r="H56">
        <v>1</v>
      </c>
      <c r="I56">
        <v>1</v>
      </c>
      <c r="J56">
        <v>1</v>
      </c>
      <c r="K56">
        <v>2</v>
      </c>
      <c r="L56">
        <v>1</v>
      </c>
      <c r="M56">
        <v>2</v>
      </c>
      <c r="N56">
        <v>2</v>
      </c>
      <c r="O56">
        <v>2</v>
      </c>
      <c r="P56">
        <v>2</v>
      </c>
      <c r="Q56" s="20">
        <v>3</v>
      </c>
      <c r="R56">
        <v>4</v>
      </c>
      <c r="S56" s="20">
        <v>4</v>
      </c>
      <c r="T56">
        <v>4</v>
      </c>
      <c r="U56">
        <v>2</v>
      </c>
      <c r="V56">
        <v>2</v>
      </c>
      <c r="W56" s="4">
        <f t="shared" si="0"/>
        <v>44</v>
      </c>
    </row>
    <row r="57" spans="1:23" x14ac:dyDescent="0.3">
      <c r="A57" s="2">
        <v>56</v>
      </c>
      <c r="B57">
        <v>2</v>
      </c>
      <c r="C57">
        <v>4</v>
      </c>
      <c r="D57">
        <v>2</v>
      </c>
      <c r="E57">
        <v>2</v>
      </c>
      <c r="F57">
        <v>4</v>
      </c>
      <c r="G57">
        <v>4</v>
      </c>
      <c r="H57">
        <v>3</v>
      </c>
      <c r="I57">
        <v>2</v>
      </c>
      <c r="J57">
        <v>3</v>
      </c>
      <c r="K57">
        <v>3</v>
      </c>
      <c r="L57">
        <v>3</v>
      </c>
      <c r="M57">
        <v>3</v>
      </c>
      <c r="N57">
        <v>3</v>
      </c>
      <c r="O57">
        <v>2</v>
      </c>
      <c r="P57">
        <v>4</v>
      </c>
      <c r="Q57" s="20">
        <v>3</v>
      </c>
      <c r="R57">
        <v>4</v>
      </c>
      <c r="S57" s="20">
        <v>3</v>
      </c>
      <c r="T57">
        <v>4</v>
      </c>
      <c r="U57">
        <v>2</v>
      </c>
      <c r="V57">
        <v>4</v>
      </c>
      <c r="W57" s="4">
        <f t="shared" si="0"/>
        <v>64</v>
      </c>
    </row>
    <row r="58" spans="1:23" x14ac:dyDescent="0.3">
      <c r="A58" s="2">
        <v>57</v>
      </c>
      <c r="B58">
        <v>2</v>
      </c>
      <c r="C58">
        <v>1</v>
      </c>
      <c r="D58">
        <v>3</v>
      </c>
      <c r="E58">
        <v>2</v>
      </c>
      <c r="F58">
        <v>2</v>
      </c>
      <c r="G58">
        <v>3</v>
      </c>
      <c r="H58">
        <v>2</v>
      </c>
      <c r="I58">
        <v>2</v>
      </c>
      <c r="J58">
        <v>3</v>
      </c>
      <c r="K58">
        <v>3</v>
      </c>
      <c r="L58">
        <v>2</v>
      </c>
      <c r="M58">
        <v>3</v>
      </c>
      <c r="N58">
        <v>2</v>
      </c>
      <c r="O58">
        <v>2</v>
      </c>
      <c r="P58">
        <v>3</v>
      </c>
      <c r="Q58" s="20">
        <v>2</v>
      </c>
      <c r="R58">
        <v>4</v>
      </c>
      <c r="S58" s="20">
        <v>3</v>
      </c>
      <c r="T58">
        <v>3</v>
      </c>
      <c r="U58">
        <v>3</v>
      </c>
      <c r="V58">
        <v>4</v>
      </c>
      <c r="W58" s="4">
        <f t="shared" si="0"/>
        <v>54</v>
      </c>
    </row>
    <row r="59" spans="1:23" x14ac:dyDescent="0.3">
      <c r="A59" s="2">
        <v>58</v>
      </c>
      <c r="B59">
        <v>1</v>
      </c>
      <c r="C59">
        <v>2</v>
      </c>
      <c r="D59">
        <v>3</v>
      </c>
      <c r="E59">
        <v>1</v>
      </c>
      <c r="F59">
        <v>2</v>
      </c>
      <c r="G59">
        <v>2</v>
      </c>
      <c r="H59">
        <v>1</v>
      </c>
      <c r="I59">
        <v>1</v>
      </c>
      <c r="J59">
        <v>4</v>
      </c>
      <c r="K59">
        <v>1</v>
      </c>
      <c r="L59">
        <v>2</v>
      </c>
      <c r="M59">
        <v>1</v>
      </c>
      <c r="N59">
        <v>4</v>
      </c>
      <c r="O59">
        <v>3</v>
      </c>
      <c r="P59">
        <v>2</v>
      </c>
      <c r="Q59" s="20">
        <v>2</v>
      </c>
      <c r="R59">
        <v>2</v>
      </c>
      <c r="S59" s="20">
        <v>3</v>
      </c>
      <c r="T59">
        <v>2</v>
      </c>
      <c r="U59">
        <v>2</v>
      </c>
      <c r="V59">
        <v>2</v>
      </c>
      <c r="W59" s="4">
        <f t="shared" si="0"/>
        <v>43</v>
      </c>
    </row>
    <row r="60" spans="1:23" x14ac:dyDescent="0.3">
      <c r="A60" s="2">
        <v>59</v>
      </c>
      <c r="B60">
        <v>2</v>
      </c>
      <c r="C60">
        <v>2</v>
      </c>
      <c r="D60">
        <v>3</v>
      </c>
      <c r="E60">
        <v>4</v>
      </c>
      <c r="F60">
        <v>2</v>
      </c>
      <c r="G60">
        <v>4</v>
      </c>
      <c r="H60">
        <v>1</v>
      </c>
      <c r="I60">
        <v>2</v>
      </c>
      <c r="J60">
        <v>2</v>
      </c>
      <c r="K60">
        <v>2</v>
      </c>
      <c r="L60">
        <v>2</v>
      </c>
      <c r="M60">
        <v>2</v>
      </c>
      <c r="N60">
        <v>2</v>
      </c>
      <c r="O60">
        <v>2</v>
      </c>
      <c r="P60">
        <v>4</v>
      </c>
      <c r="Q60" s="20">
        <v>3</v>
      </c>
      <c r="R60">
        <v>4</v>
      </c>
      <c r="S60" s="20">
        <v>2</v>
      </c>
      <c r="T60">
        <v>4</v>
      </c>
      <c r="U60">
        <v>2</v>
      </c>
      <c r="V60">
        <v>4</v>
      </c>
      <c r="W60" s="4">
        <f t="shared" si="0"/>
        <v>55</v>
      </c>
    </row>
    <row r="61" spans="1:23" x14ac:dyDescent="0.3">
      <c r="A61" s="2">
        <v>60</v>
      </c>
      <c r="B61">
        <v>3</v>
      </c>
      <c r="C61">
        <v>1</v>
      </c>
      <c r="D61">
        <v>2</v>
      </c>
      <c r="E61">
        <v>2</v>
      </c>
      <c r="F61">
        <v>2</v>
      </c>
      <c r="G61">
        <v>3</v>
      </c>
      <c r="H61">
        <v>3</v>
      </c>
      <c r="I61">
        <v>3</v>
      </c>
      <c r="J61">
        <v>3</v>
      </c>
      <c r="K61">
        <v>3</v>
      </c>
      <c r="L61">
        <v>3</v>
      </c>
      <c r="M61">
        <v>3</v>
      </c>
      <c r="N61">
        <v>3</v>
      </c>
      <c r="O61">
        <v>2</v>
      </c>
      <c r="P61">
        <v>3</v>
      </c>
      <c r="Q61" s="20">
        <v>2</v>
      </c>
      <c r="R61">
        <v>3</v>
      </c>
      <c r="S61" s="20">
        <v>1</v>
      </c>
      <c r="T61">
        <v>3</v>
      </c>
      <c r="U61">
        <v>3</v>
      </c>
      <c r="V61">
        <v>3</v>
      </c>
      <c r="W61" s="4">
        <f t="shared" si="0"/>
        <v>54</v>
      </c>
    </row>
    <row r="62" spans="1:23" x14ac:dyDescent="0.3">
      <c r="A62" s="2">
        <v>61</v>
      </c>
      <c r="B62">
        <v>4</v>
      </c>
      <c r="C62">
        <v>2</v>
      </c>
      <c r="D62">
        <v>1</v>
      </c>
      <c r="E62">
        <v>2</v>
      </c>
      <c r="F62">
        <v>2</v>
      </c>
      <c r="G62">
        <v>2</v>
      </c>
      <c r="H62">
        <v>3</v>
      </c>
      <c r="I62">
        <v>4</v>
      </c>
      <c r="J62">
        <v>3</v>
      </c>
      <c r="K62">
        <v>3</v>
      </c>
      <c r="L62">
        <v>4</v>
      </c>
      <c r="M62">
        <v>3</v>
      </c>
      <c r="N62">
        <v>1</v>
      </c>
      <c r="O62">
        <v>1</v>
      </c>
      <c r="P62">
        <v>2</v>
      </c>
      <c r="Q62" s="20">
        <v>1</v>
      </c>
      <c r="R62">
        <v>3</v>
      </c>
      <c r="S62" s="20">
        <v>1</v>
      </c>
      <c r="T62">
        <v>3</v>
      </c>
      <c r="U62">
        <v>2</v>
      </c>
      <c r="V62">
        <v>2</v>
      </c>
      <c r="W62" s="4">
        <f t="shared" si="0"/>
        <v>49</v>
      </c>
    </row>
    <row r="63" spans="1:23" x14ac:dyDescent="0.3">
      <c r="A63" s="2">
        <v>62</v>
      </c>
      <c r="B63">
        <v>4</v>
      </c>
      <c r="C63">
        <v>4</v>
      </c>
      <c r="D63">
        <v>3</v>
      </c>
      <c r="E63">
        <v>4</v>
      </c>
      <c r="F63">
        <v>2</v>
      </c>
      <c r="G63">
        <v>2</v>
      </c>
      <c r="H63">
        <v>2</v>
      </c>
      <c r="I63">
        <v>4</v>
      </c>
      <c r="J63">
        <v>2</v>
      </c>
      <c r="K63">
        <v>2</v>
      </c>
      <c r="L63">
        <v>3</v>
      </c>
      <c r="M63">
        <v>2</v>
      </c>
      <c r="N63">
        <v>3</v>
      </c>
      <c r="O63">
        <v>1</v>
      </c>
      <c r="P63">
        <v>2</v>
      </c>
      <c r="Q63" s="20">
        <v>3</v>
      </c>
      <c r="R63">
        <v>2</v>
      </c>
      <c r="S63" s="20">
        <v>3</v>
      </c>
      <c r="T63">
        <v>2</v>
      </c>
      <c r="U63">
        <v>1</v>
      </c>
      <c r="V63">
        <v>3</v>
      </c>
      <c r="W63" s="4">
        <f t="shared" si="0"/>
        <v>54</v>
      </c>
    </row>
    <row r="64" spans="1:23" x14ac:dyDescent="0.3">
      <c r="A64" s="2">
        <v>63</v>
      </c>
      <c r="B64">
        <v>4</v>
      </c>
      <c r="C64">
        <v>2</v>
      </c>
      <c r="D64">
        <v>3</v>
      </c>
      <c r="E64">
        <v>2</v>
      </c>
      <c r="F64">
        <v>2</v>
      </c>
      <c r="G64">
        <v>3</v>
      </c>
      <c r="H64">
        <v>3</v>
      </c>
      <c r="I64">
        <v>4</v>
      </c>
      <c r="J64">
        <v>2</v>
      </c>
      <c r="K64">
        <v>2</v>
      </c>
      <c r="L64">
        <v>2</v>
      </c>
      <c r="M64">
        <v>2</v>
      </c>
      <c r="N64">
        <v>2</v>
      </c>
      <c r="O64">
        <v>2</v>
      </c>
      <c r="P64">
        <v>3</v>
      </c>
      <c r="Q64" s="20">
        <v>3</v>
      </c>
      <c r="R64">
        <v>2</v>
      </c>
      <c r="S64" s="20">
        <v>3</v>
      </c>
      <c r="T64">
        <v>2</v>
      </c>
      <c r="U64">
        <v>2</v>
      </c>
      <c r="V64">
        <v>3</v>
      </c>
      <c r="W64" s="4">
        <f t="shared" si="0"/>
        <v>53</v>
      </c>
    </row>
    <row r="65" spans="1:23" x14ac:dyDescent="0.3">
      <c r="A65" s="2">
        <v>64</v>
      </c>
      <c r="B65">
        <v>4</v>
      </c>
      <c r="C65">
        <v>2</v>
      </c>
      <c r="D65">
        <v>2</v>
      </c>
      <c r="E65">
        <v>2</v>
      </c>
      <c r="F65">
        <v>3</v>
      </c>
      <c r="G65">
        <v>2</v>
      </c>
      <c r="H65">
        <v>3</v>
      </c>
      <c r="I65">
        <v>4</v>
      </c>
      <c r="J65">
        <v>4</v>
      </c>
      <c r="K65">
        <v>2</v>
      </c>
      <c r="L65">
        <v>2</v>
      </c>
      <c r="M65">
        <v>2</v>
      </c>
      <c r="N65">
        <v>2</v>
      </c>
      <c r="O65">
        <v>2</v>
      </c>
      <c r="P65">
        <v>2</v>
      </c>
      <c r="Q65" s="20">
        <v>3</v>
      </c>
      <c r="R65">
        <v>3</v>
      </c>
      <c r="S65" s="20">
        <v>3</v>
      </c>
      <c r="T65">
        <v>4</v>
      </c>
      <c r="U65">
        <v>3</v>
      </c>
      <c r="V65">
        <v>3</v>
      </c>
      <c r="W65" s="4">
        <f t="shared" si="0"/>
        <v>57</v>
      </c>
    </row>
    <row r="66" spans="1:23" x14ac:dyDescent="0.3">
      <c r="A66" s="2">
        <v>65</v>
      </c>
      <c r="B66">
        <v>2</v>
      </c>
      <c r="C66">
        <v>3</v>
      </c>
      <c r="D66">
        <v>2</v>
      </c>
      <c r="E66">
        <v>2</v>
      </c>
      <c r="F66">
        <v>3</v>
      </c>
      <c r="G66">
        <v>3</v>
      </c>
      <c r="H66">
        <v>2</v>
      </c>
      <c r="I66">
        <v>2</v>
      </c>
      <c r="J66">
        <v>2</v>
      </c>
      <c r="K66">
        <v>2</v>
      </c>
      <c r="L66">
        <v>4</v>
      </c>
      <c r="M66">
        <v>2</v>
      </c>
      <c r="N66">
        <v>1</v>
      </c>
      <c r="O66">
        <v>3</v>
      </c>
      <c r="P66">
        <v>3</v>
      </c>
      <c r="Q66" s="20">
        <v>2</v>
      </c>
      <c r="R66">
        <v>3</v>
      </c>
      <c r="S66" s="20">
        <v>3</v>
      </c>
      <c r="T66">
        <v>3</v>
      </c>
      <c r="U66">
        <v>3</v>
      </c>
      <c r="V66">
        <v>3</v>
      </c>
      <c r="W66" s="4">
        <f t="shared" si="0"/>
        <v>53</v>
      </c>
    </row>
    <row r="67" spans="1:23" x14ac:dyDescent="0.3">
      <c r="A67" s="2">
        <v>66</v>
      </c>
      <c r="B67">
        <v>3</v>
      </c>
      <c r="C67">
        <v>2</v>
      </c>
      <c r="D67">
        <v>2</v>
      </c>
      <c r="E67">
        <v>3</v>
      </c>
      <c r="F67">
        <v>2</v>
      </c>
      <c r="G67">
        <v>3</v>
      </c>
      <c r="H67">
        <v>2</v>
      </c>
      <c r="I67">
        <v>3</v>
      </c>
      <c r="J67">
        <v>2</v>
      </c>
      <c r="K67">
        <v>2</v>
      </c>
      <c r="L67">
        <v>2</v>
      </c>
      <c r="M67">
        <v>2</v>
      </c>
      <c r="N67">
        <v>2</v>
      </c>
      <c r="O67">
        <v>3</v>
      </c>
      <c r="P67">
        <v>3</v>
      </c>
      <c r="Q67" s="20">
        <v>2</v>
      </c>
      <c r="R67">
        <v>2</v>
      </c>
      <c r="S67" s="20">
        <v>2</v>
      </c>
      <c r="T67">
        <v>3</v>
      </c>
      <c r="U67">
        <v>2</v>
      </c>
      <c r="V67">
        <v>3</v>
      </c>
      <c r="W67" s="4">
        <f t="shared" ref="W67:W101" si="1">SUM(B67:V67)</f>
        <v>50</v>
      </c>
    </row>
    <row r="68" spans="1:23" x14ac:dyDescent="0.3">
      <c r="A68" s="2">
        <v>67</v>
      </c>
      <c r="B68">
        <v>3</v>
      </c>
      <c r="C68">
        <v>4</v>
      </c>
      <c r="D68">
        <v>3</v>
      </c>
      <c r="E68">
        <v>2</v>
      </c>
      <c r="F68">
        <v>4</v>
      </c>
      <c r="G68">
        <v>2</v>
      </c>
      <c r="H68">
        <v>1</v>
      </c>
      <c r="I68">
        <v>3</v>
      </c>
      <c r="J68">
        <v>1</v>
      </c>
      <c r="K68">
        <v>2</v>
      </c>
      <c r="L68">
        <v>1</v>
      </c>
      <c r="M68">
        <v>2</v>
      </c>
      <c r="N68">
        <v>4</v>
      </c>
      <c r="O68">
        <v>4</v>
      </c>
      <c r="P68">
        <v>2</v>
      </c>
      <c r="Q68" s="20">
        <v>3</v>
      </c>
      <c r="R68">
        <v>2</v>
      </c>
      <c r="S68" s="20">
        <v>3</v>
      </c>
      <c r="T68">
        <v>2</v>
      </c>
      <c r="U68">
        <v>2</v>
      </c>
      <c r="V68">
        <v>4</v>
      </c>
      <c r="W68" s="4">
        <f t="shared" si="1"/>
        <v>54</v>
      </c>
    </row>
    <row r="69" spans="1:23" x14ac:dyDescent="0.3">
      <c r="A69" s="2">
        <v>68</v>
      </c>
      <c r="B69">
        <v>3</v>
      </c>
      <c r="C69">
        <v>3</v>
      </c>
      <c r="D69">
        <v>3</v>
      </c>
      <c r="E69">
        <v>2</v>
      </c>
      <c r="F69">
        <v>2</v>
      </c>
      <c r="G69">
        <v>2</v>
      </c>
      <c r="H69">
        <v>1</v>
      </c>
      <c r="I69">
        <v>3</v>
      </c>
      <c r="J69">
        <v>1</v>
      </c>
      <c r="K69">
        <v>3</v>
      </c>
      <c r="L69">
        <v>2</v>
      </c>
      <c r="M69">
        <v>3</v>
      </c>
      <c r="N69">
        <v>2</v>
      </c>
      <c r="O69">
        <v>2</v>
      </c>
      <c r="P69">
        <v>2</v>
      </c>
      <c r="Q69" s="20">
        <v>3</v>
      </c>
      <c r="R69">
        <v>2</v>
      </c>
      <c r="S69" s="20">
        <v>2</v>
      </c>
      <c r="T69">
        <v>4</v>
      </c>
      <c r="U69">
        <v>3</v>
      </c>
      <c r="V69">
        <v>4</v>
      </c>
      <c r="W69" s="4">
        <f t="shared" si="1"/>
        <v>52</v>
      </c>
    </row>
    <row r="70" spans="1:23" x14ac:dyDescent="0.3">
      <c r="A70" s="2">
        <v>69</v>
      </c>
      <c r="B70">
        <v>4</v>
      </c>
      <c r="C70">
        <v>3</v>
      </c>
      <c r="D70">
        <v>3</v>
      </c>
      <c r="E70">
        <v>2</v>
      </c>
      <c r="F70">
        <v>1</v>
      </c>
      <c r="G70">
        <v>2</v>
      </c>
      <c r="H70">
        <v>3</v>
      </c>
      <c r="I70">
        <v>4</v>
      </c>
      <c r="J70">
        <v>4</v>
      </c>
      <c r="K70">
        <v>3</v>
      </c>
      <c r="L70">
        <v>3</v>
      </c>
      <c r="M70">
        <v>3</v>
      </c>
      <c r="N70">
        <v>3</v>
      </c>
      <c r="O70">
        <v>1</v>
      </c>
      <c r="P70">
        <v>2</v>
      </c>
      <c r="Q70" s="20">
        <v>4</v>
      </c>
      <c r="R70">
        <v>2</v>
      </c>
      <c r="S70" s="20">
        <v>1</v>
      </c>
      <c r="T70">
        <v>4</v>
      </c>
      <c r="U70">
        <v>1</v>
      </c>
      <c r="V70">
        <v>4</v>
      </c>
      <c r="W70" s="4">
        <f t="shared" si="1"/>
        <v>57</v>
      </c>
    </row>
    <row r="71" spans="1:23" x14ac:dyDescent="0.3">
      <c r="A71" s="2">
        <v>70</v>
      </c>
      <c r="B71">
        <v>3</v>
      </c>
      <c r="C71">
        <v>1</v>
      </c>
      <c r="D71">
        <v>3</v>
      </c>
      <c r="E71">
        <v>2</v>
      </c>
      <c r="F71">
        <v>4</v>
      </c>
      <c r="G71">
        <v>4</v>
      </c>
      <c r="H71">
        <v>2</v>
      </c>
      <c r="I71">
        <v>3</v>
      </c>
      <c r="J71">
        <v>1</v>
      </c>
      <c r="K71">
        <v>4</v>
      </c>
      <c r="L71">
        <v>2</v>
      </c>
      <c r="M71">
        <v>4</v>
      </c>
      <c r="N71">
        <v>3</v>
      </c>
      <c r="O71">
        <v>3</v>
      </c>
      <c r="P71">
        <v>4</v>
      </c>
      <c r="Q71" s="20">
        <v>4</v>
      </c>
      <c r="R71">
        <v>3</v>
      </c>
      <c r="S71" s="20">
        <v>2</v>
      </c>
      <c r="T71">
        <v>3</v>
      </c>
      <c r="U71">
        <v>4</v>
      </c>
      <c r="V71">
        <v>2</v>
      </c>
      <c r="W71" s="4">
        <f t="shared" si="1"/>
        <v>61</v>
      </c>
    </row>
    <row r="72" spans="1:23" x14ac:dyDescent="0.3">
      <c r="A72" s="2">
        <v>71</v>
      </c>
      <c r="B72">
        <v>4</v>
      </c>
      <c r="C72">
        <v>1</v>
      </c>
      <c r="D72">
        <v>3</v>
      </c>
      <c r="E72">
        <v>2</v>
      </c>
      <c r="F72">
        <v>1</v>
      </c>
      <c r="G72">
        <v>2</v>
      </c>
      <c r="H72">
        <v>1</v>
      </c>
      <c r="I72">
        <v>4</v>
      </c>
      <c r="J72">
        <v>1</v>
      </c>
      <c r="K72">
        <v>4</v>
      </c>
      <c r="L72">
        <v>2</v>
      </c>
      <c r="M72">
        <v>4</v>
      </c>
      <c r="N72">
        <v>2</v>
      </c>
      <c r="O72">
        <v>4</v>
      </c>
      <c r="P72">
        <v>2</v>
      </c>
      <c r="Q72" s="20">
        <v>3</v>
      </c>
      <c r="R72">
        <v>2</v>
      </c>
      <c r="S72" s="20">
        <v>1</v>
      </c>
      <c r="T72">
        <v>2</v>
      </c>
      <c r="U72">
        <v>2</v>
      </c>
      <c r="V72">
        <v>2</v>
      </c>
      <c r="W72" s="4">
        <f t="shared" si="1"/>
        <v>49</v>
      </c>
    </row>
    <row r="73" spans="1:23" x14ac:dyDescent="0.3">
      <c r="A73" s="2">
        <v>72</v>
      </c>
      <c r="B73">
        <v>2</v>
      </c>
      <c r="C73">
        <v>4</v>
      </c>
      <c r="D73">
        <v>2</v>
      </c>
      <c r="E73">
        <v>3</v>
      </c>
      <c r="F73">
        <v>3</v>
      </c>
      <c r="G73">
        <v>4</v>
      </c>
      <c r="H73">
        <v>2</v>
      </c>
      <c r="I73">
        <v>2</v>
      </c>
      <c r="J73">
        <v>1</v>
      </c>
      <c r="K73">
        <v>3</v>
      </c>
      <c r="L73">
        <v>3</v>
      </c>
      <c r="M73">
        <v>3</v>
      </c>
      <c r="N73">
        <v>2</v>
      </c>
      <c r="O73">
        <v>4</v>
      </c>
      <c r="P73">
        <v>4</v>
      </c>
      <c r="Q73" s="20">
        <v>4</v>
      </c>
      <c r="R73">
        <v>4</v>
      </c>
      <c r="S73" s="20">
        <v>2</v>
      </c>
      <c r="T73">
        <v>3</v>
      </c>
      <c r="U73">
        <v>3</v>
      </c>
      <c r="V73">
        <v>4</v>
      </c>
      <c r="W73" s="4">
        <f t="shared" si="1"/>
        <v>62</v>
      </c>
    </row>
    <row r="74" spans="1:23" x14ac:dyDescent="0.3">
      <c r="A74" s="2">
        <v>73</v>
      </c>
      <c r="B74">
        <v>4</v>
      </c>
      <c r="C74">
        <v>3</v>
      </c>
      <c r="D74">
        <v>4</v>
      </c>
      <c r="E74">
        <v>1</v>
      </c>
      <c r="F74">
        <v>3</v>
      </c>
      <c r="G74">
        <v>4</v>
      </c>
      <c r="H74">
        <v>1</v>
      </c>
      <c r="I74">
        <v>4</v>
      </c>
      <c r="J74">
        <v>3</v>
      </c>
      <c r="K74">
        <v>3</v>
      </c>
      <c r="L74">
        <v>3</v>
      </c>
      <c r="M74">
        <v>3</v>
      </c>
      <c r="N74">
        <v>4</v>
      </c>
      <c r="O74">
        <v>4</v>
      </c>
      <c r="P74">
        <v>4</v>
      </c>
      <c r="Q74" s="20">
        <v>3</v>
      </c>
      <c r="R74">
        <v>2</v>
      </c>
      <c r="S74" s="20">
        <v>2</v>
      </c>
      <c r="T74">
        <v>4</v>
      </c>
      <c r="U74">
        <v>1</v>
      </c>
      <c r="V74">
        <v>4</v>
      </c>
      <c r="W74" s="4">
        <f t="shared" si="1"/>
        <v>64</v>
      </c>
    </row>
    <row r="75" spans="1:23" x14ac:dyDescent="0.3">
      <c r="A75" s="2">
        <v>74</v>
      </c>
      <c r="B75">
        <v>3</v>
      </c>
      <c r="C75">
        <v>2</v>
      </c>
      <c r="D75">
        <v>4</v>
      </c>
      <c r="E75">
        <v>3</v>
      </c>
      <c r="F75">
        <v>4</v>
      </c>
      <c r="G75">
        <v>3</v>
      </c>
      <c r="H75">
        <v>2</v>
      </c>
      <c r="I75">
        <v>3</v>
      </c>
      <c r="J75">
        <v>3</v>
      </c>
      <c r="K75">
        <v>3</v>
      </c>
      <c r="L75">
        <v>2</v>
      </c>
      <c r="M75">
        <v>3</v>
      </c>
      <c r="N75">
        <v>2</v>
      </c>
      <c r="O75">
        <v>4</v>
      </c>
      <c r="P75">
        <v>3</v>
      </c>
      <c r="Q75" s="20">
        <v>4</v>
      </c>
      <c r="R75">
        <v>3</v>
      </c>
      <c r="S75" s="20">
        <v>2</v>
      </c>
      <c r="T75">
        <v>3</v>
      </c>
      <c r="U75">
        <v>4</v>
      </c>
      <c r="V75">
        <v>3</v>
      </c>
      <c r="W75" s="4">
        <f t="shared" si="1"/>
        <v>63</v>
      </c>
    </row>
    <row r="76" spans="1:23" x14ac:dyDescent="0.3">
      <c r="A76" s="2">
        <v>75</v>
      </c>
      <c r="B76">
        <v>2</v>
      </c>
      <c r="C76">
        <v>2</v>
      </c>
      <c r="D76">
        <v>2</v>
      </c>
      <c r="E76">
        <v>2</v>
      </c>
      <c r="F76">
        <v>4</v>
      </c>
      <c r="G76">
        <v>2</v>
      </c>
      <c r="H76">
        <v>1</v>
      </c>
      <c r="I76">
        <v>2</v>
      </c>
      <c r="J76">
        <v>2</v>
      </c>
      <c r="K76">
        <v>2</v>
      </c>
      <c r="L76">
        <v>2</v>
      </c>
      <c r="M76">
        <v>2</v>
      </c>
      <c r="N76">
        <v>2</v>
      </c>
      <c r="O76">
        <v>2</v>
      </c>
      <c r="P76">
        <v>2</v>
      </c>
      <c r="Q76" s="20">
        <v>2</v>
      </c>
      <c r="R76">
        <v>2</v>
      </c>
      <c r="S76" s="20">
        <v>2</v>
      </c>
      <c r="T76">
        <v>2</v>
      </c>
      <c r="U76">
        <v>4</v>
      </c>
      <c r="V76">
        <v>2</v>
      </c>
      <c r="W76" s="4">
        <f t="shared" si="1"/>
        <v>45</v>
      </c>
    </row>
    <row r="77" spans="1:23" x14ac:dyDescent="0.3">
      <c r="A77" s="2">
        <v>76</v>
      </c>
      <c r="B77">
        <v>3</v>
      </c>
      <c r="C77">
        <v>4</v>
      </c>
      <c r="D77">
        <v>4</v>
      </c>
      <c r="E77">
        <v>2</v>
      </c>
      <c r="F77">
        <v>3</v>
      </c>
      <c r="G77">
        <v>3</v>
      </c>
      <c r="H77">
        <v>2</v>
      </c>
      <c r="I77">
        <v>3</v>
      </c>
      <c r="J77">
        <v>2</v>
      </c>
      <c r="K77">
        <v>4</v>
      </c>
      <c r="L77">
        <v>3</v>
      </c>
      <c r="M77">
        <v>4</v>
      </c>
      <c r="N77">
        <v>3</v>
      </c>
      <c r="O77">
        <v>4</v>
      </c>
      <c r="P77">
        <v>3</v>
      </c>
      <c r="Q77" s="20">
        <v>4</v>
      </c>
      <c r="R77">
        <v>2</v>
      </c>
      <c r="S77" s="20">
        <v>2</v>
      </c>
      <c r="T77">
        <v>3</v>
      </c>
      <c r="U77">
        <v>2</v>
      </c>
      <c r="V77">
        <v>2</v>
      </c>
      <c r="W77" s="4">
        <f t="shared" si="1"/>
        <v>62</v>
      </c>
    </row>
    <row r="78" spans="1:23" x14ac:dyDescent="0.3">
      <c r="A78" s="2">
        <v>77</v>
      </c>
      <c r="B78">
        <v>1</v>
      </c>
      <c r="C78">
        <v>2</v>
      </c>
      <c r="D78">
        <v>3</v>
      </c>
      <c r="E78">
        <v>2</v>
      </c>
      <c r="F78">
        <v>2</v>
      </c>
      <c r="G78">
        <v>3</v>
      </c>
      <c r="H78">
        <v>3</v>
      </c>
      <c r="I78">
        <v>1</v>
      </c>
      <c r="J78">
        <v>3</v>
      </c>
      <c r="K78">
        <v>1</v>
      </c>
      <c r="L78">
        <v>2</v>
      </c>
      <c r="M78">
        <v>1</v>
      </c>
      <c r="N78">
        <v>3</v>
      </c>
      <c r="O78">
        <v>1</v>
      </c>
      <c r="P78">
        <v>3</v>
      </c>
      <c r="Q78" s="20">
        <v>3</v>
      </c>
      <c r="R78">
        <v>4</v>
      </c>
      <c r="S78" s="20">
        <v>1</v>
      </c>
      <c r="T78">
        <v>4</v>
      </c>
      <c r="U78">
        <v>2</v>
      </c>
      <c r="V78">
        <v>3</v>
      </c>
      <c r="W78" s="4">
        <f t="shared" si="1"/>
        <v>48</v>
      </c>
    </row>
    <row r="79" spans="1:23" x14ac:dyDescent="0.3">
      <c r="A79" s="2">
        <v>78</v>
      </c>
      <c r="B79">
        <v>2</v>
      </c>
      <c r="C79">
        <v>3</v>
      </c>
      <c r="D79">
        <v>3</v>
      </c>
      <c r="E79">
        <v>2</v>
      </c>
      <c r="F79">
        <v>2</v>
      </c>
      <c r="G79">
        <v>4</v>
      </c>
      <c r="H79">
        <v>4</v>
      </c>
      <c r="I79">
        <v>2</v>
      </c>
      <c r="J79">
        <v>4</v>
      </c>
      <c r="K79">
        <v>2</v>
      </c>
      <c r="L79">
        <v>4</v>
      </c>
      <c r="M79">
        <v>2</v>
      </c>
      <c r="N79">
        <v>3</v>
      </c>
      <c r="O79">
        <v>2</v>
      </c>
      <c r="P79">
        <v>4</v>
      </c>
      <c r="Q79" s="20">
        <v>3</v>
      </c>
      <c r="R79">
        <v>3</v>
      </c>
      <c r="S79" s="20">
        <v>3</v>
      </c>
      <c r="T79">
        <v>4</v>
      </c>
      <c r="U79">
        <v>2</v>
      </c>
      <c r="V79">
        <v>4</v>
      </c>
      <c r="W79" s="4">
        <f t="shared" si="1"/>
        <v>62</v>
      </c>
    </row>
    <row r="80" spans="1:23" x14ac:dyDescent="0.3">
      <c r="A80" s="2">
        <v>79</v>
      </c>
      <c r="B80">
        <v>2</v>
      </c>
      <c r="C80">
        <v>3</v>
      </c>
      <c r="D80">
        <v>3</v>
      </c>
      <c r="E80">
        <v>3</v>
      </c>
      <c r="F80">
        <v>4</v>
      </c>
      <c r="G80">
        <v>3</v>
      </c>
      <c r="H80">
        <v>4</v>
      </c>
      <c r="I80">
        <v>2</v>
      </c>
      <c r="J80">
        <v>4</v>
      </c>
      <c r="K80">
        <v>4</v>
      </c>
      <c r="L80">
        <v>2</v>
      </c>
      <c r="M80">
        <v>4</v>
      </c>
      <c r="N80">
        <v>2</v>
      </c>
      <c r="O80">
        <v>4</v>
      </c>
      <c r="P80">
        <v>3</v>
      </c>
      <c r="Q80" s="20">
        <v>2</v>
      </c>
      <c r="R80">
        <v>3</v>
      </c>
      <c r="S80" s="20">
        <v>3</v>
      </c>
      <c r="T80">
        <v>4</v>
      </c>
      <c r="U80">
        <v>3</v>
      </c>
      <c r="V80">
        <v>3</v>
      </c>
      <c r="W80" s="4">
        <f t="shared" si="1"/>
        <v>65</v>
      </c>
    </row>
    <row r="81" spans="1:23" x14ac:dyDescent="0.3">
      <c r="A81" s="2">
        <v>80</v>
      </c>
      <c r="B81">
        <v>3</v>
      </c>
      <c r="C81">
        <v>2</v>
      </c>
      <c r="D81">
        <v>2</v>
      </c>
      <c r="E81">
        <v>2</v>
      </c>
      <c r="F81">
        <v>2</v>
      </c>
      <c r="G81">
        <v>2</v>
      </c>
      <c r="H81">
        <v>3</v>
      </c>
      <c r="I81">
        <v>3</v>
      </c>
      <c r="J81">
        <v>4</v>
      </c>
      <c r="K81">
        <v>2</v>
      </c>
      <c r="L81">
        <v>3</v>
      </c>
      <c r="M81">
        <v>2</v>
      </c>
      <c r="N81">
        <v>3</v>
      </c>
      <c r="O81">
        <v>2</v>
      </c>
      <c r="P81">
        <v>2</v>
      </c>
      <c r="Q81" s="20">
        <v>2</v>
      </c>
      <c r="R81">
        <v>3</v>
      </c>
      <c r="S81" s="20">
        <v>2</v>
      </c>
      <c r="T81">
        <v>4</v>
      </c>
      <c r="U81">
        <v>4</v>
      </c>
      <c r="V81">
        <v>3</v>
      </c>
      <c r="W81" s="4">
        <f t="shared" si="1"/>
        <v>55</v>
      </c>
    </row>
    <row r="82" spans="1:23" x14ac:dyDescent="0.3">
      <c r="A82" s="2">
        <v>81</v>
      </c>
      <c r="B82">
        <v>2</v>
      </c>
      <c r="C82">
        <v>2</v>
      </c>
      <c r="D82">
        <v>1</v>
      </c>
      <c r="E82">
        <v>3</v>
      </c>
      <c r="F82">
        <v>2</v>
      </c>
      <c r="G82">
        <v>2</v>
      </c>
      <c r="H82">
        <v>3</v>
      </c>
      <c r="I82">
        <v>2</v>
      </c>
      <c r="J82">
        <v>4</v>
      </c>
      <c r="K82">
        <v>2</v>
      </c>
      <c r="L82">
        <v>4</v>
      </c>
      <c r="M82">
        <v>2</v>
      </c>
      <c r="N82">
        <v>4</v>
      </c>
      <c r="O82">
        <v>2</v>
      </c>
      <c r="P82">
        <v>2</v>
      </c>
      <c r="Q82" s="20">
        <v>3</v>
      </c>
      <c r="R82">
        <v>2</v>
      </c>
      <c r="S82" s="20">
        <v>3</v>
      </c>
      <c r="T82">
        <v>2</v>
      </c>
      <c r="U82">
        <v>1</v>
      </c>
      <c r="V82">
        <v>2</v>
      </c>
      <c r="W82" s="4">
        <f t="shared" si="1"/>
        <v>50</v>
      </c>
    </row>
    <row r="83" spans="1:23" x14ac:dyDescent="0.3">
      <c r="A83" s="2">
        <v>82</v>
      </c>
      <c r="B83">
        <v>1</v>
      </c>
      <c r="C83">
        <v>3</v>
      </c>
      <c r="D83">
        <v>2</v>
      </c>
      <c r="E83">
        <v>1</v>
      </c>
      <c r="F83">
        <v>3</v>
      </c>
      <c r="G83">
        <v>3</v>
      </c>
      <c r="H83">
        <v>1</v>
      </c>
      <c r="I83">
        <v>1</v>
      </c>
      <c r="J83">
        <v>1</v>
      </c>
      <c r="K83">
        <v>1</v>
      </c>
      <c r="L83">
        <v>1</v>
      </c>
      <c r="M83">
        <v>1</v>
      </c>
      <c r="N83">
        <v>2</v>
      </c>
      <c r="O83">
        <v>3</v>
      </c>
      <c r="P83">
        <v>3</v>
      </c>
      <c r="Q83" s="20">
        <v>1</v>
      </c>
      <c r="R83">
        <v>4</v>
      </c>
      <c r="S83" s="20">
        <v>4</v>
      </c>
      <c r="T83">
        <v>4</v>
      </c>
      <c r="U83">
        <v>4</v>
      </c>
      <c r="V83">
        <v>2</v>
      </c>
      <c r="W83" s="4">
        <f t="shared" si="1"/>
        <v>46</v>
      </c>
    </row>
    <row r="84" spans="1:23" x14ac:dyDescent="0.3">
      <c r="A84" s="2">
        <v>83</v>
      </c>
      <c r="B84">
        <v>1</v>
      </c>
      <c r="C84">
        <v>2</v>
      </c>
      <c r="D84">
        <v>1</v>
      </c>
      <c r="E84">
        <v>4</v>
      </c>
      <c r="F84">
        <v>3</v>
      </c>
      <c r="G84">
        <v>1</v>
      </c>
      <c r="H84">
        <v>4</v>
      </c>
      <c r="I84">
        <v>1</v>
      </c>
      <c r="J84">
        <v>3</v>
      </c>
      <c r="K84">
        <v>3</v>
      </c>
      <c r="L84">
        <v>2</v>
      </c>
      <c r="M84">
        <v>3</v>
      </c>
      <c r="N84">
        <v>3</v>
      </c>
      <c r="O84">
        <v>2</v>
      </c>
      <c r="P84">
        <v>1</v>
      </c>
      <c r="Q84" s="20">
        <v>3</v>
      </c>
      <c r="R84">
        <v>1</v>
      </c>
      <c r="S84" s="20">
        <v>1</v>
      </c>
      <c r="T84">
        <v>1</v>
      </c>
      <c r="U84">
        <v>4</v>
      </c>
      <c r="V84">
        <v>2</v>
      </c>
      <c r="W84" s="4">
        <f t="shared" si="1"/>
        <v>46</v>
      </c>
    </row>
    <row r="85" spans="1:23" x14ac:dyDescent="0.3">
      <c r="A85" s="2">
        <v>84</v>
      </c>
      <c r="B85">
        <v>4</v>
      </c>
      <c r="C85">
        <v>3</v>
      </c>
      <c r="D85">
        <v>2</v>
      </c>
      <c r="E85">
        <v>3</v>
      </c>
      <c r="F85">
        <v>4</v>
      </c>
      <c r="G85">
        <v>4</v>
      </c>
      <c r="H85">
        <v>1</v>
      </c>
      <c r="I85">
        <v>4</v>
      </c>
      <c r="J85">
        <v>3</v>
      </c>
      <c r="K85">
        <v>1</v>
      </c>
      <c r="L85">
        <v>3</v>
      </c>
      <c r="M85">
        <v>1</v>
      </c>
      <c r="N85">
        <v>2</v>
      </c>
      <c r="O85">
        <v>2</v>
      </c>
      <c r="P85">
        <v>4</v>
      </c>
      <c r="Q85" s="20">
        <v>1</v>
      </c>
      <c r="R85">
        <v>3</v>
      </c>
      <c r="S85" s="20">
        <v>3</v>
      </c>
      <c r="T85">
        <v>1</v>
      </c>
      <c r="U85">
        <v>2</v>
      </c>
      <c r="V85">
        <v>3</v>
      </c>
      <c r="W85" s="4">
        <f t="shared" si="1"/>
        <v>54</v>
      </c>
    </row>
    <row r="86" spans="1:23" x14ac:dyDescent="0.3">
      <c r="A86" s="2">
        <v>85</v>
      </c>
      <c r="B86">
        <v>4</v>
      </c>
      <c r="C86">
        <v>3</v>
      </c>
      <c r="D86">
        <v>2</v>
      </c>
      <c r="E86">
        <v>3</v>
      </c>
      <c r="F86">
        <v>3</v>
      </c>
      <c r="G86">
        <v>4</v>
      </c>
      <c r="H86">
        <v>2</v>
      </c>
      <c r="I86">
        <v>4</v>
      </c>
      <c r="J86">
        <v>3</v>
      </c>
      <c r="K86">
        <v>4</v>
      </c>
      <c r="L86">
        <v>3</v>
      </c>
      <c r="M86">
        <v>4</v>
      </c>
      <c r="N86">
        <v>3</v>
      </c>
      <c r="O86">
        <v>2</v>
      </c>
      <c r="P86">
        <v>4</v>
      </c>
      <c r="Q86" s="20">
        <v>4</v>
      </c>
      <c r="R86">
        <v>4</v>
      </c>
      <c r="S86" s="20">
        <v>3</v>
      </c>
      <c r="T86">
        <v>4</v>
      </c>
      <c r="U86">
        <v>1</v>
      </c>
      <c r="V86">
        <v>4</v>
      </c>
      <c r="W86" s="4">
        <f t="shared" si="1"/>
        <v>68</v>
      </c>
    </row>
    <row r="87" spans="1:23" x14ac:dyDescent="0.3">
      <c r="A87" s="2">
        <v>86</v>
      </c>
      <c r="B87">
        <v>1</v>
      </c>
      <c r="C87">
        <v>2</v>
      </c>
      <c r="D87">
        <v>4</v>
      </c>
      <c r="E87">
        <v>1</v>
      </c>
      <c r="F87">
        <v>3</v>
      </c>
      <c r="G87">
        <v>4</v>
      </c>
      <c r="H87">
        <v>4</v>
      </c>
      <c r="I87">
        <v>1</v>
      </c>
      <c r="J87">
        <v>4</v>
      </c>
      <c r="K87">
        <v>2</v>
      </c>
      <c r="L87">
        <v>2</v>
      </c>
      <c r="M87">
        <v>2</v>
      </c>
      <c r="N87">
        <v>2</v>
      </c>
      <c r="O87">
        <v>1</v>
      </c>
      <c r="P87">
        <v>4</v>
      </c>
      <c r="Q87" s="20">
        <v>1</v>
      </c>
      <c r="R87">
        <v>2</v>
      </c>
      <c r="S87" s="20">
        <v>4</v>
      </c>
      <c r="T87">
        <v>2</v>
      </c>
      <c r="U87">
        <v>2</v>
      </c>
      <c r="V87">
        <v>4</v>
      </c>
      <c r="W87" s="4">
        <f t="shared" si="1"/>
        <v>52</v>
      </c>
    </row>
    <row r="88" spans="1:23" x14ac:dyDescent="0.3">
      <c r="A88" s="2">
        <v>87</v>
      </c>
      <c r="B88">
        <v>4</v>
      </c>
      <c r="C88">
        <v>3</v>
      </c>
      <c r="D88">
        <v>3</v>
      </c>
      <c r="E88">
        <v>3</v>
      </c>
      <c r="F88">
        <v>3</v>
      </c>
      <c r="G88">
        <v>4</v>
      </c>
      <c r="H88">
        <v>4</v>
      </c>
      <c r="I88">
        <v>4</v>
      </c>
      <c r="J88">
        <v>4</v>
      </c>
      <c r="K88">
        <v>3</v>
      </c>
      <c r="L88">
        <v>4</v>
      </c>
      <c r="M88">
        <v>3</v>
      </c>
      <c r="N88">
        <v>4</v>
      </c>
      <c r="O88">
        <v>2</v>
      </c>
      <c r="P88">
        <v>4</v>
      </c>
      <c r="Q88" s="20">
        <v>3</v>
      </c>
      <c r="R88">
        <v>3</v>
      </c>
      <c r="S88" s="20">
        <v>4</v>
      </c>
      <c r="T88">
        <v>4</v>
      </c>
      <c r="U88">
        <v>3</v>
      </c>
      <c r="V88">
        <v>4</v>
      </c>
      <c r="W88" s="4">
        <f t="shared" si="1"/>
        <v>73</v>
      </c>
    </row>
    <row r="89" spans="1:23" x14ac:dyDescent="0.3">
      <c r="A89" s="2">
        <v>88</v>
      </c>
      <c r="B89">
        <v>4</v>
      </c>
      <c r="C89">
        <v>3</v>
      </c>
      <c r="D89">
        <v>4</v>
      </c>
      <c r="E89">
        <v>1</v>
      </c>
      <c r="F89">
        <v>1</v>
      </c>
      <c r="G89">
        <v>2</v>
      </c>
      <c r="H89">
        <v>4</v>
      </c>
      <c r="I89">
        <v>4</v>
      </c>
      <c r="J89">
        <v>4</v>
      </c>
      <c r="K89">
        <v>2</v>
      </c>
      <c r="L89">
        <v>1</v>
      </c>
      <c r="M89">
        <v>2</v>
      </c>
      <c r="N89">
        <v>2</v>
      </c>
      <c r="O89">
        <v>2</v>
      </c>
      <c r="P89">
        <v>2</v>
      </c>
      <c r="Q89" s="20">
        <v>1</v>
      </c>
      <c r="R89">
        <v>4</v>
      </c>
      <c r="S89" s="20">
        <v>4</v>
      </c>
      <c r="T89">
        <v>4</v>
      </c>
      <c r="U89">
        <v>2</v>
      </c>
      <c r="V89">
        <v>4</v>
      </c>
      <c r="W89" s="4">
        <f t="shared" si="1"/>
        <v>57</v>
      </c>
    </row>
    <row r="90" spans="1:23" x14ac:dyDescent="0.3">
      <c r="A90" s="2">
        <v>89</v>
      </c>
      <c r="B90">
        <v>4</v>
      </c>
      <c r="C90">
        <v>3</v>
      </c>
      <c r="D90">
        <v>4</v>
      </c>
      <c r="E90">
        <v>4</v>
      </c>
      <c r="F90">
        <v>3</v>
      </c>
      <c r="G90">
        <v>4</v>
      </c>
      <c r="H90">
        <v>4</v>
      </c>
      <c r="I90">
        <v>4</v>
      </c>
      <c r="J90">
        <v>4</v>
      </c>
      <c r="K90">
        <v>2</v>
      </c>
      <c r="L90">
        <v>4</v>
      </c>
      <c r="M90">
        <v>2</v>
      </c>
      <c r="N90">
        <v>4</v>
      </c>
      <c r="O90">
        <v>1</v>
      </c>
      <c r="P90">
        <v>4</v>
      </c>
      <c r="Q90" s="20">
        <v>2</v>
      </c>
      <c r="R90">
        <v>4</v>
      </c>
      <c r="S90" s="20">
        <v>4</v>
      </c>
      <c r="T90">
        <v>3</v>
      </c>
      <c r="U90">
        <v>3</v>
      </c>
      <c r="V90">
        <v>2</v>
      </c>
      <c r="W90" s="4">
        <f t="shared" si="1"/>
        <v>69</v>
      </c>
    </row>
    <row r="91" spans="1:23" x14ac:dyDescent="0.3">
      <c r="A91" s="2">
        <v>90</v>
      </c>
      <c r="B91">
        <v>4</v>
      </c>
      <c r="C91">
        <v>3</v>
      </c>
      <c r="D91">
        <v>4</v>
      </c>
      <c r="E91">
        <v>4</v>
      </c>
      <c r="F91">
        <v>3</v>
      </c>
      <c r="G91">
        <v>4</v>
      </c>
      <c r="H91">
        <v>4</v>
      </c>
      <c r="I91">
        <v>4</v>
      </c>
      <c r="J91">
        <v>4</v>
      </c>
      <c r="K91">
        <v>2</v>
      </c>
      <c r="L91">
        <v>4</v>
      </c>
      <c r="M91">
        <v>2</v>
      </c>
      <c r="N91">
        <v>2</v>
      </c>
      <c r="O91">
        <v>2</v>
      </c>
      <c r="P91">
        <v>4</v>
      </c>
      <c r="Q91" s="20">
        <v>3</v>
      </c>
      <c r="R91">
        <v>4</v>
      </c>
      <c r="S91" s="20">
        <v>4</v>
      </c>
      <c r="T91">
        <v>3</v>
      </c>
      <c r="U91">
        <v>4</v>
      </c>
      <c r="V91">
        <v>3</v>
      </c>
      <c r="W91" s="4">
        <f t="shared" si="1"/>
        <v>71</v>
      </c>
    </row>
    <row r="92" spans="1:23" x14ac:dyDescent="0.3">
      <c r="A92" s="2">
        <v>91</v>
      </c>
      <c r="B92">
        <v>4</v>
      </c>
      <c r="C92">
        <v>2</v>
      </c>
      <c r="D92">
        <v>3</v>
      </c>
      <c r="E92">
        <v>4</v>
      </c>
      <c r="F92">
        <v>2</v>
      </c>
      <c r="G92">
        <v>4</v>
      </c>
      <c r="H92">
        <v>4</v>
      </c>
      <c r="I92">
        <v>4</v>
      </c>
      <c r="J92">
        <v>4</v>
      </c>
      <c r="K92">
        <v>3</v>
      </c>
      <c r="L92">
        <v>2</v>
      </c>
      <c r="M92">
        <v>3</v>
      </c>
      <c r="N92">
        <v>4</v>
      </c>
      <c r="O92">
        <v>3</v>
      </c>
      <c r="P92">
        <v>4</v>
      </c>
      <c r="Q92" s="20">
        <v>4</v>
      </c>
      <c r="R92">
        <v>4</v>
      </c>
      <c r="S92" s="20">
        <v>4</v>
      </c>
      <c r="T92">
        <v>3</v>
      </c>
      <c r="U92">
        <v>4</v>
      </c>
      <c r="V92">
        <v>4</v>
      </c>
      <c r="W92" s="4">
        <f t="shared" si="1"/>
        <v>73</v>
      </c>
    </row>
    <row r="93" spans="1:23" x14ac:dyDescent="0.3">
      <c r="A93" s="2">
        <v>92</v>
      </c>
      <c r="B93">
        <v>4</v>
      </c>
      <c r="C93">
        <v>2</v>
      </c>
      <c r="D93">
        <v>4</v>
      </c>
      <c r="E93">
        <v>4</v>
      </c>
      <c r="F93">
        <v>2</v>
      </c>
      <c r="G93">
        <v>4</v>
      </c>
      <c r="H93">
        <v>4</v>
      </c>
      <c r="I93">
        <v>4</v>
      </c>
      <c r="J93">
        <v>4</v>
      </c>
      <c r="K93">
        <v>2</v>
      </c>
      <c r="L93">
        <v>4</v>
      </c>
      <c r="M93">
        <v>2</v>
      </c>
      <c r="N93">
        <v>4</v>
      </c>
      <c r="O93">
        <v>2</v>
      </c>
      <c r="P93">
        <v>4</v>
      </c>
      <c r="Q93" s="20">
        <v>1</v>
      </c>
      <c r="R93">
        <v>4</v>
      </c>
      <c r="S93" s="20">
        <v>4</v>
      </c>
      <c r="T93">
        <v>2</v>
      </c>
      <c r="U93">
        <v>4</v>
      </c>
      <c r="V93">
        <v>4</v>
      </c>
      <c r="W93" s="4">
        <f t="shared" si="1"/>
        <v>69</v>
      </c>
    </row>
    <row r="94" spans="1:23" x14ac:dyDescent="0.3">
      <c r="A94" s="2">
        <v>93</v>
      </c>
      <c r="B94">
        <v>4</v>
      </c>
      <c r="C94">
        <v>2</v>
      </c>
      <c r="D94">
        <v>4</v>
      </c>
      <c r="E94">
        <v>4</v>
      </c>
      <c r="F94">
        <v>3</v>
      </c>
      <c r="G94">
        <v>2</v>
      </c>
      <c r="H94">
        <v>3</v>
      </c>
      <c r="I94">
        <v>4</v>
      </c>
      <c r="J94">
        <v>3</v>
      </c>
      <c r="K94">
        <v>2</v>
      </c>
      <c r="L94">
        <v>3</v>
      </c>
      <c r="M94">
        <v>2</v>
      </c>
      <c r="N94">
        <v>3</v>
      </c>
      <c r="O94">
        <v>3</v>
      </c>
      <c r="P94">
        <v>2</v>
      </c>
      <c r="Q94" s="20">
        <v>2</v>
      </c>
      <c r="R94">
        <v>3</v>
      </c>
      <c r="S94" s="20">
        <v>4</v>
      </c>
      <c r="T94">
        <v>2</v>
      </c>
      <c r="U94">
        <v>4</v>
      </c>
      <c r="V94">
        <v>3</v>
      </c>
      <c r="W94" s="4">
        <f t="shared" si="1"/>
        <v>62</v>
      </c>
    </row>
    <row r="95" spans="1:23" x14ac:dyDescent="0.3">
      <c r="A95" s="2">
        <v>94</v>
      </c>
      <c r="B95">
        <v>1</v>
      </c>
      <c r="C95">
        <v>3</v>
      </c>
      <c r="D95">
        <v>1</v>
      </c>
      <c r="E95">
        <v>4</v>
      </c>
      <c r="F95">
        <v>1</v>
      </c>
      <c r="G95">
        <v>4</v>
      </c>
      <c r="H95">
        <v>3</v>
      </c>
      <c r="I95">
        <v>1</v>
      </c>
      <c r="J95">
        <v>4</v>
      </c>
      <c r="K95">
        <v>2</v>
      </c>
      <c r="L95">
        <v>1</v>
      </c>
      <c r="M95">
        <v>2</v>
      </c>
      <c r="N95">
        <v>3</v>
      </c>
      <c r="O95">
        <v>2</v>
      </c>
      <c r="P95">
        <v>4</v>
      </c>
      <c r="Q95" s="20">
        <v>3</v>
      </c>
      <c r="R95">
        <v>4</v>
      </c>
      <c r="S95" s="20">
        <v>4</v>
      </c>
      <c r="T95">
        <v>2</v>
      </c>
      <c r="U95">
        <v>3</v>
      </c>
      <c r="V95">
        <v>3</v>
      </c>
      <c r="W95" s="4">
        <f t="shared" si="1"/>
        <v>55</v>
      </c>
    </row>
    <row r="96" spans="1:23" x14ac:dyDescent="0.3">
      <c r="A96" s="2">
        <v>95</v>
      </c>
      <c r="B96">
        <v>3</v>
      </c>
      <c r="C96">
        <v>4</v>
      </c>
      <c r="D96">
        <v>2</v>
      </c>
      <c r="E96">
        <v>3</v>
      </c>
      <c r="F96">
        <v>3</v>
      </c>
      <c r="G96">
        <v>4</v>
      </c>
      <c r="H96">
        <v>3</v>
      </c>
      <c r="I96">
        <v>3</v>
      </c>
      <c r="J96">
        <v>3</v>
      </c>
      <c r="K96">
        <v>3</v>
      </c>
      <c r="L96">
        <v>3</v>
      </c>
      <c r="M96">
        <v>3</v>
      </c>
      <c r="N96">
        <v>3</v>
      </c>
      <c r="O96">
        <v>4</v>
      </c>
      <c r="P96">
        <v>4</v>
      </c>
      <c r="Q96" s="20">
        <v>3</v>
      </c>
      <c r="R96">
        <v>3</v>
      </c>
      <c r="S96" s="20">
        <v>2</v>
      </c>
      <c r="T96">
        <v>3</v>
      </c>
      <c r="U96">
        <v>4</v>
      </c>
      <c r="V96">
        <v>2</v>
      </c>
      <c r="W96" s="4">
        <f t="shared" si="1"/>
        <v>65</v>
      </c>
    </row>
    <row r="97" spans="1:24" x14ac:dyDescent="0.3">
      <c r="A97" s="2">
        <v>96</v>
      </c>
      <c r="B97">
        <v>3</v>
      </c>
      <c r="C97">
        <v>1</v>
      </c>
      <c r="D97">
        <v>3</v>
      </c>
      <c r="E97">
        <v>3</v>
      </c>
      <c r="F97">
        <v>1</v>
      </c>
      <c r="G97">
        <v>1</v>
      </c>
      <c r="H97">
        <v>3</v>
      </c>
      <c r="I97">
        <v>2</v>
      </c>
      <c r="J97">
        <v>3</v>
      </c>
      <c r="K97">
        <v>2</v>
      </c>
      <c r="L97">
        <v>4</v>
      </c>
      <c r="M97">
        <v>2</v>
      </c>
      <c r="N97">
        <v>1</v>
      </c>
      <c r="O97">
        <v>2</v>
      </c>
      <c r="P97">
        <v>1</v>
      </c>
      <c r="Q97" s="20">
        <v>4</v>
      </c>
      <c r="R97">
        <v>2</v>
      </c>
      <c r="S97" s="20">
        <v>3</v>
      </c>
      <c r="T97">
        <v>1</v>
      </c>
      <c r="U97">
        <v>2</v>
      </c>
      <c r="V97">
        <v>1</v>
      </c>
      <c r="W97" s="4">
        <f t="shared" si="1"/>
        <v>45</v>
      </c>
    </row>
    <row r="98" spans="1:24" x14ac:dyDescent="0.3">
      <c r="A98" s="2">
        <v>97</v>
      </c>
      <c r="B98">
        <v>2</v>
      </c>
      <c r="C98">
        <v>3</v>
      </c>
      <c r="D98">
        <v>3</v>
      </c>
      <c r="E98">
        <v>2</v>
      </c>
      <c r="F98">
        <v>2</v>
      </c>
      <c r="G98">
        <v>3</v>
      </c>
      <c r="H98">
        <v>3</v>
      </c>
      <c r="I98">
        <v>2</v>
      </c>
      <c r="J98">
        <v>4</v>
      </c>
      <c r="K98">
        <v>2</v>
      </c>
      <c r="L98">
        <v>3</v>
      </c>
      <c r="M98">
        <v>2</v>
      </c>
      <c r="N98">
        <v>2</v>
      </c>
      <c r="O98">
        <v>3</v>
      </c>
      <c r="P98">
        <v>3</v>
      </c>
      <c r="Q98" s="20">
        <v>3</v>
      </c>
      <c r="R98">
        <v>4</v>
      </c>
      <c r="S98" s="20">
        <v>2</v>
      </c>
      <c r="T98">
        <v>4</v>
      </c>
      <c r="U98">
        <v>3</v>
      </c>
      <c r="V98">
        <v>4</v>
      </c>
      <c r="W98" s="4">
        <f t="shared" si="1"/>
        <v>59</v>
      </c>
    </row>
    <row r="99" spans="1:24" x14ac:dyDescent="0.3">
      <c r="A99" s="2">
        <v>98</v>
      </c>
      <c r="B99">
        <v>3</v>
      </c>
      <c r="C99">
        <v>1</v>
      </c>
      <c r="D99">
        <v>2</v>
      </c>
      <c r="E99">
        <v>2</v>
      </c>
      <c r="F99">
        <v>1</v>
      </c>
      <c r="G99">
        <v>1</v>
      </c>
      <c r="H99">
        <v>2</v>
      </c>
      <c r="I99">
        <v>2</v>
      </c>
      <c r="J99">
        <v>3</v>
      </c>
      <c r="K99">
        <v>2</v>
      </c>
      <c r="L99">
        <v>4</v>
      </c>
      <c r="M99">
        <v>2</v>
      </c>
      <c r="N99">
        <v>1</v>
      </c>
      <c r="O99">
        <v>2</v>
      </c>
      <c r="P99">
        <v>1</v>
      </c>
      <c r="Q99" s="20">
        <v>2</v>
      </c>
      <c r="R99">
        <v>2</v>
      </c>
      <c r="S99" s="20">
        <v>1</v>
      </c>
      <c r="T99">
        <v>4</v>
      </c>
      <c r="U99">
        <v>2</v>
      </c>
      <c r="V99">
        <v>2</v>
      </c>
      <c r="W99" s="4">
        <f t="shared" si="1"/>
        <v>42</v>
      </c>
    </row>
    <row r="100" spans="1:24" x14ac:dyDescent="0.3">
      <c r="A100" s="2">
        <v>99</v>
      </c>
      <c r="B100">
        <v>2</v>
      </c>
      <c r="C100">
        <v>2</v>
      </c>
      <c r="D100">
        <v>2</v>
      </c>
      <c r="E100">
        <v>2</v>
      </c>
      <c r="F100">
        <v>2</v>
      </c>
      <c r="G100">
        <v>4</v>
      </c>
      <c r="H100">
        <v>3</v>
      </c>
      <c r="I100">
        <v>2</v>
      </c>
      <c r="J100">
        <v>2</v>
      </c>
      <c r="K100">
        <v>2</v>
      </c>
      <c r="L100">
        <v>4</v>
      </c>
      <c r="M100">
        <v>2</v>
      </c>
      <c r="N100">
        <v>2</v>
      </c>
      <c r="O100">
        <v>2</v>
      </c>
      <c r="P100">
        <v>4</v>
      </c>
      <c r="Q100" s="20">
        <v>2</v>
      </c>
      <c r="R100">
        <v>4</v>
      </c>
      <c r="S100" s="20">
        <v>3</v>
      </c>
      <c r="T100">
        <v>4</v>
      </c>
      <c r="U100">
        <v>2</v>
      </c>
      <c r="V100">
        <v>4</v>
      </c>
      <c r="W100" s="4">
        <f t="shared" si="1"/>
        <v>56</v>
      </c>
    </row>
    <row r="101" spans="1:24" x14ac:dyDescent="0.3">
      <c r="A101" s="2">
        <v>100</v>
      </c>
      <c r="B101">
        <v>3</v>
      </c>
      <c r="C101">
        <v>1</v>
      </c>
      <c r="D101">
        <v>4</v>
      </c>
      <c r="E101">
        <v>3</v>
      </c>
      <c r="F101">
        <v>4</v>
      </c>
      <c r="G101">
        <v>3</v>
      </c>
      <c r="H101">
        <v>1</v>
      </c>
      <c r="I101">
        <v>3</v>
      </c>
      <c r="J101">
        <v>4</v>
      </c>
      <c r="K101">
        <v>3</v>
      </c>
      <c r="L101">
        <v>1</v>
      </c>
      <c r="M101">
        <v>3</v>
      </c>
      <c r="N101">
        <v>4</v>
      </c>
      <c r="O101">
        <v>2</v>
      </c>
      <c r="P101">
        <v>3</v>
      </c>
      <c r="Q101" s="20">
        <v>1</v>
      </c>
      <c r="R101">
        <v>4</v>
      </c>
      <c r="S101" s="20">
        <v>4</v>
      </c>
      <c r="T101">
        <v>3</v>
      </c>
      <c r="U101">
        <v>3</v>
      </c>
      <c r="V101">
        <v>3</v>
      </c>
      <c r="W101" s="4">
        <f t="shared" si="1"/>
        <v>60</v>
      </c>
    </row>
    <row r="102" spans="1:24" x14ac:dyDescent="0.3">
      <c r="A102" s="5" t="s">
        <v>2</v>
      </c>
      <c r="B102" s="6">
        <f t="shared" ref="B102:P102" si="2">SUM(B2:B101)</f>
        <v>291</v>
      </c>
      <c r="C102" s="6">
        <f t="shared" si="2"/>
        <v>244</v>
      </c>
      <c r="D102" s="6">
        <f t="shared" si="2"/>
        <v>258</v>
      </c>
      <c r="E102" s="6">
        <f t="shared" si="2"/>
        <v>234</v>
      </c>
      <c r="F102" s="6">
        <f t="shared" si="2"/>
        <v>233</v>
      </c>
      <c r="G102" s="6">
        <f t="shared" si="2"/>
        <v>273</v>
      </c>
      <c r="H102" s="6">
        <f t="shared" si="2"/>
        <v>277</v>
      </c>
      <c r="I102" s="6">
        <f t="shared" si="2"/>
        <v>289</v>
      </c>
      <c r="J102" s="6">
        <f t="shared" si="2"/>
        <v>265</v>
      </c>
      <c r="K102" s="6">
        <f t="shared" si="2"/>
        <v>254</v>
      </c>
      <c r="L102" s="6">
        <f t="shared" si="2"/>
        <v>259</v>
      </c>
      <c r="M102" s="6">
        <f t="shared" si="2"/>
        <v>243</v>
      </c>
      <c r="N102" s="6">
        <f t="shared" si="2"/>
        <v>253</v>
      </c>
      <c r="O102" s="6">
        <f t="shared" si="2"/>
        <v>235</v>
      </c>
      <c r="P102" s="6">
        <f t="shared" si="2"/>
        <v>269</v>
      </c>
      <c r="Q102" s="20">
        <f t="shared" ref="Q102" si="3">SUM(Q2:Q101)</f>
        <v>240</v>
      </c>
      <c r="R102" s="6">
        <f>SUM(R2:R101)</f>
        <v>272</v>
      </c>
      <c r="S102" s="20">
        <f>SUM(S2:S101)</f>
        <v>273</v>
      </c>
      <c r="T102" s="6">
        <f>SUM(T2:T101)</f>
        <v>265</v>
      </c>
      <c r="U102" s="6">
        <f>SUM(U2:U101)</f>
        <v>250</v>
      </c>
      <c r="V102" s="6">
        <f>SUM(V2:V101)</f>
        <v>261</v>
      </c>
      <c r="W102" s="4">
        <f>SUM(B102:V102)</f>
        <v>5438</v>
      </c>
      <c r="X102" s="4"/>
    </row>
    <row r="103" spans="1:24" x14ac:dyDescent="0.3">
      <c r="A103" s="5" t="s">
        <v>3</v>
      </c>
      <c r="B103" s="6">
        <f>AVERAGE(B2:B101)</f>
        <v>2.91</v>
      </c>
      <c r="C103" s="6">
        <f>AVERAGE(C2:C101)</f>
        <v>2.44</v>
      </c>
      <c r="D103" s="6">
        <f>AVERAGE(D2:D101)</f>
        <v>2.58</v>
      </c>
      <c r="E103" s="6">
        <f>AVERAGE(E2:E101)</f>
        <v>2.34</v>
      </c>
      <c r="F103" s="6">
        <f t="shared" ref="F103:V103" si="4">AVERAGE(F2:F101)</f>
        <v>2.33</v>
      </c>
      <c r="G103" s="6">
        <f>AVERAGE(G2:G101)</f>
        <v>2.73</v>
      </c>
      <c r="H103" s="6">
        <f>AVERAGE(H2:H101)</f>
        <v>2.77</v>
      </c>
      <c r="I103" s="6">
        <f t="shared" si="4"/>
        <v>2.89</v>
      </c>
      <c r="J103" s="6">
        <f t="shared" si="4"/>
        <v>2.65</v>
      </c>
      <c r="K103" s="6">
        <f>AVERAGE(K2:K101)</f>
        <v>2.54</v>
      </c>
      <c r="L103" s="6">
        <f>AVERAGE(L2:L101)</f>
        <v>2.59</v>
      </c>
      <c r="M103" s="6">
        <f>AVERAGE(M2:M101)</f>
        <v>2.4300000000000002</v>
      </c>
      <c r="N103" s="6">
        <f t="shared" si="4"/>
        <v>2.5299999999999998</v>
      </c>
      <c r="O103" s="6">
        <f t="shared" si="4"/>
        <v>2.35</v>
      </c>
      <c r="P103" s="6">
        <f t="shared" si="4"/>
        <v>2.69</v>
      </c>
      <c r="Q103" s="20">
        <f t="shared" si="4"/>
        <v>2.4</v>
      </c>
      <c r="R103" s="6">
        <f>AVERAGE(R2:R101)</f>
        <v>2.72</v>
      </c>
      <c r="S103" s="20">
        <f>AVERAGE(S2:S101)</f>
        <v>2.73</v>
      </c>
      <c r="T103" s="6">
        <f t="shared" si="4"/>
        <v>2.65</v>
      </c>
      <c r="U103" s="6">
        <f t="shared" si="4"/>
        <v>2.5</v>
      </c>
      <c r="V103" s="6">
        <f t="shared" si="4"/>
        <v>2.61</v>
      </c>
      <c r="W103" s="4">
        <f>SUM(B103:V103)</f>
        <v>54.379999999999988</v>
      </c>
      <c r="X103" s="4"/>
    </row>
    <row r="104" spans="1:24" x14ac:dyDescent="0.3">
      <c r="N104" t="s">
        <v>59</v>
      </c>
      <c r="O104" t="s">
        <v>59</v>
      </c>
      <c r="P104" t="s">
        <v>60</v>
      </c>
      <c r="Q104" s="20" t="s">
        <v>59</v>
      </c>
      <c r="T104" t="s">
        <v>60</v>
      </c>
      <c r="U104" t="s">
        <v>59</v>
      </c>
    </row>
    <row r="106" spans="1:24" x14ac:dyDescent="0.3">
      <c r="B106">
        <v>2.91</v>
      </c>
      <c r="D106">
        <v>291</v>
      </c>
    </row>
    <row r="107" spans="1:24" x14ac:dyDescent="0.3">
      <c r="B107">
        <v>2.44</v>
      </c>
      <c r="D107">
        <v>244</v>
      </c>
    </row>
    <row r="108" spans="1:24" x14ac:dyDescent="0.3">
      <c r="B108">
        <v>2.58</v>
      </c>
      <c r="D108">
        <v>258</v>
      </c>
    </row>
    <row r="109" spans="1:24" x14ac:dyDescent="0.3">
      <c r="B109">
        <v>2.34</v>
      </c>
      <c r="D109">
        <v>234</v>
      </c>
    </row>
    <row r="110" spans="1:24" x14ac:dyDescent="0.3">
      <c r="B110">
        <v>2.33</v>
      </c>
      <c r="D110">
        <v>233</v>
      </c>
    </row>
    <row r="111" spans="1:24" x14ac:dyDescent="0.3">
      <c r="B111">
        <v>2.73</v>
      </c>
      <c r="D111">
        <v>273</v>
      </c>
    </row>
    <row r="112" spans="1:24" x14ac:dyDescent="0.3">
      <c r="B112">
        <v>2.77</v>
      </c>
      <c r="D112">
        <v>277</v>
      </c>
    </row>
    <row r="113" spans="2:4" x14ac:dyDescent="0.3">
      <c r="B113">
        <v>2.89</v>
      </c>
      <c r="D113">
        <v>289</v>
      </c>
    </row>
    <row r="114" spans="2:4" x14ac:dyDescent="0.3">
      <c r="B114">
        <v>2.65</v>
      </c>
      <c r="D114">
        <v>265</v>
      </c>
    </row>
    <row r="115" spans="2:4" x14ac:dyDescent="0.3">
      <c r="B115">
        <v>2.54</v>
      </c>
      <c r="D115">
        <v>254</v>
      </c>
    </row>
    <row r="116" spans="2:4" x14ac:dyDescent="0.3">
      <c r="B116">
        <v>2.59</v>
      </c>
      <c r="D116">
        <v>259</v>
      </c>
    </row>
    <row r="117" spans="2:4" x14ac:dyDescent="0.3">
      <c r="B117">
        <v>2.4300000000000002</v>
      </c>
      <c r="D117">
        <v>243</v>
      </c>
    </row>
    <row r="118" spans="2:4" x14ac:dyDescent="0.3">
      <c r="B118">
        <v>2.5299999999999998</v>
      </c>
      <c r="D118">
        <v>253</v>
      </c>
    </row>
    <row r="119" spans="2:4" x14ac:dyDescent="0.3">
      <c r="B119">
        <v>2.35</v>
      </c>
      <c r="D119">
        <v>235</v>
      </c>
    </row>
    <row r="120" spans="2:4" x14ac:dyDescent="0.3">
      <c r="B120">
        <v>2.69</v>
      </c>
      <c r="D120">
        <v>269</v>
      </c>
    </row>
    <row r="121" spans="2:4" x14ac:dyDescent="0.3">
      <c r="B121">
        <v>2.72</v>
      </c>
      <c r="D121">
        <v>272</v>
      </c>
    </row>
    <row r="122" spans="2:4" x14ac:dyDescent="0.3">
      <c r="B122">
        <v>2.65</v>
      </c>
      <c r="D122">
        <v>265</v>
      </c>
    </row>
    <row r="123" spans="2:4" x14ac:dyDescent="0.3">
      <c r="B123">
        <v>2.5</v>
      </c>
      <c r="D123">
        <v>250</v>
      </c>
    </row>
    <row r="124" spans="2:4" x14ac:dyDescent="0.3">
      <c r="B124">
        <v>2.61</v>
      </c>
      <c r="D124">
        <v>261</v>
      </c>
    </row>
    <row r="125" spans="2:4" x14ac:dyDescent="0.3">
      <c r="B125" s="11">
        <f>SUM(B106:B124)</f>
        <v>49.249999999999993</v>
      </c>
      <c r="D125" s="11">
        <f>SUM(D106:D124)</f>
        <v>4925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AE33D-BB1C-410A-80FA-5AB8C972AE54}">
  <dimension ref="A1:X111"/>
  <sheetViews>
    <sheetView zoomScale="70" zoomScaleNormal="70" workbookViewId="0">
      <pane ySplit="408" topLeftCell="A91" activePane="bottomLeft"/>
      <selection activeCell="S1" sqref="S1:S1048576"/>
      <selection pane="bottomLeft" activeCell="O124" sqref="O124"/>
    </sheetView>
  </sheetViews>
  <sheetFormatPr defaultRowHeight="14.4" x14ac:dyDescent="0.3"/>
  <cols>
    <col min="1" max="1" width="9.109375" style="2"/>
    <col min="17" max="17" width="9.109375" style="63"/>
    <col min="19" max="19" width="9.109375" style="20"/>
    <col min="23" max="23" width="9.109375" style="4"/>
  </cols>
  <sheetData>
    <row r="1" spans="1:23" s="3" customFormat="1" x14ac:dyDescent="0.3">
      <c r="A1" s="1"/>
      <c r="B1" s="1" t="s">
        <v>4</v>
      </c>
      <c r="C1" s="1" t="s">
        <v>5</v>
      </c>
      <c r="D1" s="1" t="s">
        <v>6</v>
      </c>
      <c r="E1" s="1" t="s">
        <v>7</v>
      </c>
      <c r="F1" s="1" t="s">
        <v>8</v>
      </c>
      <c r="G1" s="1" t="s">
        <v>9</v>
      </c>
      <c r="H1" s="1" t="s">
        <v>10</v>
      </c>
      <c r="I1" s="1" t="s">
        <v>11</v>
      </c>
      <c r="J1" s="1" t="s">
        <v>12</v>
      </c>
      <c r="K1" s="1" t="s">
        <v>13</v>
      </c>
      <c r="L1" s="1" t="s">
        <v>14</v>
      </c>
      <c r="M1" s="1" t="s">
        <v>15</v>
      </c>
      <c r="N1" s="1" t="s">
        <v>16</v>
      </c>
      <c r="O1" s="1" t="s">
        <v>17</v>
      </c>
      <c r="P1" s="1" t="s">
        <v>18</v>
      </c>
      <c r="Q1" s="62" t="s">
        <v>19</v>
      </c>
      <c r="R1" s="1" t="s">
        <v>20</v>
      </c>
      <c r="S1" s="22" t="s">
        <v>21</v>
      </c>
      <c r="T1" s="1" t="s">
        <v>22</v>
      </c>
      <c r="U1" s="1" t="s">
        <v>23</v>
      </c>
      <c r="V1" s="1" t="s">
        <v>24</v>
      </c>
      <c r="W1" s="3" t="s">
        <v>0</v>
      </c>
    </row>
    <row r="2" spans="1:23" x14ac:dyDescent="0.3">
      <c r="A2" s="2">
        <v>1</v>
      </c>
      <c r="B2">
        <v>1</v>
      </c>
      <c r="C2">
        <v>1</v>
      </c>
      <c r="D2">
        <v>1</v>
      </c>
      <c r="E2">
        <v>1</v>
      </c>
      <c r="F2">
        <v>1</v>
      </c>
      <c r="G2">
        <v>2</v>
      </c>
      <c r="H2">
        <v>1</v>
      </c>
      <c r="I2">
        <v>1</v>
      </c>
      <c r="J2">
        <v>1</v>
      </c>
      <c r="K2">
        <v>1</v>
      </c>
      <c r="L2">
        <v>1</v>
      </c>
      <c r="M2">
        <v>2</v>
      </c>
      <c r="N2">
        <v>2</v>
      </c>
      <c r="O2">
        <v>2</v>
      </c>
      <c r="P2">
        <v>2</v>
      </c>
      <c r="Q2" s="63">
        <v>1</v>
      </c>
      <c r="R2">
        <v>1</v>
      </c>
      <c r="S2" s="20">
        <v>4</v>
      </c>
      <c r="T2">
        <v>1</v>
      </c>
      <c r="U2">
        <v>3</v>
      </c>
      <c r="V2">
        <v>2</v>
      </c>
      <c r="W2" s="4">
        <f>SUM(B2:V2)</f>
        <v>32</v>
      </c>
    </row>
    <row r="3" spans="1:23" x14ac:dyDescent="0.3">
      <c r="A3" s="2">
        <v>2</v>
      </c>
      <c r="B3">
        <v>1</v>
      </c>
      <c r="C3">
        <v>1</v>
      </c>
      <c r="D3">
        <v>1</v>
      </c>
      <c r="E3">
        <v>1</v>
      </c>
      <c r="F3">
        <v>1</v>
      </c>
      <c r="G3">
        <v>2</v>
      </c>
      <c r="H3">
        <v>1</v>
      </c>
      <c r="I3">
        <v>1</v>
      </c>
      <c r="J3">
        <v>1</v>
      </c>
      <c r="K3">
        <v>1</v>
      </c>
      <c r="L3">
        <v>1</v>
      </c>
      <c r="M3">
        <v>2</v>
      </c>
      <c r="N3">
        <v>2</v>
      </c>
      <c r="O3">
        <v>4</v>
      </c>
      <c r="P3">
        <v>1</v>
      </c>
      <c r="Q3" s="63">
        <v>3</v>
      </c>
      <c r="R3">
        <v>2</v>
      </c>
      <c r="S3" s="20">
        <v>2</v>
      </c>
      <c r="T3">
        <v>1</v>
      </c>
      <c r="U3">
        <v>3</v>
      </c>
      <c r="V3">
        <v>2</v>
      </c>
      <c r="W3" s="4">
        <f t="shared" ref="W3:W66" si="0">SUM(B3:V3)</f>
        <v>34</v>
      </c>
    </row>
    <row r="4" spans="1:23" x14ac:dyDescent="0.3">
      <c r="A4" s="2">
        <v>3</v>
      </c>
      <c r="B4">
        <v>1</v>
      </c>
      <c r="C4">
        <v>1</v>
      </c>
      <c r="D4">
        <v>1</v>
      </c>
      <c r="E4">
        <v>1</v>
      </c>
      <c r="F4">
        <v>1</v>
      </c>
      <c r="G4">
        <v>1</v>
      </c>
      <c r="H4">
        <v>1</v>
      </c>
      <c r="I4">
        <v>1</v>
      </c>
      <c r="J4">
        <v>1</v>
      </c>
      <c r="K4">
        <v>1</v>
      </c>
      <c r="L4">
        <v>1</v>
      </c>
      <c r="M4">
        <v>1</v>
      </c>
      <c r="N4">
        <v>4</v>
      </c>
      <c r="O4">
        <v>3</v>
      </c>
      <c r="P4">
        <v>1</v>
      </c>
      <c r="Q4" s="63">
        <v>1</v>
      </c>
      <c r="R4">
        <v>1</v>
      </c>
      <c r="S4" s="20">
        <v>4</v>
      </c>
      <c r="T4">
        <v>1</v>
      </c>
      <c r="U4">
        <v>1</v>
      </c>
      <c r="V4">
        <v>1</v>
      </c>
      <c r="W4" s="4">
        <f t="shared" si="0"/>
        <v>29</v>
      </c>
    </row>
    <row r="5" spans="1:23" x14ac:dyDescent="0.3">
      <c r="A5" s="2">
        <v>4</v>
      </c>
      <c r="B5">
        <v>1</v>
      </c>
      <c r="C5">
        <v>3</v>
      </c>
      <c r="D5">
        <v>2</v>
      </c>
      <c r="E5">
        <v>1</v>
      </c>
      <c r="F5">
        <v>1</v>
      </c>
      <c r="G5">
        <v>1</v>
      </c>
      <c r="H5">
        <v>1</v>
      </c>
      <c r="I5">
        <v>1</v>
      </c>
      <c r="J5">
        <v>1</v>
      </c>
      <c r="K5">
        <v>1</v>
      </c>
      <c r="L5">
        <v>2</v>
      </c>
      <c r="M5">
        <v>1</v>
      </c>
      <c r="N5">
        <v>2</v>
      </c>
      <c r="O5">
        <v>3</v>
      </c>
      <c r="P5">
        <v>2</v>
      </c>
      <c r="Q5" s="63">
        <v>3</v>
      </c>
      <c r="R5">
        <v>2</v>
      </c>
      <c r="S5" s="20">
        <v>4</v>
      </c>
      <c r="T5">
        <v>1</v>
      </c>
      <c r="U5">
        <v>1</v>
      </c>
      <c r="V5">
        <v>1</v>
      </c>
      <c r="W5" s="4">
        <f t="shared" si="0"/>
        <v>35</v>
      </c>
    </row>
    <row r="6" spans="1:23" x14ac:dyDescent="0.3">
      <c r="A6" s="2">
        <v>5</v>
      </c>
      <c r="B6">
        <v>1</v>
      </c>
      <c r="C6">
        <v>4</v>
      </c>
      <c r="D6">
        <v>1</v>
      </c>
      <c r="E6">
        <v>1</v>
      </c>
      <c r="F6">
        <v>1</v>
      </c>
      <c r="G6">
        <v>1</v>
      </c>
      <c r="H6">
        <v>1</v>
      </c>
      <c r="I6">
        <v>4</v>
      </c>
      <c r="J6">
        <v>1</v>
      </c>
      <c r="K6">
        <v>4</v>
      </c>
      <c r="L6">
        <v>1</v>
      </c>
      <c r="M6">
        <v>1</v>
      </c>
      <c r="N6">
        <v>4</v>
      </c>
      <c r="O6">
        <v>2</v>
      </c>
      <c r="P6">
        <v>1</v>
      </c>
      <c r="Q6" s="63">
        <v>2</v>
      </c>
      <c r="R6">
        <v>1</v>
      </c>
      <c r="S6" s="20">
        <v>1</v>
      </c>
      <c r="T6">
        <v>1</v>
      </c>
      <c r="U6">
        <v>1</v>
      </c>
      <c r="V6">
        <v>1</v>
      </c>
      <c r="W6" s="4">
        <f t="shared" si="0"/>
        <v>35</v>
      </c>
    </row>
    <row r="7" spans="1:23" x14ac:dyDescent="0.3">
      <c r="A7" s="2">
        <v>6</v>
      </c>
      <c r="B7">
        <v>1</v>
      </c>
      <c r="C7">
        <v>3</v>
      </c>
      <c r="D7">
        <v>1</v>
      </c>
      <c r="E7">
        <v>2</v>
      </c>
      <c r="F7">
        <v>2</v>
      </c>
      <c r="G7">
        <v>3</v>
      </c>
      <c r="H7">
        <v>1</v>
      </c>
      <c r="I7">
        <v>1</v>
      </c>
      <c r="J7">
        <v>1</v>
      </c>
      <c r="K7">
        <v>4</v>
      </c>
      <c r="L7">
        <v>1</v>
      </c>
      <c r="M7">
        <v>3</v>
      </c>
      <c r="N7">
        <v>1</v>
      </c>
      <c r="O7">
        <v>4</v>
      </c>
      <c r="P7">
        <v>4</v>
      </c>
      <c r="Q7" s="63">
        <v>3</v>
      </c>
      <c r="R7">
        <v>3</v>
      </c>
      <c r="S7" s="20">
        <v>4</v>
      </c>
      <c r="T7">
        <v>1</v>
      </c>
      <c r="U7">
        <v>3</v>
      </c>
      <c r="V7">
        <v>3</v>
      </c>
      <c r="W7" s="4">
        <f t="shared" si="0"/>
        <v>49</v>
      </c>
    </row>
    <row r="8" spans="1:23" x14ac:dyDescent="0.3">
      <c r="A8" s="2">
        <v>7</v>
      </c>
      <c r="B8">
        <v>1</v>
      </c>
      <c r="C8">
        <v>1</v>
      </c>
      <c r="D8">
        <v>1</v>
      </c>
      <c r="E8">
        <v>1</v>
      </c>
      <c r="F8">
        <v>1</v>
      </c>
      <c r="G8">
        <v>1</v>
      </c>
      <c r="H8">
        <v>1</v>
      </c>
      <c r="I8">
        <v>1</v>
      </c>
      <c r="J8">
        <v>1</v>
      </c>
      <c r="K8">
        <v>1</v>
      </c>
      <c r="L8">
        <v>1</v>
      </c>
      <c r="M8">
        <v>1</v>
      </c>
      <c r="N8">
        <v>1</v>
      </c>
      <c r="O8">
        <v>4</v>
      </c>
      <c r="P8">
        <v>4</v>
      </c>
      <c r="Q8" s="63">
        <v>1</v>
      </c>
      <c r="R8">
        <v>1</v>
      </c>
      <c r="S8" s="20">
        <v>4</v>
      </c>
      <c r="T8">
        <v>1</v>
      </c>
      <c r="U8">
        <v>1</v>
      </c>
      <c r="V8">
        <v>1</v>
      </c>
      <c r="W8" s="4">
        <f t="shared" si="0"/>
        <v>30</v>
      </c>
    </row>
    <row r="9" spans="1:23" x14ac:dyDescent="0.3">
      <c r="A9" s="2">
        <v>8</v>
      </c>
      <c r="B9">
        <v>1</v>
      </c>
      <c r="C9">
        <v>1</v>
      </c>
      <c r="D9">
        <v>1</v>
      </c>
      <c r="E9">
        <v>1</v>
      </c>
      <c r="F9">
        <v>1</v>
      </c>
      <c r="G9">
        <v>1</v>
      </c>
      <c r="H9">
        <v>1</v>
      </c>
      <c r="I9">
        <v>2</v>
      </c>
      <c r="J9">
        <v>1</v>
      </c>
      <c r="K9">
        <v>1</v>
      </c>
      <c r="L9">
        <v>1</v>
      </c>
      <c r="M9">
        <v>1</v>
      </c>
      <c r="N9">
        <v>1</v>
      </c>
      <c r="O9">
        <v>3</v>
      </c>
      <c r="P9">
        <v>1</v>
      </c>
      <c r="Q9" s="63">
        <v>1</v>
      </c>
      <c r="R9">
        <v>1</v>
      </c>
      <c r="S9" s="20">
        <v>4</v>
      </c>
      <c r="T9">
        <v>1</v>
      </c>
      <c r="U9">
        <v>1</v>
      </c>
      <c r="V9">
        <v>1</v>
      </c>
      <c r="W9" s="4">
        <f t="shared" si="0"/>
        <v>27</v>
      </c>
    </row>
    <row r="10" spans="1:23" x14ac:dyDescent="0.3">
      <c r="A10" s="2">
        <v>9</v>
      </c>
      <c r="B10">
        <v>1</v>
      </c>
      <c r="C10">
        <v>3</v>
      </c>
      <c r="D10">
        <v>1</v>
      </c>
      <c r="E10">
        <v>1</v>
      </c>
      <c r="F10">
        <v>1</v>
      </c>
      <c r="G10">
        <v>2</v>
      </c>
      <c r="H10">
        <v>1</v>
      </c>
      <c r="I10">
        <v>1</v>
      </c>
      <c r="J10">
        <v>1</v>
      </c>
      <c r="K10">
        <v>4</v>
      </c>
      <c r="L10">
        <v>1</v>
      </c>
      <c r="M10">
        <v>2</v>
      </c>
      <c r="N10">
        <v>1</v>
      </c>
      <c r="O10">
        <v>3</v>
      </c>
      <c r="P10">
        <v>1</v>
      </c>
      <c r="Q10" s="63">
        <v>1</v>
      </c>
      <c r="R10">
        <v>1</v>
      </c>
      <c r="S10" s="20">
        <v>4</v>
      </c>
      <c r="T10">
        <v>1</v>
      </c>
      <c r="U10">
        <v>3</v>
      </c>
      <c r="V10">
        <v>2</v>
      </c>
      <c r="W10" s="4">
        <f t="shared" si="0"/>
        <v>36</v>
      </c>
    </row>
    <row r="11" spans="1:23" x14ac:dyDescent="0.3">
      <c r="A11" s="2">
        <v>10</v>
      </c>
      <c r="B11">
        <v>1</v>
      </c>
      <c r="C11">
        <v>3</v>
      </c>
      <c r="D11">
        <v>1</v>
      </c>
      <c r="E11">
        <v>1</v>
      </c>
      <c r="F11">
        <v>1</v>
      </c>
      <c r="G11">
        <v>2</v>
      </c>
      <c r="H11">
        <v>2</v>
      </c>
      <c r="I11">
        <v>2</v>
      </c>
      <c r="J11">
        <v>2</v>
      </c>
      <c r="K11">
        <v>2</v>
      </c>
      <c r="L11">
        <v>2</v>
      </c>
      <c r="M11">
        <v>2</v>
      </c>
      <c r="N11">
        <v>2</v>
      </c>
      <c r="O11">
        <v>3</v>
      </c>
      <c r="P11">
        <v>3</v>
      </c>
      <c r="Q11" s="63">
        <v>2</v>
      </c>
      <c r="R11">
        <v>3</v>
      </c>
      <c r="S11" s="20">
        <v>2</v>
      </c>
      <c r="T11">
        <v>3</v>
      </c>
      <c r="U11">
        <v>2</v>
      </c>
      <c r="V11">
        <v>2</v>
      </c>
      <c r="W11" s="4">
        <f t="shared" si="0"/>
        <v>43</v>
      </c>
    </row>
    <row r="12" spans="1:23" x14ac:dyDescent="0.3">
      <c r="A12" s="2">
        <v>11</v>
      </c>
      <c r="B12">
        <v>1</v>
      </c>
      <c r="C12">
        <v>4</v>
      </c>
      <c r="D12">
        <v>1</v>
      </c>
      <c r="E12">
        <v>1</v>
      </c>
      <c r="F12">
        <v>1</v>
      </c>
      <c r="G12">
        <v>2</v>
      </c>
      <c r="H12">
        <v>1</v>
      </c>
      <c r="I12">
        <v>1</v>
      </c>
      <c r="J12">
        <v>1</v>
      </c>
      <c r="K12">
        <v>1</v>
      </c>
      <c r="L12">
        <v>1</v>
      </c>
      <c r="M12">
        <v>2</v>
      </c>
      <c r="N12">
        <v>1</v>
      </c>
      <c r="O12">
        <v>3</v>
      </c>
      <c r="P12">
        <v>1</v>
      </c>
      <c r="Q12" s="63">
        <v>2</v>
      </c>
      <c r="R12">
        <v>2</v>
      </c>
      <c r="S12" s="20">
        <v>4</v>
      </c>
      <c r="T12">
        <v>3</v>
      </c>
      <c r="U12">
        <v>1</v>
      </c>
      <c r="V12">
        <v>2</v>
      </c>
      <c r="W12" s="4">
        <f t="shared" si="0"/>
        <v>36</v>
      </c>
    </row>
    <row r="13" spans="1:23" x14ac:dyDescent="0.3">
      <c r="A13" s="2">
        <v>12</v>
      </c>
      <c r="B13">
        <v>1</v>
      </c>
      <c r="C13">
        <v>4</v>
      </c>
      <c r="D13">
        <v>1</v>
      </c>
      <c r="E13">
        <v>1</v>
      </c>
      <c r="F13">
        <v>1</v>
      </c>
      <c r="G13">
        <v>1</v>
      </c>
      <c r="H13">
        <v>1</v>
      </c>
      <c r="I13">
        <v>3</v>
      </c>
      <c r="J13">
        <v>1</v>
      </c>
      <c r="K13">
        <v>4</v>
      </c>
      <c r="L13">
        <v>1</v>
      </c>
      <c r="M13">
        <v>1</v>
      </c>
      <c r="N13">
        <v>1</v>
      </c>
      <c r="O13">
        <v>1</v>
      </c>
      <c r="P13">
        <v>1</v>
      </c>
      <c r="Q13" s="63">
        <v>4</v>
      </c>
      <c r="R13">
        <v>1</v>
      </c>
      <c r="S13" s="20">
        <v>4</v>
      </c>
      <c r="T13">
        <v>1</v>
      </c>
      <c r="U13">
        <v>1</v>
      </c>
      <c r="V13">
        <v>1</v>
      </c>
      <c r="W13" s="4">
        <f t="shared" si="0"/>
        <v>35</v>
      </c>
    </row>
    <row r="14" spans="1:23" x14ac:dyDescent="0.3">
      <c r="A14" s="2">
        <v>13</v>
      </c>
      <c r="B14">
        <v>1</v>
      </c>
      <c r="C14">
        <v>1</v>
      </c>
      <c r="D14">
        <v>1</v>
      </c>
      <c r="E14">
        <v>1</v>
      </c>
      <c r="F14">
        <v>1</v>
      </c>
      <c r="G14">
        <v>1</v>
      </c>
      <c r="H14">
        <v>1</v>
      </c>
      <c r="I14">
        <v>1</v>
      </c>
      <c r="J14">
        <v>1</v>
      </c>
      <c r="K14">
        <v>1</v>
      </c>
      <c r="L14">
        <v>1</v>
      </c>
      <c r="M14">
        <v>1</v>
      </c>
      <c r="N14">
        <v>1</v>
      </c>
      <c r="O14">
        <v>1</v>
      </c>
      <c r="P14">
        <v>1</v>
      </c>
      <c r="Q14" s="63">
        <v>1</v>
      </c>
      <c r="R14">
        <v>1</v>
      </c>
      <c r="S14" s="20">
        <v>4</v>
      </c>
      <c r="T14">
        <v>1</v>
      </c>
      <c r="U14">
        <v>1</v>
      </c>
      <c r="V14">
        <v>1</v>
      </c>
      <c r="W14" s="4">
        <f t="shared" si="0"/>
        <v>24</v>
      </c>
    </row>
    <row r="15" spans="1:23" x14ac:dyDescent="0.3">
      <c r="A15" s="2">
        <v>14</v>
      </c>
      <c r="B15">
        <v>1</v>
      </c>
      <c r="C15">
        <v>1</v>
      </c>
      <c r="D15">
        <v>1</v>
      </c>
      <c r="E15">
        <v>1</v>
      </c>
      <c r="F15">
        <v>1</v>
      </c>
      <c r="G15">
        <v>1</v>
      </c>
      <c r="H15">
        <v>2</v>
      </c>
      <c r="I15">
        <v>1</v>
      </c>
      <c r="J15">
        <v>1</v>
      </c>
      <c r="K15">
        <v>4</v>
      </c>
      <c r="L15">
        <v>1</v>
      </c>
      <c r="M15">
        <v>1</v>
      </c>
      <c r="N15">
        <v>3</v>
      </c>
      <c r="O15">
        <v>1</v>
      </c>
      <c r="P15">
        <v>1</v>
      </c>
      <c r="Q15" s="63">
        <v>3</v>
      </c>
      <c r="R15">
        <v>2</v>
      </c>
      <c r="S15" s="20">
        <v>3</v>
      </c>
      <c r="T15">
        <v>1</v>
      </c>
      <c r="U15">
        <v>2</v>
      </c>
      <c r="V15">
        <v>1</v>
      </c>
      <c r="W15" s="4">
        <f t="shared" si="0"/>
        <v>33</v>
      </c>
    </row>
    <row r="16" spans="1:23" x14ac:dyDescent="0.3">
      <c r="A16" s="2">
        <v>15</v>
      </c>
      <c r="B16">
        <v>1</v>
      </c>
      <c r="C16">
        <v>2</v>
      </c>
      <c r="D16">
        <v>1</v>
      </c>
      <c r="E16">
        <v>2</v>
      </c>
      <c r="F16">
        <v>2</v>
      </c>
      <c r="G16">
        <v>2</v>
      </c>
      <c r="H16">
        <v>2</v>
      </c>
      <c r="I16">
        <v>1</v>
      </c>
      <c r="J16">
        <v>1</v>
      </c>
      <c r="K16">
        <v>1</v>
      </c>
      <c r="L16">
        <v>1</v>
      </c>
      <c r="M16">
        <v>2</v>
      </c>
      <c r="N16">
        <v>1</v>
      </c>
      <c r="O16">
        <v>3</v>
      </c>
      <c r="P16">
        <v>2</v>
      </c>
      <c r="Q16" s="63">
        <v>2</v>
      </c>
      <c r="R16">
        <v>3</v>
      </c>
      <c r="S16" s="20">
        <v>4</v>
      </c>
      <c r="T16">
        <v>1</v>
      </c>
      <c r="U16">
        <v>2</v>
      </c>
      <c r="V16">
        <v>2</v>
      </c>
      <c r="W16" s="4">
        <f t="shared" si="0"/>
        <v>38</v>
      </c>
    </row>
    <row r="17" spans="1:23" x14ac:dyDescent="0.3">
      <c r="A17" s="2">
        <v>16</v>
      </c>
      <c r="B17">
        <v>1</v>
      </c>
      <c r="C17">
        <v>4</v>
      </c>
      <c r="D17">
        <v>1</v>
      </c>
      <c r="E17">
        <v>1</v>
      </c>
      <c r="F17">
        <v>1</v>
      </c>
      <c r="G17">
        <v>1</v>
      </c>
      <c r="H17">
        <v>1</v>
      </c>
      <c r="I17">
        <v>1</v>
      </c>
      <c r="J17">
        <v>1</v>
      </c>
      <c r="K17">
        <v>1</v>
      </c>
      <c r="L17">
        <v>1</v>
      </c>
      <c r="M17">
        <v>1</v>
      </c>
      <c r="N17">
        <v>1</v>
      </c>
      <c r="O17">
        <v>3</v>
      </c>
      <c r="P17">
        <v>2</v>
      </c>
      <c r="Q17" s="63">
        <v>1</v>
      </c>
      <c r="R17">
        <v>1</v>
      </c>
      <c r="S17" s="20">
        <v>4</v>
      </c>
      <c r="T17">
        <v>1</v>
      </c>
      <c r="U17">
        <v>3</v>
      </c>
      <c r="V17">
        <v>1</v>
      </c>
      <c r="W17" s="4">
        <f t="shared" si="0"/>
        <v>32</v>
      </c>
    </row>
    <row r="18" spans="1:23" x14ac:dyDescent="0.3">
      <c r="A18" s="2">
        <v>17</v>
      </c>
      <c r="B18">
        <v>1</v>
      </c>
      <c r="C18">
        <v>1</v>
      </c>
      <c r="D18">
        <v>1</v>
      </c>
      <c r="E18">
        <v>1</v>
      </c>
      <c r="F18">
        <v>1</v>
      </c>
      <c r="G18">
        <v>1</v>
      </c>
      <c r="H18">
        <v>1</v>
      </c>
      <c r="I18">
        <v>1</v>
      </c>
      <c r="J18">
        <v>1</v>
      </c>
      <c r="K18">
        <v>1</v>
      </c>
      <c r="L18">
        <v>1</v>
      </c>
      <c r="M18">
        <v>1</v>
      </c>
      <c r="N18">
        <v>1</v>
      </c>
      <c r="O18">
        <v>2</v>
      </c>
      <c r="P18">
        <v>1</v>
      </c>
      <c r="Q18" s="63">
        <v>2</v>
      </c>
      <c r="R18">
        <v>1</v>
      </c>
      <c r="S18" s="20">
        <v>1</v>
      </c>
      <c r="T18">
        <v>4</v>
      </c>
      <c r="U18">
        <v>2</v>
      </c>
      <c r="V18">
        <v>1</v>
      </c>
      <c r="W18" s="4">
        <f t="shared" si="0"/>
        <v>27</v>
      </c>
    </row>
    <row r="19" spans="1:23" x14ac:dyDescent="0.3">
      <c r="A19" s="2">
        <v>18</v>
      </c>
      <c r="B19">
        <v>1</v>
      </c>
      <c r="C19">
        <v>2</v>
      </c>
      <c r="D19">
        <v>1</v>
      </c>
      <c r="E19">
        <v>1</v>
      </c>
      <c r="F19">
        <v>1</v>
      </c>
      <c r="G19">
        <v>1</v>
      </c>
      <c r="H19">
        <v>1</v>
      </c>
      <c r="I19">
        <v>1</v>
      </c>
      <c r="J19">
        <v>1</v>
      </c>
      <c r="K19">
        <v>4</v>
      </c>
      <c r="L19">
        <v>1</v>
      </c>
      <c r="M19">
        <v>1</v>
      </c>
      <c r="N19">
        <v>1</v>
      </c>
      <c r="O19">
        <v>2</v>
      </c>
      <c r="P19">
        <v>1</v>
      </c>
      <c r="Q19" s="63">
        <v>1</v>
      </c>
      <c r="R19">
        <v>1</v>
      </c>
      <c r="S19" s="20">
        <v>4</v>
      </c>
      <c r="T19">
        <v>1</v>
      </c>
      <c r="U19">
        <v>1</v>
      </c>
      <c r="V19">
        <v>1</v>
      </c>
      <c r="W19" s="4">
        <f t="shared" si="0"/>
        <v>29</v>
      </c>
    </row>
    <row r="20" spans="1:23" x14ac:dyDescent="0.3">
      <c r="A20" s="2">
        <v>19</v>
      </c>
      <c r="B20">
        <v>1</v>
      </c>
      <c r="C20">
        <v>1</v>
      </c>
      <c r="D20">
        <v>1</v>
      </c>
      <c r="E20">
        <v>1</v>
      </c>
      <c r="F20">
        <v>1</v>
      </c>
      <c r="G20">
        <v>1</v>
      </c>
      <c r="H20">
        <v>1</v>
      </c>
      <c r="I20">
        <v>1</v>
      </c>
      <c r="J20">
        <v>1</v>
      </c>
      <c r="K20">
        <v>1</v>
      </c>
      <c r="L20">
        <v>1</v>
      </c>
      <c r="M20">
        <v>1</v>
      </c>
      <c r="N20">
        <v>1</v>
      </c>
      <c r="O20">
        <v>2</v>
      </c>
      <c r="P20">
        <v>2</v>
      </c>
      <c r="Q20" s="63">
        <v>2</v>
      </c>
      <c r="R20">
        <v>2</v>
      </c>
      <c r="S20" s="20">
        <v>4</v>
      </c>
      <c r="T20">
        <v>1</v>
      </c>
      <c r="U20">
        <v>1</v>
      </c>
      <c r="V20">
        <v>1</v>
      </c>
      <c r="W20" s="4">
        <f t="shared" si="0"/>
        <v>28</v>
      </c>
    </row>
    <row r="21" spans="1:23" x14ac:dyDescent="0.3">
      <c r="A21" s="2">
        <v>20</v>
      </c>
      <c r="B21">
        <v>1</v>
      </c>
      <c r="C21">
        <v>4</v>
      </c>
      <c r="D21">
        <v>1</v>
      </c>
      <c r="E21">
        <v>1</v>
      </c>
      <c r="F21">
        <v>1</v>
      </c>
      <c r="G21">
        <v>1</v>
      </c>
      <c r="H21">
        <v>1</v>
      </c>
      <c r="I21">
        <v>4</v>
      </c>
      <c r="J21">
        <v>1</v>
      </c>
      <c r="K21">
        <v>4</v>
      </c>
      <c r="L21">
        <v>1</v>
      </c>
      <c r="M21">
        <v>1</v>
      </c>
      <c r="N21">
        <v>1</v>
      </c>
      <c r="O21">
        <v>3</v>
      </c>
      <c r="P21">
        <v>1</v>
      </c>
      <c r="Q21" s="63">
        <v>2</v>
      </c>
      <c r="R21">
        <v>1</v>
      </c>
      <c r="S21" s="20">
        <v>4</v>
      </c>
      <c r="T21">
        <v>4</v>
      </c>
      <c r="U21">
        <v>1</v>
      </c>
      <c r="V21">
        <v>1</v>
      </c>
      <c r="W21" s="4">
        <f t="shared" si="0"/>
        <v>39</v>
      </c>
    </row>
    <row r="22" spans="1:23" x14ac:dyDescent="0.3">
      <c r="A22" s="2">
        <v>21</v>
      </c>
      <c r="B22">
        <v>1</v>
      </c>
      <c r="C22">
        <v>4</v>
      </c>
      <c r="D22">
        <v>2</v>
      </c>
      <c r="E22">
        <v>1</v>
      </c>
      <c r="F22">
        <v>1</v>
      </c>
      <c r="G22">
        <v>1</v>
      </c>
      <c r="H22">
        <v>1</v>
      </c>
      <c r="I22">
        <v>2</v>
      </c>
      <c r="J22">
        <v>1</v>
      </c>
      <c r="K22">
        <v>4</v>
      </c>
      <c r="L22">
        <v>1</v>
      </c>
      <c r="M22">
        <v>1</v>
      </c>
      <c r="N22">
        <v>2</v>
      </c>
      <c r="O22">
        <v>3</v>
      </c>
      <c r="P22">
        <v>1</v>
      </c>
      <c r="Q22" s="63">
        <v>2</v>
      </c>
      <c r="R22">
        <v>1</v>
      </c>
      <c r="S22" s="20">
        <v>3</v>
      </c>
      <c r="T22">
        <v>1</v>
      </c>
      <c r="U22">
        <v>3</v>
      </c>
      <c r="V22">
        <v>1</v>
      </c>
      <c r="W22" s="4">
        <f t="shared" si="0"/>
        <v>37</v>
      </c>
    </row>
    <row r="23" spans="1:23" x14ac:dyDescent="0.3">
      <c r="A23" s="2">
        <v>22</v>
      </c>
      <c r="B23">
        <v>1</v>
      </c>
      <c r="C23">
        <v>4</v>
      </c>
      <c r="D23">
        <v>1</v>
      </c>
      <c r="E23">
        <v>1</v>
      </c>
      <c r="F23">
        <v>1</v>
      </c>
      <c r="G23">
        <v>1</v>
      </c>
      <c r="H23">
        <v>1</v>
      </c>
      <c r="I23">
        <v>1</v>
      </c>
      <c r="J23">
        <v>2</v>
      </c>
      <c r="K23">
        <v>1</v>
      </c>
      <c r="L23">
        <v>1</v>
      </c>
      <c r="M23">
        <v>1</v>
      </c>
      <c r="N23">
        <v>1</v>
      </c>
      <c r="O23">
        <v>4</v>
      </c>
      <c r="P23">
        <v>4</v>
      </c>
      <c r="Q23" s="63">
        <v>1</v>
      </c>
      <c r="R23">
        <v>1</v>
      </c>
      <c r="S23" s="20">
        <v>4</v>
      </c>
      <c r="T23">
        <v>2</v>
      </c>
      <c r="U23">
        <v>2</v>
      </c>
      <c r="V23">
        <v>1</v>
      </c>
      <c r="W23" s="4">
        <f t="shared" si="0"/>
        <v>36</v>
      </c>
    </row>
    <row r="24" spans="1:23" x14ac:dyDescent="0.3">
      <c r="A24" s="2">
        <v>23</v>
      </c>
      <c r="B24">
        <v>1</v>
      </c>
      <c r="C24">
        <v>3</v>
      </c>
      <c r="D24">
        <v>1</v>
      </c>
      <c r="E24">
        <v>1</v>
      </c>
      <c r="F24">
        <v>1</v>
      </c>
      <c r="G24">
        <v>1</v>
      </c>
      <c r="H24">
        <v>1</v>
      </c>
      <c r="I24">
        <v>1</v>
      </c>
      <c r="J24">
        <v>1</v>
      </c>
      <c r="K24">
        <v>1</v>
      </c>
      <c r="L24">
        <v>1</v>
      </c>
      <c r="M24">
        <v>1</v>
      </c>
      <c r="N24">
        <v>1</v>
      </c>
      <c r="O24">
        <v>1</v>
      </c>
      <c r="P24">
        <v>1</v>
      </c>
      <c r="Q24" s="63">
        <v>1</v>
      </c>
      <c r="R24">
        <v>1</v>
      </c>
      <c r="S24" s="20">
        <v>4</v>
      </c>
      <c r="T24">
        <v>1</v>
      </c>
      <c r="U24">
        <v>1</v>
      </c>
      <c r="V24">
        <v>1</v>
      </c>
      <c r="W24" s="4">
        <f t="shared" si="0"/>
        <v>26</v>
      </c>
    </row>
    <row r="25" spans="1:23" x14ac:dyDescent="0.3">
      <c r="A25" s="2">
        <v>24</v>
      </c>
      <c r="B25">
        <v>1</v>
      </c>
      <c r="C25">
        <v>1</v>
      </c>
      <c r="D25">
        <v>1</v>
      </c>
      <c r="E25">
        <v>1</v>
      </c>
      <c r="F25">
        <v>1</v>
      </c>
      <c r="G25">
        <v>1</v>
      </c>
      <c r="H25">
        <v>1</v>
      </c>
      <c r="I25">
        <v>1</v>
      </c>
      <c r="J25">
        <v>1</v>
      </c>
      <c r="K25">
        <v>1</v>
      </c>
      <c r="L25">
        <v>1</v>
      </c>
      <c r="M25">
        <v>1</v>
      </c>
      <c r="N25">
        <v>1</v>
      </c>
      <c r="O25">
        <v>3</v>
      </c>
      <c r="P25">
        <v>1</v>
      </c>
      <c r="Q25" s="63">
        <v>2</v>
      </c>
      <c r="R25">
        <v>1</v>
      </c>
      <c r="S25" s="20">
        <v>4</v>
      </c>
      <c r="T25">
        <v>1</v>
      </c>
      <c r="U25">
        <v>1</v>
      </c>
      <c r="V25">
        <v>1</v>
      </c>
      <c r="W25" s="4">
        <f t="shared" si="0"/>
        <v>27</v>
      </c>
    </row>
    <row r="26" spans="1:23" x14ac:dyDescent="0.3">
      <c r="A26" s="2">
        <v>25</v>
      </c>
      <c r="B26">
        <v>1</v>
      </c>
      <c r="C26">
        <v>4</v>
      </c>
      <c r="D26">
        <v>1</v>
      </c>
      <c r="E26">
        <v>1</v>
      </c>
      <c r="F26">
        <v>1</v>
      </c>
      <c r="G26">
        <v>2</v>
      </c>
      <c r="H26">
        <v>1</v>
      </c>
      <c r="I26">
        <v>1</v>
      </c>
      <c r="J26">
        <v>1</v>
      </c>
      <c r="K26">
        <v>4</v>
      </c>
      <c r="L26">
        <v>1</v>
      </c>
      <c r="M26">
        <v>2</v>
      </c>
      <c r="N26">
        <v>1</v>
      </c>
      <c r="O26">
        <v>3</v>
      </c>
      <c r="P26">
        <v>2</v>
      </c>
      <c r="Q26" s="63">
        <v>1</v>
      </c>
      <c r="R26">
        <v>1</v>
      </c>
      <c r="S26" s="20">
        <v>4</v>
      </c>
      <c r="T26">
        <v>1</v>
      </c>
      <c r="U26">
        <v>2</v>
      </c>
      <c r="V26">
        <v>2</v>
      </c>
      <c r="W26" s="4">
        <f t="shared" si="0"/>
        <v>37</v>
      </c>
    </row>
    <row r="27" spans="1:23" x14ac:dyDescent="0.3">
      <c r="A27" s="2">
        <v>26</v>
      </c>
      <c r="B27">
        <v>1</v>
      </c>
      <c r="C27">
        <v>4</v>
      </c>
      <c r="D27">
        <v>1</v>
      </c>
      <c r="E27">
        <v>2</v>
      </c>
      <c r="F27">
        <v>1</v>
      </c>
      <c r="G27">
        <v>1</v>
      </c>
      <c r="H27">
        <v>1</v>
      </c>
      <c r="I27">
        <v>1</v>
      </c>
      <c r="J27">
        <v>1</v>
      </c>
      <c r="K27">
        <v>1</v>
      </c>
      <c r="L27">
        <v>1</v>
      </c>
      <c r="M27">
        <v>1</v>
      </c>
      <c r="N27">
        <v>1</v>
      </c>
      <c r="O27">
        <v>3</v>
      </c>
      <c r="P27">
        <v>2</v>
      </c>
      <c r="Q27" s="63">
        <v>2</v>
      </c>
      <c r="R27">
        <v>1</v>
      </c>
      <c r="S27" s="20">
        <v>4</v>
      </c>
      <c r="T27">
        <v>1</v>
      </c>
      <c r="U27">
        <v>2</v>
      </c>
      <c r="V27">
        <v>1</v>
      </c>
      <c r="W27" s="4">
        <f t="shared" si="0"/>
        <v>33</v>
      </c>
    </row>
    <row r="28" spans="1:23" x14ac:dyDescent="0.3">
      <c r="A28" s="2">
        <v>27</v>
      </c>
      <c r="B28">
        <v>1</v>
      </c>
      <c r="C28">
        <v>4</v>
      </c>
      <c r="D28">
        <v>1</v>
      </c>
      <c r="E28">
        <v>4</v>
      </c>
      <c r="F28">
        <v>1</v>
      </c>
      <c r="G28">
        <v>1</v>
      </c>
      <c r="H28">
        <v>1</v>
      </c>
      <c r="I28">
        <v>4</v>
      </c>
      <c r="J28">
        <v>1</v>
      </c>
      <c r="K28">
        <v>4</v>
      </c>
      <c r="L28">
        <v>1</v>
      </c>
      <c r="M28">
        <v>1</v>
      </c>
      <c r="N28">
        <v>1</v>
      </c>
      <c r="O28">
        <v>3</v>
      </c>
      <c r="P28">
        <v>1</v>
      </c>
      <c r="Q28" s="63">
        <v>1</v>
      </c>
      <c r="R28">
        <v>1</v>
      </c>
      <c r="S28" s="20">
        <v>4</v>
      </c>
      <c r="T28">
        <v>1</v>
      </c>
      <c r="U28">
        <v>4</v>
      </c>
      <c r="V28">
        <v>1</v>
      </c>
      <c r="W28" s="4">
        <f t="shared" si="0"/>
        <v>41</v>
      </c>
    </row>
    <row r="29" spans="1:23" x14ac:dyDescent="0.3">
      <c r="A29" s="2">
        <v>28</v>
      </c>
      <c r="B29">
        <v>1</v>
      </c>
      <c r="C29">
        <v>4</v>
      </c>
      <c r="D29">
        <v>1</v>
      </c>
      <c r="E29">
        <v>1</v>
      </c>
      <c r="F29">
        <v>1</v>
      </c>
      <c r="G29">
        <v>1</v>
      </c>
      <c r="H29">
        <v>1</v>
      </c>
      <c r="I29">
        <v>1</v>
      </c>
      <c r="J29">
        <v>1</v>
      </c>
      <c r="K29">
        <v>4</v>
      </c>
      <c r="L29">
        <v>1</v>
      </c>
      <c r="M29">
        <v>1</v>
      </c>
      <c r="N29">
        <v>1</v>
      </c>
      <c r="O29">
        <v>3</v>
      </c>
      <c r="P29">
        <v>1</v>
      </c>
      <c r="Q29" s="63">
        <v>1</v>
      </c>
      <c r="R29">
        <v>1</v>
      </c>
      <c r="S29" s="20">
        <v>4</v>
      </c>
      <c r="T29">
        <v>1</v>
      </c>
      <c r="U29">
        <v>1</v>
      </c>
      <c r="V29">
        <v>1</v>
      </c>
      <c r="W29" s="4">
        <f t="shared" si="0"/>
        <v>32</v>
      </c>
    </row>
    <row r="30" spans="1:23" x14ac:dyDescent="0.3">
      <c r="A30" s="2">
        <v>29</v>
      </c>
      <c r="B30">
        <v>1</v>
      </c>
      <c r="C30">
        <v>3</v>
      </c>
      <c r="D30">
        <v>1</v>
      </c>
      <c r="E30">
        <v>1</v>
      </c>
      <c r="F30">
        <v>1</v>
      </c>
      <c r="G30">
        <v>2</v>
      </c>
      <c r="H30">
        <v>1</v>
      </c>
      <c r="I30">
        <v>2</v>
      </c>
      <c r="J30">
        <v>1</v>
      </c>
      <c r="K30">
        <v>1</v>
      </c>
      <c r="L30">
        <v>1</v>
      </c>
      <c r="M30">
        <v>2</v>
      </c>
      <c r="N30">
        <v>1</v>
      </c>
      <c r="O30">
        <v>2</v>
      </c>
      <c r="P30">
        <v>1</v>
      </c>
      <c r="Q30" s="63">
        <v>1</v>
      </c>
      <c r="R30">
        <v>2</v>
      </c>
      <c r="S30" s="20">
        <v>4</v>
      </c>
      <c r="T30">
        <v>1</v>
      </c>
      <c r="U30">
        <v>2</v>
      </c>
      <c r="V30">
        <v>2</v>
      </c>
      <c r="W30" s="4">
        <f t="shared" si="0"/>
        <v>33</v>
      </c>
    </row>
    <row r="31" spans="1:23" x14ac:dyDescent="0.3">
      <c r="A31" s="2">
        <v>30</v>
      </c>
      <c r="B31">
        <v>1</v>
      </c>
      <c r="C31">
        <v>2</v>
      </c>
      <c r="D31">
        <v>1</v>
      </c>
      <c r="E31">
        <v>1</v>
      </c>
      <c r="F31">
        <v>1</v>
      </c>
      <c r="G31">
        <v>1</v>
      </c>
      <c r="H31">
        <v>1</v>
      </c>
      <c r="I31">
        <v>1</v>
      </c>
      <c r="J31">
        <v>1</v>
      </c>
      <c r="K31">
        <v>1</v>
      </c>
      <c r="L31">
        <v>1</v>
      </c>
      <c r="M31">
        <v>1</v>
      </c>
      <c r="N31">
        <v>1</v>
      </c>
      <c r="O31">
        <v>1</v>
      </c>
      <c r="P31">
        <v>1</v>
      </c>
      <c r="Q31" s="63">
        <v>1</v>
      </c>
      <c r="R31">
        <v>1</v>
      </c>
      <c r="S31" s="20">
        <v>4</v>
      </c>
      <c r="T31">
        <v>1</v>
      </c>
      <c r="U31">
        <v>1</v>
      </c>
      <c r="V31">
        <v>1</v>
      </c>
      <c r="W31" s="4">
        <f t="shared" si="0"/>
        <v>25</v>
      </c>
    </row>
    <row r="32" spans="1:23" x14ac:dyDescent="0.3">
      <c r="A32" s="2">
        <v>31</v>
      </c>
      <c r="B32">
        <v>2</v>
      </c>
      <c r="C32">
        <v>4</v>
      </c>
      <c r="D32">
        <v>1</v>
      </c>
      <c r="E32">
        <v>1</v>
      </c>
      <c r="F32">
        <v>1</v>
      </c>
      <c r="G32">
        <v>1</v>
      </c>
      <c r="H32">
        <v>1</v>
      </c>
      <c r="I32">
        <v>4</v>
      </c>
      <c r="J32">
        <v>1</v>
      </c>
      <c r="K32">
        <v>1</v>
      </c>
      <c r="L32">
        <v>2</v>
      </c>
      <c r="M32">
        <v>1</v>
      </c>
      <c r="N32">
        <v>3</v>
      </c>
      <c r="O32">
        <v>1</v>
      </c>
      <c r="P32">
        <v>2</v>
      </c>
      <c r="Q32" s="63">
        <v>2</v>
      </c>
      <c r="R32">
        <v>1</v>
      </c>
      <c r="S32" s="20">
        <v>4</v>
      </c>
      <c r="T32">
        <v>1</v>
      </c>
      <c r="U32">
        <v>3</v>
      </c>
      <c r="V32">
        <v>1</v>
      </c>
      <c r="W32" s="4">
        <f t="shared" si="0"/>
        <v>38</v>
      </c>
    </row>
    <row r="33" spans="1:23" x14ac:dyDescent="0.3">
      <c r="A33" s="2">
        <v>32</v>
      </c>
      <c r="B33">
        <v>1</v>
      </c>
      <c r="C33">
        <v>3</v>
      </c>
      <c r="D33">
        <v>2</v>
      </c>
      <c r="E33">
        <v>1</v>
      </c>
      <c r="F33">
        <v>2</v>
      </c>
      <c r="G33">
        <v>2</v>
      </c>
      <c r="H33">
        <v>1</v>
      </c>
      <c r="I33">
        <v>4</v>
      </c>
      <c r="J33">
        <v>1</v>
      </c>
      <c r="K33">
        <v>4</v>
      </c>
      <c r="L33">
        <v>1</v>
      </c>
      <c r="M33">
        <v>2</v>
      </c>
      <c r="N33">
        <v>1</v>
      </c>
      <c r="O33">
        <v>3</v>
      </c>
      <c r="P33">
        <v>1</v>
      </c>
      <c r="Q33" s="63">
        <v>1</v>
      </c>
      <c r="R33">
        <v>1</v>
      </c>
      <c r="S33" s="20">
        <v>4</v>
      </c>
      <c r="T33">
        <v>1</v>
      </c>
      <c r="U33">
        <v>2</v>
      </c>
      <c r="V33">
        <v>2</v>
      </c>
      <c r="W33" s="4">
        <f t="shared" si="0"/>
        <v>40</v>
      </c>
    </row>
    <row r="34" spans="1:23" x14ac:dyDescent="0.3">
      <c r="A34" s="2">
        <v>33</v>
      </c>
      <c r="B34">
        <v>1</v>
      </c>
      <c r="C34">
        <v>1</v>
      </c>
      <c r="D34">
        <v>1</v>
      </c>
      <c r="E34">
        <v>1</v>
      </c>
      <c r="F34">
        <v>1</v>
      </c>
      <c r="G34">
        <v>1</v>
      </c>
      <c r="H34">
        <v>1</v>
      </c>
      <c r="I34">
        <v>1</v>
      </c>
      <c r="J34">
        <v>2</v>
      </c>
      <c r="K34">
        <v>1</v>
      </c>
      <c r="L34">
        <v>1</v>
      </c>
      <c r="M34">
        <v>1</v>
      </c>
      <c r="N34">
        <v>1</v>
      </c>
      <c r="O34">
        <v>3</v>
      </c>
      <c r="P34">
        <v>2</v>
      </c>
      <c r="Q34" s="63">
        <v>1</v>
      </c>
      <c r="R34">
        <v>1</v>
      </c>
      <c r="S34" s="20">
        <v>4</v>
      </c>
      <c r="T34">
        <v>3</v>
      </c>
      <c r="U34">
        <v>2</v>
      </c>
      <c r="V34">
        <v>1</v>
      </c>
      <c r="W34" s="4">
        <f t="shared" si="0"/>
        <v>31</v>
      </c>
    </row>
    <row r="35" spans="1:23" x14ac:dyDescent="0.3">
      <c r="A35" s="2">
        <v>34</v>
      </c>
      <c r="B35">
        <v>1</v>
      </c>
      <c r="C35">
        <v>1</v>
      </c>
      <c r="D35">
        <v>1</v>
      </c>
      <c r="E35">
        <v>1</v>
      </c>
      <c r="F35">
        <v>2</v>
      </c>
      <c r="G35">
        <v>1</v>
      </c>
      <c r="H35">
        <v>1</v>
      </c>
      <c r="I35">
        <v>1</v>
      </c>
      <c r="J35">
        <v>1</v>
      </c>
      <c r="K35">
        <v>1</v>
      </c>
      <c r="L35">
        <v>1</v>
      </c>
      <c r="M35">
        <v>1</v>
      </c>
      <c r="N35">
        <v>2</v>
      </c>
      <c r="O35">
        <v>4</v>
      </c>
      <c r="P35">
        <v>4</v>
      </c>
      <c r="Q35" s="63">
        <v>2</v>
      </c>
      <c r="R35">
        <v>3</v>
      </c>
      <c r="S35" s="20">
        <v>3</v>
      </c>
      <c r="T35">
        <v>1</v>
      </c>
      <c r="U35">
        <v>1</v>
      </c>
      <c r="V35">
        <v>1</v>
      </c>
      <c r="W35" s="4">
        <f t="shared" si="0"/>
        <v>34</v>
      </c>
    </row>
    <row r="36" spans="1:23" x14ac:dyDescent="0.3">
      <c r="A36" s="2">
        <v>35</v>
      </c>
      <c r="B36">
        <v>1</v>
      </c>
      <c r="C36">
        <v>2</v>
      </c>
      <c r="D36">
        <v>1</v>
      </c>
      <c r="E36">
        <v>2</v>
      </c>
      <c r="F36">
        <v>1</v>
      </c>
      <c r="G36">
        <v>1</v>
      </c>
      <c r="H36">
        <v>1</v>
      </c>
      <c r="I36">
        <v>3</v>
      </c>
      <c r="J36">
        <v>1</v>
      </c>
      <c r="K36">
        <v>1</v>
      </c>
      <c r="L36">
        <v>1</v>
      </c>
      <c r="M36">
        <v>1</v>
      </c>
      <c r="N36">
        <v>1</v>
      </c>
      <c r="O36">
        <v>3</v>
      </c>
      <c r="P36">
        <v>2</v>
      </c>
      <c r="Q36" s="63">
        <v>2</v>
      </c>
      <c r="R36">
        <v>1</v>
      </c>
      <c r="S36" s="20">
        <v>4</v>
      </c>
      <c r="T36">
        <v>1</v>
      </c>
      <c r="U36">
        <v>2</v>
      </c>
      <c r="V36">
        <v>1</v>
      </c>
      <c r="W36" s="4">
        <f t="shared" si="0"/>
        <v>33</v>
      </c>
    </row>
    <row r="37" spans="1:23" x14ac:dyDescent="0.3">
      <c r="A37" s="2">
        <v>36</v>
      </c>
      <c r="B37">
        <v>1</v>
      </c>
      <c r="C37">
        <v>3</v>
      </c>
      <c r="D37">
        <v>1</v>
      </c>
      <c r="E37">
        <v>1</v>
      </c>
      <c r="F37">
        <v>1</v>
      </c>
      <c r="G37">
        <v>2</v>
      </c>
      <c r="H37">
        <v>1</v>
      </c>
      <c r="I37">
        <v>4</v>
      </c>
      <c r="J37">
        <v>2</v>
      </c>
      <c r="K37">
        <v>1</v>
      </c>
      <c r="L37">
        <v>1</v>
      </c>
      <c r="M37">
        <v>2</v>
      </c>
      <c r="N37">
        <v>1</v>
      </c>
      <c r="O37">
        <v>1</v>
      </c>
      <c r="P37">
        <v>1</v>
      </c>
      <c r="Q37" s="63">
        <v>3</v>
      </c>
      <c r="R37">
        <v>2</v>
      </c>
      <c r="S37" s="20">
        <v>4</v>
      </c>
      <c r="T37">
        <v>1</v>
      </c>
      <c r="U37">
        <v>1</v>
      </c>
      <c r="V37">
        <v>2</v>
      </c>
      <c r="W37" s="4">
        <f t="shared" si="0"/>
        <v>36</v>
      </c>
    </row>
    <row r="38" spans="1:23" x14ac:dyDescent="0.3">
      <c r="A38" s="2">
        <v>37</v>
      </c>
      <c r="B38">
        <v>1</v>
      </c>
      <c r="C38">
        <v>1</v>
      </c>
      <c r="D38">
        <v>1</v>
      </c>
      <c r="E38">
        <v>1</v>
      </c>
      <c r="F38">
        <v>1</v>
      </c>
      <c r="G38">
        <v>1</v>
      </c>
      <c r="H38">
        <v>1</v>
      </c>
      <c r="I38">
        <v>1</v>
      </c>
      <c r="J38">
        <v>1</v>
      </c>
      <c r="K38">
        <v>1</v>
      </c>
      <c r="L38">
        <v>1</v>
      </c>
      <c r="M38">
        <v>1</v>
      </c>
      <c r="N38">
        <v>1</v>
      </c>
      <c r="O38">
        <v>4</v>
      </c>
      <c r="P38">
        <v>3</v>
      </c>
      <c r="Q38" s="63">
        <v>2</v>
      </c>
      <c r="R38">
        <v>2</v>
      </c>
      <c r="S38" s="20">
        <v>4</v>
      </c>
      <c r="T38">
        <v>1</v>
      </c>
      <c r="U38">
        <v>2</v>
      </c>
      <c r="V38">
        <v>1</v>
      </c>
      <c r="W38" s="4">
        <f t="shared" si="0"/>
        <v>32</v>
      </c>
    </row>
    <row r="39" spans="1:23" x14ac:dyDescent="0.3">
      <c r="A39" s="2">
        <v>38</v>
      </c>
      <c r="B39">
        <v>1</v>
      </c>
      <c r="C39">
        <v>1</v>
      </c>
      <c r="D39">
        <v>1</v>
      </c>
      <c r="E39">
        <v>1</v>
      </c>
      <c r="F39">
        <v>1</v>
      </c>
      <c r="G39">
        <v>1</v>
      </c>
      <c r="H39">
        <v>1</v>
      </c>
      <c r="I39">
        <v>1</v>
      </c>
      <c r="J39">
        <v>1</v>
      </c>
      <c r="K39">
        <v>1</v>
      </c>
      <c r="L39">
        <v>4</v>
      </c>
      <c r="M39">
        <v>1</v>
      </c>
      <c r="N39">
        <v>1</v>
      </c>
      <c r="O39">
        <v>1</v>
      </c>
      <c r="P39">
        <v>1</v>
      </c>
      <c r="Q39" s="63">
        <v>1</v>
      </c>
      <c r="R39">
        <v>1</v>
      </c>
      <c r="S39" s="20">
        <v>4</v>
      </c>
      <c r="T39">
        <v>1</v>
      </c>
      <c r="U39">
        <v>1</v>
      </c>
      <c r="V39">
        <v>1</v>
      </c>
      <c r="W39" s="4">
        <f t="shared" si="0"/>
        <v>27</v>
      </c>
    </row>
    <row r="40" spans="1:23" x14ac:dyDescent="0.3">
      <c r="A40" s="2">
        <v>39</v>
      </c>
      <c r="B40">
        <v>1</v>
      </c>
      <c r="C40">
        <v>4</v>
      </c>
      <c r="D40">
        <v>1</v>
      </c>
      <c r="E40">
        <v>1</v>
      </c>
      <c r="F40">
        <v>1</v>
      </c>
      <c r="G40">
        <v>1</v>
      </c>
      <c r="H40">
        <v>1</v>
      </c>
      <c r="I40">
        <v>1</v>
      </c>
      <c r="J40">
        <v>1</v>
      </c>
      <c r="K40">
        <v>4</v>
      </c>
      <c r="L40">
        <v>3</v>
      </c>
      <c r="M40">
        <v>1</v>
      </c>
      <c r="N40">
        <v>3</v>
      </c>
      <c r="O40">
        <v>3</v>
      </c>
      <c r="P40">
        <v>4</v>
      </c>
      <c r="Q40" s="63">
        <v>2</v>
      </c>
      <c r="R40">
        <v>1</v>
      </c>
      <c r="S40" s="20">
        <v>4</v>
      </c>
      <c r="T40">
        <v>2</v>
      </c>
      <c r="U40">
        <v>2</v>
      </c>
      <c r="V40">
        <v>1</v>
      </c>
      <c r="W40" s="4">
        <f t="shared" si="0"/>
        <v>42</v>
      </c>
    </row>
    <row r="41" spans="1:23" x14ac:dyDescent="0.3">
      <c r="A41" s="2">
        <v>40</v>
      </c>
      <c r="B41">
        <v>1</v>
      </c>
      <c r="C41">
        <v>1</v>
      </c>
      <c r="D41">
        <v>1</v>
      </c>
      <c r="E41">
        <v>1</v>
      </c>
      <c r="F41">
        <v>1</v>
      </c>
      <c r="G41">
        <v>2</v>
      </c>
      <c r="H41">
        <v>1</v>
      </c>
      <c r="I41">
        <v>1</v>
      </c>
      <c r="J41">
        <v>1</v>
      </c>
      <c r="K41">
        <v>1</v>
      </c>
      <c r="L41">
        <v>1</v>
      </c>
      <c r="M41">
        <v>2</v>
      </c>
      <c r="N41">
        <v>2</v>
      </c>
      <c r="O41">
        <v>3</v>
      </c>
      <c r="P41">
        <v>3</v>
      </c>
      <c r="Q41" s="63">
        <v>3</v>
      </c>
      <c r="R41">
        <v>1</v>
      </c>
      <c r="S41" s="20">
        <v>2</v>
      </c>
      <c r="T41">
        <v>1</v>
      </c>
      <c r="U41">
        <v>2</v>
      </c>
      <c r="V41">
        <v>2</v>
      </c>
      <c r="W41" s="4">
        <f t="shared" si="0"/>
        <v>33</v>
      </c>
    </row>
    <row r="42" spans="1:23" x14ac:dyDescent="0.3">
      <c r="A42" s="2">
        <v>41</v>
      </c>
      <c r="B42">
        <v>2</v>
      </c>
      <c r="C42">
        <v>1</v>
      </c>
      <c r="D42">
        <v>1</v>
      </c>
      <c r="E42">
        <v>1</v>
      </c>
      <c r="F42">
        <v>1</v>
      </c>
      <c r="G42">
        <v>2</v>
      </c>
      <c r="H42">
        <v>1</v>
      </c>
      <c r="I42">
        <v>1</v>
      </c>
      <c r="J42">
        <v>1</v>
      </c>
      <c r="K42">
        <v>1</v>
      </c>
      <c r="L42">
        <v>1</v>
      </c>
      <c r="M42">
        <v>2</v>
      </c>
      <c r="N42">
        <v>2</v>
      </c>
      <c r="O42">
        <v>2</v>
      </c>
      <c r="P42">
        <v>1</v>
      </c>
      <c r="Q42" s="63">
        <v>2</v>
      </c>
      <c r="R42">
        <v>1</v>
      </c>
      <c r="S42" s="20">
        <v>3</v>
      </c>
      <c r="T42">
        <v>2</v>
      </c>
      <c r="U42">
        <v>1</v>
      </c>
      <c r="V42">
        <v>2</v>
      </c>
      <c r="W42" s="4">
        <f t="shared" si="0"/>
        <v>31</v>
      </c>
    </row>
    <row r="43" spans="1:23" x14ac:dyDescent="0.3">
      <c r="A43" s="2">
        <v>42</v>
      </c>
      <c r="B43">
        <v>1</v>
      </c>
      <c r="C43">
        <v>1</v>
      </c>
      <c r="D43">
        <v>1</v>
      </c>
      <c r="E43">
        <v>1</v>
      </c>
      <c r="F43">
        <v>1</v>
      </c>
      <c r="G43">
        <v>2</v>
      </c>
      <c r="H43">
        <v>3</v>
      </c>
      <c r="I43">
        <v>1</v>
      </c>
      <c r="J43">
        <v>4</v>
      </c>
      <c r="K43">
        <v>1</v>
      </c>
      <c r="L43">
        <v>1</v>
      </c>
      <c r="M43">
        <v>2</v>
      </c>
      <c r="N43">
        <v>3</v>
      </c>
      <c r="O43">
        <v>3</v>
      </c>
      <c r="P43">
        <v>3</v>
      </c>
      <c r="Q43" s="63">
        <v>4</v>
      </c>
      <c r="R43">
        <v>1</v>
      </c>
      <c r="S43" s="20">
        <v>1</v>
      </c>
      <c r="T43">
        <v>4</v>
      </c>
      <c r="U43">
        <v>3</v>
      </c>
      <c r="V43">
        <v>2</v>
      </c>
      <c r="W43" s="4">
        <f t="shared" si="0"/>
        <v>43</v>
      </c>
    </row>
    <row r="44" spans="1:23" x14ac:dyDescent="0.3">
      <c r="A44" s="2">
        <v>43</v>
      </c>
      <c r="B44">
        <v>1</v>
      </c>
      <c r="C44">
        <v>4</v>
      </c>
      <c r="D44">
        <v>2</v>
      </c>
      <c r="E44">
        <v>1</v>
      </c>
      <c r="F44">
        <v>2</v>
      </c>
      <c r="G44">
        <v>1</v>
      </c>
      <c r="H44">
        <v>1</v>
      </c>
      <c r="I44">
        <v>1</v>
      </c>
      <c r="J44">
        <v>1</v>
      </c>
      <c r="K44">
        <v>1</v>
      </c>
      <c r="L44">
        <v>3</v>
      </c>
      <c r="M44">
        <v>1</v>
      </c>
      <c r="N44">
        <v>2</v>
      </c>
      <c r="O44">
        <v>3</v>
      </c>
      <c r="P44">
        <v>3</v>
      </c>
      <c r="Q44" s="63">
        <v>2</v>
      </c>
      <c r="R44">
        <v>2</v>
      </c>
      <c r="S44" s="20">
        <v>2</v>
      </c>
      <c r="T44">
        <v>1</v>
      </c>
      <c r="U44">
        <v>3</v>
      </c>
      <c r="V44">
        <v>1</v>
      </c>
      <c r="W44" s="4">
        <f t="shared" si="0"/>
        <v>38</v>
      </c>
    </row>
    <row r="45" spans="1:23" x14ac:dyDescent="0.3">
      <c r="A45" s="2">
        <v>44</v>
      </c>
      <c r="B45">
        <v>1</v>
      </c>
      <c r="C45">
        <v>1</v>
      </c>
      <c r="D45">
        <v>1</v>
      </c>
      <c r="E45">
        <v>1</v>
      </c>
      <c r="F45">
        <v>1</v>
      </c>
      <c r="G45">
        <v>1</v>
      </c>
      <c r="H45">
        <v>1</v>
      </c>
      <c r="I45">
        <v>1</v>
      </c>
      <c r="J45">
        <v>2</v>
      </c>
      <c r="K45">
        <v>1</v>
      </c>
      <c r="L45">
        <v>1</v>
      </c>
      <c r="M45">
        <v>1</v>
      </c>
      <c r="N45">
        <v>1</v>
      </c>
      <c r="O45">
        <v>3</v>
      </c>
      <c r="P45">
        <v>2</v>
      </c>
      <c r="Q45" s="63">
        <v>2</v>
      </c>
      <c r="R45">
        <v>1</v>
      </c>
      <c r="S45" s="20">
        <v>4</v>
      </c>
      <c r="T45">
        <v>2</v>
      </c>
      <c r="U45">
        <v>1</v>
      </c>
      <c r="V45">
        <v>1</v>
      </c>
      <c r="W45" s="4">
        <f t="shared" si="0"/>
        <v>30</v>
      </c>
    </row>
    <row r="46" spans="1:23" x14ac:dyDescent="0.3">
      <c r="A46" s="2">
        <v>45</v>
      </c>
      <c r="B46">
        <v>1</v>
      </c>
      <c r="C46">
        <v>2</v>
      </c>
      <c r="D46">
        <v>2</v>
      </c>
      <c r="E46">
        <v>1</v>
      </c>
      <c r="F46">
        <v>1</v>
      </c>
      <c r="G46">
        <v>2</v>
      </c>
      <c r="H46">
        <v>2</v>
      </c>
      <c r="I46">
        <v>1</v>
      </c>
      <c r="J46">
        <v>1</v>
      </c>
      <c r="K46">
        <v>1</v>
      </c>
      <c r="L46">
        <v>1</v>
      </c>
      <c r="M46">
        <v>2</v>
      </c>
      <c r="N46">
        <v>2</v>
      </c>
      <c r="O46">
        <v>3</v>
      </c>
      <c r="P46">
        <v>2</v>
      </c>
      <c r="Q46" s="63">
        <v>3</v>
      </c>
      <c r="R46">
        <v>2</v>
      </c>
      <c r="S46" s="20">
        <v>4</v>
      </c>
      <c r="T46">
        <v>3</v>
      </c>
      <c r="U46">
        <v>2</v>
      </c>
      <c r="V46">
        <v>2</v>
      </c>
      <c r="W46" s="4">
        <f t="shared" si="0"/>
        <v>40</v>
      </c>
    </row>
    <row r="47" spans="1:23" x14ac:dyDescent="0.3">
      <c r="A47" s="2">
        <v>46</v>
      </c>
      <c r="B47">
        <v>4</v>
      </c>
      <c r="C47">
        <v>2</v>
      </c>
      <c r="D47">
        <v>4</v>
      </c>
      <c r="E47">
        <v>2</v>
      </c>
      <c r="F47">
        <v>4</v>
      </c>
      <c r="G47">
        <v>3</v>
      </c>
      <c r="H47">
        <v>3</v>
      </c>
      <c r="I47">
        <v>1</v>
      </c>
      <c r="J47">
        <v>1</v>
      </c>
      <c r="K47">
        <v>2</v>
      </c>
      <c r="L47">
        <v>3</v>
      </c>
      <c r="M47">
        <v>3</v>
      </c>
      <c r="N47">
        <v>2</v>
      </c>
      <c r="O47">
        <v>3</v>
      </c>
      <c r="P47">
        <v>3</v>
      </c>
      <c r="Q47" s="63">
        <v>2</v>
      </c>
      <c r="R47">
        <v>1</v>
      </c>
      <c r="S47" s="20">
        <v>4</v>
      </c>
      <c r="T47">
        <v>4</v>
      </c>
      <c r="U47">
        <v>1</v>
      </c>
      <c r="V47">
        <v>3</v>
      </c>
      <c r="W47" s="4">
        <f t="shared" si="0"/>
        <v>55</v>
      </c>
    </row>
    <row r="48" spans="1:23" x14ac:dyDescent="0.3">
      <c r="A48" s="2">
        <v>47</v>
      </c>
      <c r="B48">
        <v>3</v>
      </c>
      <c r="C48">
        <v>1</v>
      </c>
      <c r="D48">
        <v>2</v>
      </c>
      <c r="E48">
        <v>1</v>
      </c>
      <c r="F48">
        <v>1</v>
      </c>
      <c r="G48">
        <v>1</v>
      </c>
      <c r="H48">
        <v>1</v>
      </c>
      <c r="I48">
        <v>1</v>
      </c>
      <c r="J48">
        <v>1</v>
      </c>
      <c r="K48">
        <v>1</v>
      </c>
      <c r="L48">
        <v>1</v>
      </c>
      <c r="M48">
        <v>1</v>
      </c>
      <c r="N48">
        <v>1</v>
      </c>
      <c r="O48">
        <v>1</v>
      </c>
      <c r="P48">
        <v>1</v>
      </c>
      <c r="Q48" s="63">
        <v>1</v>
      </c>
      <c r="R48">
        <v>2</v>
      </c>
      <c r="S48" s="20">
        <v>4</v>
      </c>
      <c r="T48">
        <v>1</v>
      </c>
      <c r="U48">
        <v>2</v>
      </c>
      <c r="V48">
        <v>1</v>
      </c>
      <c r="W48" s="4">
        <f t="shared" si="0"/>
        <v>29</v>
      </c>
    </row>
    <row r="49" spans="1:23" x14ac:dyDescent="0.3">
      <c r="A49" s="2">
        <v>48</v>
      </c>
      <c r="B49">
        <v>1</v>
      </c>
      <c r="C49">
        <v>3</v>
      </c>
      <c r="D49">
        <v>2</v>
      </c>
      <c r="E49">
        <v>1</v>
      </c>
      <c r="F49">
        <v>2</v>
      </c>
      <c r="G49">
        <v>1</v>
      </c>
      <c r="H49">
        <v>2</v>
      </c>
      <c r="I49">
        <v>3</v>
      </c>
      <c r="J49">
        <v>2</v>
      </c>
      <c r="K49">
        <v>1</v>
      </c>
      <c r="L49">
        <v>1</v>
      </c>
      <c r="M49">
        <v>1</v>
      </c>
      <c r="N49">
        <v>4</v>
      </c>
      <c r="O49">
        <v>1</v>
      </c>
      <c r="P49">
        <v>2</v>
      </c>
      <c r="Q49" s="63">
        <v>3</v>
      </c>
      <c r="R49">
        <v>1</v>
      </c>
      <c r="S49" s="20">
        <v>3</v>
      </c>
      <c r="T49">
        <v>1</v>
      </c>
      <c r="U49">
        <v>2</v>
      </c>
      <c r="V49">
        <v>1</v>
      </c>
      <c r="W49" s="4">
        <f t="shared" si="0"/>
        <v>38</v>
      </c>
    </row>
    <row r="50" spans="1:23" x14ac:dyDescent="0.3">
      <c r="A50" s="2">
        <v>49</v>
      </c>
      <c r="B50">
        <v>1</v>
      </c>
      <c r="C50">
        <v>1</v>
      </c>
      <c r="D50">
        <v>1</v>
      </c>
      <c r="E50">
        <v>1</v>
      </c>
      <c r="F50">
        <v>1</v>
      </c>
      <c r="G50">
        <v>1</v>
      </c>
      <c r="H50">
        <v>1</v>
      </c>
      <c r="I50">
        <v>2</v>
      </c>
      <c r="J50">
        <v>1</v>
      </c>
      <c r="K50">
        <v>1</v>
      </c>
      <c r="L50">
        <v>1</v>
      </c>
      <c r="M50">
        <v>1</v>
      </c>
      <c r="N50">
        <v>2</v>
      </c>
      <c r="O50">
        <v>4</v>
      </c>
      <c r="P50">
        <v>2</v>
      </c>
      <c r="Q50" s="63">
        <v>2</v>
      </c>
      <c r="R50">
        <v>1</v>
      </c>
      <c r="S50" s="20">
        <v>4</v>
      </c>
      <c r="T50">
        <v>1</v>
      </c>
      <c r="U50">
        <v>3</v>
      </c>
      <c r="V50">
        <v>1</v>
      </c>
      <c r="W50" s="4">
        <f t="shared" si="0"/>
        <v>33</v>
      </c>
    </row>
    <row r="51" spans="1:23" x14ac:dyDescent="0.3">
      <c r="A51" s="2">
        <v>50</v>
      </c>
      <c r="B51">
        <v>1</v>
      </c>
      <c r="C51">
        <v>1</v>
      </c>
      <c r="D51">
        <v>1</v>
      </c>
      <c r="E51">
        <v>1</v>
      </c>
      <c r="F51">
        <v>2</v>
      </c>
      <c r="G51">
        <v>1</v>
      </c>
      <c r="H51">
        <v>1</v>
      </c>
      <c r="I51">
        <v>1</v>
      </c>
      <c r="J51">
        <v>1</v>
      </c>
      <c r="K51">
        <v>4</v>
      </c>
      <c r="L51">
        <v>1</v>
      </c>
      <c r="M51">
        <v>1</v>
      </c>
      <c r="N51">
        <v>1</v>
      </c>
      <c r="O51">
        <v>1</v>
      </c>
      <c r="P51">
        <v>1</v>
      </c>
      <c r="Q51" s="63">
        <v>1</v>
      </c>
      <c r="R51">
        <v>1</v>
      </c>
      <c r="S51" s="20">
        <v>4</v>
      </c>
      <c r="T51">
        <v>1</v>
      </c>
      <c r="U51">
        <v>3</v>
      </c>
      <c r="V51">
        <v>1</v>
      </c>
      <c r="W51" s="4">
        <f t="shared" si="0"/>
        <v>30</v>
      </c>
    </row>
    <row r="52" spans="1:23" x14ac:dyDescent="0.3">
      <c r="A52" s="2">
        <v>51</v>
      </c>
      <c r="B52">
        <v>1</v>
      </c>
      <c r="C52">
        <v>1</v>
      </c>
      <c r="D52">
        <v>1</v>
      </c>
      <c r="E52">
        <v>1</v>
      </c>
      <c r="F52">
        <v>1</v>
      </c>
      <c r="G52">
        <v>1</v>
      </c>
      <c r="H52">
        <v>1</v>
      </c>
      <c r="I52">
        <v>1</v>
      </c>
      <c r="J52">
        <v>1</v>
      </c>
      <c r="K52">
        <v>1</v>
      </c>
      <c r="L52">
        <v>1</v>
      </c>
      <c r="M52">
        <v>1</v>
      </c>
      <c r="N52">
        <v>1</v>
      </c>
      <c r="O52">
        <v>1</v>
      </c>
      <c r="P52">
        <v>1</v>
      </c>
      <c r="Q52" s="63">
        <v>2</v>
      </c>
      <c r="R52">
        <v>1</v>
      </c>
      <c r="S52" s="20">
        <v>4</v>
      </c>
      <c r="T52">
        <v>1</v>
      </c>
      <c r="U52">
        <v>1</v>
      </c>
      <c r="V52">
        <v>1</v>
      </c>
      <c r="W52" s="4">
        <f t="shared" si="0"/>
        <v>25</v>
      </c>
    </row>
    <row r="53" spans="1:23" x14ac:dyDescent="0.3">
      <c r="A53" s="2">
        <v>52</v>
      </c>
      <c r="B53">
        <v>1</v>
      </c>
      <c r="C53">
        <v>1</v>
      </c>
      <c r="D53">
        <v>1</v>
      </c>
      <c r="E53">
        <v>1</v>
      </c>
      <c r="F53">
        <v>2</v>
      </c>
      <c r="G53">
        <v>1</v>
      </c>
      <c r="H53">
        <v>1</v>
      </c>
      <c r="I53">
        <v>1</v>
      </c>
      <c r="J53">
        <v>1</v>
      </c>
      <c r="K53">
        <v>3</v>
      </c>
      <c r="L53">
        <v>1</v>
      </c>
      <c r="M53">
        <v>1</v>
      </c>
      <c r="N53">
        <v>1</v>
      </c>
      <c r="O53">
        <v>3</v>
      </c>
      <c r="P53">
        <v>2</v>
      </c>
      <c r="Q53" s="63">
        <v>2</v>
      </c>
      <c r="R53">
        <v>1</v>
      </c>
      <c r="S53" s="20">
        <v>4</v>
      </c>
      <c r="T53">
        <v>1</v>
      </c>
      <c r="U53">
        <v>3</v>
      </c>
      <c r="V53">
        <v>1</v>
      </c>
      <c r="W53" s="4">
        <f t="shared" si="0"/>
        <v>33</v>
      </c>
    </row>
    <row r="54" spans="1:23" x14ac:dyDescent="0.3">
      <c r="A54" s="2">
        <v>53</v>
      </c>
      <c r="B54">
        <v>2</v>
      </c>
      <c r="C54">
        <v>2</v>
      </c>
      <c r="D54">
        <v>2</v>
      </c>
      <c r="E54">
        <v>2</v>
      </c>
      <c r="F54">
        <v>1</v>
      </c>
      <c r="G54">
        <v>1</v>
      </c>
      <c r="H54">
        <v>1</v>
      </c>
      <c r="I54">
        <v>1</v>
      </c>
      <c r="J54">
        <v>1</v>
      </c>
      <c r="K54">
        <v>1</v>
      </c>
      <c r="L54">
        <v>1</v>
      </c>
      <c r="M54">
        <v>1</v>
      </c>
      <c r="N54">
        <v>1</v>
      </c>
      <c r="O54">
        <v>3</v>
      </c>
      <c r="P54">
        <v>1</v>
      </c>
      <c r="Q54" s="63">
        <v>3</v>
      </c>
      <c r="R54">
        <v>2</v>
      </c>
      <c r="S54" s="20">
        <v>4</v>
      </c>
      <c r="T54">
        <v>1</v>
      </c>
      <c r="U54">
        <v>2</v>
      </c>
      <c r="V54">
        <v>1</v>
      </c>
      <c r="W54" s="4">
        <f t="shared" si="0"/>
        <v>34</v>
      </c>
    </row>
    <row r="55" spans="1:23" x14ac:dyDescent="0.3">
      <c r="A55" s="2">
        <v>54</v>
      </c>
      <c r="B55">
        <v>4</v>
      </c>
      <c r="C55">
        <v>3</v>
      </c>
      <c r="D55">
        <v>3</v>
      </c>
      <c r="E55">
        <v>3</v>
      </c>
      <c r="F55">
        <v>3</v>
      </c>
      <c r="G55">
        <v>4</v>
      </c>
      <c r="H55">
        <v>3</v>
      </c>
      <c r="I55">
        <v>4</v>
      </c>
      <c r="J55">
        <v>3</v>
      </c>
      <c r="K55">
        <v>4</v>
      </c>
      <c r="L55">
        <v>1</v>
      </c>
      <c r="M55">
        <v>4</v>
      </c>
      <c r="N55">
        <v>1</v>
      </c>
      <c r="O55">
        <v>4</v>
      </c>
      <c r="P55">
        <v>4</v>
      </c>
      <c r="Q55" s="63">
        <v>1</v>
      </c>
      <c r="R55">
        <v>4</v>
      </c>
      <c r="S55" s="20">
        <v>4</v>
      </c>
      <c r="T55">
        <v>1</v>
      </c>
      <c r="U55">
        <v>1</v>
      </c>
      <c r="V55">
        <v>4</v>
      </c>
      <c r="W55" s="4">
        <f t="shared" si="0"/>
        <v>63</v>
      </c>
    </row>
    <row r="56" spans="1:23" x14ac:dyDescent="0.3">
      <c r="A56" s="2">
        <v>55</v>
      </c>
      <c r="B56">
        <v>2</v>
      </c>
      <c r="C56">
        <v>3</v>
      </c>
      <c r="D56">
        <v>1</v>
      </c>
      <c r="E56">
        <v>2</v>
      </c>
      <c r="F56">
        <v>2</v>
      </c>
      <c r="G56">
        <v>2</v>
      </c>
      <c r="H56">
        <v>1</v>
      </c>
      <c r="I56">
        <v>1</v>
      </c>
      <c r="J56">
        <v>1</v>
      </c>
      <c r="K56">
        <v>1</v>
      </c>
      <c r="L56">
        <v>1</v>
      </c>
      <c r="M56">
        <v>2</v>
      </c>
      <c r="N56">
        <v>2</v>
      </c>
      <c r="O56">
        <v>3</v>
      </c>
      <c r="P56">
        <v>2</v>
      </c>
      <c r="Q56" s="63">
        <v>3</v>
      </c>
      <c r="R56">
        <v>2</v>
      </c>
      <c r="S56" s="20">
        <v>3</v>
      </c>
      <c r="T56">
        <v>2</v>
      </c>
      <c r="U56">
        <v>2</v>
      </c>
      <c r="V56">
        <v>2</v>
      </c>
      <c r="W56" s="4">
        <f t="shared" si="0"/>
        <v>40</v>
      </c>
    </row>
    <row r="57" spans="1:23" x14ac:dyDescent="0.3">
      <c r="A57" s="2">
        <v>56</v>
      </c>
      <c r="B57">
        <v>1</v>
      </c>
      <c r="C57">
        <v>1</v>
      </c>
      <c r="D57">
        <v>1</v>
      </c>
      <c r="E57">
        <v>2</v>
      </c>
      <c r="F57">
        <v>1</v>
      </c>
      <c r="G57">
        <v>2</v>
      </c>
      <c r="H57">
        <v>1</v>
      </c>
      <c r="I57">
        <v>3</v>
      </c>
      <c r="J57">
        <v>1</v>
      </c>
      <c r="K57">
        <v>4</v>
      </c>
      <c r="L57">
        <v>1</v>
      </c>
      <c r="M57">
        <v>2</v>
      </c>
      <c r="N57">
        <v>2</v>
      </c>
      <c r="O57">
        <v>3</v>
      </c>
      <c r="P57">
        <v>1</v>
      </c>
      <c r="Q57" s="63">
        <v>1</v>
      </c>
      <c r="R57">
        <v>2</v>
      </c>
      <c r="S57" s="20">
        <v>4</v>
      </c>
      <c r="T57">
        <v>1</v>
      </c>
      <c r="U57">
        <v>2</v>
      </c>
      <c r="V57">
        <v>2</v>
      </c>
      <c r="W57" s="4">
        <f t="shared" si="0"/>
        <v>38</v>
      </c>
    </row>
    <row r="58" spans="1:23" x14ac:dyDescent="0.3">
      <c r="A58" s="2">
        <v>57</v>
      </c>
      <c r="B58">
        <v>1</v>
      </c>
      <c r="C58">
        <v>3</v>
      </c>
      <c r="D58">
        <v>2</v>
      </c>
      <c r="E58">
        <v>1</v>
      </c>
      <c r="F58">
        <v>1</v>
      </c>
      <c r="G58">
        <v>1</v>
      </c>
      <c r="H58">
        <v>1</v>
      </c>
      <c r="I58">
        <v>1</v>
      </c>
      <c r="J58">
        <v>2</v>
      </c>
      <c r="K58">
        <v>4</v>
      </c>
      <c r="L58">
        <v>1</v>
      </c>
      <c r="M58">
        <v>1</v>
      </c>
      <c r="N58">
        <v>2</v>
      </c>
      <c r="O58">
        <v>3</v>
      </c>
      <c r="P58">
        <v>4</v>
      </c>
      <c r="Q58" s="63">
        <v>2</v>
      </c>
      <c r="R58">
        <v>1</v>
      </c>
      <c r="S58" s="20">
        <v>4</v>
      </c>
      <c r="T58">
        <v>1</v>
      </c>
      <c r="U58">
        <v>1</v>
      </c>
      <c r="V58">
        <v>1</v>
      </c>
      <c r="W58" s="4">
        <f t="shared" si="0"/>
        <v>38</v>
      </c>
    </row>
    <row r="59" spans="1:23" x14ac:dyDescent="0.3">
      <c r="A59" s="2">
        <v>58</v>
      </c>
      <c r="B59">
        <v>1</v>
      </c>
      <c r="C59">
        <v>3</v>
      </c>
      <c r="D59">
        <v>2</v>
      </c>
      <c r="E59">
        <v>1</v>
      </c>
      <c r="F59">
        <v>2</v>
      </c>
      <c r="G59">
        <v>1</v>
      </c>
      <c r="H59">
        <v>2</v>
      </c>
      <c r="I59">
        <v>3</v>
      </c>
      <c r="J59">
        <v>4</v>
      </c>
      <c r="K59">
        <v>4</v>
      </c>
      <c r="L59">
        <v>3</v>
      </c>
      <c r="M59">
        <v>1</v>
      </c>
      <c r="N59">
        <v>4</v>
      </c>
      <c r="O59">
        <v>3</v>
      </c>
      <c r="P59">
        <v>2</v>
      </c>
      <c r="Q59" s="63">
        <v>2</v>
      </c>
      <c r="R59">
        <v>1</v>
      </c>
      <c r="S59" s="20">
        <v>2</v>
      </c>
      <c r="T59">
        <v>4</v>
      </c>
      <c r="U59">
        <v>2</v>
      </c>
      <c r="V59">
        <v>1</v>
      </c>
      <c r="W59" s="4">
        <f t="shared" si="0"/>
        <v>48</v>
      </c>
    </row>
    <row r="60" spans="1:23" x14ac:dyDescent="0.3">
      <c r="A60" s="2">
        <v>59</v>
      </c>
      <c r="B60">
        <v>1</v>
      </c>
      <c r="C60">
        <v>1</v>
      </c>
      <c r="D60">
        <v>1</v>
      </c>
      <c r="E60">
        <v>1</v>
      </c>
      <c r="F60">
        <v>1</v>
      </c>
      <c r="G60">
        <v>1</v>
      </c>
      <c r="H60">
        <v>1</v>
      </c>
      <c r="I60">
        <v>1</v>
      </c>
      <c r="J60">
        <v>1</v>
      </c>
      <c r="K60">
        <v>1</v>
      </c>
      <c r="L60">
        <v>1</v>
      </c>
      <c r="M60">
        <v>1</v>
      </c>
      <c r="N60">
        <v>1</v>
      </c>
      <c r="O60">
        <v>2</v>
      </c>
      <c r="P60">
        <v>2</v>
      </c>
      <c r="Q60" s="63">
        <v>1</v>
      </c>
      <c r="R60">
        <v>1</v>
      </c>
      <c r="S60" s="20">
        <v>4</v>
      </c>
      <c r="T60">
        <v>2</v>
      </c>
      <c r="U60">
        <v>2</v>
      </c>
      <c r="V60">
        <v>1</v>
      </c>
      <c r="W60" s="4">
        <f t="shared" si="0"/>
        <v>28</v>
      </c>
    </row>
    <row r="61" spans="1:23" x14ac:dyDescent="0.3">
      <c r="A61" s="2">
        <v>60</v>
      </c>
      <c r="B61">
        <v>1</v>
      </c>
      <c r="C61">
        <v>2</v>
      </c>
      <c r="D61">
        <v>1</v>
      </c>
      <c r="E61">
        <v>1</v>
      </c>
      <c r="F61">
        <v>1</v>
      </c>
      <c r="G61">
        <v>1</v>
      </c>
      <c r="H61">
        <v>4</v>
      </c>
      <c r="I61">
        <v>1</v>
      </c>
      <c r="J61">
        <v>2</v>
      </c>
      <c r="K61">
        <v>1</v>
      </c>
      <c r="L61">
        <v>2</v>
      </c>
      <c r="M61">
        <v>1</v>
      </c>
      <c r="N61">
        <v>2</v>
      </c>
      <c r="O61">
        <v>1</v>
      </c>
      <c r="P61">
        <v>3</v>
      </c>
      <c r="Q61" s="63">
        <v>2</v>
      </c>
      <c r="R61">
        <v>1</v>
      </c>
      <c r="S61" s="20">
        <v>3</v>
      </c>
      <c r="T61">
        <v>4</v>
      </c>
      <c r="U61">
        <v>1</v>
      </c>
      <c r="V61">
        <v>1</v>
      </c>
      <c r="W61" s="4">
        <f t="shared" si="0"/>
        <v>36</v>
      </c>
    </row>
    <row r="62" spans="1:23" x14ac:dyDescent="0.3">
      <c r="A62" s="2">
        <v>61</v>
      </c>
      <c r="B62">
        <v>2</v>
      </c>
      <c r="C62">
        <v>3</v>
      </c>
      <c r="D62">
        <v>2</v>
      </c>
      <c r="E62">
        <v>1</v>
      </c>
      <c r="F62">
        <v>4</v>
      </c>
      <c r="G62">
        <v>1</v>
      </c>
      <c r="H62">
        <v>1</v>
      </c>
      <c r="I62">
        <v>1</v>
      </c>
      <c r="J62">
        <v>1</v>
      </c>
      <c r="K62">
        <v>1</v>
      </c>
      <c r="L62">
        <v>1</v>
      </c>
      <c r="M62">
        <v>1</v>
      </c>
      <c r="N62">
        <v>2</v>
      </c>
      <c r="O62">
        <v>2</v>
      </c>
      <c r="P62">
        <v>1</v>
      </c>
      <c r="Q62" s="63">
        <v>1</v>
      </c>
      <c r="R62">
        <v>1</v>
      </c>
      <c r="S62" s="20">
        <v>4</v>
      </c>
      <c r="T62">
        <v>4</v>
      </c>
      <c r="U62">
        <v>2</v>
      </c>
      <c r="V62">
        <v>1</v>
      </c>
      <c r="W62" s="4">
        <f t="shared" si="0"/>
        <v>37</v>
      </c>
    </row>
    <row r="63" spans="1:23" x14ac:dyDescent="0.3">
      <c r="A63" s="2">
        <v>62</v>
      </c>
      <c r="B63">
        <v>1</v>
      </c>
      <c r="C63">
        <v>3</v>
      </c>
      <c r="D63">
        <v>1</v>
      </c>
      <c r="E63">
        <v>1</v>
      </c>
      <c r="F63">
        <v>1</v>
      </c>
      <c r="G63">
        <v>1</v>
      </c>
      <c r="H63">
        <v>1</v>
      </c>
      <c r="I63">
        <v>1</v>
      </c>
      <c r="J63">
        <v>1</v>
      </c>
      <c r="K63">
        <v>4</v>
      </c>
      <c r="L63">
        <v>1</v>
      </c>
      <c r="M63">
        <v>1</v>
      </c>
      <c r="N63">
        <v>1</v>
      </c>
      <c r="O63">
        <v>3</v>
      </c>
      <c r="P63">
        <v>3</v>
      </c>
      <c r="Q63" s="63">
        <v>1</v>
      </c>
      <c r="R63">
        <v>1</v>
      </c>
      <c r="S63" s="20">
        <v>4</v>
      </c>
      <c r="T63">
        <v>2</v>
      </c>
      <c r="U63">
        <v>1</v>
      </c>
      <c r="V63">
        <v>1</v>
      </c>
      <c r="W63" s="4">
        <f t="shared" si="0"/>
        <v>34</v>
      </c>
    </row>
    <row r="64" spans="1:23" x14ac:dyDescent="0.3">
      <c r="A64" s="2">
        <v>63</v>
      </c>
      <c r="B64">
        <v>2</v>
      </c>
      <c r="C64">
        <v>2</v>
      </c>
      <c r="D64">
        <v>1</v>
      </c>
      <c r="E64">
        <v>1</v>
      </c>
      <c r="F64">
        <v>1</v>
      </c>
      <c r="G64">
        <v>1</v>
      </c>
      <c r="H64">
        <v>1</v>
      </c>
      <c r="I64">
        <v>2</v>
      </c>
      <c r="J64">
        <v>2</v>
      </c>
      <c r="K64">
        <v>1</v>
      </c>
      <c r="L64">
        <v>1</v>
      </c>
      <c r="M64">
        <v>1</v>
      </c>
      <c r="N64">
        <v>3</v>
      </c>
      <c r="O64">
        <v>2</v>
      </c>
      <c r="P64">
        <v>2</v>
      </c>
      <c r="Q64" s="63">
        <v>2</v>
      </c>
      <c r="R64">
        <v>2</v>
      </c>
      <c r="S64" s="20">
        <v>4</v>
      </c>
      <c r="T64">
        <v>1</v>
      </c>
      <c r="U64">
        <v>1</v>
      </c>
      <c r="V64">
        <v>1</v>
      </c>
      <c r="W64" s="4">
        <f t="shared" si="0"/>
        <v>34</v>
      </c>
    </row>
    <row r="65" spans="1:23" x14ac:dyDescent="0.3">
      <c r="A65" s="2">
        <v>64</v>
      </c>
      <c r="B65">
        <v>2</v>
      </c>
      <c r="C65">
        <v>2</v>
      </c>
      <c r="D65">
        <v>2</v>
      </c>
      <c r="E65">
        <v>1</v>
      </c>
      <c r="F65">
        <v>1</v>
      </c>
      <c r="G65">
        <v>1</v>
      </c>
      <c r="H65">
        <v>1</v>
      </c>
      <c r="I65">
        <v>2</v>
      </c>
      <c r="J65">
        <v>2</v>
      </c>
      <c r="K65">
        <v>4</v>
      </c>
      <c r="L65">
        <v>1</v>
      </c>
      <c r="M65">
        <v>1</v>
      </c>
      <c r="N65">
        <v>1</v>
      </c>
      <c r="O65">
        <v>2</v>
      </c>
      <c r="P65">
        <v>2</v>
      </c>
      <c r="Q65" s="63">
        <v>2</v>
      </c>
      <c r="R65">
        <v>1</v>
      </c>
      <c r="S65" s="20">
        <v>4</v>
      </c>
      <c r="T65">
        <v>1</v>
      </c>
      <c r="U65">
        <v>2</v>
      </c>
      <c r="V65">
        <v>1</v>
      </c>
      <c r="W65" s="4">
        <f t="shared" si="0"/>
        <v>36</v>
      </c>
    </row>
    <row r="66" spans="1:23" x14ac:dyDescent="0.3">
      <c r="A66" s="2">
        <v>65</v>
      </c>
      <c r="B66">
        <v>2</v>
      </c>
      <c r="C66">
        <v>3</v>
      </c>
      <c r="D66">
        <v>2</v>
      </c>
      <c r="E66">
        <v>2</v>
      </c>
      <c r="F66">
        <v>3</v>
      </c>
      <c r="G66">
        <v>1</v>
      </c>
      <c r="H66">
        <v>2</v>
      </c>
      <c r="I66">
        <v>2</v>
      </c>
      <c r="J66">
        <v>1</v>
      </c>
      <c r="K66">
        <v>1</v>
      </c>
      <c r="L66">
        <v>1</v>
      </c>
      <c r="M66">
        <v>1</v>
      </c>
      <c r="N66">
        <v>3</v>
      </c>
      <c r="O66">
        <v>3</v>
      </c>
      <c r="P66">
        <v>3</v>
      </c>
      <c r="Q66" s="63">
        <v>2</v>
      </c>
      <c r="R66">
        <v>2</v>
      </c>
      <c r="S66" s="20">
        <v>4</v>
      </c>
      <c r="T66">
        <v>4</v>
      </c>
      <c r="U66">
        <v>2</v>
      </c>
      <c r="V66">
        <v>1</v>
      </c>
      <c r="W66" s="4">
        <f t="shared" si="0"/>
        <v>45</v>
      </c>
    </row>
    <row r="67" spans="1:23" x14ac:dyDescent="0.3">
      <c r="A67" s="2">
        <v>66</v>
      </c>
      <c r="B67">
        <v>1</v>
      </c>
      <c r="C67">
        <v>2</v>
      </c>
      <c r="D67">
        <v>1</v>
      </c>
      <c r="E67">
        <v>1</v>
      </c>
      <c r="F67">
        <v>1</v>
      </c>
      <c r="G67">
        <v>2</v>
      </c>
      <c r="H67">
        <v>1</v>
      </c>
      <c r="I67">
        <v>1</v>
      </c>
      <c r="J67">
        <v>1</v>
      </c>
      <c r="K67">
        <v>2</v>
      </c>
      <c r="L67">
        <v>2</v>
      </c>
      <c r="M67">
        <v>2</v>
      </c>
      <c r="N67">
        <v>1</v>
      </c>
      <c r="O67">
        <v>2</v>
      </c>
      <c r="P67">
        <v>2</v>
      </c>
      <c r="Q67" s="63">
        <v>2</v>
      </c>
      <c r="R67">
        <v>1</v>
      </c>
      <c r="S67" s="20">
        <v>4</v>
      </c>
      <c r="T67">
        <v>3</v>
      </c>
      <c r="U67">
        <v>2</v>
      </c>
      <c r="V67">
        <v>2</v>
      </c>
      <c r="W67" s="4">
        <f t="shared" ref="W67:W101" si="1">SUM(B67:V67)</f>
        <v>36</v>
      </c>
    </row>
    <row r="68" spans="1:23" x14ac:dyDescent="0.3">
      <c r="A68" s="2">
        <v>67</v>
      </c>
      <c r="B68">
        <v>1</v>
      </c>
      <c r="C68">
        <v>3</v>
      </c>
      <c r="D68">
        <v>1</v>
      </c>
      <c r="E68">
        <v>1</v>
      </c>
      <c r="F68">
        <v>1</v>
      </c>
      <c r="G68">
        <v>1</v>
      </c>
      <c r="H68">
        <v>1</v>
      </c>
      <c r="I68">
        <v>1</v>
      </c>
      <c r="J68">
        <v>1</v>
      </c>
      <c r="K68">
        <v>1</v>
      </c>
      <c r="L68">
        <v>1</v>
      </c>
      <c r="M68">
        <v>1</v>
      </c>
      <c r="N68">
        <v>1</v>
      </c>
      <c r="O68">
        <v>1</v>
      </c>
      <c r="P68">
        <v>1</v>
      </c>
      <c r="Q68" s="63">
        <v>1</v>
      </c>
      <c r="R68">
        <v>1</v>
      </c>
      <c r="S68" s="20">
        <v>4</v>
      </c>
      <c r="T68">
        <v>1</v>
      </c>
      <c r="U68">
        <v>2</v>
      </c>
      <c r="V68">
        <v>1</v>
      </c>
      <c r="W68" s="4">
        <f t="shared" si="1"/>
        <v>27</v>
      </c>
    </row>
    <row r="69" spans="1:23" x14ac:dyDescent="0.3">
      <c r="A69" s="2">
        <v>68</v>
      </c>
      <c r="B69">
        <v>1</v>
      </c>
      <c r="C69">
        <v>4</v>
      </c>
      <c r="D69">
        <v>1</v>
      </c>
      <c r="E69">
        <v>1</v>
      </c>
      <c r="F69">
        <v>1</v>
      </c>
      <c r="G69">
        <v>1</v>
      </c>
      <c r="H69">
        <v>1</v>
      </c>
      <c r="I69">
        <v>1</v>
      </c>
      <c r="J69">
        <v>1</v>
      </c>
      <c r="K69">
        <v>4</v>
      </c>
      <c r="L69">
        <v>1</v>
      </c>
      <c r="M69">
        <v>1</v>
      </c>
      <c r="N69">
        <v>1</v>
      </c>
      <c r="O69">
        <v>1</v>
      </c>
      <c r="P69">
        <v>1</v>
      </c>
      <c r="Q69" s="63">
        <v>1</v>
      </c>
      <c r="R69">
        <v>1</v>
      </c>
      <c r="S69" s="20">
        <v>4</v>
      </c>
      <c r="T69">
        <v>1</v>
      </c>
      <c r="U69">
        <v>1</v>
      </c>
      <c r="V69">
        <v>1</v>
      </c>
      <c r="W69" s="4">
        <f t="shared" si="1"/>
        <v>30</v>
      </c>
    </row>
    <row r="70" spans="1:23" x14ac:dyDescent="0.3">
      <c r="A70" s="2">
        <v>69</v>
      </c>
      <c r="B70">
        <v>1</v>
      </c>
      <c r="C70">
        <v>1</v>
      </c>
      <c r="D70">
        <v>1</v>
      </c>
      <c r="E70">
        <v>1</v>
      </c>
      <c r="F70">
        <v>1</v>
      </c>
      <c r="G70">
        <v>1</v>
      </c>
      <c r="H70">
        <v>1</v>
      </c>
      <c r="I70">
        <v>1</v>
      </c>
      <c r="J70">
        <v>1</v>
      </c>
      <c r="K70">
        <v>1</v>
      </c>
      <c r="L70">
        <v>1</v>
      </c>
      <c r="M70">
        <v>1</v>
      </c>
      <c r="N70">
        <v>1</v>
      </c>
      <c r="O70">
        <v>1</v>
      </c>
      <c r="P70">
        <v>1</v>
      </c>
      <c r="Q70" s="63">
        <v>2</v>
      </c>
      <c r="R70">
        <v>1</v>
      </c>
      <c r="S70" s="20">
        <v>4</v>
      </c>
      <c r="T70">
        <v>1</v>
      </c>
      <c r="U70">
        <v>1</v>
      </c>
      <c r="V70">
        <v>1</v>
      </c>
      <c r="W70" s="4">
        <f t="shared" si="1"/>
        <v>25</v>
      </c>
    </row>
    <row r="71" spans="1:23" x14ac:dyDescent="0.3">
      <c r="A71" s="2">
        <v>70</v>
      </c>
      <c r="B71">
        <v>2</v>
      </c>
      <c r="C71">
        <v>2</v>
      </c>
      <c r="D71">
        <v>2</v>
      </c>
      <c r="E71">
        <v>2</v>
      </c>
      <c r="F71">
        <v>2</v>
      </c>
      <c r="G71">
        <v>2</v>
      </c>
      <c r="H71">
        <v>2</v>
      </c>
      <c r="I71">
        <v>2</v>
      </c>
      <c r="J71">
        <v>2</v>
      </c>
      <c r="K71">
        <v>2</v>
      </c>
      <c r="L71">
        <v>2</v>
      </c>
      <c r="M71">
        <v>2</v>
      </c>
      <c r="N71">
        <v>2</v>
      </c>
      <c r="O71">
        <v>3</v>
      </c>
      <c r="P71">
        <v>3</v>
      </c>
      <c r="Q71" s="63">
        <v>2</v>
      </c>
      <c r="R71">
        <v>2</v>
      </c>
      <c r="S71" s="20">
        <v>3</v>
      </c>
      <c r="T71">
        <v>2</v>
      </c>
      <c r="U71">
        <v>2</v>
      </c>
      <c r="V71">
        <v>2</v>
      </c>
      <c r="W71" s="4">
        <f t="shared" si="1"/>
        <v>45</v>
      </c>
    </row>
    <row r="72" spans="1:23" x14ac:dyDescent="0.3">
      <c r="A72" s="2">
        <v>71</v>
      </c>
      <c r="B72">
        <v>1</v>
      </c>
      <c r="C72">
        <v>2</v>
      </c>
      <c r="D72">
        <v>1</v>
      </c>
      <c r="E72">
        <v>2</v>
      </c>
      <c r="F72">
        <v>1</v>
      </c>
      <c r="G72">
        <v>2</v>
      </c>
      <c r="H72">
        <v>2</v>
      </c>
      <c r="I72">
        <v>2</v>
      </c>
      <c r="J72">
        <v>2</v>
      </c>
      <c r="K72">
        <v>1</v>
      </c>
      <c r="L72">
        <v>2</v>
      </c>
      <c r="M72">
        <v>2</v>
      </c>
      <c r="N72">
        <v>2</v>
      </c>
      <c r="O72">
        <v>2</v>
      </c>
      <c r="P72">
        <v>2</v>
      </c>
      <c r="Q72" s="63">
        <v>3</v>
      </c>
      <c r="R72">
        <v>2</v>
      </c>
      <c r="S72" s="20">
        <v>3</v>
      </c>
      <c r="T72">
        <v>2</v>
      </c>
      <c r="U72">
        <v>2</v>
      </c>
      <c r="V72">
        <v>2</v>
      </c>
      <c r="W72" s="4">
        <f t="shared" si="1"/>
        <v>40</v>
      </c>
    </row>
    <row r="73" spans="1:23" x14ac:dyDescent="0.3">
      <c r="A73" s="2">
        <v>72</v>
      </c>
      <c r="B73">
        <v>2</v>
      </c>
      <c r="C73">
        <v>3</v>
      </c>
      <c r="D73">
        <v>2</v>
      </c>
      <c r="E73">
        <v>2</v>
      </c>
      <c r="F73">
        <v>1</v>
      </c>
      <c r="G73">
        <v>2</v>
      </c>
      <c r="H73">
        <v>2</v>
      </c>
      <c r="I73">
        <v>2</v>
      </c>
      <c r="J73">
        <v>2</v>
      </c>
      <c r="K73">
        <v>1</v>
      </c>
      <c r="L73">
        <v>2</v>
      </c>
      <c r="M73">
        <v>2</v>
      </c>
      <c r="N73">
        <v>2</v>
      </c>
      <c r="O73">
        <v>3</v>
      </c>
      <c r="P73">
        <v>2</v>
      </c>
      <c r="Q73" s="63">
        <v>2</v>
      </c>
      <c r="R73">
        <v>2</v>
      </c>
      <c r="S73" s="20">
        <v>2</v>
      </c>
      <c r="T73">
        <v>2</v>
      </c>
      <c r="U73">
        <v>2</v>
      </c>
      <c r="V73">
        <v>2</v>
      </c>
      <c r="W73" s="4">
        <f t="shared" si="1"/>
        <v>42</v>
      </c>
    </row>
    <row r="74" spans="1:23" x14ac:dyDescent="0.3">
      <c r="A74" s="2">
        <v>73</v>
      </c>
      <c r="B74">
        <v>1</v>
      </c>
      <c r="C74">
        <v>3</v>
      </c>
      <c r="D74">
        <v>1</v>
      </c>
      <c r="E74">
        <v>1</v>
      </c>
      <c r="F74">
        <v>4</v>
      </c>
      <c r="G74">
        <v>1</v>
      </c>
      <c r="H74">
        <v>1</v>
      </c>
      <c r="I74">
        <v>1</v>
      </c>
      <c r="J74">
        <v>1</v>
      </c>
      <c r="K74">
        <v>1</v>
      </c>
      <c r="L74">
        <v>1</v>
      </c>
      <c r="M74">
        <v>1</v>
      </c>
      <c r="N74">
        <v>1</v>
      </c>
      <c r="O74">
        <v>3</v>
      </c>
      <c r="P74">
        <v>2</v>
      </c>
      <c r="Q74" s="63">
        <v>1</v>
      </c>
      <c r="R74">
        <v>1</v>
      </c>
      <c r="S74" s="20">
        <v>4</v>
      </c>
      <c r="T74">
        <v>1</v>
      </c>
      <c r="U74">
        <v>1</v>
      </c>
      <c r="V74">
        <v>1</v>
      </c>
      <c r="W74" s="4">
        <f t="shared" si="1"/>
        <v>32</v>
      </c>
    </row>
    <row r="75" spans="1:23" x14ac:dyDescent="0.3">
      <c r="A75" s="2">
        <v>74</v>
      </c>
      <c r="B75">
        <v>1</v>
      </c>
      <c r="C75">
        <v>1</v>
      </c>
      <c r="D75">
        <v>2</v>
      </c>
      <c r="E75">
        <v>3</v>
      </c>
      <c r="F75">
        <v>3</v>
      </c>
      <c r="G75">
        <v>2</v>
      </c>
      <c r="H75">
        <v>3</v>
      </c>
      <c r="I75">
        <v>3</v>
      </c>
      <c r="J75">
        <v>2</v>
      </c>
      <c r="K75">
        <v>2</v>
      </c>
      <c r="L75">
        <v>1</v>
      </c>
      <c r="M75">
        <v>2</v>
      </c>
      <c r="N75">
        <v>2</v>
      </c>
      <c r="O75">
        <v>2</v>
      </c>
      <c r="P75">
        <v>1</v>
      </c>
      <c r="Q75" s="63">
        <v>2</v>
      </c>
      <c r="R75">
        <v>2</v>
      </c>
      <c r="S75" s="20">
        <v>4</v>
      </c>
      <c r="T75">
        <v>1</v>
      </c>
      <c r="U75">
        <v>2</v>
      </c>
      <c r="V75">
        <v>2</v>
      </c>
      <c r="W75" s="4">
        <f t="shared" si="1"/>
        <v>43</v>
      </c>
    </row>
    <row r="76" spans="1:23" x14ac:dyDescent="0.3">
      <c r="A76" s="2">
        <v>75</v>
      </c>
      <c r="B76">
        <v>3</v>
      </c>
      <c r="C76">
        <v>3</v>
      </c>
      <c r="D76">
        <v>2</v>
      </c>
      <c r="E76">
        <v>1</v>
      </c>
      <c r="F76">
        <v>1</v>
      </c>
      <c r="G76">
        <v>3</v>
      </c>
      <c r="H76">
        <v>3</v>
      </c>
      <c r="I76">
        <v>2</v>
      </c>
      <c r="J76">
        <v>2</v>
      </c>
      <c r="K76">
        <v>4</v>
      </c>
      <c r="L76">
        <v>4</v>
      </c>
      <c r="M76">
        <v>3</v>
      </c>
      <c r="N76">
        <v>3</v>
      </c>
      <c r="O76">
        <v>3</v>
      </c>
      <c r="P76">
        <v>3</v>
      </c>
      <c r="Q76" s="63">
        <v>1</v>
      </c>
      <c r="R76">
        <v>3</v>
      </c>
      <c r="S76" s="20">
        <v>4</v>
      </c>
      <c r="T76">
        <v>4</v>
      </c>
      <c r="U76">
        <v>2</v>
      </c>
      <c r="V76">
        <v>3</v>
      </c>
      <c r="W76" s="4">
        <f t="shared" si="1"/>
        <v>57</v>
      </c>
    </row>
    <row r="77" spans="1:23" x14ac:dyDescent="0.3">
      <c r="A77" s="2">
        <v>76</v>
      </c>
      <c r="B77">
        <v>3</v>
      </c>
      <c r="C77">
        <v>4</v>
      </c>
      <c r="D77">
        <v>2</v>
      </c>
      <c r="E77">
        <v>1</v>
      </c>
      <c r="F77">
        <v>1</v>
      </c>
      <c r="G77">
        <v>4</v>
      </c>
      <c r="H77">
        <v>3</v>
      </c>
      <c r="I77">
        <v>2</v>
      </c>
      <c r="J77">
        <v>2</v>
      </c>
      <c r="K77">
        <v>4</v>
      </c>
      <c r="L77">
        <v>4</v>
      </c>
      <c r="M77">
        <v>4</v>
      </c>
      <c r="N77">
        <v>2</v>
      </c>
      <c r="O77">
        <v>3</v>
      </c>
      <c r="P77">
        <v>3</v>
      </c>
      <c r="Q77" s="63">
        <v>1</v>
      </c>
      <c r="R77">
        <v>3</v>
      </c>
      <c r="S77" s="20">
        <v>4</v>
      </c>
      <c r="T77">
        <v>4</v>
      </c>
      <c r="U77">
        <v>3</v>
      </c>
      <c r="V77">
        <v>4</v>
      </c>
      <c r="W77" s="4">
        <f t="shared" si="1"/>
        <v>61</v>
      </c>
    </row>
    <row r="78" spans="1:23" x14ac:dyDescent="0.3">
      <c r="A78" s="2">
        <v>77</v>
      </c>
      <c r="B78">
        <v>3</v>
      </c>
      <c r="C78">
        <v>3</v>
      </c>
      <c r="D78">
        <v>2</v>
      </c>
      <c r="E78">
        <v>1</v>
      </c>
      <c r="F78">
        <v>1</v>
      </c>
      <c r="G78">
        <v>3</v>
      </c>
      <c r="H78">
        <v>3</v>
      </c>
      <c r="I78">
        <v>3</v>
      </c>
      <c r="J78">
        <v>2</v>
      </c>
      <c r="K78">
        <v>4</v>
      </c>
      <c r="L78">
        <v>4</v>
      </c>
      <c r="M78">
        <v>3</v>
      </c>
      <c r="N78">
        <v>3</v>
      </c>
      <c r="O78">
        <v>3</v>
      </c>
      <c r="P78">
        <v>3</v>
      </c>
      <c r="Q78" s="63">
        <v>1</v>
      </c>
      <c r="R78">
        <v>3</v>
      </c>
      <c r="S78" s="20">
        <v>3</v>
      </c>
      <c r="T78">
        <v>4</v>
      </c>
      <c r="U78">
        <v>3</v>
      </c>
      <c r="V78">
        <v>3</v>
      </c>
      <c r="W78" s="4">
        <f t="shared" si="1"/>
        <v>58</v>
      </c>
    </row>
    <row r="79" spans="1:23" x14ac:dyDescent="0.3">
      <c r="A79" s="2">
        <v>78</v>
      </c>
      <c r="B79">
        <v>2</v>
      </c>
      <c r="C79">
        <v>3</v>
      </c>
      <c r="D79">
        <v>2</v>
      </c>
      <c r="E79">
        <v>1</v>
      </c>
      <c r="F79">
        <v>1</v>
      </c>
      <c r="G79">
        <v>3</v>
      </c>
      <c r="H79">
        <v>3</v>
      </c>
      <c r="I79">
        <v>3</v>
      </c>
      <c r="J79">
        <v>3</v>
      </c>
      <c r="K79">
        <v>4</v>
      </c>
      <c r="L79">
        <v>4</v>
      </c>
      <c r="M79">
        <v>3</v>
      </c>
      <c r="N79">
        <v>3</v>
      </c>
      <c r="O79">
        <v>3</v>
      </c>
      <c r="P79">
        <v>3</v>
      </c>
      <c r="Q79" s="63">
        <v>1</v>
      </c>
      <c r="R79">
        <v>3</v>
      </c>
      <c r="S79" s="20">
        <v>3</v>
      </c>
      <c r="T79">
        <v>4</v>
      </c>
      <c r="U79">
        <v>3</v>
      </c>
      <c r="V79">
        <v>3</v>
      </c>
      <c r="W79" s="4">
        <f t="shared" si="1"/>
        <v>58</v>
      </c>
    </row>
    <row r="80" spans="1:23" x14ac:dyDescent="0.3">
      <c r="A80" s="2">
        <v>79</v>
      </c>
      <c r="B80">
        <v>3</v>
      </c>
      <c r="C80">
        <v>3</v>
      </c>
      <c r="D80">
        <v>2</v>
      </c>
      <c r="E80">
        <v>1</v>
      </c>
      <c r="F80">
        <v>1</v>
      </c>
      <c r="G80">
        <v>3</v>
      </c>
      <c r="H80">
        <v>3</v>
      </c>
      <c r="I80">
        <v>3</v>
      </c>
      <c r="J80">
        <v>3</v>
      </c>
      <c r="K80">
        <v>4</v>
      </c>
      <c r="L80">
        <v>4</v>
      </c>
      <c r="M80">
        <v>3</v>
      </c>
      <c r="N80">
        <v>3</v>
      </c>
      <c r="O80">
        <v>3</v>
      </c>
      <c r="P80">
        <v>3</v>
      </c>
      <c r="Q80" s="63">
        <v>1</v>
      </c>
      <c r="R80">
        <v>3</v>
      </c>
      <c r="S80" s="20">
        <v>4</v>
      </c>
      <c r="T80">
        <v>3</v>
      </c>
      <c r="U80">
        <v>1</v>
      </c>
      <c r="V80">
        <v>3</v>
      </c>
      <c r="W80" s="4">
        <f t="shared" si="1"/>
        <v>57</v>
      </c>
    </row>
    <row r="81" spans="1:23" x14ac:dyDescent="0.3">
      <c r="A81" s="2">
        <v>80</v>
      </c>
      <c r="B81">
        <v>3</v>
      </c>
      <c r="C81">
        <v>2</v>
      </c>
      <c r="D81">
        <v>2</v>
      </c>
      <c r="E81">
        <v>1</v>
      </c>
      <c r="F81">
        <v>1</v>
      </c>
      <c r="G81">
        <v>3</v>
      </c>
      <c r="H81">
        <v>4</v>
      </c>
      <c r="I81">
        <v>2</v>
      </c>
      <c r="J81">
        <v>2</v>
      </c>
      <c r="K81">
        <v>4</v>
      </c>
      <c r="L81">
        <v>4</v>
      </c>
      <c r="M81">
        <v>3</v>
      </c>
      <c r="N81">
        <v>3</v>
      </c>
      <c r="O81">
        <v>3</v>
      </c>
      <c r="P81">
        <v>3</v>
      </c>
      <c r="Q81" s="63">
        <v>1</v>
      </c>
      <c r="R81">
        <v>4</v>
      </c>
      <c r="S81" s="20">
        <v>4</v>
      </c>
      <c r="T81">
        <v>3</v>
      </c>
      <c r="U81">
        <v>2</v>
      </c>
      <c r="V81">
        <v>3</v>
      </c>
      <c r="W81" s="4">
        <f t="shared" si="1"/>
        <v>57</v>
      </c>
    </row>
    <row r="82" spans="1:23" x14ac:dyDescent="0.3">
      <c r="A82" s="2">
        <v>81</v>
      </c>
      <c r="B82">
        <v>2</v>
      </c>
      <c r="C82">
        <v>2</v>
      </c>
      <c r="D82">
        <v>1</v>
      </c>
      <c r="E82">
        <v>1</v>
      </c>
      <c r="F82">
        <v>1</v>
      </c>
      <c r="G82">
        <v>3</v>
      </c>
      <c r="H82">
        <v>3</v>
      </c>
      <c r="I82">
        <v>2</v>
      </c>
      <c r="J82">
        <v>2</v>
      </c>
      <c r="K82">
        <v>4</v>
      </c>
      <c r="L82">
        <v>3</v>
      </c>
      <c r="M82">
        <v>3</v>
      </c>
      <c r="N82">
        <v>1</v>
      </c>
      <c r="O82">
        <v>2</v>
      </c>
      <c r="P82">
        <v>3</v>
      </c>
      <c r="Q82" s="63">
        <v>1</v>
      </c>
      <c r="R82">
        <v>3</v>
      </c>
      <c r="S82" s="20">
        <v>3</v>
      </c>
      <c r="T82">
        <v>2</v>
      </c>
      <c r="U82">
        <v>1</v>
      </c>
      <c r="V82">
        <v>3</v>
      </c>
      <c r="W82" s="4">
        <f t="shared" si="1"/>
        <v>46</v>
      </c>
    </row>
    <row r="83" spans="1:23" x14ac:dyDescent="0.3">
      <c r="A83" s="2">
        <v>82</v>
      </c>
      <c r="B83">
        <v>1</v>
      </c>
      <c r="C83">
        <v>1</v>
      </c>
      <c r="D83">
        <v>1</v>
      </c>
      <c r="E83">
        <v>1</v>
      </c>
      <c r="F83">
        <v>1</v>
      </c>
      <c r="G83">
        <v>3</v>
      </c>
      <c r="H83">
        <v>3</v>
      </c>
      <c r="I83">
        <v>2</v>
      </c>
      <c r="J83">
        <v>2</v>
      </c>
      <c r="K83">
        <v>4</v>
      </c>
      <c r="L83">
        <v>4</v>
      </c>
      <c r="M83">
        <v>3</v>
      </c>
      <c r="N83">
        <v>1</v>
      </c>
      <c r="O83">
        <v>2</v>
      </c>
      <c r="P83">
        <v>3</v>
      </c>
      <c r="Q83" s="63">
        <v>1</v>
      </c>
      <c r="R83">
        <v>2</v>
      </c>
      <c r="S83" s="20">
        <v>3</v>
      </c>
      <c r="T83">
        <v>2</v>
      </c>
      <c r="U83">
        <v>1</v>
      </c>
      <c r="V83">
        <v>3</v>
      </c>
      <c r="W83" s="4">
        <f t="shared" si="1"/>
        <v>44</v>
      </c>
    </row>
    <row r="84" spans="1:23" x14ac:dyDescent="0.3">
      <c r="A84" s="2">
        <v>83</v>
      </c>
      <c r="B84">
        <v>1</v>
      </c>
      <c r="C84">
        <v>1</v>
      </c>
      <c r="D84">
        <v>1</v>
      </c>
      <c r="E84">
        <v>1</v>
      </c>
      <c r="F84">
        <v>1</v>
      </c>
      <c r="G84">
        <v>1</v>
      </c>
      <c r="H84">
        <v>3</v>
      </c>
      <c r="I84">
        <v>2</v>
      </c>
      <c r="J84">
        <v>2</v>
      </c>
      <c r="K84">
        <v>3</v>
      </c>
      <c r="L84">
        <v>4</v>
      </c>
      <c r="M84">
        <v>1</v>
      </c>
      <c r="N84">
        <v>1</v>
      </c>
      <c r="O84">
        <v>1</v>
      </c>
      <c r="P84">
        <v>2</v>
      </c>
      <c r="Q84" s="63">
        <v>1</v>
      </c>
      <c r="R84">
        <v>2</v>
      </c>
      <c r="S84" s="20">
        <v>3</v>
      </c>
      <c r="T84">
        <v>1</v>
      </c>
      <c r="U84">
        <v>3</v>
      </c>
      <c r="V84">
        <v>1</v>
      </c>
      <c r="W84" s="4">
        <f t="shared" si="1"/>
        <v>36</v>
      </c>
    </row>
    <row r="85" spans="1:23" x14ac:dyDescent="0.3">
      <c r="A85" s="2">
        <v>84</v>
      </c>
      <c r="B85">
        <v>1</v>
      </c>
      <c r="C85">
        <v>1</v>
      </c>
      <c r="D85">
        <v>1</v>
      </c>
      <c r="E85">
        <v>1</v>
      </c>
      <c r="F85">
        <v>1</v>
      </c>
      <c r="G85">
        <v>2</v>
      </c>
      <c r="H85">
        <v>3</v>
      </c>
      <c r="I85">
        <v>1</v>
      </c>
      <c r="J85">
        <v>2</v>
      </c>
      <c r="K85">
        <v>3</v>
      </c>
      <c r="L85">
        <v>3</v>
      </c>
      <c r="M85">
        <v>2</v>
      </c>
      <c r="N85">
        <v>1</v>
      </c>
      <c r="O85">
        <v>1</v>
      </c>
      <c r="P85">
        <v>2</v>
      </c>
      <c r="Q85" s="63">
        <v>1</v>
      </c>
      <c r="R85">
        <v>2</v>
      </c>
      <c r="S85" s="20">
        <v>2</v>
      </c>
      <c r="T85">
        <v>1</v>
      </c>
      <c r="U85">
        <v>3</v>
      </c>
      <c r="V85">
        <v>2</v>
      </c>
      <c r="W85" s="4">
        <f t="shared" si="1"/>
        <v>36</v>
      </c>
    </row>
    <row r="86" spans="1:23" x14ac:dyDescent="0.3">
      <c r="A86" s="2">
        <v>85</v>
      </c>
      <c r="B86">
        <v>1</v>
      </c>
      <c r="C86">
        <v>1</v>
      </c>
      <c r="D86">
        <v>1</v>
      </c>
      <c r="E86">
        <v>1</v>
      </c>
      <c r="F86">
        <v>1</v>
      </c>
      <c r="G86">
        <v>1</v>
      </c>
      <c r="H86">
        <v>3</v>
      </c>
      <c r="I86">
        <v>1</v>
      </c>
      <c r="J86">
        <v>1</v>
      </c>
      <c r="K86">
        <v>3</v>
      </c>
      <c r="L86">
        <v>3</v>
      </c>
      <c r="M86">
        <v>1</v>
      </c>
      <c r="N86">
        <v>1</v>
      </c>
      <c r="O86">
        <v>1</v>
      </c>
      <c r="P86">
        <v>2</v>
      </c>
      <c r="Q86" s="63">
        <v>1</v>
      </c>
      <c r="R86">
        <v>1</v>
      </c>
      <c r="S86" s="20">
        <v>2</v>
      </c>
      <c r="T86">
        <v>1</v>
      </c>
      <c r="U86">
        <v>2</v>
      </c>
      <c r="V86">
        <v>1</v>
      </c>
      <c r="W86" s="4">
        <f t="shared" si="1"/>
        <v>30</v>
      </c>
    </row>
    <row r="87" spans="1:23" x14ac:dyDescent="0.3">
      <c r="A87" s="2">
        <v>86</v>
      </c>
      <c r="B87">
        <v>4</v>
      </c>
      <c r="C87">
        <v>1</v>
      </c>
      <c r="D87">
        <v>1</v>
      </c>
      <c r="E87">
        <v>1</v>
      </c>
      <c r="F87">
        <v>2</v>
      </c>
      <c r="G87">
        <v>1</v>
      </c>
      <c r="H87">
        <v>1</v>
      </c>
      <c r="I87">
        <v>1</v>
      </c>
      <c r="J87">
        <v>1</v>
      </c>
      <c r="K87">
        <v>4</v>
      </c>
      <c r="L87">
        <v>3</v>
      </c>
      <c r="M87">
        <v>1</v>
      </c>
      <c r="N87">
        <v>1</v>
      </c>
      <c r="O87">
        <v>1</v>
      </c>
      <c r="P87">
        <v>3</v>
      </c>
      <c r="Q87" s="63">
        <v>1</v>
      </c>
      <c r="R87">
        <v>1</v>
      </c>
      <c r="S87" s="20">
        <v>1</v>
      </c>
      <c r="T87">
        <v>2</v>
      </c>
      <c r="U87">
        <v>2</v>
      </c>
      <c r="V87">
        <v>1</v>
      </c>
      <c r="W87" s="4">
        <f t="shared" si="1"/>
        <v>34</v>
      </c>
    </row>
    <row r="88" spans="1:23" x14ac:dyDescent="0.3">
      <c r="A88" s="2">
        <v>87</v>
      </c>
      <c r="B88">
        <v>1</v>
      </c>
      <c r="C88">
        <v>1</v>
      </c>
      <c r="D88">
        <v>1</v>
      </c>
      <c r="E88">
        <v>1</v>
      </c>
      <c r="F88">
        <v>1</v>
      </c>
      <c r="G88">
        <v>3</v>
      </c>
      <c r="H88">
        <v>3</v>
      </c>
      <c r="I88">
        <v>1</v>
      </c>
      <c r="J88">
        <v>2</v>
      </c>
      <c r="K88">
        <v>3</v>
      </c>
      <c r="L88">
        <v>1</v>
      </c>
      <c r="M88">
        <v>3</v>
      </c>
      <c r="N88">
        <v>1</v>
      </c>
      <c r="O88">
        <v>2</v>
      </c>
      <c r="P88">
        <v>3</v>
      </c>
      <c r="Q88" s="63">
        <v>1</v>
      </c>
      <c r="R88">
        <v>3</v>
      </c>
      <c r="S88" s="20">
        <v>2</v>
      </c>
      <c r="T88">
        <v>3</v>
      </c>
      <c r="U88">
        <v>1</v>
      </c>
      <c r="V88">
        <v>3</v>
      </c>
      <c r="W88" s="4">
        <f t="shared" si="1"/>
        <v>40</v>
      </c>
    </row>
    <row r="89" spans="1:23" x14ac:dyDescent="0.3">
      <c r="A89" s="2">
        <v>88</v>
      </c>
      <c r="B89">
        <v>1</v>
      </c>
      <c r="C89">
        <v>1</v>
      </c>
      <c r="D89">
        <v>1</v>
      </c>
      <c r="E89">
        <v>1</v>
      </c>
      <c r="F89">
        <v>1</v>
      </c>
      <c r="G89">
        <v>1</v>
      </c>
      <c r="H89">
        <v>3</v>
      </c>
      <c r="I89">
        <v>3</v>
      </c>
      <c r="J89">
        <v>2</v>
      </c>
      <c r="K89">
        <v>2</v>
      </c>
      <c r="L89">
        <v>2</v>
      </c>
      <c r="M89">
        <v>1</v>
      </c>
      <c r="N89">
        <v>1</v>
      </c>
      <c r="O89">
        <v>1</v>
      </c>
      <c r="P89">
        <v>2</v>
      </c>
      <c r="Q89" s="63">
        <v>1</v>
      </c>
      <c r="R89">
        <v>1</v>
      </c>
      <c r="S89" s="20">
        <v>2</v>
      </c>
      <c r="T89">
        <v>2</v>
      </c>
      <c r="U89">
        <v>1</v>
      </c>
      <c r="V89">
        <v>1</v>
      </c>
      <c r="W89" s="4">
        <f t="shared" si="1"/>
        <v>31</v>
      </c>
    </row>
    <row r="90" spans="1:23" x14ac:dyDescent="0.3">
      <c r="A90" s="2">
        <v>89</v>
      </c>
      <c r="B90">
        <v>2</v>
      </c>
      <c r="C90">
        <v>2</v>
      </c>
      <c r="D90">
        <v>1</v>
      </c>
      <c r="E90">
        <v>1</v>
      </c>
      <c r="F90">
        <v>1</v>
      </c>
      <c r="G90">
        <v>3</v>
      </c>
      <c r="H90">
        <v>3</v>
      </c>
      <c r="I90">
        <v>2</v>
      </c>
      <c r="J90">
        <v>2</v>
      </c>
      <c r="K90">
        <v>3</v>
      </c>
      <c r="L90">
        <v>2</v>
      </c>
      <c r="M90">
        <v>3</v>
      </c>
      <c r="N90">
        <v>1</v>
      </c>
      <c r="O90">
        <v>1</v>
      </c>
      <c r="P90">
        <v>3</v>
      </c>
      <c r="Q90" s="63">
        <v>1</v>
      </c>
      <c r="R90">
        <v>2</v>
      </c>
      <c r="S90" s="20">
        <v>2</v>
      </c>
      <c r="T90">
        <v>4</v>
      </c>
      <c r="U90">
        <v>4</v>
      </c>
      <c r="V90">
        <v>3</v>
      </c>
      <c r="W90" s="4">
        <f t="shared" si="1"/>
        <v>46</v>
      </c>
    </row>
    <row r="91" spans="1:23" x14ac:dyDescent="0.3">
      <c r="A91" s="2">
        <v>90</v>
      </c>
      <c r="B91">
        <v>2</v>
      </c>
      <c r="C91">
        <v>1</v>
      </c>
      <c r="D91">
        <v>2</v>
      </c>
      <c r="E91">
        <v>2</v>
      </c>
      <c r="F91">
        <v>1</v>
      </c>
      <c r="G91">
        <v>4</v>
      </c>
      <c r="H91">
        <v>3</v>
      </c>
      <c r="I91">
        <v>1</v>
      </c>
      <c r="J91">
        <v>2</v>
      </c>
      <c r="K91">
        <v>3</v>
      </c>
      <c r="L91">
        <v>2</v>
      </c>
      <c r="M91">
        <v>4</v>
      </c>
      <c r="N91">
        <v>1</v>
      </c>
      <c r="O91">
        <v>1</v>
      </c>
      <c r="P91">
        <v>4</v>
      </c>
      <c r="Q91" s="63">
        <v>2</v>
      </c>
      <c r="R91">
        <v>1</v>
      </c>
      <c r="S91" s="20">
        <v>2</v>
      </c>
      <c r="T91">
        <v>4</v>
      </c>
      <c r="U91">
        <v>1</v>
      </c>
      <c r="V91">
        <v>4</v>
      </c>
      <c r="W91" s="4">
        <f t="shared" si="1"/>
        <v>47</v>
      </c>
    </row>
    <row r="92" spans="1:23" x14ac:dyDescent="0.3">
      <c r="A92" s="2">
        <v>91</v>
      </c>
      <c r="B92">
        <v>1</v>
      </c>
      <c r="C92">
        <v>1</v>
      </c>
      <c r="D92">
        <v>1</v>
      </c>
      <c r="E92">
        <v>1</v>
      </c>
      <c r="F92">
        <v>2</v>
      </c>
      <c r="G92">
        <v>1</v>
      </c>
      <c r="H92">
        <v>2</v>
      </c>
      <c r="I92">
        <v>1</v>
      </c>
      <c r="J92">
        <v>1</v>
      </c>
      <c r="K92">
        <v>3</v>
      </c>
      <c r="L92">
        <v>2</v>
      </c>
      <c r="M92">
        <v>1</v>
      </c>
      <c r="N92">
        <v>1</v>
      </c>
      <c r="O92">
        <v>1</v>
      </c>
      <c r="P92">
        <v>2</v>
      </c>
      <c r="Q92" s="63">
        <v>1</v>
      </c>
      <c r="R92">
        <v>3</v>
      </c>
      <c r="S92" s="20">
        <v>1</v>
      </c>
      <c r="T92">
        <v>2</v>
      </c>
      <c r="U92">
        <v>1</v>
      </c>
      <c r="V92">
        <v>1</v>
      </c>
      <c r="W92" s="4">
        <f t="shared" si="1"/>
        <v>30</v>
      </c>
    </row>
    <row r="93" spans="1:23" x14ac:dyDescent="0.3">
      <c r="A93" s="2">
        <v>92</v>
      </c>
      <c r="B93">
        <v>1</v>
      </c>
      <c r="C93">
        <v>1</v>
      </c>
      <c r="D93">
        <v>1</v>
      </c>
      <c r="E93">
        <v>1</v>
      </c>
      <c r="F93">
        <v>3</v>
      </c>
      <c r="G93">
        <v>1</v>
      </c>
      <c r="H93">
        <v>1</v>
      </c>
      <c r="I93">
        <v>1</v>
      </c>
      <c r="J93">
        <v>1</v>
      </c>
      <c r="K93">
        <v>4</v>
      </c>
      <c r="L93">
        <v>4</v>
      </c>
      <c r="M93">
        <v>1</v>
      </c>
      <c r="N93">
        <v>1</v>
      </c>
      <c r="O93">
        <v>1</v>
      </c>
      <c r="P93">
        <v>1</v>
      </c>
      <c r="Q93" s="63">
        <v>1</v>
      </c>
      <c r="R93">
        <v>3</v>
      </c>
      <c r="S93" s="20">
        <v>1</v>
      </c>
      <c r="T93">
        <v>1</v>
      </c>
      <c r="U93">
        <v>2</v>
      </c>
      <c r="V93">
        <v>1</v>
      </c>
      <c r="W93" s="4">
        <f t="shared" si="1"/>
        <v>32</v>
      </c>
    </row>
    <row r="94" spans="1:23" x14ac:dyDescent="0.3">
      <c r="A94" s="2">
        <v>93</v>
      </c>
      <c r="B94">
        <v>1</v>
      </c>
      <c r="C94">
        <v>1</v>
      </c>
      <c r="D94">
        <v>3</v>
      </c>
      <c r="E94">
        <v>1</v>
      </c>
      <c r="F94">
        <v>2</v>
      </c>
      <c r="G94">
        <v>3</v>
      </c>
      <c r="H94">
        <v>3</v>
      </c>
      <c r="I94">
        <v>2</v>
      </c>
      <c r="J94">
        <v>2</v>
      </c>
      <c r="K94">
        <v>3</v>
      </c>
      <c r="L94">
        <v>1</v>
      </c>
      <c r="M94">
        <v>3</v>
      </c>
      <c r="N94">
        <v>1</v>
      </c>
      <c r="O94">
        <v>1</v>
      </c>
      <c r="P94">
        <v>1</v>
      </c>
      <c r="Q94" s="63">
        <v>2</v>
      </c>
      <c r="R94">
        <v>2</v>
      </c>
      <c r="S94" s="20">
        <v>2</v>
      </c>
      <c r="T94">
        <v>4</v>
      </c>
      <c r="U94">
        <v>1</v>
      </c>
      <c r="V94">
        <v>3</v>
      </c>
      <c r="W94" s="4">
        <f t="shared" si="1"/>
        <v>42</v>
      </c>
    </row>
    <row r="95" spans="1:23" x14ac:dyDescent="0.3">
      <c r="A95" s="2">
        <v>94</v>
      </c>
      <c r="B95">
        <v>1</v>
      </c>
      <c r="C95">
        <v>1</v>
      </c>
      <c r="D95">
        <v>1</v>
      </c>
      <c r="E95">
        <v>1</v>
      </c>
      <c r="F95">
        <v>1</v>
      </c>
      <c r="G95">
        <v>1</v>
      </c>
      <c r="H95">
        <v>1</v>
      </c>
      <c r="I95">
        <v>2</v>
      </c>
      <c r="J95">
        <v>2</v>
      </c>
      <c r="K95">
        <v>1</v>
      </c>
      <c r="L95">
        <v>1</v>
      </c>
      <c r="M95">
        <v>1</v>
      </c>
      <c r="N95">
        <v>1</v>
      </c>
      <c r="O95">
        <v>1</v>
      </c>
      <c r="P95">
        <v>1</v>
      </c>
      <c r="Q95" s="63">
        <v>1</v>
      </c>
      <c r="R95">
        <v>2</v>
      </c>
      <c r="S95" s="20">
        <v>1</v>
      </c>
      <c r="T95">
        <v>4</v>
      </c>
      <c r="U95">
        <v>1</v>
      </c>
      <c r="V95">
        <v>1</v>
      </c>
      <c r="W95" s="4">
        <f t="shared" si="1"/>
        <v>27</v>
      </c>
    </row>
    <row r="96" spans="1:23" x14ac:dyDescent="0.3">
      <c r="A96" s="2">
        <v>95</v>
      </c>
      <c r="B96">
        <v>4</v>
      </c>
      <c r="C96">
        <v>1</v>
      </c>
      <c r="D96">
        <v>1</v>
      </c>
      <c r="E96">
        <v>1</v>
      </c>
      <c r="F96">
        <v>1</v>
      </c>
      <c r="G96">
        <v>1</v>
      </c>
      <c r="H96">
        <v>2</v>
      </c>
      <c r="I96">
        <v>1</v>
      </c>
      <c r="J96">
        <v>1</v>
      </c>
      <c r="K96">
        <v>3</v>
      </c>
      <c r="L96">
        <v>2</v>
      </c>
      <c r="M96">
        <v>1</v>
      </c>
      <c r="N96">
        <v>2</v>
      </c>
      <c r="O96">
        <v>2</v>
      </c>
      <c r="P96">
        <v>2</v>
      </c>
      <c r="Q96" s="63">
        <v>1</v>
      </c>
      <c r="R96">
        <v>2</v>
      </c>
      <c r="S96" s="20">
        <v>2</v>
      </c>
      <c r="T96">
        <v>3</v>
      </c>
      <c r="U96">
        <v>1</v>
      </c>
      <c r="V96">
        <v>1</v>
      </c>
      <c r="W96" s="4">
        <f t="shared" si="1"/>
        <v>35</v>
      </c>
    </row>
    <row r="97" spans="1:24" x14ac:dyDescent="0.3">
      <c r="A97" s="2">
        <v>96</v>
      </c>
      <c r="B97">
        <v>1</v>
      </c>
      <c r="C97">
        <v>1</v>
      </c>
      <c r="D97">
        <v>1</v>
      </c>
      <c r="E97">
        <v>1</v>
      </c>
      <c r="F97">
        <v>1</v>
      </c>
      <c r="G97">
        <v>1</v>
      </c>
      <c r="H97">
        <v>2</v>
      </c>
      <c r="I97">
        <v>1</v>
      </c>
      <c r="J97">
        <v>2</v>
      </c>
      <c r="K97">
        <v>2</v>
      </c>
      <c r="L97">
        <v>2</v>
      </c>
      <c r="M97">
        <v>1</v>
      </c>
      <c r="N97">
        <v>2</v>
      </c>
      <c r="O97">
        <v>2</v>
      </c>
      <c r="P97">
        <v>2</v>
      </c>
      <c r="Q97" s="63">
        <v>2</v>
      </c>
      <c r="R97">
        <v>2</v>
      </c>
      <c r="S97" s="20">
        <v>2</v>
      </c>
      <c r="T97">
        <v>3</v>
      </c>
      <c r="U97">
        <v>1</v>
      </c>
      <c r="V97">
        <v>1</v>
      </c>
      <c r="W97" s="4">
        <f t="shared" si="1"/>
        <v>33</v>
      </c>
    </row>
    <row r="98" spans="1:24" x14ac:dyDescent="0.3">
      <c r="A98" s="2">
        <v>97</v>
      </c>
      <c r="B98">
        <v>1</v>
      </c>
      <c r="C98">
        <v>1</v>
      </c>
      <c r="D98">
        <v>1</v>
      </c>
      <c r="E98">
        <v>1</v>
      </c>
      <c r="F98">
        <v>1</v>
      </c>
      <c r="G98">
        <v>1</v>
      </c>
      <c r="H98">
        <v>1</v>
      </c>
      <c r="I98">
        <v>1</v>
      </c>
      <c r="J98">
        <v>2</v>
      </c>
      <c r="K98">
        <v>1</v>
      </c>
      <c r="L98">
        <v>1</v>
      </c>
      <c r="M98">
        <v>1</v>
      </c>
      <c r="N98">
        <v>1</v>
      </c>
      <c r="O98">
        <v>1</v>
      </c>
      <c r="P98">
        <v>1</v>
      </c>
      <c r="Q98" s="63">
        <v>1</v>
      </c>
      <c r="R98">
        <v>1</v>
      </c>
      <c r="S98" s="20">
        <v>1</v>
      </c>
      <c r="T98">
        <v>2</v>
      </c>
      <c r="U98">
        <v>1</v>
      </c>
      <c r="V98">
        <v>1</v>
      </c>
      <c r="W98" s="4">
        <f t="shared" si="1"/>
        <v>23</v>
      </c>
    </row>
    <row r="99" spans="1:24" x14ac:dyDescent="0.3">
      <c r="A99" s="2">
        <v>98</v>
      </c>
      <c r="B99">
        <v>3</v>
      </c>
      <c r="C99">
        <v>1</v>
      </c>
      <c r="D99">
        <v>4</v>
      </c>
      <c r="E99">
        <v>1</v>
      </c>
      <c r="F99">
        <v>2</v>
      </c>
      <c r="G99">
        <v>1</v>
      </c>
      <c r="H99">
        <v>3</v>
      </c>
      <c r="I99">
        <v>2</v>
      </c>
      <c r="J99">
        <v>3</v>
      </c>
      <c r="K99">
        <v>1</v>
      </c>
      <c r="L99">
        <v>4</v>
      </c>
      <c r="M99">
        <v>1</v>
      </c>
      <c r="N99">
        <v>2</v>
      </c>
      <c r="O99">
        <v>2</v>
      </c>
      <c r="P99">
        <v>2</v>
      </c>
      <c r="Q99" s="63">
        <v>1</v>
      </c>
      <c r="R99">
        <v>1</v>
      </c>
      <c r="S99" s="20">
        <v>2</v>
      </c>
      <c r="T99">
        <v>3</v>
      </c>
      <c r="U99">
        <v>2</v>
      </c>
      <c r="V99">
        <v>1</v>
      </c>
      <c r="W99" s="4">
        <f t="shared" si="1"/>
        <v>42</v>
      </c>
    </row>
    <row r="100" spans="1:24" x14ac:dyDescent="0.3">
      <c r="A100" s="2">
        <v>99</v>
      </c>
      <c r="B100">
        <v>4</v>
      </c>
      <c r="C100">
        <v>3</v>
      </c>
      <c r="D100">
        <v>4</v>
      </c>
      <c r="E100">
        <v>3</v>
      </c>
      <c r="F100">
        <v>4</v>
      </c>
      <c r="G100">
        <v>4</v>
      </c>
      <c r="H100">
        <v>3</v>
      </c>
      <c r="I100">
        <v>4</v>
      </c>
      <c r="J100">
        <v>4</v>
      </c>
      <c r="K100">
        <v>3</v>
      </c>
      <c r="L100">
        <v>3</v>
      </c>
      <c r="M100">
        <v>4</v>
      </c>
      <c r="N100">
        <v>3</v>
      </c>
      <c r="O100">
        <v>4</v>
      </c>
      <c r="P100">
        <v>2</v>
      </c>
      <c r="Q100" s="63">
        <v>2</v>
      </c>
      <c r="R100">
        <v>3</v>
      </c>
      <c r="S100" s="20">
        <v>3</v>
      </c>
      <c r="T100">
        <v>1</v>
      </c>
      <c r="U100">
        <v>2</v>
      </c>
      <c r="V100">
        <v>4</v>
      </c>
      <c r="W100" s="4">
        <f t="shared" si="1"/>
        <v>67</v>
      </c>
    </row>
    <row r="101" spans="1:24" x14ac:dyDescent="0.3">
      <c r="A101" s="2">
        <v>100</v>
      </c>
      <c r="B101">
        <v>2</v>
      </c>
      <c r="C101">
        <v>3</v>
      </c>
      <c r="D101">
        <v>3</v>
      </c>
      <c r="E101">
        <v>3</v>
      </c>
      <c r="F101">
        <v>2</v>
      </c>
      <c r="G101">
        <v>2</v>
      </c>
      <c r="H101">
        <v>1</v>
      </c>
      <c r="I101">
        <v>2</v>
      </c>
      <c r="J101">
        <v>2</v>
      </c>
      <c r="K101">
        <v>1</v>
      </c>
      <c r="L101">
        <v>2</v>
      </c>
      <c r="M101">
        <v>2</v>
      </c>
      <c r="N101">
        <v>1</v>
      </c>
      <c r="O101">
        <v>1</v>
      </c>
      <c r="P101">
        <v>2</v>
      </c>
      <c r="Q101" s="63">
        <v>3</v>
      </c>
      <c r="R101">
        <v>1</v>
      </c>
      <c r="S101" s="20">
        <v>3</v>
      </c>
      <c r="T101">
        <v>1</v>
      </c>
      <c r="U101">
        <v>3</v>
      </c>
      <c r="V101">
        <v>2</v>
      </c>
      <c r="W101" s="4">
        <f t="shared" si="1"/>
        <v>42</v>
      </c>
    </row>
    <row r="102" spans="1:24" x14ac:dyDescent="0.3">
      <c r="A102" s="5" t="s">
        <v>2</v>
      </c>
      <c r="B102" s="6">
        <f t="shared" ref="B102:V102" si="2">SUM(B2:B101)</f>
        <v>144</v>
      </c>
      <c r="C102" s="6">
        <f t="shared" si="2"/>
        <v>214</v>
      </c>
      <c r="D102" s="6">
        <f t="shared" si="2"/>
        <v>138</v>
      </c>
      <c r="E102" s="6">
        <f t="shared" si="2"/>
        <v>124</v>
      </c>
      <c r="F102" s="6">
        <f t="shared" si="2"/>
        <v>136</v>
      </c>
      <c r="G102" s="6">
        <f t="shared" si="2"/>
        <v>159</v>
      </c>
      <c r="H102" s="6">
        <f t="shared" si="2"/>
        <v>161</v>
      </c>
      <c r="I102" s="6">
        <f t="shared" si="2"/>
        <v>166</v>
      </c>
      <c r="J102" s="6">
        <f t="shared" si="2"/>
        <v>148</v>
      </c>
      <c r="K102" s="6">
        <f t="shared" si="2"/>
        <v>222</v>
      </c>
      <c r="L102" s="6">
        <f t="shared" si="2"/>
        <v>166</v>
      </c>
      <c r="M102" s="6">
        <f t="shared" si="2"/>
        <v>159</v>
      </c>
      <c r="N102" s="6">
        <f t="shared" si="2"/>
        <v>161</v>
      </c>
      <c r="O102" s="6">
        <f t="shared" si="2"/>
        <v>231</v>
      </c>
      <c r="P102" s="6">
        <f t="shared" si="2"/>
        <v>200</v>
      </c>
      <c r="Q102" s="63">
        <f t="shared" si="2"/>
        <v>167</v>
      </c>
      <c r="R102" s="6">
        <f t="shared" si="2"/>
        <v>162</v>
      </c>
      <c r="S102" s="20">
        <f t="shared" si="2"/>
        <v>328</v>
      </c>
      <c r="T102" s="6">
        <f t="shared" si="2"/>
        <v>186</v>
      </c>
      <c r="U102" s="6">
        <f t="shared" si="2"/>
        <v>180</v>
      </c>
      <c r="V102" s="6">
        <f t="shared" si="2"/>
        <v>159</v>
      </c>
      <c r="X102" s="4"/>
    </row>
    <row r="103" spans="1:24" x14ac:dyDescent="0.3">
      <c r="A103" s="5" t="s">
        <v>3</v>
      </c>
      <c r="B103" s="6">
        <f>AVERAGE(B2:B101)</f>
        <v>1.44</v>
      </c>
      <c r="C103" s="6">
        <f t="shared" ref="C103:V103" si="3">AVERAGE(C2:C101)</f>
        <v>2.14</v>
      </c>
      <c r="D103" s="6">
        <f t="shared" si="3"/>
        <v>1.38</v>
      </c>
      <c r="E103" s="6">
        <f t="shared" si="3"/>
        <v>1.24</v>
      </c>
      <c r="F103" s="6">
        <f t="shared" si="3"/>
        <v>1.36</v>
      </c>
      <c r="G103" s="6">
        <f t="shared" si="3"/>
        <v>1.59</v>
      </c>
      <c r="H103" s="6">
        <f>AVERAGE(Q2:Q101)</f>
        <v>1.67</v>
      </c>
      <c r="I103" s="6">
        <f t="shared" si="3"/>
        <v>1.66</v>
      </c>
      <c r="J103" s="6">
        <f t="shared" si="3"/>
        <v>1.48</v>
      </c>
      <c r="K103" s="6">
        <f t="shared" si="3"/>
        <v>2.2200000000000002</v>
      </c>
      <c r="L103" s="6">
        <f t="shared" si="3"/>
        <v>1.66</v>
      </c>
      <c r="M103" s="6">
        <f t="shared" si="3"/>
        <v>1.59</v>
      </c>
      <c r="N103" s="6">
        <f t="shared" si="3"/>
        <v>1.61</v>
      </c>
      <c r="O103" s="6">
        <f t="shared" si="3"/>
        <v>2.31</v>
      </c>
      <c r="P103" s="6">
        <f t="shared" si="3"/>
        <v>2</v>
      </c>
      <c r="Q103" s="63">
        <f>AVERAGE(R2:R101)</f>
        <v>1.62</v>
      </c>
      <c r="R103" s="6">
        <f>AVERAGE(H2:H101)</f>
        <v>1.61</v>
      </c>
      <c r="S103" s="20">
        <f t="shared" si="3"/>
        <v>3.28</v>
      </c>
      <c r="T103" s="6">
        <f t="shared" si="3"/>
        <v>1.86</v>
      </c>
      <c r="U103" s="6">
        <f t="shared" si="3"/>
        <v>1.8</v>
      </c>
      <c r="V103" s="6">
        <f t="shared" si="3"/>
        <v>1.59</v>
      </c>
      <c r="X103" s="4"/>
    </row>
    <row r="104" spans="1:24" x14ac:dyDescent="0.3">
      <c r="R104" s="109"/>
    </row>
    <row r="107" spans="1:24" x14ac:dyDescent="0.3">
      <c r="G107" t="s">
        <v>155</v>
      </c>
      <c r="H107" t="s">
        <v>156</v>
      </c>
      <c r="I107" t="s">
        <v>157</v>
      </c>
      <c r="J107" t="s">
        <v>158</v>
      </c>
    </row>
    <row r="108" spans="1:24" x14ac:dyDescent="0.3">
      <c r="F108">
        <v>1</v>
      </c>
      <c r="G108">
        <f>COUNTIF(G$2:G$101,1)</f>
        <v>61</v>
      </c>
      <c r="H108">
        <f>COUNTIF(H$2:H$101,1)</f>
        <v>64</v>
      </c>
      <c r="I108">
        <f>COUNTIF(J$2:J$101,1)</f>
        <v>62</v>
      </c>
      <c r="J108">
        <f>COUNTIF(R$2:R101,1)</f>
        <v>56</v>
      </c>
    </row>
    <row r="109" spans="1:24" x14ac:dyDescent="0.3">
      <c r="F109">
        <v>2</v>
      </c>
      <c r="G109">
        <f>COUNTIF(G$2:G$101,2)</f>
        <v>23</v>
      </c>
      <c r="H109">
        <f>COUNTIF(H$2:H$101,2)</f>
        <v>13</v>
      </c>
      <c r="I109">
        <f>COUNTIF(J$2:J$101,2)</f>
        <v>31</v>
      </c>
      <c r="J109">
        <f>COUNTIF(R$2:R101,2)</f>
        <v>28</v>
      </c>
    </row>
    <row r="110" spans="1:24" x14ac:dyDescent="0.3">
      <c r="F110">
        <v>3</v>
      </c>
      <c r="G110">
        <f>COUNTIF(G$2:G$101,3)</f>
        <v>12</v>
      </c>
      <c r="H110">
        <f>COUNTIF(H$2:H$101,3)</f>
        <v>21</v>
      </c>
      <c r="I110">
        <f>COUNTIF(J$2:J$101,3)</f>
        <v>4</v>
      </c>
      <c r="J110">
        <f>COUNTIF(R$2:R101,3)</f>
        <v>14</v>
      </c>
    </row>
    <row r="111" spans="1:24" x14ac:dyDescent="0.3">
      <c r="F111">
        <v>4</v>
      </c>
      <c r="G111">
        <f>COUNTIF(G$2:G$101,4)</f>
        <v>4</v>
      </c>
      <c r="H111">
        <f>COUNTIF(H$2:H$101,4)</f>
        <v>2</v>
      </c>
      <c r="I111">
        <f>COUNTIF(J$2:J$101,4)</f>
        <v>3</v>
      </c>
      <c r="J111">
        <f>COUNTIF(R$2:R101,4)</f>
        <v>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1F7BB-FBF8-4321-A7D3-739E311BCD3C}">
  <dimension ref="A1:AS103"/>
  <sheetViews>
    <sheetView zoomScale="85" zoomScaleNormal="85" workbookViewId="0">
      <selection activeCell="Z15" sqref="Z15"/>
    </sheetView>
  </sheetViews>
  <sheetFormatPr defaultRowHeight="14.4" x14ac:dyDescent="0.3"/>
  <cols>
    <col min="1" max="1" width="9.109375" style="2"/>
    <col min="23" max="23" width="9.109375" style="4"/>
  </cols>
  <sheetData>
    <row r="1" spans="1:23" s="3" customFormat="1" x14ac:dyDescent="0.3">
      <c r="A1" s="1"/>
      <c r="B1" s="1" t="s">
        <v>4</v>
      </c>
      <c r="C1" s="1" t="s">
        <v>5</v>
      </c>
      <c r="D1" s="1" t="s">
        <v>6</v>
      </c>
      <c r="E1" s="1" t="s">
        <v>7</v>
      </c>
      <c r="F1" s="1" t="s">
        <v>8</v>
      </c>
      <c r="G1" s="1" t="s">
        <v>9</v>
      </c>
      <c r="H1" s="1" t="s">
        <v>10</v>
      </c>
      <c r="I1" s="1" t="s">
        <v>11</v>
      </c>
      <c r="J1" s="1" t="s">
        <v>12</v>
      </c>
      <c r="K1" s="1" t="s">
        <v>13</v>
      </c>
      <c r="L1" s="1" t="s">
        <v>14</v>
      </c>
      <c r="M1" s="1" t="s">
        <v>15</v>
      </c>
      <c r="N1" s="1" t="s">
        <v>16</v>
      </c>
      <c r="O1" s="1" t="s">
        <v>17</v>
      </c>
      <c r="P1" s="1" t="s">
        <v>18</v>
      </c>
      <c r="Q1" s="1" t="s">
        <v>19</v>
      </c>
      <c r="R1" s="1" t="s">
        <v>20</v>
      </c>
      <c r="S1" s="1" t="s">
        <v>21</v>
      </c>
      <c r="T1" s="1" t="s">
        <v>22</v>
      </c>
      <c r="U1" s="1" t="s">
        <v>23</v>
      </c>
      <c r="V1" s="1" t="s">
        <v>24</v>
      </c>
      <c r="W1" s="3" t="s">
        <v>0</v>
      </c>
    </row>
    <row r="2" spans="1:23" x14ac:dyDescent="0.3">
      <c r="A2" s="2">
        <v>1</v>
      </c>
      <c r="B2">
        <v>3</v>
      </c>
      <c r="C2">
        <v>3</v>
      </c>
      <c r="D2">
        <v>2</v>
      </c>
      <c r="E2">
        <v>3</v>
      </c>
      <c r="F2">
        <v>2</v>
      </c>
      <c r="G2">
        <v>2</v>
      </c>
      <c r="H2">
        <v>3</v>
      </c>
      <c r="I2">
        <v>3</v>
      </c>
      <c r="J2">
        <v>3</v>
      </c>
      <c r="K2">
        <v>3</v>
      </c>
      <c r="L2">
        <v>3</v>
      </c>
      <c r="M2">
        <v>3</v>
      </c>
      <c r="N2">
        <v>3</v>
      </c>
      <c r="O2">
        <v>3</v>
      </c>
      <c r="P2">
        <v>3</v>
      </c>
      <c r="Q2">
        <v>3</v>
      </c>
      <c r="R2">
        <v>3</v>
      </c>
      <c r="S2">
        <v>3</v>
      </c>
      <c r="T2">
        <v>3</v>
      </c>
      <c r="U2">
        <v>3</v>
      </c>
      <c r="V2">
        <v>3</v>
      </c>
      <c r="W2" s="4">
        <f>SUM(B2:V2)</f>
        <v>60</v>
      </c>
    </row>
    <row r="3" spans="1:23" x14ac:dyDescent="0.3">
      <c r="A3" s="2">
        <v>2</v>
      </c>
      <c r="B3">
        <v>4</v>
      </c>
      <c r="C3">
        <v>4</v>
      </c>
      <c r="D3">
        <v>3</v>
      </c>
      <c r="E3">
        <v>3</v>
      </c>
      <c r="F3">
        <v>3</v>
      </c>
      <c r="G3">
        <v>2</v>
      </c>
      <c r="H3">
        <v>3</v>
      </c>
      <c r="I3">
        <v>2</v>
      </c>
      <c r="J3">
        <v>3</v>
      </c>
      <c r="K3">
        <v>2</v>
      </c>
      <c r="L3">
        <v>4</v>
      </c>
      <c r="M3">
        <v>2</v>
      </c>
      <c r="N3">
        <v>1</v>
      </c>
      <c r="O3">
        <v>1</v>
      </c>
      <c r="P3">
        <v>4</v>
      </c>
      <c r="Q3">
        <v>1</v>
      </c>
      <c r="R3">
        <v>3</v>
      </c>
      <c r="S3">
        <v>2</v>
      </c>
      <c r="T3">
        <v>3</v>
      </c>
      <c r="U3">
        <v>3</v>
      </c>
      <c r="V3">
        <v>4</v>
      </c>
      <c r="W3" s="4">
        <f t="shared" ref="W3:W66" si="0">SUM(B3:V3)</f>
        <v>57</v>
      </c>
    </row>
    <row r="4" spans="1:23" x14ac:dyDescent="0.3">
      <c r="A4" s="2">
        <v>3</v>
      </c>
      <c r="B4">
        <v>4</v>
      </c>
      <c r="C4">
        <v>3</v>
      </c>
      <c r="D4">
        <v>3</v>
      </c>
      <c r="E4">
        <v>2</v>
      </c>
      <c r="F4">
        <v>3</v>
      </c>
      <c r="G4">
        <v>2</v>
      </c>
      <c r="H4">
        <v>3</v>
      </c>
      <c r="I4">
        <v>2</v>
      </c>
      <c r="J4">
        <v>4</v>
      </c>
      <c r="K4">
        <v>2</v>
      </c>
      <c r="L4">
        <v>3</v>
      </c>
      <c r="M4">
        <v>2</v>
      </c>
      <c r="N4">
        <v>2</v>
      </c>
      <c r="O4">
        <v>2</v>
      </c>
      <c r="P4">
        <v>4</v>
      </c>
      <c r="Q4">
        <v>2</v>
      </c>
      <c r="R4">
        <v>4</v>
      </c>
      <c r="S4">
        <v>3</v>
      </c>
      <c r="T4">
        <v>4</v>
      </c>
      <c r="U4">
        <v>4</v>
      </c>
      <c r="V4">
        <v>4</v>
      </c>
      <c r="W4" s="4">
        <f t="shared" si="0"/>
        <v>62</v>
      </c>
    </row>
    <row r="5" spans="1:23" x14ac:dyDescent="0.3">
      <c r="A5" s="2">
        <v>4</v>
      </c>
      <c r="B5">
        <v>2</v>
      </c>
      <c r="C5">
        <v>2</v>
      </c>
      <c r="D5">
        <v>2</v>
      </c>
      <c r="E5">
        <v>2</v>
      </c>
      <c r="F5">
        <v>2</v>
      </c>
      <c r="G5">
        <v>1</v>
      </c>
      <c r="H5">
        <v>2</v>
      </c>
      <c r="I5">
        <v>2</v>
      </c>
      <c r="J5">
        <v>3</v>
      </c>
      <c r="K5">
        <v>3</v>
      </c>
      <c r="L5">
        <v>4</v>
      </c>
      <c r="M5">
        <v>2</v>
      </c>
      <c r="N5">
        <v>1</v>
      </c>
      <c r="O5">
        <v>1</v>
      </c>
      <c r="P5">
        <v>3</v>
      </c>
      <c r="Q5">
        <v>3</v>
      </c>
      <c r="R5">
        <v>4</v>
      </c>
      <c r="S5">
        <v>4</v>
      </c>
      <c r="T5">
        <v>2</v>
      </c>
      <c r="U5">
        <v>3</v>
      </c>
      <c r="V5">
        <v>2</v>
      </c>
      <c r="W5" s="4">
        <f t="shared" si="0"/>
        <v>50</v>
      </c>
    </row>
    <row r="6" spans="1:23" x14ac:dyDescent="0.3">
      <c r="A6" s="2">
        <v>5</v>
      </c>
      <c r="B6">
        <v>3</v>
      </c>
      <c r="C6">
        <v>2</v>
      </c>
      <c r="D6">
        <v>2</v>
      </c>
      <c r="E6">
        <v>2</v>
      </c>
      <c r="F6">
        <v>2</v>
      </c>
      <c r="G6">
        <v>2</v>
      </c>
      <c r="H6">
        <v>3</v>
      </c>
      <c r="I6">
        <v>2</v>
      </c>
      <c r="J6">
        <v>2</v>
      </c>
      <c r="K6">
        <v>2</v>
      </c>
      <c r="L6">
        <v>4</v>
      </c>
      <c r="M6">
        <v>2</v>
      </c>
      <c r="N6">
        <v>2</v>
      </c>
      <c r="O6">
        <v>2</v>
      </c>
      <c r="P6">
        <v>4</v>
      </c>
      <c r="Q6">
        <v>2</v>
      </c>
      <c r="R6">
        <v>4</v>
      </c>
      <c r="S6">
        <v>4</v>
      </c>
      <c r="T6">
        <v>2</v>
      </c>
      <c r="U6">
        <v>2</v>
      </c>
      <c r="V6">
        <v>3</v>
      </c>
      <c r="W6" s="4">
        <f t="shared" si="0"/>
        <v>53</v>
      </c>
    </row>
    <row r="7" spans="1:23" x14ac:dyDescent="0.3">
      <c r="A7" s="2">
        <v>6</v>
      </c>
      <c r="B7">
        <v>4</v>
      </c>
      <c r="C7">
        <v>1</v>
      </c>
      <c r="D7">
        <v>2</v>
      </c>
      <c r="E7">
        <v>1</v>
      </c>
      <c r="F7">
        <v>2</v>
      </c>
      <c r="G7">
        <v>2</v>
      </c>
      <c r="H7">
        <v>2</v>
      </c>
      <c r="I7">
        <v>2</v>
      </c>
      <c r="J7">
        <v>2</v>
      </c>
      <c r="K7">
        <v>2</v>
      </c>
      <c r="L7">
        <v>1</v>
      </c>
      <c r="M7">
        <v>2</v>
      </c>
      <c r="N7">
        <v>2</v>
      </c>
      <c r="O7">
        <v>2</v>
      </c>
      <c r="P7">
        <v>2</v>
      </c>
      <c r="Q7">
        <v>2</v>
      </c>
      <c r="R7">
        <v>2</v>
      </c>
      <c r="S7">
        <v>1</v>
      </c>
      <c r="T7">
        <v>2</v>
      </c>
      <c r="U7">
        <v>2</v>
      </c>
      <c r="V7">
        <v>4</v>
      </c>
      <c r="W7" s="4">
        <f t="shared" si="0"/>
        <v>42</v>
      </c>
    </row>
    <row r="8" spans="1:23" x14ac:dyDescent="0.3">
      <c r="A8" s="2">
        <v>7</v>
      </c>
      <c r="B8">
        <v>4</v>
      </c>
      <c r="C8">
        <v>3</v>
      </c>
      <c r="D8">
        <v>3</v>
      </c>
      <c r="E8">
        <v>2</v>
      </c>
      <c r="F8">
        <v>3</v>
      </c>
      <c r="G8">
        <v>2</v>
      </c>
      <c r="H8">
        <v>4</v>
      </c>
      <c r="I8">
        <v>1</v>
      </c>
      <c r="J8">
        <v>3</v>
      </c>
      <c r="K8">
        <v>2</v>
      </c>
      <c r="L8">
        <v>3</v>
      </c>
      <c r="M8">
        <v>2</v>
      </c>
      <c r="N8">
        <v>3</v>
      </c>
      <c r="O8">
        <v>2</v>
      </c>
      <c r="P8">
        <v>3</v>
      </c>
      <c r="Q8">
        <v>3</v>
      </c>
      <c r="R8">
        <v>4</v>
      </c>
      <c r="S8">
        <v>3</v>
      </c>
      <c r="T8">
        <v>1</v>
      </c>
      <c r="U8">
        <v>3</v>
      </c>
      <c r="V8">
        <v>4</v>
      </c>
      <c r="W8" s="4">
        <f t="shared" si="0"/>
        <v>58</v>
      </c>
    </row>
    <row r="9" spans="1:23" x14ac:dyDescent="0.3">
      <c r="A9" s="2">
        <v>8</v>
      </c>
      <c r="B9">
        <v>3</v>
      </c>
      <c r="C9">
        <v>1</v>
      </c>
      <c r="D9">
        <v>2</v>
      </c>
      <c r="E9">
        <v>1</v>
      </c>
      <c r="F9">
        <v>2</v>
      </c>
      <c r="G9">
        <v>3</v>
      </c>
      <c r="H9">
        <v>3</v>
      </c>
      <c r="I9">
        <v>3</v>
      </c>
      <c r="J9">
        <v>3</v>
      </c>
      <c r="K9">
        <v>3</v>
      </c>
      <c r="L9">
        <v>3</v>
      </c>
      <c r="M9">
        <v>3</v>
      </c>
      <c r="N9">
        <v>3</v>
      </c>
      <c r="O9">
        <v>3</v>
      </c>
      <c r="P9">
        <v>3</v>
      </c>
      <c r="Q9">
        <v>3</v>
      </c>
      <c r="R9">
        <v>3</v>
      </c>
      <c r="S9">
        <v>3</v>
      </c>
      <c r="T9">
        <v>3</v>
      </c>
      <c r="U9">
        <v>3</v>
      </c>
      <c r="V9">
        <v>3</v>
      </c>
      <c r="W9" s="4">
        <f t="shared" si="0"/>
        <v>57</v>
      </c>
    </row>
    <row r="10" spans="1:23" x14ac:dyDescent="0.3">
      <c r="A10" s="2">
        <v>9</v>
      </c>
      <c r="B10">
        <v>3</v>
      </c>
      <c r="C10">
        <v>2</v>
      </c>
      <c r="D10">
        <v>3</v>
      </c>
      <c r="E10">
        <v>3</v>
      </c>
      <c r="F10">
        <v>3</v>
      </c>
      <c r="G10">
        <v>3</v>
      </c>
      <c r="H10">
        <v>3</v>
      </c>
      <c r="I10">
        <v>3</v>
      </c>
      <c r="J10">
        <v>3</v>
      </c>
      <c r="K10">
        <v>3</v>
      </c>
      <c r="L10">
        <v>3</v>
      </c>
      <c r="M10">
        <v>3</v>
      </c>
      <c r="N10">
        <v>3</v>
      </c>
      <c r="O10">
        <v>3</v>
      </c>
      <c r="P10">
        <v>3</v>
      </c>
      <c r="Q10">
        <v>3</v>
      </c>
      <c r="R10">
        <v>3</v>
      </c>
      <c r="S10">
        <v>3</v>
      </c>
      <c r="T10">
        <v>3</v>
      </c>
      <c r="U10">
        <v>3</v>
      </c>
      <c r="V10">
        <v>3</v>
      </c>
      <c r="W10" s="4">
        <f t="shared" si="0"/>
        <v>62</v>
      </c>
    </row>
    <row r="11" spans="1:23" x14ac:dyDescent="0.3">
      <c r="A11" s="2">
        <v>10</v>
      </c>
      <c r="B11">
        <v>2</v>
      </c>
      <c r="C11">
        <v>1</v>
      </c>
      <c r="D11">
        <v>3</v>
      </c>
      <c r="E11">
        <v>4</v>
      </c>
      <c r="F11">
        <v>3</v>
      </c>
      <c r="G11">
        <v>1</v>
      </c>
      <c r="H11">
        <v>3</v>
      </c>
      <c r="I11">
        <v>2</v>
      </c>
      <c r="J11">
        <v>3</v>
      </c>
      <c r="K11">
        <v>1</v>
      </c>
      <c r="L11">
        <v>4</v>
      </c>
      <c r="M11">
        <v>2</v>
      </c>
      <c r="N11">
        <v>4</v>
      </c>
      <c r="O11">
        <v>3</v>
      </c>
      <c r="P11">
        <v>4</v>
      </c>
      <c r="Q11">
        <v>1</v>
      </c>
      <c r="R11">
        <v>2</v>
      </c>
      <c r="S11">
        <v>3</v>
      </c>
      <c r="T11">
        <v>4</v>
      </c>
      <c r="U11">
        <v>3</v>
      </c>
      <c r="V11">
        <v>2</v>
      </c>
      <c r="W11" s="4">
        <f t="shared" si="0"/>
        <v>55</v>
      </c>
    </row>
    <row r="12" spans="1:23" x14ac:dyDescent="0.3">
      <c r="A12" s="2">
        <v>11</v>
      </c>
      <c r="B12">
        <v>3</v>
      </c>
      <c r="C12">
        <v>3</v>
      </c>
      <c r="D12">
        <v>4</v>
      </c>
      <c r="E12">
        <v>2</v>
      </c>
      <c r="F12">
        <v>4</v>
      </c>
      <c r="G12">
        <v>3</v>
      </c>
      <c r="H12">
        <v>3</v>
      </c>
      <c r="I12">
        <v>3</v>
      </c>
      <c r="J12">
        <v>3</v>
      </c>
      <c r="K12">
        <v>3</v>
      </c>
      <c r="L12">
        <v>3</v>
      </c>
      <c r="M12">
        <v>3</v>
      </c>
      <c r="N12">
        <v>3</v>
      </c>
      <c r="O12">
        <v>3</v>
      </c>
      <c r="P12">
        <v>3</v>
      </c>
      <c r="Q12">
        <v>3</v>
      </c>
      <c r="R12">
        <v>3</v>
      </c>
      <c r="S12">
        <v>3</v>
      </c>
      <c r="T12">
        <v>3</v>
      </c>
      <c r="U12">
        <v>3</v>
      </c>
      <c r="V12">
        <v>3</v>
      </c>
      <c r="W12" s="4">
        <f t="shared" si="0"/>
        <v>64</v>
      </c>
    </row>
    <row r="13" spans="1:23" x14ac:dyDescent="0.3">
      <c r="A13" s="2">
        <v>12</v>
      </c>
      <c r="B13">
        <v>3</v>
      </c>
      <c r="C13">
        <v>3</v>
      </c>
      <c r="D13">
        <v>3</v>
      </c>
      <c r="E13">
        <v>3</v>
      </c>
      <c r="F13">
        <v>3</v>
      </c>
      <c r="G13">
        <v>3</v>
      </c>
      <c r="H13">
        <v>3</v>
      </c>
      <c r="I13">
        <v>3</v>
      </c>
      <c r="J13">
        <v>3</v>
      </c>
      <c r="K13">
        <v>3</v>
      </c>
      <c r="L13">
        <v>3</v>
      </c>
      <c r="M13">
        <v>3</v>
      </c>
      <c r="N13">
        <v>3</v>
      </c>
      <c r="O13">
        <v>3</v>
      </c>
      <c r="P13">
        <v>3</v>
      </c>
      <c r="Q13">
        <v>1</v>
      </c>
      <c r="R13">
        <v>3</v>
      </c>
      <c r="S13">
        <v>2</v>
      </c>
      <c r="T13">
        <v>2</v>
      </c>
      <c r="U13">
        <v>3</v>
      </c>
      <c r="V13">
        <v>3</v>
      </c>
      <c r="W13" s="4">
        <f t="shared" si="0"/>
        <v>59</v>
      </c>
    </row>
    <row r="14" spans="1:23" x14ac:dyDescent="0.3">
      <c r="A14" s="2">
        <v>13</v>
      </c>
      <c r="B14">
        <v>3</v>
      </c>
      <c r="C14">
        <v>3</v>
      </c>
      <c r="D14">
        <v>2</v>
      </c>
      <c r="E14">
        <v>2</v>
      </c>
      <c r="F14">
        <v>2</v>
      </c>
      <c r="G14">
        <v>2</v>
      </c>
      <c r="H14">
        <v>3</v>
      </c>
      <c r="I14">
        <v>3</v>
      </c>
      <c r="J14">
        <v>3</v>
      </c>
      <c r="K14">
        <v>3</v>
      </c>
      <c r="L14">
        <v>2</v>
      </c>
      <c r="M14">
        <v>2</v>
      </c>
      <c r="N14">
        <v>3</v>
      </c>
      <c r="O14">
        <v>2</v>
      </c>
      <c r="P14">
        <v>3</v>
      </c>
      <c r="Q14">
        <v>2</v>
      </c>
      <c r="R14">
        <v>4</v>
      </c>
      <c r="S14">
        <v>3</v>
      </c>
      <c r="T14">
        <v>2</v>
      </c>
      <c r="U14">
        <v>3</v>
      </c>
      <c r="V14">
        <v>3</v>
      </c>
      <c r="W14" s="4">
        <f t="shared" si="0"/>
        <v>55</v>
      </c>
    </row>
    <row r="15" spans="1:23" x14ac:dyDescent="0.3">
      <c r="A15" s="2">
        <v>14</v>
      </c>
      <c r="B15">
        <v>3</v>
      </c>
      <c r="C15">
        <v>2</v>
      </c>
      <c r="D15">
        <v>4</v>
      </c>
      <c r="E15">
        <v>2</v>
      </c>
      <c r="F15">
        <v>4</v>
      </c>
      <c r="G15">
        <v>1</v>
      </c>
      <c r="H15">
        <v>4</v>
      </c>
      <c r="I15">
        <v>3</v>
      </c>
      <c r="J15">
        <v>4</v>
      </c>
      <c r="K15">
        <v>2</v>
      </c>
      <c r="L15">
        <v>4</v>
      </c>
      <c r="M15">
        <v>2</v>
      </c>
      <c r="N15">
        <v>4</v>
      </c>
      <c r="O15">
        <v>2</v>
      </c>
      <c r="P15">
        <v>4</v>
      </c>
      <c r="Q15">
        <v>2</v>
      </c>
      <c r="R15">
        <v>4</v>
      </c>
      <c r="S15">
        <v>2</v>
      </c>
      <c r="T15">
        <v>3</v>
      </c>
      <c r="U15">
        <v>4</v>
      </c>
      <c r="V15">
        <v>3</v>
      </c>
      <c r="W15" s="4">
        <f t="shared" si="0"/>
        <v>63</v>
      </c>
    </row>
    <row r="16" spans="1:23" x14ac:dyDescent="0.3">
      <c r="A16" s="2">
        <v>15</v>
      </c>
      <c r="B16">
        <v>3</v>
      </c>
      <c r="C16">
        <v>1</v>
      </c>
      <c r="D16">
        <v>1</v>
      </c>
      <c r="E16">
        <v>1</v>
      </c>
      <c r="F16">
        <v>1</v>
      </c>
      <c r="G16">
        <v>1</v>
      </c>
      <c r="H16">
        <v>4</v>
      </c>
      <c r="I16">
        <v>1</v>
      </c>
      <c r="J16">
        <v>2</v>
      </c>
      <c r="K16">
        <v>1</v>
      </c>
      <c r="L16">
        <v>2</v>
      </c>
      <c r="M16">
        <v>1</v>
      </c>
      <c r="N16">
        <v>1</v>
      </c>
      <c r="O16">
        <v>1</v>
      </c>
      <c r="P16">
        <v>2</v>
      </c>
      <c r="Q16">
        <v>1</v>
      </c>
      <c r="R16">
        <v>4</v>
      </c>
      <c r="S16">
        <v>2</v>
      </c>
      <c r="T16">
        <v>1</v>
      </c>
      <c r="U16">
        <v>2</v>
      </c>
      <c r="V16">
        <v>3</v>
      </c>
      <c r="W16" s="4">
        <f t="shared" si="0"/>
        <v>36</v>
      </c>
    </row>
    <row r="17" spans="1:23" x14ac:dyDescent="0.3">
      <c r="A17" s="2">
        <v>16</v>
      </c>
      <c r="B17">
        <v>2</v>
      </c>
      <c r="C17">
        <v>3</v>
      </c>
      <c r="D17">
        <v>2</v>
      </c>
      <c r="E17">
        <v>2</v>
      </c>
      <c r="F17">
        <v>2</v>
      </c>
      <c r="G17">
        <v>2</v>
      </c>
      <c r="H17">
        <v>2</v>
      </c>
      <c r="I17">
        <v>3</v>
      </c>
      <c r="J17">
        <v>2</v>
      </c>
      <c r="K17">
        <v>2</v>
      </c>
      <c r="L17">
        <v>2</v>
      </c>
      <c r="M17">
        <v>2</v>
      </c>
      <c r="N17">
        <v>2</v>
      </c>
      <c r="O17">
        <v>2</v>
      </c>
      <c r="P17">
        <v>3</v>
      </c>
      <c r="Q17">
        <v>3</v>
      </c>
      <c r="R17">
        <v>4</v>
      </c>
      <c r="S17">
        <v>2</v>
      </c>
      <c r="T17">
        <v>1</v>
      </c>
      <c r="U17">
        <v>2</v>
      </c>
      <c r="V17">
        <v>2</v>
      </c>
      <c r="W17" s="4">
        <f t="shared" si="0"/>
        <v>47</v>
      </c>
    </row>
    <row r="18" spans="1:23" x14ac:dyDescent="0.3">
      <c r="A18" s="2">
        <v>17</v>
      </c>
      <c r="B18">
        <v>3</v>
      </c>
      <c r="C18">
        <v>3</v>
      </c>
      <c r="D18">
        <v>2</v>
      </c>
      <c r="E18">
        <v>2</v>
      </c>
      <c r="F18">
        <v>2</v>
      </c>
      <c r="G18">
        <v>2</v>
      </c>
      <c r="H18">
        <v>2</v>
      </c>
      <c r="I18">
        <v>2</v>
      </c>
      <c r="J18">
        <v>4</v>
      </c>
      <c r="K18">
        <v>3</v>
      </c>
      <c r="L18">
        <v>4</v>
      </c>
      <c r="M18">
        <v>4</v>
      </c>
      <c r="N18">
        <v>3</v>
      </c>
      <c r="O18">
        <v>3</v>
      </c>
      <c r="P18">
        <v>4</v>
      </c>
      <c r="Q18">
        <v>3</v>
      </c>
      <c r="R18">
        <v>4</v>
      </c>
      <c r="S18">
        <v>2</v>
      </c>
      <c r="T18">
        <v>1</v>
      </c>
      <c r="U18">
        <v>4</v>
      </c>
      <c r="V18">
        <v>3</v>
      </c>
      <c r="W18" s="4">
        <f t="shared" si="0"/>
        <v>60</v>
      </c>
    </row>
    <row r="19" spans="1:23" x14ac:dyDescent="0.3">
      <c r="A19" s="2">
        <v>18</v>
      </c>
      <c r="B19">
        <v>3</v>
      </c>
      <c r="C19">
        <v>2</v>
      </c>
      <c r="D19">
        <v>2</v>
      </c>
      <c r="E19">
        <v>2</v>
      </c>
      <c r="F19">
        <v>2</v>
      </c>
      <c r="G19">
        <v>2</v>
      </c>
      <c r="H19">
        <v>2</v>
      </c>
      <c r="I19">
        <v>2</v>
      </c>
      <c r="J19">
        <v>2</v>
      </c>
      <c r="K19">
        <v>3</v>
      </c>
      <c r="L19">
        <v>2</v>
      </c>
      <c r="M19">
        <v>2</v>
      </c>
      <c r="N19">
        <v>4</v>
      </c>
      <c r="O19">
        <v>3</v>
      </c>
      <c r="P19">
        <v>4</v>
      </c>
      <c r="Q19">
        <v>2</v>
      </c>
      <c r="R19">
        <v>4</v>
      </c>
      <c r="S19">
        <v>2</v>
      </c>
      <c r="T19">
        <v>1</v>
      </c>
      <c r="U19">
        <v>2</v>
      </c>
      <c r="V19">
        <v>3</v>
      </c>
      <c r="W19" s="4">
        <f t="shared" si="0"/>
        <v>51</v>
      </c>
    </row>
    <row r="20" spans="1:23" x14ac:dyDescent="0.3">
      <c r="A20" s="2">
        <v>19</v>
      </c>
      <c r="B20">
        <v>1</v>
      </c>
      <c r="C20">
        <v>2</v>
      </c>
      <c r="D20">
        <v>2</v>
      </c>
      <c r="E20">
        <v>2</v>
      </c>
      <c r="F20">
        <v>2</v>
      </c>
      <c r="G20">
        <v>1</v>
      </c>
      <c r="H20">
        <v>2</v>
      </c>
      <c r="I20">
        <v>1</v>
      </c>
      <c r="J20">
        <v>3</v>
      </c>
      <c r="K20">
        <v>2</v>
      </c>
      <c r="L20">
        <v>3</v>
      </c>
      <c r="M20">
        <v>2</v>
      </c>
      <c r="N20">
        <v>1</v>
      </c>
      <c r="O20">
        <v>1</v>
      </c>
      <c r="P20">
        <v>3</v>
      </c>
      <c r="Q20">
        <v>1</v>
      </c>
      <c r="R20">
        <v>3</v>
      </c>
      <c r="S20">
        <v>3</v>
      </c>
      <c r="T20">
        <v>1</v>
      </c>
      <c r="U20">
        <v>3</v>
      </c>
      <c r="V20">
        <v>1</v>
      </c>
      <c r="W20" s="4">
        <f t="shared" si="0"/>
        <v>40</v>
      </c>
    </row>
    <row r="21" spans="1:23" x14ac:dyDescent="0.3">
      <c r="A21" s="2">
        <v>20</v>
      </c>
      <c r="B21">
        <v>4</v>
      </c>
      <c r="C21">
        <v>4</v>
      </c>
      <c r="D21">
        <v>4</v>
      </c>
      <c r="E21">
        <v>3</v>
      </c>
      <c r="F21">
        <v>4</v>
      </c>
      <c r="G21">
        <v>1</v>
      </c>
      <c r="H21">
        <v>2</v>
      </c>
      <c r="I21">
        <v>3</v>
      </c>
      <c r="J21">
        <v>4</v>
      </c>
      <c r="K21">
        <v>2</v>
      </c>
      <c r="L21">
        <v>4</v>
      </c>
      <c r="M21">
        <v>3</v>
      </c>
      <c r="N21">
        <v>4</v>
      </c>
      <c r="O21">
        <v>1</v>
      </c>
      <c r="P21">
        <v>3</v>
      </c>
      <c r="Q21">
        <v>2</v>
      </c>
      <c r="R21">
        <v>2</v>
      </c>
      <c r="S21">
        <v>2</v>
      </c>
      <c r="T21">
        <v>3</v>
      </c>
      <c r="U21">
        <v>4</v>
      </c>
      <c r="V21">
        <v>4</v>
      </c>
      <c r="W21" s="4">
        <f t="shared" si="0"/>
        <v>63</v>
      </c>
    </row>
    <row r="22" spans="1:23" x14ac:dyDescent="0.3">
      <c r="A22" s="2">
        <v>21</v>
      </c>
      <c r="B22">
        <v>3</v>
      </c>
      <c r="C22">
        <v>2</v>
      </c>
      <c r="D22">
        <v>3</v>
      </c>
      <c r="E22">
        <v>1</v>
      </c>
      <c r="F22">
        <v>3</v>
      </c>
      <c r="G22">
        <v>2</v>
      </c>
      <c r="H22">
        <v>4</v>
      </c>
      <c r="I22">
        <v>1</v>
      </c>
      <c r="J22">
        <v>3</v>
      </c>
      <c r="K22">
        <v>2</v>
      </c>
      <c r="L22">
        <v>3</v>
      </c>
      <c r="M22">
        <v>2</v>
      </c>
      <c r="N22">
        <v>4</v>
      </c>
      <c r="O22">
        <v>2</v>
      </c>
      <c r="P22">
        <v>4</v>
      </c>
      <c r="Q22">
        <v>4</v>
      </c>
      <c r="R22">
        <v>3</v>
      </c>
      <c r="S22">
        <v>2</v>
      </c>
      <c r="T22">
        <v>2</v>
      </c>
      <c r="U22">
        <v>3</v>
      </c>
      <c r="V22">
        <v>3</v>
      </c>
      <c r="W22" s="4">
        <f t="shared" si="0"/>
        <v>56</v>
      </c>
    </row>
    <row r="23" spans="1:23" x14ac:dyDescent="0.3">
      <c r="A23" s="2">
        <v>22</v>
      </c>
      <c r="B23">
        <v>2</v>
      </c>
      <c r="C23">
        <v>2</v>
      </c>
      <c r="D23">
        <v>1</v>
      </c>
      <c r="E23">
        <v>2</v>
      </c>
      <c r="F23">
        <v>1</v>
      </c>
      <c r="G23">
        <v>2</v>
      </c>
      <c r="H23">
        <v>2</v>
      </c>
      <c r="I23">
        <v>2</v>
      </c>
      <c r="J23">
        <v>2</v>
      </c>
      <c r="K23">
        <v>2</v>
      </c>
      <c r="L23">
        <v>2</v>
      </c>
      <c r="M23">
        <v>2</v>
      </c>
      <c r="N23">
        <v>2</v>
      </c>
      <c r="O23">
        <v>2</v>
      </c>
      <c r="P23">
        <v>4</v>
      </c>
      <c r="Q23">
        <v>3</v>
      </c>
      <c r="R23">
        <v>2</v>
      </c>
      <c r="S23">
        <v>3</v>
      </c>
      <c r="T23">
        <v>2</v>
      </c>
      <c r="U23">
        <v>2</v>
      </c>
      <c r="V23">
        <v>2</v>
      </c>
      <c r="W23" s="4">
        <f t="shared" si="0"/>
        <v>44</v>
      </c>
    </row>
    <row r="24" spans="1:23" x14ac:dyDescent="0.3">
      <c r="A24" s="2">
        <v>23</v>
      </c>
      <c r="B24">
        <v>3</v>
      </c>
      <c r="C24">
        <v>3</v>
      </c>
      <c r="D24">
        <v>2</v>
      </c>
      <c r="E24">
        <v>3</v>
      </c>
      <c r="F24">
        <v>2</v>
      </c>
      <c r="G24">
        <v>4</v>
      </c>
      <c r="H24">
        <v>4</v>
      </c>
      <c r="I24">
        <v>3</v>
      </c>
      <c r="J24">
        <v>3</v>
      </c>
      <c r="K24">
        <v>1</v>
      </c>
      <c r="L24">
        <v>1</v>
      </c>
      <c r="M24">
        <v>2</v>
      </c>
      <c r="N24">
        <v>1</v>
      </c>
      <c r="O24">
        <v>1</v>
      </c>
      <c r="P24">
        <v>2</v>
      </c>
      <c r="Q24">
        <v>3</v>
      </c>
      <c r="R24">
        <v>3</v>
      </c>
      <c r="S24">
        <v>3</v>
      </c>
      <c r="T24">
        <v>4</v>
      </c>
      <c r="U24">
        <v>3</v>
      </c>
      <c r="V24">
        <v>3</v>
      </c>
      <c r="W24" s="4">
        <f t="shared" si="0"/>
        <v>54</v>
      </c>
    </row>
    <row r="25" spans="1:23" x14ac:dyDescent="0.3">
      <c r="A25" s="2">
        <v>24</v>
      </c>
      <c r="B25">
        <v>2</v>
      </c>
      <c r="C25">
        <v>2</v>
      </c>
      <c r="D25">
        <v>2</v>
      </c>
      <c r="E25">
        <v>4</v>
      </c>
      <c r="F25">
        <v>2</v>
      </c>
      <c r="G25">
        <v>3</v>
      </c>
      <c r="H25">
        <v>4</v>
      </c>
      <c r="I25">
        <v>2</v>
      </c>
      <c r="J25">
        <v>2</v>
      </c>
      <c r="K25">
        <v>2</v>
      </c>
      <c r="L25">
        <v>2</v>
      </c>
      <c r="M25">
        <v>4</v>
      </c>
      <c r="N25">
        <v>3</v>
      </c>
      <c r="O25">
        <v>4</v>
      </c>
      <c r="P25">
        <v>3</v>
      </c>
      <c r="Q25">
        <v>4</v>
      </c>
      <c r="R25">
        <v>3</v>
      </c>
      <c r="S25">
        <v>4</v>
      </c>
      <c r="T25">
        <v>3</v>
      </c>
      <c r="U25">
        <v>2</v>
      </c>
      <c r="V25">
        <v>2</v>
      </c>
      <c r="W25" s="4">
        <f t="shared" si="0"/>
        <v>59</v>
      </c>
    </row>
    <row r="26" spans="1:23" x14ac:dyDescent="0.3">
      <c r="A26" s="2">
        <v>25</v>
      </c>
      <c r="B26">
        <v>4</v>
      </c>
      <c r="C26">
        <v>1</v>
      </c>
      <c r="D26">
        <v>2</v>
      </c>
      <c r="E26">
        <v>3</v>
      </c>
      <c r="F26">
        <v>2</v>
      </c>
      <c r="G26">
        <v>2</v>
      </c>
      <c r="H26">
        <v>2</v>
      </c>
      <c r="I26">
        <v>2</v>
      </c>
      <c r="J26">
        <v>1</v>
      </c>
      <c r="K26">
        <v>1</v>
      </c>
      <c r="L26">
        <v>2</v>
      </c>
      <c r="M26">
        <v>1</v>
      </c>
      <c r="N26">
        <v>1</v>
      </c>
      <c r="O26">
        <v>1</v>
      </c>
      <c r="P26">
        <v>2</v>
      </c>
      <c r="Q26">
        <v>2</v>
      </c>
      <c r="R26">
        <v>1</v>
      </c>
      <c r="S26">
        <v>4</v>
      </c>
      <c r="T26">
        <v>4</v>
      </c>
      <c r="U26">
        <v>1</v>
      </c>
      <c r="V26">
        <v>4</v>
      </c>
      <c r="W26" s="4">
        <f t="shared" si="0"/>
        <v>43</v>
      </c>
    </row>
    <row r="27" spans="1:23" x14ac:dyDescent="0.3">
      <c r="A27" s="2">
        <v>26</v>
      </c>
      <c r="B27">
        <v>3</v>
      </c>
      <c r="C27">
        <v>1</v>
      </c>
      <c r="D27">
        <v>1</v>
      </c>
      <c r="E27">
        <v>3</v>
      </c>
      <c r="F27">
        <v>1</v>
      </c>
      <c r="G27">
        <v>1</v>
      </c>
      <c r="H27">
        <v>1</v>
      </c>
      <c r="I27">
        <v>1</v>
      </c>
      <c r="J27">
        <v>1</v>
      </c>
      <c r="K27">
        <v>1</v>
      </c>
      <c r="L27">
        <v>1</v>
      </c>
      <c r="M27">
        <v>1</v>
      </c>
      <c r="N27">
        <v>1</v>
      </c>
      <c r="O27">
        <v>1</v>
      </c>
      <c r="P27">
        <v>1</v>
      </c>
      <c r="Q27">
        <v>2</v>
      </c>
      <c r="R27">
        <v>2</v>
      </c>
      <c r="S27">
        <v>4</v>
      </c>
      <c r="T27">
        <v>1</v>
      </c>
      <c r="U27">
        <v>1</v>
      </c>
      <c r="V27">
        <v>3</v>
      </c>
      <c r="W27" s="4">
        <f t="shared" si="0"/>
        <v>32</v>
      </c>
    </row>
    <row r="28" spans="1:23" x14ac:dyDescent="0.3">
      <c r="A28" s="2">
        <v>27</v>
      </c>
      <c r="B28">
        <v>3</v>
      </c>
      <c r="C28">
        <v>3</v>
      </c>
      <c r="D28">
        <v>4</v>
      </c>
      <c r="E28">
        <v>3</v>
      </c>
      <c r="F28">
        <v>4</v>
      </c>
      <c r="G28">
        <v>4</v>
      </c>
      <c r="H28">
        <v>4</v>
      </c>
      <c r="I28">
        <v>2</v>
      </c>
      <c r="J28">
        <v>1</v>
      </c>
      <c r="K28">
        <v>2</v>
      </c>
      <c r="L28">
        <v>1</v>
      </c>
      <c r="M28">
        <v>3</v>
      </c>
      <c r="N28">
        <v>3</v>
      </c>
      <c r="O28">
        <v>2</v>
      </c>
      <c r="P28">
        <v>1</v>
      </c>
      <c r="Q28">
        <v>4</v>
      </c>
      <c r="R28">
        <v>2</v>
      </c>
      <c r="S28">
        <v>4</v>
      </c>
      <c r="T28">
        <v>3</v>
      </c>
      <c r="U28">
        <v>1</v>
      </c>
      <c r="V28">
        <v>3</v>
      </c>
      <c r="W28" s="4">
        <f t="shared" si="0"/>
        <v>57</v>
      </c>
    </row>
    <row r="29" spans="1:23" x14ac:dyDescent="0.3">
      <c r="A29" s="2">
        <v>28</v>
      </c>
      <c r="B29">
        <v>4</v>
      </c>
      <c r="C29">
        <v>4</v>
      </c>
      <c r="D29">
        <v>4</v>
      </c>
      <c r="E29">
        <v>4</v>
      </c>
      <c r="F29">
        <v>4</v>
      </c>
      <c r="G29">
        <v>3</v>
      </c>
      <c r="H29">
        <v>3</v>
      </c>
      <c r="I29">
        <v>2</v>
      </c>
      <c r="J29">
        <v>2</v>
      </c>
      <c r="K29">
        <v>1</v>
      </c>
      <c r="L29">
        <v>1</v>
      </c>
      <c r="M29">
        <v>3</v>
      </c>
      <c r="N29">
        <v>1</v>
      </c>
      <c r="O29">
        <v>2</v>
      </c>
      <c r="P29">
        <v>2</v>
      </c>
      <c r="Q29">
        <v>3</v>
      </c>
      <c r="R29">
        <v>2</v>
      </c>
      <c r="S29">
        <v>2</v>
      </c>
      <c r="T29">
        <v>2</v>
      </c>
      <c r="U29">
        <v>2</v>
      </c>
      <c r="V29">
        <v>4</v>
      </c>
      <c r="W29" s="4">
        <f t="shared" si="0"/>
        <v>55</v>
      </c>
    </row>
    <row r="30" spans="1:23" x14ac:dyDescent="0.3">
      <c r="A30" s="2">
        <v>29</v>
      </c>
      <c r="B30">
        <v>3</v>
      </c>
      <c r="C30">
        <v>1</v>
      </c>
      <c r="D30">
        <v>3</v>
      </c>
      <c r="E30">
        <v>4</v>
      </c>
      <c r="F30">
        <v>3</v>
      </c>
      <c r="G30">
        <v>4</v>
      </c>
      <c r="H30">
        <v>3</v>
      </c>
      <c r="I30">
        <v>2</v>
      </c>
      <c r="J30">
        <v>1</v>
      </c>
      <c r="K30">
        <v>1</v>
      </c>
      <c r="L30">
        <v>3</v>
      </c>
      <c r="M30">
        <v>4</v>
      </c>
      <c r="N30">
        <v>4</v>
      </c>
      <c r="O30">
        <v>2</v>
      </c>
      <c r="P30">
        <v>3</v>
      </c>
      <c r="Q30">
        <v>3</v>
      </c>
      <c r="R30">
        <v>3</v>
      </c>
      <c r="S30">
        <v>1</v>
      </c>
      <c r="T30">
        <v>2</v>
      </c>
      <c r="U30">
        <v>1</v>
      </c>
      <c r="V30">
        <v>3</v>
      </c>
      <c r="W30" s="4">
        <f t="shared" si="0"/>
        <v>54</v>
      </c>
    </row>
    <row r="31" spans="1:23" x14ac:dyDescent="0.3">
      <c r="A31" s="2">
        <v>30</v>
      </c>
      <c r="B31">
        <v>2</v>
      </c>
      <c r="C31">
        <v>2</v>
      </c>
      <c r="D31">
        <v>2</v>
      </c>
      <c r="E31">
        <v>3</v>
      </c>
      <c r="F31">
        <v>2</v>
      </c>
      <c r="G31">
        <v>4</v>
      </c>
      <c r="H31">
        <v>3</v>
      </c>
      <c r="I31">
        <v>2</v>
      </c>
      <c r="J31">
        <v>2</v>
      </c>
      <c r="K31">
        <v>1</v>
      </c>
      <c r="L31">
        <v>2</v>
      </c>
      <c r="M31">
        <v>3</v>
      </c>
      <c r="N31">
        <v>1</v>
      </c>
      <c r="O31">
        <v>1</v>
      </c>
      <c r="P31">
        <v>2</v>
      </c>
      <c r="Q31">
        <v>4</v>
      </c>
      <c r="R31">
        <v>3</v>
      </c>
      <c r="S31">
        <v>3</v>
      </c>
      <c r="T31">
        <v>4</v>
      </c>
      <c r="U31">
        <v>2</v>
      </c>
      <c r="V31">
        <v>2</v>
      </c>
      <c r="W31" s="4">
        <f t="shared" si="0"/>
        <v>50</v>
      </c>
    </row>
    <row r="32" spans="1:23" x14ac:dyDescent="0.3">
      <c r="A32" s="2">
        <v>31</v>
      </c>
      <c r="B32">
        <v>4</v>
      </c>
      <c r="C32">
        <v>2</v>
      </c>
      <c r="D32">
        <v>2</v>
      </c>
      <c r="E32">
        <v>4</v>
      </c>
      <c r="F32">
        <v>2</v>
      </c>
      <c r="G32">
        <v>3</v>
      </c>
      <c r="H32">
        <v>3</v>
      </c>
      <c r="I32">
        <v>2</v>
      </c>
      <c r="J32">
        <v>1</v>
      </c>
      <c r="K32">
        <v>2</v>
      </c>
      <c r="L32">
        <v>1</v>
      </c>
      <c r="M32">
        <v>4</v>
      </c>
      <c r="N32">
        <v>1</v>
      </c>
      <c r="O32">
        <v>3</v>
      </c>
      <c r="P32">
        <v>2</v>
      </c>
      <c r="Q32">
        <v>4</v>
      </c>
      <c r="R32">
        <v>2</v>
      </c>
      <c r="S32">
        <v>4</v>
      </c>
      <c r="T32">
        <v>2</v>
      </c>
      <c r="U32">
        <v>1</v>
      </c>
      <c r="V32">
        <v>4</v>
      </c>
      <c r="W32" s="4">
        <f t="shared" si="0"/>
        <v>53</v>
      </c>
    </row>
    <row r="33" spans="1:23" x14ac:dyDescent="0.3">
      <c r="A33" s="2">
        <v>32</v>
      </c>
      <c r="B33">
        <v>3</v>
      </c>
      <c r="C33">
        <v>4</v>
      </c>
      <c r="D33">
        <v>4</v>
      </c>
      <c r="E33">
        <v>4</v>
      </c>
      <c r="F33">
        <v>4</v>
      </c>
      <c r="G33">
        <v>4</v>
      </c>
      <c r="H33">
        <v>2</v>
      </c>
      <c r="I33">
        <v>3</v>
      </c>
      <c r="J33">
        <v>2</v>
      </c>
      <c r="K33">
        <v>1</v>
      </c>
      <c r="L33">
        <v>2</v>
      </c>
      <c r="M33">
        <v>2</v>
      </c>
      <c r="N33">
        <v>1</v>
      </c>
      <c r="O33">
        <v>4</v>
      </c>
      <c r="P33">
        <v>3</v>
      </c>
      <c r="Q33">
        <v>3</v>
      </c>
      <c r="R33">
        <v>2</v>
      </c>
      <c r="S33">
        <v>4</v>
      </c>
      <c r="T33">
        <v>4</v>
      </c>
      <c r="U33">
        <v>2</v>
      </c>
      <c r="V33">
        <v>3</v>
      </c>
      <c r="W33" s="4">
        <f t="shared" si="0"/>
        <v>61</v>
      </c>
    </row>
    <row r="34" spans="1:23" x14ac:dyDescent="0.3">
      <c r="A34" s="2">
        <v>33</v>
      </c>
      <c r="B34">
        <v>3</v>
      </c>
      <c r="C34">
        <v>2</v>
      </c>
      <c r="D34">
        <v>2</v>
      </c>
      <c r="E34">
        <v>2</v>
      </c>
      <c r="F34">
        <v>2</v>
      </c>
      <c r="G34">
        <v>3</v>
      </c>
      <c r="H34">
        <v>4</v>
      </c>
      <c r="I34">
        <v>1</v>
      </c>
      <c r="J34">
        <v>2</v>
      </c>
      <c r="K34">
        <v>1</v>
      </c>
      <c r="L34">
        <v>1</v>
      </c>
      <c r="M34">
        <v>4</v>
      </c>
      <c r="N34">
        <v>3</v>
      </c>
      <c r="O34">
        <v>3</v>
      </c>
      <c r="P34">
        <v>3</v>
      </c>
      <c r="Q34">
        <v>3</v>
      </c>
      <c r="R34">
        <v>4</v>
      </c>
      <c r="S34">
        <v>4</v>
      </c>
      <c r="T34">
        <v>4</v>
      </c>
      <c r="U34">
        <v>2</v>
      </c>
      <c r="V34">
        <v>3</v>
      </c>
      <c r="W34" s="4">
        <f t="shared" si="0"/>
        <v>56</v>
      </c>
    </row>
    <row r="35" spans="1:23" x14ac:dyDescent="0.3">
      <c r="A35" s="2">
        <v>34</v>
      </c>
      <c r="B35">
        <v>4</v>
      </c>
      <c r="C35">
        <v>1</v>
      </c>
      <c r="D35">
        <v>3</v>
      </c>
      <c r="E35">
        <v>4</v>
      </c>
      <c r="F35">
        <v>3</v>
      </c>
      <c r="G35">
        <v>4</v>
      </c>
      <c r="H35">
        <v>4</v>
      </c>
      <c r="I35">
        <v>3</v>
      </c>
      <c r="J35">
        <v>2</v>
      </c>
      <c r="K35">
        <v>1</v>
      </c>
      <c r="L35">
        <v>2</v>
      </c>
      <c r="M35">
        <v>3</v>
      </c>
      <c r="N35">
        <v>3</v>
      </c>
      <c r="O35">
        <v>2</v>
      </c>
      <c r="P35">
        <v>2</v>
      </c>
      <c r="Q35">
        <v>3</v>
      </c>
      <c r="R35">
        <v>2</v>
      </c>
      <c r="S35">
        <v>4</v>
      </c>
      <c r="T35">
        <v>3</v>
      </c>
      <c r="U35">
        <v>2</v>
      </c>
      <c r="V35">
        <v>4</v>
      </c>
      <c r="W35" s="4">
        <f t="shared" si="0"/>
        <v>59</v>
      </c>
    </row>
    <row r="36" spans="1:23" x14ac:dyDescent="0.3">
      <c r="A36" s="2">
        <v>35</v>
      </c>
      <c r="B36">
        <v>2</v>
      </c>
      <c r="C36">
        <v>2</v>
      </c>
      <c r="D36">
        <v>2</v>
      </c>
      <c r="E36">
        <v>2</v>
      </c>
      <c r="F36">
        <v>2</v>
      </c>
      <c r="G36">
        <v>2</v>
      </c>
      <c r="H36">
        <v>2</v>
      </c>
      <c r="I36">
        <v>2</v>
      </c>
      <c r="J36">
        <v>2</v>
      </c>
      <c r="K36">
        <v>2</v>
      </c>
      <c r="L36">
        <v>1</v>
      </c>
      <c r="M36">
        <v>2</v>
      </c>
      <c r="N36">
        <v>2</v>
      </c>
      <c r="O36">
        <v>2</v>
      </c>
      <c r="P36">
        <v>2</v>
      </c>
      <c r="Q36">
        <v>2</v>
      </c>
      <c r="R36">
        <v>2</v>
      </c>
      <c r="S36">
        <v>2</v>
      </c>
      <c r="T36">
        <v>2</v>
      </c>
      <c r="U36">
        <v>2</v>
      </c>
      <c r="V36">
        <v>2</v>
      </c>
      <c r="W36" s="4">
        <f t="shared" si="0"/>
        <v>41</v>
      </c>
    </row>
    <row r="37" spans="1:23" x14ac:dyDescent="0.3">
      <c r="A37" s="2">
        <v>36</v>
      </c>
      <c r="B37">
        <v>3</v>
      </c>
      <c r="C37">
        <v>2</v>
      </c>
      <c r="D37">
        <v>2</v>
      </c>
      <c r="E37">
        <v>4</v>
      </c>
      <c r="F37">
        <v>2</v>
      </c>
      <c r="G37">
        <v>4</v>
      </c>
      <c r="H37">
        <v>4</v>
      </c>
      <c r="I37">
        <v>2</v>
      </c>
      <c r="J37">
        <v>2</v>
      </c>
      <c r="K37">
        <v>2</v>
      </c>
      <c r="L37">
        <v>2</v>
      </c>
      <c r="M37">
        <v>3</v>
      </c>
      <c r="N37">
        <v>2</v>
      </c>
      <c r="O37">
        <v>3</v>
      </c>
      <c r="P37">
        <v>3</v>
      </c>
      <c r="Q37">
        <v>4</v>
      </c>
      <c r="R37">
        <v>3</v>
      </c>
      <c r="S37">
        <v>4</v>
      </c>
      <c r="T37">
        <v>3</v>
      </c>
      <c r="U37">
        <v>2</v>
      </c>
      <c r="V37">
        <v>3</v>
      </c>
      <c r="W37" s="4">
        <f t="shared" si="0"/>
        <v>59</v>
      </c>
    </row>
    <row r="38" spans="1:23" x14ac:dyDescent="0.3">
      <c r="A38" s="2">
        <v>37</v>
      </c>
      <c r="B38">
        <v>3</v>
      </c>
      <c r="C38">
        <v>2</v>
      </c>
      <c r="D38">
        <v>2</v>
      </c>
      <c r="E38">
        <v>4</v>
      </c>
      <c r="F38">
        <v>2</v>
      </c>
      <c r="G38">
        <v>2</v>
      </c>
      <c r="H38">
        <v>4</v>
      </c>
      <c r="I38">
        <v>2</v>
      </c>
      <c r="J38">
        <v>4</v>
      </c>
      <c r="K38">
        <v>2</v>
      </c>
      <c r="L38">
        <v>2</v>
      </c>
      <c r="M38">
        <v>3</v>
      </c>
      <c r="N38">
        <v>3</v>
      </c>
      <c r="O38">
        <v>3</v>
      </c>
      <c r="P38">
        <v>2</v>
      </c>
      <c r="Q38">
        <v>3</v>
      </c>
      <c r="R38">
        <v>2</v>
      </c>
      <c r="S38">
        <v>3</v>
      </c>
      <c r="T38">
        <v>2</v>
      </c>
      <c r="U38">
        <v>4</v>
      </c>
      <c r="V38">
        <v>3</v>
      </c>
      <c r="W38" s="4">
        <f t="shared" si="0"/>
        <v>57</v>
      </c>
    </row>
    <row r="39" spans="1:23" x14ac:dyDescent="0.3">
      <c r="A39" s="2">
        <v>38</v>
      </c>
      <c r="B39">
        <v>2</v>
      </c>
      <c r="C39">
        <v>3</v>
      </c>
      <c r="D39">
        <v>3</v>
      </c>
      <c r="E39">
        <v>4</v>
      </c>
      <c r="F39">
        <v>3</v>
      </c>
      <c r="G39">
        <v>3</v>
      </c>
      <c r="H39">
        <v>4</v>
      </c>
      <c r="I39">
        <v>2</v>
      </c>
      <c r="J39">
        <v>2</v>
      </c>
      <c r="K39">
        <v>2</v>
      </c>
      <c r="L39">
        <v>2</v>
      </c>
      <c r="M39">
        <v>4</v>
      </c>
      <c r="N39">
        <v>2</v>
      </c>
      <c r="O39">
        <v>4</v>
      </c>
      <c r="P39">
        <v>2</v>
      </c>
      <c r="Q39">
        <v>3</v>
      </c>
      <c r="R39">
        <v>2</v>
      </c>
      <c r="S39">
        <v>3</v>
      </c>
      <c r="T39">
        <v>4</v>
      </c>
      <c r="U39">
        <v>2</v>
      </c>
      <c r="V39">
        <v>2</v>
      </c>
      <c r="W39" s="4">
        <f t="shared" si="0"/>
        <v>58</v>
      </c>
    </row>
    <row r="40" spans="1:23" x14ac:dyDescent="0.3">
      <c r="A40" s="2">
        <v>39</v>
      </c>
      <c r="B40">
        <v>4</v>
      </c>
      <c r="C40">
        <v>2</v>
      </c>
      <c r="D40">
        <v>2</v>
      </c>
      <c r="E40">
        <v>4</v>
      </c>
      <c r="F40">
        <v>2</v>
      </c>
      <c r="G40">
        <v>2</v>
      </c>
      <c r="H40">
        <v>2</v>
      </c>
      <c r="I40">
        <v>2</v>
      </c>
      <c r="J40">
        <v>2</v>
      </c>
      <c r="K40">
        <v>2</v>
      </c>
      <c r="L40">
        <v>2</v>
      </c>
      <c r="M40">
        <v>3</v>
      </c>
      <c r="N40">
        <v>2</v>
      </c>
      <c r="O40">
        <v>4</v>
      </c>
      <c r="P40">
        <v>3</v>
      </c>
      <c r="Q40">
        <v>4</v>
      </c>
      <c r="R40">
        <v>3</v>
      </c>
      <c r="S40">
        <v>4</v>
      </c>
      <c r="T40">
        <v>3</v>
      </c>
      <c r="U40">
        <v>2</v>
      </c>
      <c r="V40">
        <v>4</v>
      </c>
      <c r="W40" s="4">
        <f t="shared" si="0"/>
        <v>58</v>
      </c>
    </row>
    <row r="41" spans="1:23" x14ac:dyDescent="0.3">
      <c r="A41" s="2">
        <v>40</v>
      </c>
      <c r="B41">
        <v>4</v>
      </c>
      <c r="C41">
        <v>2</v>
      </c>
      <c r="D41">
        <v>2</v>
      </c>
      <c r="E41">
        <v>4</v>
      </c>
      <c r="F41">
        <v>2</v>
      </c>
      <c r="G41">
        <v>2</v>
      </c>
      <c r="H41">
        <v>2</v>
      </c>
      <c r="I41">
        <v>3</v>
      </c>
      <c r="J41">
        <v>3</v>
      </c>
      <c r="K41">
        <v>4</v>
      </c>
      <c r="L41">
        <v>2</v>
      </c>
      <c r="M41">
        <v>2</v>
      </c>
      <c r="N41">
        <v>2</v>
      </c>
      <c r="O41">
        <v>3</v>
      </c>
      <c r="P41">
        <v>3</v>
      </c>
      <c r="Q41">
        <v>3</v>
      </c>
      <c r="R41">
        <v>2</v>
      </c>
      <c r="S41">
        <v>4</v>
      </c>
      <c r="T41">
        <v>2</v>
      </c>
      <c r="U41">
        <v>3</v>
      </c>
      <c r="V41">
        <v>4</v>
      </c>
      <c r="W41" s="4">
        <f t="shared" si="0"/>
        <v>58</v>
      </c>
    </row>
    <row r="42" spans="1:23" x14ac:dyDescent="0.3">
      <c r="A42" s="2">
        <v>41</v>
      </c>
      <c r="B42">
        <v>2</v>
      </c>
      <c r="C42">
        <v>4</v>
      </c>
      <c r="D42">
        <v>2</v>
      </c>
      <c r="E42">
        <v>4</v>
      </c>
      <c r="F42">
        <v>2</v>
      </c>
      <c r="G42">
        <v>4</v>
      </c>
      <c r="H42">
        <v>2</v>
      </c>
      <c r="I42">
        <v>4</v>
      </c>
      <c r="J42">
        <v>2</v>
      </c>
      <c r="K42">
        <v>4</v>
      </c>
      <c r="L42">
        <v>2</v>
      </c>
      <c r="M42">
        <v>4</v>
      </c>
      <c r="N42">
        <v>2</v>
      </c>
      <c r="O42">
        <v>4</v>
      </c>
      <c r="P42">
        <v>2</v>
      </c>
      <c r="Q42">
        <v>4</v>
      </c>
      <c r="R42">
        <v>2</v>
      </c>
      <c r="S42">
        <v>4</v>
      </c>
      <c r="T42">
        <v>2</v>
      </c>
      <c r="U42">
        <v>2</v>
      </c>
      <c r="V42">
        <v>2</v>
      </c>
      <c r="W42" s="4">
        <f t="shared" si="0"/>
        <v>60</v>
      </c>
    </row>
    <row r="43" spans="1:23" x14ac:dyDescent="0.3">
      <c r="A43" s="2">
        <v>42</v>
      </c>
      <c r="B43">
        <v>4</v>
      </c>
      <c r="C43">
        <v>2</v>
      </c>
      <c r="D43">
        <v>2</v>
      </c>
      <c r="E43">
        <v>4</v>
      </c>
      <c r="F43">
        <v>2</v>
      </c>
      <c r="G43">
        <v>3</v>
      </c>
      <c r="H43">
        <v>4</v>
      </c>
      <c r="I43">
        <v>2</v>
      </c>
      <c r="J43">
        <v>2</v>
      </c>
      <c r="K43">
        <v>2</v>
      </c>
      <c r="L43">
        <v>2</v>
      </c>
      <c r="M43">
        <v>4</v>
      </c>
      <c r="N43">
        <v>2</v>
      </c>
      <c r="O43">
        <v>3</v>
      </c>
      <c r="P43">
        <v>2</v>
      </c>
      <c r="Q43">
        <v>3</v>
      </c>
      <c r="R43">
        <v>3</v>
      </c>
      <c r="S43">
        <v>4</v>
      </c>
      <c r="T43">
        <v>2</v>
      </c>
      <c r="U43">
        <v>2</v>
      </c>
      <c r="V43">
        <v>4</v>
      </c>
      <c r="W43" s="4">
        <f t="shared" si="0"/>
        <v>58</v>
      </c>
    </row>
    <row r="44" spans="1:23" x14ac:dyDescent="0.3">
      <c r="A44" s="2">
        <v>43</v>
      </c>
      <c r="B44">
        <v>2</v>
      </c>
      <c r="C44">
        <v>1</v>
      </c>
      <c r="D44">
        <v>2</v>
      </c>
      <c r="E44">
        <v>4</v>
      </c>
      <c r="F44">
        <v>2</v>
      </c>
      <c r="G44">
        <v>3</v>
      </c>
      <c r="H44">
        <v>3</v>
      </c>
      <c r="I44">
        <v>1</v>
      </c>
      <c r="J44">
        <v>1</v>
      </c>
      <c r="K44">
        <v>1</v>
      </c>
      <c r="L44">
        <v>1</v>
      </c>
      <c r="M44">
        <v>1</v>
      </c>
      <c r="N44">
        <v>1</v>
      </c>
      <c r="O44">
        <v>2</v>
      </c>
      <c r="P44">
        <v>2</v>
      </c>
      <c r="Q44">
        <v>4</v>
      </c>
      <c r="R44">
        <v>2</v>
      </c>
      <c r="S44">
        <v>3</v>
      </c>
      <c r="T44">
        <v>2</v>
      </c>
      <c r="U44">
        <v>1</v>
      </c>
      <c r="V44">
        <v>2</v>
      </c>
      <c r="W44" s="4">
        <f t="shared" si="0"/>
        <v>41</v>
      </c>
    </row>
    <row r="45" spans="1:23" x14ac:dyDescent="0.3">
      <c r="A45" s="2">
        <v>44</v>
      </c>
      <c r="B45">
        <v>4</v>
      </c>
      <c r="C45">
        <v>2</v>
      </c>
      <c r="D45">
        <v>3</v>
      </c>
      <c r="E45">
        <v>3</v>
      </c>
      <c r="F45">
        <v>3</v>
      </c>
      <c r="G45">
        <v>3</v>
      </c>
      <c r="H45">
        <v>2</v>
      </c>
      <c r="I45">
        <v>1</v>
      </c>
      <c r="J45">
        <v>1</v>
      </c>
      <c r="K45">
        <v>1</v>
      </c>
      <c r="L45">
        <v>1</v>
      </c>
      <c r="M45">
        <v>2</v>
      </c>
      <c r="N45">
        <v>1</v>
      </c>
      <c r="O45">
        <v>4</v>
      </c>
      <c r="P45">
        <v>2</v>
      </c>
      <c r="Q45">
        <v>4</v>
      </c>
      <c r="R45">
        <v>2</v>
      </c>
      <c r="S45">
        <v>4</v>
      </c>
      <c r="T45">
        <v>2</v>
      </c>
      <c r="U45">
        <v>1</v>
      </c>
      <c r="V45">
        <v>4</v>
      </c>
      <c r="W45" s="4">
        <f t="shared" si="0"/>
        <v>50</v>
      </c>
    </row>
    <row r="46" spans="1:23" x14ac:dyDescent="0.3">
      <c r="A46" s="2">
        <v>45</v>
      </c>
      <c r="B46">
        <v>3</v>
      </c>
      <c r="C46">
        <v>3</v>
      </c>
      <c r="D46">
        <v>2</v>
      </c>
      <c r="E46">
        <v>4</v>
      </c>
      <c r="F46">
        <v>2</v>
      </c>
      <c r="G46">
        <v>4</v>
      </c>
      <c r="H46">
        <v>3</v>
      </c>
      <c r="I46">
        <v>3</v>
      </c>
      <c r="J46">
        <v>1</v>
      </c>
      <c r="K46">
        <v>1</v>
      </c>
      <c r="L46">
        <v>1</v>
      </c>
      <c r="M46">
        <v>2</v>
      </c>
      <c r="N46">
        <v>1</v>
      </c>
      <c r="O46">
        <v>3</v>
      </c>
      <c r="P46">
        <v>2</v>
      </c>
      <c r="Q46">
        <v>3</v>
      </c>
      <c r="R46">
        <v>2</v>
      </c>
      <c r="S46">
        <v>3</v>
      </c>
      <c r="T46">
        <v>1</v>
      </c>
      <c r="U46">
        <v>1</v>
      </c>
      <c r="V46">
        <v>3</v>
      </c>
      <c r="W46" s="4">
        <f t="shared" si="0"/>
        <v>48</v>
      </c>
    </row>
    <row r="47" spans="1:23" x14ac:dyDescent="0.3">
      <c r="A47" s="2">
        <v>46</v>
      </c>
      <c r="B47">
        <v>2</v>
      </c>
      <c r="C47">
        <v>2</v>
      </c>
      <c r="D47">
        <v>2</v>
      </c>
      <c r="E47">
        <v>3</v>
      </c>
      <c r="F47">
        <v>2</v>
      </c>
      <c r="G47">
        <v>3</v>
      </c>
      <c r="H47">
        <v>4</v>
      </c>
      <c r="I47">
        <v>1</v>
      </c>
      <c r="J47">
        <v>2</v>
      </c>
      <c r="K47">
        <v>1</v>
      </c>
      <c r="L47">
        <v>2</v>
      </c>
      <c r="M47">
        <v>2</v>
      </c>
      <c r="N47">
        <v>1</v>
      </c>
      <c r="O47">
        <v>2</v>
      </c>
      <c r="P47">
        <v>3</v>
      </c>
      <c r="Q47">
        <v>4</v>
      </c>
      <c r="R47">
        <v>3</v>
      </c>
      <c r="S47">
        <v>4</v>
      </c>
      <c r="T47">
        <v>4</v>
      </c>
      <c r="U47">
        <v>2</v>
      </c>
      <c r="V47">
        <v>2</v>
      </c>
      <c r="W47" s="4">
        <f t="shared" si="0"/>
        <v>51</v>
      </c>
    </row>
    <row r="48" spans="1:23" x14ac:dyDescent="0.3">
      <c r="A48" s="2">
        <v>47</v>
      </c>
      <c r="B48">
        <v>2</v>
      </c>
      <c r="C48">
        <v>4</v>
      </c>
      <c r="D48">
        <v>3</v>
      </c>
      <c r="E48">
        <v>3</v>
      </c>
      <c r="F48">
        <v>3</v>
      </c>
      <c r="G48">
        <v>3</v>
      </c>
      <c r="H48">
        <v>3</v>
      </c>
      <c r="I48">
        <v>3</v>
      </c>
      <c r="J48">
        <v>3</v>
      </c>
      <c r="K48">
        <v>3</v>
      </c>
      <c r="L48">
        <v>3</v>
      </c>
      <c r="M48">
        <v>3</v>
      </c>
      <c r="N48">
        <v>3</v>
      </c>
      <c r="O48">
        <v>3</v>
      </c>
      <c r="P48">
        <v>3</v>
      </c>
      <c r="Q48">
        <v>3</v>
      </c>
      <c r="R48">
        <v>3</v>
      </c>
      <c r="S48">
        <v>3</v>
      </c>
      <c r="T48">
        <v>3</v>
      </c>
      <c r="U48">
        <v>3</v>
      </c>
      <c r="V48">
        <v>2</v>
      </c>
      <c r="W48" s="4">
        <f t="shared" si="0"/>
        <v>62</v>
      </c>
    </row>
    <row r="49" spans="1:23" x14ac:dyDescent="0.3">
      <c r="A49" s="2">
        <v>48</v>
      </c>
      <c r="B49">
        <v>2</v>
      </c>
      <c r="C49">
        <v>1</v>
      </c>
      <c r="D49">
        <v>2</v>
      </c>
      <c r="E49">
        <v>1</v>
      </c>
      <c r="F49">
        <v>2</v>
      </c>
      <c r="G49">
        <v>1</v>
      </c>
      <c r="H49">
        <v>2</v>
      </c>
      <c r="I49">
        <v>1</v>
      </c>
      <c r="J49">
        <v>2</v>
      </c>
      <c r="K49">
        <v>1</v>
      </c>
      <c r="L49">
        <v>2</v>
      </c>
      <c r="M49">
        <v>1</v>
      </c>
      <c r="N49">
        <v>2</v>
      </c>
      <c r="O49">
        <v>3</v>
      </c>
      <c r="P49">
        <v>2</v>
      </c>
      <c r="Q49">
        <v>3</v>
      </c>
      <c r="R49">
        <v>3</v>
      </c>
      <c r="S49">
        <v>3</v>
      </c>
      <c r="T49">
        <v>2</v>
      </c>
      <c r="U49">
        <v>2</v>
      </c>
      <c r="V49">
        <v>2</v>
      </c>
      <c r="W49" s="4">
        <f t="shared" si="0"/>
        <v>40</v>
      </c>
    </row>
    <row r="50" spans="1:23" x14ac:dyDescent="0.3">
      <c r="A50" s="2">
        <v>49</v>
      </c>
      <c r="B50">
        <v>4</v>
      </c>
      <c r="C50">
        <v>2</v>
      </c>
      <c r="D50">
        <v>2</v>
      </c>
      <c r="E50">
        <v>4</v>
      </c>
      <c r="F50">
        <v>2</v>
      </c>
      <c r="G50">
        <v>4</v>
      </c>
      <c r="H50">
        <v>4</v>
      </c>
      <c r="I50">
        <v>2</v>
      </c>
      <c r="J50">
        <v>2</v>
      </c>
      <c r="K50">
        <v>2</v>
      </c>
      <c r="L50">
        <v>2</v>
      </c>
      <c r="M50">
        <v>2</v>
      </c>
      <c r="N50">
        <v>2</v>
      </c>
      <c r="O50">
        <v>2</v>
      </c>
      <c r="P50">
        <v>2</v>
      </c>
      <c r="Q50">
        <v>4</v>
      </c>
      <c r="R50">
        <v>2</v>
      </c>
      <c r="S50">
        <v>4</v>
      </c>
      <c r="T50">
        <v>4</v>
      </c>
      <c r="U50">
        <v>2</v>
      </c>
      <c r="V50">
        <v>4</v>
      </c>
      <c r="W50" s="4">
        <f t="shared" si="0"/>
        <v>58</v>
      </c>
    </row>
    <row r="51" spans="1:23" x14ac:dyDescent="0.3">
      <c r="A51" s="2">
        <v>50</v>
      </c>
      <c r="B51">
        <v>3</v>
      </c>
      <c r="C51">
        <v>3</v>
      </c>
      <c r="D51">
        <v>3</v>
      </c>
      <c r="E51">
        <v>3</v>
      </c>
      <c r="F51">
        <v>3</v>
      </c>
      <c r="G51">
        <v>3</v>
      </c>
      <c r="H51">
        <v>3</v>
      </c>
      <c r="I51">
        <v>3</v>
      </c>
      <c r="J51">
        <v>3</v>
      </c>
      <c r="K51">
        <v>1</v>
      </c>
      <c r="L51">
        <v>2</v>
      </c>
      <c r="M51">
        <v>3</v>
      </c>
      <c r="N51">
        <v>3</v>
      </c>
      <c r="O51">
        <v>3</v>
      </c>
      <c r="P51">
        <v>3</v>
      </c>
      <c r="Q51">
        <v>3</v>
      </c>
      <c r="R51">
        <v>3</v>
      </c>
      <c r="S51">
        <v>3</v>
      </c>
      <c r="T51">
        <v>3</v>
      </c>
      <c r="U51">
        <v>3</v>
      </c>
      <c r="V51">
        <v>3</v>
      </c>
      <c r="W51" s="4">
        <f t="shared" si="0"/>
        <v>60</v>
      </c>
    </row>
    <row r="52" spans="1:23" x14ac:dyDescent="0.3">
      <c r="A52" s="2">
        <v>51</v>
      </c>
      <c r="B52">
        <v>2</v>
      </c>
      <c r="C52">
        <v>1</v>
      </c>
      <c r="D52">
        <v>1</v>
      </c>
      <c r="E52">
        <v>3</v>
      </c>
      <c r="F52">
        <v>1</v>
      </c>
      <c r="G52">
        <v>3</v>
      </c>
      <c r="H52">
        <v>3</v>
      </c>
      <c r="I52">
        <v>1</v>
      </c>
      <c r="J52">
        <v>1</v>
      </c>
      <c r="K52">
        <v>1</v>
      </c>
      <c r="L52">
        <v>1</v>
      </c>
      <c r="M52">
        <v>4</v>
      </c>
      <c r="N52">
        <v>2</v>
      </c>
      <c r="O52">
        <v>3</v>
      </c>
      <c r="P52">
        <v>2</v>
      </c>
      <c r="Q52">
        <v>4</v>
      </c>
      <c r="R52">
        <v>1</v>
      </c>
      <c r="S52">
        <v>4</v>
      </c>
      <c r="T52">
        <v>2</v>
      </c>
      <c r="U52">
        <v>1</v>
      </c>
      <c r="V52">
        <v>2</v>
      </c>
      <c r="W52" s="4">
        <f t="shared" si="0"/>
        <v>43</v>
      </c>
    </row>
    <row r="53" spans="1:23" x14ac:dyDescent="0.3">
      <c r="A53" s="2">
        <v>52</v>
      </c>
      <c r="B53">
        <v>3</v>
      </c>
      <c r="C53">
        <v>2</v>
      </c>
      <c r="D53">
        <v>2</v>
      </c>
      <c r="E53">
        <v>4</v>
      </c>
      <c r="F53">
        <v>2</v>
      </c>
      <c r="G53">
        <v>4</v>
      </c>
      <c r="H53">
        <v>3</v>
      </c>
      <c r="I53">
        <v>3</v>
      </c>
      <c r="J53">
        <v>2</v>
      </c>
      <c r="K53">
        <v>2</v>
      </c>
      <c r="L53">
        <v>2</v>
      </c>
      <c r="M53">
        <v>4</v>
      </c>
      <c r="N53">
        <v>2</v>
      </c>
      <c r="O53">
        <v>4</v>
      </c>
      <c r="P53">
        <v>2</v>
      </c>
      <c r="Q53">
        <v>4</v>
      </c>
      <c r="R53">
        <v>2</v>
      </c>
      <c r="S53">
        <v>3</v>
      </c>
      <c r="T53">
        <v>2</v>
      </c>
      <c r="U53">
        <v>2</v>
      </c>
      <c r="V53">
        <v>3</v>
      </c>
      <c r="W53" s="4">
        <f t="shared" si="0"/>
        <v>57</v>
      </c>
    </row>
    <row r="54" spans="1:23" x14ac:dyDescent="0.3">
      <c r="A54" s="2">
        <v>53</v>
      </c>
      <c r="B54">
        <v>1</v>
      </c>
      <c r="C54">
        <v>2</v>
      </c>
      <c r="D54">
        <v>2</v>
      </c>
      <c r="E54">
        <v>2</v>
      </c>
      <c r="F54">
        <v>2</v>
      </c>
      <c r="G54">
        <v>4</v>
      </c>
      <c r="H54">
        <v>4</v>
      </c>
      <c r="I54">
        <v>2</v>
      </c>
      <c r="J54">
        <v>2</v>
      </c>
      <c r="K54">
        <v>1</v>
      </c>
      <c r="L54">
        <v>1</v>
      </c>
      <c r="M54">
        <v>1</v>
      </c>
      <c r="N54">
        <v>2</v>
      </c>
      <c r="O54">
        <v>3</v>
      </c>
      <c r="P54">
        <v>2</v>
      </c>
      <c r="Q54">
        <v>3</v>
      </c>
      <c r="R54">
        <v>2</v>
      </c>
      <c r="S54">
        <v>4</v>
      </c>
      <c r="T54">
        <v>4</v>
      </c>
      <c r="U54">
        <v>2</v>
      </c>
      <c r="V54">
        <v>1</v>
      </c>
      <c r="W54" s="4">
        <f t="shared" si="0"/>
        <v>47</v>
      </c>
    </row>
    <row r="55" spans="1:23" x14ac:dyDescent="0.3">
      <c r="A55" s="2">
        <v>54</v>
      </c>
      <c r="B55">
        <v>2</v>
      </c>
      <c r="C55">
        <v>4</v>
      </c>
      <c r="D55">
        <v>4</v>
      </c>
      <c r="E55">
        <v>4</v>
      </c>
      <c r="F55">
        <v>4</v>
      </c>
      <c r="G55">
        <v>4</v>
      </c>
      <c r="H55">
        <v>4</v>
      </c>
      <c r="I55">
        <v>2</v>
      </c>
      <c r="J55">
        <v>2</v>
      </c>
      <c r="K55">
        <v>4</v>
      </c>
      <c r="L55">
        <v>2</v>
      </c>
      <c r="M55">
        <v>2</v>
      </c>
      <c r="N55">
        <v>1</v>
      </c>
      <c r="O55">
        <v>2</v>
      </c>
      <c r="P55">
        <v>2</v>
      </c>
      <c r="Q55">
        <v>4</v>
      </c>
      <c r="R55">
        <v>2</v>
      </c>
      <c r="S55">
        <v>2</v>
      </c>
      <c r="T55">
        <v>1</v>
      </c>
      <c r="U55">
        <v>2</v>
      </c>
      <c r="V55">
        <v>2</v>
      </c>
      <c r="W55" s="4">
        <f t="shared" si="0"/>
        <v>56</v>
      </c>
    </row>
    <row r="56" spans="1:23" x14ac:dyDescent="0.3">
      <c r="A56" s="2">
        <v>55</v>
      </c>
      <c r="B56">
        <v>2</v>
      </c>
      <c r="C56">
        <v>2</v>
      </c>
      <c r="D56">
        <v>2</v>
      </c>
      <c r="E56">
        <v>4</v>
      </c>
      <c r="F56">
        <v>2</v>
      </c>
      <c r="G56">
        <v>3</v>
      </c>
      <c r="H56">
        <v>3</v>
      </c>
      <c r="I56">
        <v>1</v>
      </c>
      <c r="J56">
        <v>2</v>
      </c>
      <c r="K56">
        <v>2</v>
      </c>
      <c r="L56">
        <v>2</v>
      </c>
      <c r="M56">
        <v>2</v>
      </c>
      <c r="N56">
        <v>2</v>
      </c>
      <c r="O56">
        <v>2</v>
      </c>
      <c r="P56">
        <v>2</v>
      </c>
      <c r="Q56">
        <v>2</v>
      </c>
      <c r="R56">
        <v>2</v>
      </c>
      <c r="S56">
        <v>2</v>
      </c>
      <c r="T56">
        <v>3</v>
      </c>
      <c r="U56">
        <v>2</v>
      </c>
      <c r="V56">
        <v>2</v>
      </c>
      <c r="W56" s="4">
        <f t="shared" si="0"/>
        <v>46</v>
      </c>
    </row>
    <row r="57" spans="1:23" x14ac:dyDescent="0.3">
      <c r="A57" s="2">
        <v>56</v>
      </c>
      <c r="B57">
        <v>1</v>
      </c>
      <c r="C57">
        <v>1</v>
      </c>
      <c r="D57">
        <v>2</v>
      </c>
      <c r="E57">
        <v>3</v>
      </c>
      <c r="F57">
        <v>2</v>
      </c>
      <c r="G57">
        <v>4</v>
      </c>
      <c r="H57">
        <v>2</v>
      </c>
      <c r="I57">
        <v>3</v>
      </c>
      <c r="J57">
        <v>2</v>
      </c>
      <c r="K57">
        <v>2</v>
      </c>
      <c r="L57">
        <v>2</v>
      </c>
      <c r="M57">
        <v>3</v>
      </c>
      <c r="N57">
        <v>2</v>
      </c>
      <c r="O57">
        <v>1</v>
      </c>
      <c r="P57">
        <v>2</v>
      </c>
      <c r="Q57">
        <v>3</v>
      </c>
      <c r="R57">
        <v>2</v>
      </c>
      <c r="S57">
        <v>2</v>
      </c>
      <c r="T57">
        <v>2</v>
      </c>
      <c r="U57">
        <v>2</v>
      </c>
      <c r="V57">
        <v>1</v>
      </c>
      <c r="W57" s="4">
        <f t="shared" si="0"/>
        <v>44</v>
      </c>
    </row>
    <row r="58" spans="1:23" x14ac:dyDescent="0.3">
      <c r="A58" s="2">
        <v>57</v>
      </c>
      <c r="B58">
        <v>3</v>
      </c>
      <c r="C58">
        <v>3</v>
      </c>
      <c r="D58">
        <v>3</v>
      </c>
      <c r="E58">
        <v>3</v>
      </c>
      <c r="F58">
        <v>3</v>
      </c>
      <c r="G58">
        <v>3</v>
      </c>
      <c r="H58">
        <v>3</v>
      </c>
      <c r="I58">
        <v>3</v>
      </c>
      <c r="J58">
        <v>3</v>
      </c>
      <c r="K58">
        <v>3</v>
      </c>
      <c r="L58">
        <v>3</v>
      </c>
      <c r="M58">
        <v>3</v>
      </c>
      <c r="N58">
        <v>3</v>
      </c>
      <c r="O58">
        <v>3</v>
      </c>
      <c r="P58">
        <v>3</v>
      </c>
      <c r="Q58">
        <v>3</v>
      </c>
      <c r="R58">
        <v>2</v>
      </c>
      <c r="S58">
        <v>3</v>
      </c>
      <c r="T58">
        <v>3</v>
      </c>
      <c r="U58">
        <v>3</v>
      </c>
      <c r="V58">
        <v>3</v>
      </c>
      <c r="W58" s="4">
        <f t="shared" si="0"/>
        <v>62</v>
      </c>
    </row>
    <row r="59" spans="1:23" x14ac:dyDescent="0.3">
      <c r="A59" s="2">
        <v>58</v>
      </c>
      <c r="B59">
        <v>3</v>
      </c>
      <c r="C59">
        <v>3</v>
      </c>
      <c r="D59">
        <v>3</v>
      </c>
      <c r="E59">
        <v>3</v>
      </c>
      <c r="F59">
        <v>3</v>
      </c>
      <c r="G59">
        <v>3</v>
      </c>
      <c r="H59">
        <v>3</v>
      </c>
      <c r="I59">
        <v>3</v>
      </c>
      <c r="J59">
        <v>3</v>
      </c>
      <c r="K59">
        <v>3</v>
      </c>
      <c r="L59">
        <v>3</v>
      </c>
      <c r="M59">
        <v>3</v>
      </c>
      <c r="N59">
        <v>3</v>
      </c>
      <c r="O59">
        <v>3</v>
      </c>
      <c r="P59">
        <v>3</v>
      </c>
      <c r="Q59">
        <v>3</v>
      </c>
      <c r="R59">
        <v>3</v>
      </c>
      <c r="S59">
        <v>3</v>
      </c>
      <c r="T59">
        <v>3</v>
      </c>
      <c r="U59">
        <v>3</v>
      </c>
      <c r="V59">
        <v>3</v>
      </c>
      <c r="W59" s="4">
        <f t="shared" si="0"/>
        <v>63</v>
      </c>
    </row>
    <row r="60" spans="1:23" x14ac:dyDescent="0.3">
      <c r="A60" s="2">
        <v>59</v>
      </c>
      <c r="B60">
        <v>3</v>
      </c>
      <c r="C60">
        <v>2</v>
      </c>
      <c r="D60">
        <v>2</v>
      </c>
      <c r="E60">
        <v>2</v>
      </c>
      <c r="F60">
        <v>2</v>
      </c>
      <c r="G60">
        <v>2</v>
      </c>
      <c r="H60">
        <v>3</v>
      </c>
      <c r="I60">
        <v>3</v>
      </c>
      <c r="J60">
        <v>3</v>
      </c>
      <c r="K60">
        <v>3</v>
      </c>
      <c r="L60">
        <v>2</v>
      </c>
      <c r="M60">
        <v>1</v>
      </c>
      <c r="N60">
        <v>4</v>
      </c>
      <c r="O60">
        <v>3</v>
      </c>
      <c r="P60">
        <v>1</v>
      </c>
      <c r="Q60">
        <v>3</v>
      </c>
      <c r="R60">
        <v>1</v>
      </c>
      <c r="S60">
        <v>2</v>
      </c>
      <c r="T60">
        <v>1</v>
      </c>
      <c r="U60">
        <v>3</v>
      </c>
      <c r="V60">
        <v>3</v>
      </c>
      <c r="W60" s="4">
        <f t="shared" si="0"/>
        <v>49</v>
      </c>
    </row>
    <row r="61" spans="1:23" x14ac:dyDescent="0.3">
      <c r="A61" s="2">
        <v>60</v>
      </c>
      <c r="B61">
        <v>3</v>
      </c>
      <c r="C61">
        <v>3</v>
      </c>
      <c r="D61">
        <v>3</v>
      </c>
      <c r="E61">
        <v>4</v>
      </c>
      <c r="F61">
        <v>3</v>
      </c>
      <c r="G61">
        <v>4</v>
      </c>
      <c r="H61">
        <v>2</v>
      </c>
      <c r="I61">
        <v>3</v>
      </c>
      <c r="J61">
        <v>3</v>
      </c>
      <c r="K61">
        <v>3</v>
      </c>
      <c r="L61">
        <v>2</v>
      </c>
      <c r="M61">
        <v>3</v>
      </c>
      <c r="N61">
        <v>1</v>
      </c>
      <c r="O61">
        <v>4</v>
      </c>
      <c r="P61">
        <v>2</v>
      </c>
      <c r="Q61">
        <v>4</v>
      </c>
      <c r="R61">
        <v>2</v>
      </c>
      <c r="S61">
        <v>4</v>
      </c>
      <c r="T61">
        <v>2</v>
      </c>
      <c r="U61">
        <v>3</v>
      </c>
      <c r="V61">
        <v>3</v>
      </c>
      <c r="W61" s="4">
        <f t="shared" si="0"/>
        <v>61</v>
      </c>
    </row>
    <row r="62" spans="1:23" x14ac:dyDescent="0.3">
      <c r="A62" s="2">
        <v>61</v>
      </c>
      <c r="B62">
        <v>4</v>
      </c>
      <c r="C62">
        <v>3</v>
      </c>
      <c r="D62">
        <v>3</v>
      </c>
      <c r="E62">
        <v>3</v>
      </c>
      <c r="F62">
        <v>3</v>
      </c>
      <c r="G62">
        <v>4</v>
      </c>
      <c r="H62">
        <v>2</v>
      </c>
      <c r="I62">
        <v>4</v>
      </c>
      <c r="J62">
        <v>2</v>
      </c>
      <c r="K62">
        <v>3</v>
      </c>
      <c r="L62">
        <v>3</v>
      </c>
      <c r="M62">
        <v>3</v>
      </c>
      <c r="N62">
        <v>3</v>
      </c>
      <c r="O62">
        <v>4</v>
      </c>
      <c r="P62">
        <v>2</v>
      </c>
      <c r="Q62">
        <v>4</v>
      </c>
      <c r="R62">
        <v>4</v>
      </c>
      <c r="S62">
        <v>2</v>
      </c>
      <c r="T62">
        <v>4</v>
      </c>
      <c r="U62">
        <v>2</v>
      </c>
      <c r="V62">
        <v>4</v>
      </c>
      <c r="W62" s="4">
        <f t="shared" si="0"/>
        <v>66</v>
      </c>
    </row>
    <row r="63" spans="1:23" x14ac:dyDescent="0.3">
      <c r="A63" s="2">
        <v>62</v>
      </c>
      <c r="B63">
        <v>4</v>
      </c>
      <c r="C63">
        <v>1</v>
      </c>
      <c r="D63">
        <v>2</v>
      </c>
      <c r="E63">
        <v>3</v>
      </c>
      <c r="F63">
        <v>2</v>
      </c>
      <c r="G63">
        <v>3</v>
      </c>
      <c r="H63">
        <v>2</v>
      </c>
      <c r="I63">
        <v>3</v>
      </c>
      <c r="J63">
        <v>2</v>
      </c>
      <c r="K63">
        <v>2</v>
      </c>
      <c r="L63">
        <v>2</v>
      </c>
      <c r="M63">
        <v>2</v>
      </c>
      <c r="N63">
        <v>1</v>
      </c>
      <c r="O63">
        <v>3</v>
      </c>
      <c r="P63">
        <v>3</v>
      </c>
      <c r="Q63">
        <v>4</v>
      </c>
      <c r="R63">
        <v>2</v>
      </c>
      <c r="S63">
        <v>3</v>
      </c>
      <c r="T63">
        <v>2</v>
      </c>
      <c r="U63">
        <v>2</v>
      </c>
      <c r="V63">
        <v>4</v>
      </c>
      <c r="W63" s="4">
        <f t="shared" si="0"/>
        <v>52</v>
      </c>
    </row>
    <row r="64" spans="1:23" x14ac:dyDescent="0.3">
      <c r="A64" s="2">
        <v>63</v>
      </c>
      <c r="B64">
        <v>3</v>
      </c>
      <c r="C64">
        <v>1</v>
      </c>
      <c r="D64">
        <v>3</v>
      </c>
      <c r="E64">
        <v>3</v>
      </c>
      <c r="F64">
        <v>3</v>
      </c>
      <c r="G64">
        <v>3</v>
      </c>
      <c r="H64">
        <v>3</v>
      </c>
      <c r="I64">
        <v>2</v>
      </c>
      <c r="J64">
        <v>3</v>
      </c>
      <c r="K64">
        <v>1</v>
      </c>
      <c r="L64">
        <v>3</v>
      </c>
      <c r="M64">
        <v>3</v>
      </c>
      <c r="N64">
        <v>3</v>
      </c>
      <c r="O64">
        <v>3</v>
      </c>
      <c r="P64">
        <v>2</v>
      </c>
      <c r="Q64">
        <v>4</v>
      </c>
      <c r="R64">
        <v>2</v>
      </c>
      <c r="S64">
        <v>4</v>
      </c>
      <c r="T64">
        <v>2</v>
      </c>
      <c r="U64">
        <v>3</v>
      </c>
      <c r="V64">
        <v>3</v>
      </c>
      <c r="W64" s="4">
        <f t="shared" si="0"/>
        <v>57</v>
      </c>
    </row>
    <row r="65" spans="1:23" x14ac:dyDescent="0.3">
      <c r="A65" s="2">
        <v>64</v>
      </c>
      <c r="B65">
        <v>3</v>
      </c>
      <c r="C65">
        <v>2</v>
      </c>
      <c r="D65">
        <v>3</v>
      </c>
      <c r="E65">
        <v>4</v>
      </c>
      <c r="F65">
        <v>3</v>
      </c>
      <c r="G65">
        <v>2</v>
      </c>
      <c r="H65">
        <v>1</v>
      </c>
      <c r="I65">
        <v>2</v>
      </c>
      <c r="J65">
        <v>1</v>
      </c>
      <c r="K65">
        <v>2</v>
      </c>
      <c r="L65">
        <v>1</v>
      </c>
      <c r="M65">
        <v>4</v>
      </c>
      <c r="N65">
        <v>2</v>
      </c>
      <c r="O65">
        <v>1</v>
      </c>
      <c r="P65">
        <v>1</v>
      </c>
      <c r="Q65">
        <v>1</v>
      </c>
      <c r="R65">
        <v>2</v>
      </c>
      <c r="S65">
        <v>1</v>
      </c>
      <c r="T65">
        <v>1</v>
      </c>
      <c r="U65">
        <v>1</v>
      </c>
      <c r="V65">
        <v>3</v>
      </c>
      <c r="W65" s="4">
        <f t="shared" si="0"/>
        <v>41</v>
      </c>
    </row>
    <row r="66" spans="1:23" x14ac:dyDescent="0.3">
      <c r="A66" s="2">
        <v>65</v>
      </c>
      <c r="B66">
        <v>3</v>
      </c>
      <c r="C66">
        <v>3</v>
      </c>
      <c r="D66">
        <v>4</v>
      </c>
      <c r="E66">
        <v>1</v>
      </c>
      <c r="F66">
        <v>4</v>
      </c>
      <c r="G66">
        <v>3</v>
      </c>
      <c r="H66">
        <v>4</v>
      </c>
      <c r="I66">
        <v>4</v>
      </c>
      <c r="J66">
        <v>3</v>
      </c>
      <c r="K66">
        <v>1</v>
      </c>
      <c r="L66">
        <v>4</v>
      </c>
      <c r="M66">
        <v>1</v>
      </c>
      <c r="N66">
        <v>1</v>
      </c>
      <c r="O66">
        <v>4</v>
      </c>
      <c r="P66">
        <v>1</v>
      </c>
      <c r="Q66">
        <v>3</v>
      </c>
      <c r="R66">
        <v>4</v>
      </c>
      <c r="S66">
        <v>2</v>
      </c>
      <c r="T66">
        <v>3</v>
      </c>
      <c r="U66">
        <v>3</v>
      </c>
      <c r="V66">
        <v>3</v>
      </c>
      <c r="W66" s="4">
        <f t="shared" si="0"/>
        <v>59</v>
      </c>
    </row>
    <row r="67" spans="1:23" x14ac:dyDescent="0.3">
      <c r="A67" s="2">
        <v>66</v>
      </c>
      <c r="B67">
        <v>3</v>
      </c>
      <c r="C67">
        <v>2</v>
      </c>
      <c r="D67">
        <v>4</v>
      </c>
      <c r="E67">
        <v>4</v>
      </c>
      <c r="F67">
        <v>4</v>
      </c>
      <c r="G67">
        <v>4</v>
      </c>
      <c r="H67">
        <v>3</v>
      </c>
      <c r="I67">
        <v>1</v>
      </c>
      <c r="J67">
        <v>1</v>
      </c>
      <c r="K67">
        <v>2</v>
      </c>
      <c r="L67">
        <v>3</v>
      </c>
      <c r="M67">
        <v>3</v>
      </c>
      <c r="N67">
        <v>4</v>
      </c>
      <c r="O67">
        <v>1</v>
      </c>
      <c r="P67">
        <v>4</v>
      </c>
      <c r="Q67">
        <v>3</v>
      </c>
      <c r="R67">
        <v>3</v>
      </c>
      <c r="S67">
        <v>3</v>
      </c>
      <c r="T67">
        <v>1</v>
      </c>
      <c r="U67">
        <v>1</v>
      </c>
      <c r="V67">
        <v>3</v>
      </c>
      <c r="W67" s="4">
        <f t="shared" ref="W67:W101" si="1">SUM(B67:V67)</f>
        <v>57</v>
      </c>
    </row>
    <row r="68" spans="1:23" x14ac:dyDescent="0.3">
      <c r="A68" s="2">
        <v>67</v>
      </c>
      <c r="B68">
        <v>4</v>
      </c>
      <c r="C68">
        <v>3</v>
      </c>
      <c r="D68">
        <v>4</v>
      </c>
      <c r="E68">
        <v>4</v>
      </c>
      <c r="F68">
        <v>4</v>
      </c>
      <c r="G68">
        <v>4</v>
      </c>
      <c r="H68">
        <v>4</v>
      </c>
      <c r="I68">
        <v>3</v>
      </c>
      <c r="J68">
        <v>4</v>
      </c>
      <c r="K68">
        <v>2</v>
      </c>
      <c r="L68">
        <v>3</v>
      </c>
      <c r="M68">
        <v>3</v>
      </c>
      <c r="N68">
        <v>4</v>
      </c>
      <c r="O68">
        <v>2</v>
      </c>
      <c r="P68">
        <v>4</v>
      </c>
      <c r="Q68">
        <v>3</v>
      </c>
      <c r="R68">
        <v>3</v>
      </c>
      <c r="S68">
        <v>3</v>
      </c>
      <c r="T68">
        <v>4</v>
      </c>
      <c r="U68">
        <v>4</v>
      </c>
      <c r="V68">
        <v>4</v>
      </c>
      <c r="W68" s="4">
        <f t="shared" si="1"/>
        <v>73</v>
      </c>
    </row>
    <row r="69" spans="1:23" x14ac:dyDescent="0.3">
      <c r="A69" s="2">
        <v>68</v>
      </c>
      <c r="B69">
        <v>4</v>
      </c>
      <c r="C69">
        <v>2</v>
      </c>
      <c r="D69">
        <v>4</v>
      </c>
      <c r="E69">
        <v>4</v>
      </c>
      <c r="F69">
        <v>4</v>
      </c>
      <c r="G69">
        <v>1</v>
      </c>
      <c r="H69">
        <v>4</v>
      </c>
      <c r="I69">
        <v>4</v>
      </c>
      <c r="J69">
        <v>4</v>
      </c>
      <c r="K69">
        <v>2</v>
      </c>
      <c r="L69">
        <v>4</v>
      </c>
      <c r="M69">
        <v>2</v>
      </c>
      <c r="N69">
        <v>4</v>
      </c>
      <c r="O69">
        <v>2</v>
      </c>
      <c r="P69">
        <v>4</v>
      </c>
      <c r="Q69">
        <v>3</v>
      </c>
      <c r="R69">
        <v>3</v>
      </c>
      <c r="S69">
        <v>1</v>
      </c>
      <c r="T69">
        <v>4</v>
      </c>
      <c r="U69">
        <v>4</v>
      </c>
      <c r="V69">
        <v>4</v>
      </c>
      <c r="W69" s="4">
        <f t="shared" si="1"/>
        <v>68</v>
      </c>
    </row>
    <row r="70" spans="1:23" x14ac:dyDescent="0.3">
      <c r="A70" s="2">
        <v>69</v>
      </c>
      <c r="B70">
        <v>4</v>
      </c>
      <c r="C70">
        <v>4</v>
      </c>
      <c r="D70">
        <v>4</v>
      </c>
      <c r="E70">
        <v>4</v>
      </c>
      <c r="F70">
        <v>4</v>
      </c>
      <c r="G70">
        <v>1</v>
      </c>
      <c r="H70">
        <v>4</v>
      </c>
      <c r="I70">
        <v>4</v>
      </c>
      <c r="J70">
        <v>4</v>
      </c>
      <c r="K70">
        <v>4</v>
      </c>
      <c r="L70">
        <v>4</v>
      </c>
      <c r="M70">
        <v>4</v>
      </c>
      <c r="N70">
        <v>4</v>
      </c>
      <c r="O70">
        <v>4</v>
      </c>
      <c r="P70">
        <v>2</v>
      </c>
      <c r="Q70">
        <v>3</v>
      </c>
      <c r="R70">
        <v>4</v>
      </c>
      <c r="S70">
        <v>4</v>
      </c>
      <c r="T70">
        <v>1</v>
      </c>
      <c r="U70">
        <v>4</v>
      </c>
      <c r="V70">
        <v>4</v>
      </c>
      <c r="W70" s="4">
        <f t="shared" si="1"/>
        <v>75</v>
      </c>
    </row>
    <row r="71" spans="1:23" x14ac:dyDescent="0.3">
      <c r="A71" s="2">
        <v>70</v>
      </c>
      <c r="B71">
        <v>2</v>
      </c>
      <c r="C71">
        <v>2</v>
      </c>
      <c r="D71">
        <v>3</v>
      </c>
      <c r="E71">
        <v>3</v>
      </c>
      <c r="F71">
        <v>3</v>
      </c>
      <c r="G71">
        <v>4</v>
      </c>
      <c r="H71">
        <v>4</v>
      </c>
      <c r="I71">
        <v>4</v>
      </c>
      <c r="J71">
        <v>4</v>
      </c>
      <c r="K71">
        <v>2</v>
      </c>
      <c r="L71">
        <v>3</v>
      </c>
      <c r="M71">
        <v>3</v>
      </c>
      <c r="N71">
        <v>4</v>
      </c>
      <c r="O71">
        <v>1</v>
      </c>
      <c r="P71">
        <v>4</v>
      </c>
      <c r="Q71">
        <v>3</v>
      </c>
      <c r="R71">
        <v>4</v>
      </c>
      <c r="S71">
        <v>3</v>
      </c>
      <c r="T71">
        <v>3</v>
      </c>
      <c r="U71">
        <v>4</v>
      </c>
      <c r="V71">
        <v>2</v>
      </c>
      <c r="W71" s="4">
        <f t="shared" si="1"/>
        <v>65</v>
      </c>
    </row>
    <row r="72" spans="1:23" x14ac:dyDescent="0.3">
      <c r="A72" s="2">
        <v>71</v>
      </c>
      <c r="B72">
        <v>2</v>
      </c>
      <c r="C72">
        <v>1</v>
      </c>
      <c r="D72">
        <v>4</v>
      </c>
      <c r="E72">
        <v>1</v>
      </c>
      <c r="F72">
        <v>4</v>
      </c>
      <c r="G72">
        <v>1</v>
      </c>
      <c r="H72">
        <v>4</v>
      </c>
      <c r="I72">
        <v>1</v>
      </c>
      <c r="J72">
        <v>4</v>
      </c>
      <c r="K72">
        <v>2</v>
      </c>
      <c r="L72">
        <v>2</v>
      </c>
      <c r="M72">
        <v>2</v>
      </c>
      <c r="N72">
        <v>2</v>
      </c>
      <c r="O72">
        <v>1</v>
      </c>
      <c r="P72">
        <v>2</v>
      </c>
      <c r="Q72">
        <v>1</v>
      </c>
      <c r="R72">
        <v>3</v>
      </c>
      <c r="S72">
        <v>3</v>
      </c>
      <c r="T72">
        <v>3</v>
      </c>
      <c r="U72">
        <v>4</v>
      </c>
      <c r="V72">
        <v>2</v>
      </c>
      <c r="W72" s="4">
        <f t="shared" si="1"/>
        <v>49</v>
      </c>
    </row>
    <row r="73" spans="1:23" x14ac:dyDescent="0.3">
      <c r="A73" s="2">
        <v>72</v>
      </c>
      <c r="B73">
        <v>4</v>
      </c>
      <c r="C73">
        <v>3</v>
      </c>
      <c r="D73">
        <v>3</v>
      </c>
      <c r="E73">
        <v>3</v>
      </c>
      <c r="F73">
        <v>3</v>
      </c>
      <c r="G73">
        <v>4</v>
      </c>
      <c r="H73">
        <v>4</v>
      </c>
      <c r="I73">
        <v>4</v>
      </c>
      <c r="J73">
        <v>4</v>
      </c>
      <c r="K73">
        <v>3</v>
      </c>
      <c r="L73">
        <v>4</v>
      </c>
      <c r="M73">
        <v>3</v>
      </c>
      <c r="N73">
        <v>4</v>
      </c>
      <c r="O73">
        <v>2</v>
      </c>
      <c r="P73">
        <v>4</v>
      </c>
      <c r="Q73">
        <v>3</v>
      </c>
      <c r="R73">
        <v>3</v>
      </c>
      <c r="S73">
        <v>3</v>
      </c>
      <c r="T73">
        <v>3</v>
      </c>
      <c r="U73">
        <v>4</v>
      </c>
      <c r="V73">
        <v>4</v>
      </c>
      <c r="W73" s="4">
        <f t="shared" si="1"/>
        <v>72</v>
      </c>
    </row>
    <row r="74" spans="1:23" x14ac:dyDescent="0.3">
      <c r="A74" s="2">
        <v>73</v>
      </c>
      <c r="B74">
        <v>1</v>
      </c>
      <c r="C74">
        <v>1</v>
      </c>
      <c r="D74">
        <v>4</v>
      </c>
      <c r="E74">
        <v>1</v>
      </c>
      <c r="F74">
        <v>4</v>
      </c>
      <c r="G74">
        <v>1</v>
      </c>
      <c r="H74">
        <v>4</v>
      </c>
      <c r="I74">
        <v>4</v>
      </c>
      <c r="J74">
        <v>4</v>
      </c>
      <c r="K74">
        <v>2</v>
      </c>
      <c r="L74">
        <v>1</v>
      </c>
      <c r="M74">
        <v>2</v>
      </c>
      <c r="N74">
        <v>2</v>
      </c>
      <c r="O74">
        <v>2</v>
      </c>
      <c r="P74">
        <v>2</v>
      </c>
      <c r="Q74">
        <v>3</v>
      </c>
      <c r="R74">
        <v>4</v>
      </c>
      <c r="S74">
        <v>1</v>
      </c>
      <c r="T74">
        <v>3</v>
      </c>
      <c r="U74">
        <v>4</v>
      </c>
      <c r="V74">
        <v>1</v>
      </c>
      <c r="W74" s="4">
        <f t="shared" si="1"/>
        <v>51</v>
      </c>
    </row>
    <row r="75" spans="1:23" x14ac:dyDescent="0.3">
      <c r="A75" s="2">
        <v>74</v>
      </c>
      <c r="B75">
        <v>4</v>
      </c>
      <c r="C75">
        <v>2</v>
      </c>
      <c r="D75">
        <v>4</v>
      </c>
      <c r="E75">
        <v>4</v>
      </c>
      <c r="F75">
        <v>4</v>
      </c>
      <c r="G75">
        <v>4</v>
      </c>
      <c r="H75">
        <v>4</v>
      </c>
      <c r="I75">
        <v>4</v>
      </c>
      <c r="J75">
        <v>4</v>
      </c>
      <c r="K75">
        <v>2</v>
      </c>
      <c r="L75">
        <v>4</v>
      </c>
      <c r="M75">
        <v>2</v>
      </c>
      <c r="N75">
        <v>4</v>
      </c>
      <c r="O75">
        <v>1</v>
      </c>
      <c r="P75">
        <v>4</v>
      </c>
      <c r="Q75">
        <v>3</v>
      </c>
      <c r="R75">
        <v>4</v>
      </c>
      <c r="S75">
        <v>3</v>
      </c>
      <c r="T75">
        <v>3</v>
      </c>
      <c r="U75">
        <v>4</v>
      </c>
      <c r="V75">
        <v>4</v>
      </c>
      <c r="W75" s="4">
        <f t="shared" si="1"/>
        <v>72</v>
      </c>
    </row>
    <row r="76" spans="1:23" x14ac:dyDescent="0.3">
      <c r="A76" s="2">
        <v>75</v>
      </c>
      <c r="B76">
        <v>4</v>
      </c>
      <c r="C76">
        <v>3</v>
      </c>
      <c r="D76">
        <v>4</v>
      </c>
      <c r="E76">
        <v>4</v>
      </c>
      <c r="F76">
        <v>4</v>
      </c>
      <c r="G76">
        <v>4</v>
      </c>
      <c r="H76">
        <v>4</v>
      </c>
      <c r="I76">
        <v>4</v>
      </c>
      <c r="J76">
        <v>4</v>
      </c>
      <c r="K76">
        <v>2</v>
      </c>
      <c r="L76">
        <v>4</v>
      </c>
      <c r="M76">
        <v>2</v>
      </c>
      <c r="N76">
        <v>2</v>
      </c>
      <c r="O76">
        <v>2</v>
      </c>
      <c r="P76">
        <v>4</v>
      </c>
      <c r="Q76">
        <v>3</v>
      </c>
      <c r="R76">
        <v>4</v>
      </c>
      <c r="S76">
        <v>3</v>
      </c>
      <c r="T76">
        <v>3</v>
      </c>
      <c r="U76">
        <v>4</v>
      </c>
      <c r="V76">
        <v>4</v>
      </c>
      <c r="W76" s="4">
        <f t="shared" si="1"/>
        <v>72</v>
      </c>
    </row>
    <row r="77" spans="1:23" x14ac:dyDescent="0.3">
      <c r="A77" s="2">
        <v>76</v>
      </c>
      <c r="B77">
        <v>4</v>
      </c>
      <c r="C77">
        <v>4</v>
      </c>
      <c r="D77">
        <v>3</v>
      </c>
      <c r="E77">
        <v>4</v>
      </c>
      <c r="F77">
        <v>3</v>
      </c>
      <c r="G77">
        <v>4</v>
      </c>
      <c r="H77">
        <v>4</v>
      </c>
      <c r="I77">
        <v>4</v>
      </c>
      <c r="J77">
        <v>4</v>
      </c>
      <c r="K77">
        <v>4</v>
      </c>
      <c r="L77">
        <v>2</v>
      </c>
      <c r="M77">
        <v>3</v>
      </c>
      <c r="N77">
        <v>4</v>
      </c>
      <c r="O77">
        <v>3</v>
      </c>
      <c r="P77">
        <v>4</v>
      </c>
      <c r="Q77">
        <v>2</v>
      </c>
      <c r="R77">
        <v>4</v>
      </c>
      <c r="S77">
        <v>2</v>
      </c>
      <c r="T77">
        <v>4</v>
      </c>
      <c r="U77">
        <v>4</v>
      </c>
      <c r="V77">
        <v>4</v>
      </c>
      <c r="W77" s="4">
        <f t="shared" si="1"/>
        <v>74</v>
      </c>
    </row>
    <row r="78" spans="1:23" x14ac:dyDescent="0.3">
      <c r="A78" s="2">
        <v>77</v>
      </c>
      <c r="B78">
        <v>4</v>
      </c>
      <c r="C78">
        <v>1</v>
      </c>
      <c r="D78">
        <v>4</v>
      </c>
      <c r="E78">
        <v>4</v>
      </c>
      <c r="F78">
        <v>4</v>
      </c>
      <c r="G78">
        <v>4</v>
      </c>
      <c r="H78">
        <v>4</v>
      </c>
      <c r="I78">
        <v>4</v>
      </c>
      <c r="J78">
        <v>4</v>
      </c>
      <c r="K78">
        <v>2</v>
      </c>
      <c r="L78">
        <v>4</v>
      </c>
      <c r="M78">
        <v>2</v>
      </c>
      <c r="N78">
        <v>4</v>
      </c>
      <c r="O78">
        <v>2</v>
      </c>
      <c r="P78">
        <v>4</v>
      </c>
      <c r="Q78">
        <v>2</v>
      </c>
      <c r="R78">
        <v>4</v>
      </c>
      <c r="S78">
        <v>2</v>
      </c>
      <c r="T78">
        <v>4</v>
      </c>
      <c r="U78">
        <v>4</v>
      </c>
      <c r="V78">
        <v>4</v>
      </c>
      <c r="W78" s="4">
        <f t="shared" si="1"/>
        <v>71</v>
      </c>
    </row>
    <row r="79" spans="1:23" x14ac:dyDescent="0.3">
      <c r="A79" s="2">
        <v>78</v>
      </c>
      <c r="B79">
        <v>2</v>
      </c>
      <c r="C79">
        <v>2</v>
      </c>
      <c r="D79">
        <v>4</v>
      </c>
      <c r="E79">
        <v>4</v>
      </c>
      <c r="F79">
        <v>4</v>
      </c>
      <c r="G79">
        <v>1</v>
      </c>
      <c r="H79">
        <v>3</v>
      </c>
      <c r="I79">
        <v>4</v>
      </c>
      <c r="J79">
        <v>3</v>
      </c>
      <c r="K79">
        <v>2</v>
      </c>
      <c r="L79">
        <v>3</v>
      </c>
      <c r="M79">
        <v>2</v>
      </c>
      <c r="N79">
        <v>3</v>
      </c>
      <c r="O79">
        <v>3</v>
      </c>
      <c r="P79">
        <v>2</v>
      </c>
      <c r="Q79">
        <v>2</v>
      </c>
      <c r="R79">
        <v>3</v>
      </c>
      <c r="S79">
        <v>3</v>
      </c>
      <c r="T79">
        <v>2</v>
      </c>
      <c r="U79">
        <v>3</v>
      </c>
      <c r="V79">
        <v>2</v>
      </c>
      <c r="W79" s="4">
        <f t="shared" si="1"/>
        <v>57</v>
      </c>
    </row>
    <row r="80" spans="1:23" x14ac:dyDescent="0.3">
      <c r="A80" s="2">
        <v>79</v>
      </c>
      <c r="B80">
        <v>4</v>
      </c>
      <c r="C80">
        <v>3</v>
      </c>
      <c r="D80">
        <v>1</v>
      </c>
      <c r="E80">
        <v>4</v>
      </c>
      <c r="F80">
        <v>1</v>
      </c>
      <c r="G80">
        <v>1</v>
      </c>
      <c r="H80">
        <v>3</v>
      </c>
      <c r="I80">
        <v>1</v>
      </c>
      <c r="J80">
        <v>4</v>
      </c>
      <c r="K80">
        <v>1</v>
      </c>
      <c r="L80">
        <v>1</v>
      </c>
      <c r="M80">
        <v>2</v>
      </c>
      <c r="N80">
        <v>3</v>
      </c>
      <c r="O80">
        <v>2</v>
      </c>
      <c r="P80">
        <v>4</v>
      </c>
      <c r="Q80">
        <v>3</v>
      </c>
      <c r="R80">
        <v>4</v>
      </c>
      <c r="S80">
        <v>1</v>
      </c>
      <c r="T80">
        <v>1</v>
      </c>
      <c r="U80">
        <v>4</v>
      </c>
      <c r="V80">
        <v>4</v>
      </c>
      <c r="W80" s="4">
        <f t="shared" si="1"/>
        <v>52</v>
      </c>
    </row>
    <row r="81" spans="1:23" x14ac:dyDescent="0.3">
      <c r="A81" s="2">
        <v>80</v>
      </c>
      <c r="B81">
        <v>2</v>
      </c>
      <c r="C81">
        <v>3</v>
      </c>
      <c r="D81">
        <v>4</v>
      </c>
      <c r="E81">
        <v>1</v>
      </c>
      <c r="F81">
        <v>4</v>
      </c>
      <c r="G81">
        <v>4</v>
      </c>
      <c r="H81">
        <v>4</v>
      </c>
      <c r="I81">
        <v>1</v>
      </c>
      <c r="J81">
        <v>4</v>
      </c>
      <c r="K81">
        <v>1</v>
      </c>
      <c r="L81">
        <v>4</v>
      </c>
      <c r="M81">
        <v>1</v>
      </c>
      <c r="N81">
        <v>4</v>
      </c>
      <c r="O81">
        <v>2</v>
      </c>
      <c r="P81">
        <v>3</v>
      </c>
      <c r="Q81">
        <v>2</v>
      </c>
      <c r="R81">
        <v>4</v>
      </c>
      <c r="S81">
        <v>1</v>
      </c>
      <c r="T81">
        <v>3</v>
      </c>
      <c r="U81">
        <v>4</v>
      </c>
      <c r="V81">
        <v>2</v>
      </c>
      <c r="W81" s="4">
        <f t="shared" si="1"/>
        <v>58</v>
      </c>
    </row>
    <row r="82" spans="1:23" x14ac:dyDescent="0.3">
      <c r="A82" s="2">
        <v>81</v>
      </c>
      <c r="B82">
        <v>2</v>
      </c>
      <c r="C82">
        <v>2</v>
      </c>
      <c r="D82">
        <v>3</v>
      </c>
      <c r="E82">
        <v>4</v>
      </c>
      <c r="F82">
        <v>3</v>
      </c>
      <c r="G82">
        <v>1</v>
      </c>
      <c r="H82">
        <v>3</v>
      </c>
      <c r="I82">
        <v>4</v>
      </c>
      <c r="J82">
        <v>3</v>
      </c>
      <c r="K82">
        <v>2</v>
      </c>
      <c r="L82">
        <v>3</v>
      </c>
      <c r="M82">
        <v>2</v>
      </c>
      <c r="N82">
        <v>2</v>
      </c>
      <c r="O82">
        <v>2</v>
      </c>
      <c r="P82">
        <v>4</v>
      </c>
      <c r="Q82">
        <v>3</v>
      </c>
      <c r="R82">
        <v>4</v>
      </c>
      <c r="S82">
        <v>3</v>
      </c>
      <c r="T82">
        <v>3</v>
      </c>
      <c r="U82">
        <v>3</v>
      </c>
      <c r="V82">
        <v>2</v>
      </c>
      <c r="W82" s="4">
        <f t="shared" si="1"/>
        <v>58</v>
      </c>
    </row>
    <row r="83" spans="1:23" x14ac:dyDescent="0.3">
      <c r="A83" s="2">
        <v>82</v>
      </c>
      <c r="B83">
        <v>4</v>
      </c>
      <c r="C83">
        <v>3</v>
      </c>
      <c r="D83">
        <v>3</v>
      </c>
      <c r="E83">
        <v>3</v>
      </c>
      <c r="F83">
        <v>3</v>
      </c>
      <c r="G83">
        <v>4</v>
      </c>
      <c r="H83">
        <v>4</v>
      </c>
      <c r="I83">
        <v>4</v>
      </c>
      <c r="J83">
        <v>4</v>
      </c>
      <c r="K83">
        <v>2</v>
      </c>
      <c r="L83">
        <v>3</v>
      </c>
      <c r="M83">
        <v>3</v>
      </c>
      <c r="N83">
        <v>4</v>
      </c>
      <c r="O83">
        <v>3</v>
      </c>
      <c r="P83">
        <v>4</v>
      </c>
      <c r="Q83">
        <v>3</v>
      </c>
      <c r="R83">
        <v>3</v>
      </c>
      <c r="S83">
        <v>3</v>
      </c>
      <c r="T83">
        <v>2</v>
      </c>
      <c r="U83">
        <v>4</v>
      </c>
      <c r="V83">
        <v>4</v>
      </c>
      <c r="W83" s="4">
        <f t="shared" si="1"/>
        <v>70</v>
      </c>
    </row>
    <row r="84" spans="1:23" x14ac:dyDescent="0.3">
      <c r="A84" s="2">
        <v>83</v>
      </c>
      <c r="B84">
        <v>4</v>
      </c>
      <c r="C84">
        <v>4</v>
      </c>
      <c r="D84">
        <v>3</v>
      </c>
      <c r="E84">
        <v>3</v>
      </c>
      <c r="F84">
        <v>3</v>
      </c>
      <c r="G84">
        <v>1</v>
      </c>
      <c r="H84">
        <v>4</v>
      </c>
      <c r="I84">
        <v>1</v>
      </c>
      <c r="J84">
        <v>4</v>
      </c>
      <c r="K84">
        <v>1</v>
      </c>
      <c r="L84">
        <v>4</v>
      </c>
      <c r="M84">
        <v>1</v>
      </c>
      <c r="N84">
        <v>1</v>
      </c>
      <c r="O84">
        <v>2</v>
      </c>
      <c r="P84">
        <v>4</v>
      </c>
      <c r="Q84">
        <v>3</v>
      </c>
      <c r="R84">
        <v>4</v>
      </c>
      <c r="S84">
        <v>1</v>
      </c>
      <c r="T84">
        <v>4</v>
      </c>
      <c r="U84">
        <v>4</v>
      </c>
      <c r="V84">
        <v>4</v>
      </c>
      <c r="W84" s="4">
        <f t="shared" si="1"/>
        <v>60</v>
      </c>
    </row>
    <row r="85" spans="1:23" x14ac:dyDescent="0.3">
      <c r="A85" s="2">
        <v>84</v>
      </c>
      <c r="B85">
        <v>2</v>
      </c>
      <c r="C85">
        <v>1</v>
      </c>
      <c r="D85">
        <v>2</v>
      </c>
      <c r="E85">
        <v>1</v>
      </c>
      <c r="F85">
        <v>2</v>
      </c>
      <c r="G85">
        <v>1</v>
      </c>
      <c r="H85">
        <v>4</v>
      </c>
      <c r="I85">
        <v>2</v>
      </c>
      <c r="J85">
        <v>1</v>
      </c>
      <c r="K85">
        <v>1</v>
      </c>
      <c r="L85">
        <v>1</v>
      </c>
      <c r="M85">
        <v>2</v>
      </c>
      <c r="N85">
        <v>1</v>
      </c>
      <c r="O85">
        <v>2</v>
      </c>
      <c r="P85">
        <v>2</v>
      </c>
      <c r="Q85">
        <v>2</v>
      </c>
      <c r="R85">
        <v>2</v>
      </c>
      <c r="S85">
        <v>3</v>
      </c>
      <c r="T85">
        <v>2</v>
      </c>
      <c r="U85">
        <v>1</v>
      </c>
      <c r="V85">
        <v>2</v>
      </c>
      <c r="W85" s="4">
        <f t="shared" si="1"/>
        <v>37</v>
      </c>
    </row>
    <row r="86" spans="1:23" x14ac:dyDescent="0.3">
      <c r="A86" s="2">
        <v>85</v>
      </c>
      <c r="B86">
        <v>3</v>
      </c>
      <c r="C86">
        <v>3</v>
      </c>
      <c r="D86">
        <v>4</v>
      </c>
      <c r="E86">
        <v>1</v>
      </c>
      <c r="F86">
        <v>4</v>
      </c>
      <c r="G86">
        <v>4</v>
      </c>
      <c r="H86">
        <v>2</v>
      </c>
      <c r="I86">
        <v>1</v>
      </c>
      <c r="J86">
        <v>1</v>
      </c>
      <c r="K86">
        <v>1</v>
      </c>
      <c r="L86">
        <v>3</v>
      </c>
      <c r="M86">
        <v>2</v>
      </c>
      <c r="N86">
        <v>3</v>
      </c>
      <c r="O86">
        <v>4</v>
      </c>
      <c r="P86">
        <v>4</v>
      </c>
      <c r="Q86">
        <v>3</v>
      </c>
      <c r="R86">
        <v>3</v>
      </c>
      <c r="S86">
        <v>4</v>
      </c>
      <c r="T86">
        <v>1</v>
      </c>
      <c r="U86">
        <v>1</v>
      </c>
      <c r="V86">
        <v>3</v>
      </c>
      <c r="W86" s="4">
        <f t="shared" si="1"/>
        <v>55</v>
      </c>
    </row>
    <row r="87" spans="1:23" x14ac:dyDescent="0.3">
      <c r="A87" s="2">
        <v>86</v>
      </c>
      <c r="B87">
        <v>1</v>
      </c>
      <c r="C87">
        <v>1</v>
      </c>
      <c r="D87">
        <v>4</v>
      </c>
      <c r="E87">
        <v>1</v>
      </c>
      <c r="F87">
        <v>4</v>
      </c>
      <c r="G87">
        <v>1</v>
      </c>
      <c r="H87">
        <v>1</v>
      </c>
      <c r="I87">
        <v>1</v>
      </c>
      <c r="J87">
        <v>3</v>
      </c>
      <c r="K87">
        <v>1</v>
      </c>
      <c r="L87">
        <v>4</v>
      </c>
      <c r="M87">
        <v>4</v>
      </c>
      <c r="N87">
        <v>3</v>
      </c>
      <c r="O87">
        <v>4</v>
      </c>
      <c r="P87">
        <v>3</v>
      </c>
      <c r="Q87">
        <v>3</v>
      </c>
      <c r="R87">
        <v>3</v>
      </c>
      <c r="S87">
        <v>4</v>
      </c>
      <c r="T87">
        <v>3</v>
      </c>
      <c r="U87">
        <v>3</v>
      </c>
      <c r="V87">
        <v>1</v>
      </c>
      <c r="W87" s="4">
        <f t="shared" si="1"/>
        <v>53</v>
      </c>
    </row>
    <row r="88" spans="1:23" x14ac:dyDescent="0.3">
      <c r="A88" s="2">
        <v>87</v>
      </c>
      <c r="B88">
        <v>2</v>
      </c>
      <c r="C88">
        <v>1</v>
      </c>
      <c r="D88">
        <v>3</v>
      </c>
      <c r="E88">
        <v>2</v>
      </c>
      <c r="F88">
        <v>3</v>
      </c>
      <c r="G88">
        <v>4</v>
      </c>
      <c r="H88">
        <v>1</v>
      </c>
      <c r="I88">
        <v>1</v>
      </c>
      <c r="J88">
        <v>4</v>
      </c>
      <c r="K88">
        <v>1</v>
      </c>
      <c r="L88">
        <v>3</v>
      </c>
      <c r="M88">
        <v>4</v>
      </c>
      <c r="N88">
        <v>3</v>
      </c>
      <c r="O88">
        <v>3</v>
      </c>
      <c r="P88">
        <v>3</v>
      </c>
      <c r="Q88">
        <v>2</v>
      </c>
      <c r="R88">
        <v>3</v>
      </c>
      <c r="S88">
        <v>3</v>
      </c>
      <c r="T88">
        <v>2</v>
      </c>
      <c r="U88">
        <v>4</v>
      </c>
      <c r="V88">
        <v>2</v>
      </c>
      <c r="W88" s="4">
        <f t="shared" si="1"/>
        <v>54</v>
      </c>
    </row>
    <row r="89" spans="1:23" x14ac:dyDescent="0.3">
      <c r="A89" s="2">
        <v>88</v>
      </c>
      <c r="B89">
        <v>1</v>
      </c>
      <c r="C89">
        <v>1</v>
      </c>
      <c r="D89">
        <v>4</v>
      </c>
      <c r="E89">
        <v>4</v>
      </c>
      <c r="F89">
        <v>4</v>
      </c>
      <c r="G89">
        <v>1</v>
      </c>
      <c r="H89">
        <v>2</v>
      </c>
      <c r="I89">
        <v>2</v>
      </c>
      <c r="J89">
        <v>2</v>
      </c>
      <c r="K89">
        <v>2</v>
      </c>
      <c r="L89">
        <v>2</v>
      </c>
      <c r="M89">
        <v>2</v>
      </c>
      <c r="N89">
        <v>3</v>
      </c>
      <c r="O89">
        <v>3</v>
      </c>
      <c r="P89">
        <v>3</v>
      </c>
      <c r="Q89">
        <v>2</v>
      </c>
      <c r="R89">
        <v>3</v>
      </c>
      <c r="S89">
        <v>4</v>
      </c>
      <c r="T89">
        <v>2</v>
      </c>
      <c r="U89">
        <v>2</v>
      </c>
      <c r="V89">
        <v>1</v>
      </c>
      <c r="W89" s="4">
        <f t="shared" si="1"/>
        <v>50</v>
      </c>
    </row>
    <row r="90" spans="1:23" x14ac:dyDescent="0.3">
      <c r="A90" s="2">
        <v>89</v>
      </c>
      <c r="B90">
        <v>3</v>
      </c>
      <c r="C90">
        <v>3</v>
      </c>
      <c r="D90">
        <v>2</v>
      </c>
      <c r="E90">
        <v>2</v>
      </c>
      <c r="F90">
        <v>2</v>
      </c>
      <c r="G90">
        <v>2</v>
      </c>
      <c r="H90">
        <v>3</v>
      </c>
      <c r="I90">
        <v>3</v>
      </c>
      <c r="J90">
        <v>3</v>
      </c>
      <c r="K90">
        <v>3</v>
      </c>
      <c r="L90">
        <v>2</v>
      </c>
      <c r="M90">
        <v>2</v>
      </c>
      <c r="N90">
        <v>1</v>
      </c>
      <c r="O90">
        <v>3</v>
      </c>
      <c r="P90">
        <v>3</v>
      </c>
      <c r="Q90">
        <v>1</v>
      </c>
      <c r="R90">
        <v>4</v>
      </c>
      <c r="S90">
        <v>4</v>
      </c>
      <c r="T90">
        <v>3</v>
      </c>
      <c r="U90">
        <v>3</v>
      </c>
      <c r="V90">
        <v>3</v>
      </c>
      <c r="W90" s="4">
        <f t="shared" si="1"/>
        <v>55</v>
      </c>
    </row>
    <row r="91" spans="1:23" x14ac:dyDescent="0.3">
      <c r="A91" s="2">
        <v>90</v>
      </c>
      <c r="B91">
        <v>3</v>
      </c>
      <c r="C91">
        <v>2</v>
      </c>
      <c r="D91">
        <v>2</v>
      </c>
      <c r="E91">
        <v>2</v>
      </c>
      <c r="F91">
        <v>2</v>
      </c>
      <c r="G91">
        <v>2</v>
      </c>
      <c r="H91">
        <v>2</v>
      </c>
      <c r="I91">
        <v>2</v>
      </c>
      <c r="J91">
        <v>2</v>
      </c>
      <c r="K91">
        <v>2</v>
      </c>
      <c r="L91">
        <v>2</v>
      </c>
      <c r="M91">
        <v>2</v>
      </c>
      <c r="N91">
        <v>1</v>
      </c>
      <c r="O91">
        <v>2</v>
      </c>
      <c r="P91">
        <v>3</v>
      </c>
      <c r="Q91">
        <v>4</v>
      </c>
      <c r="R91">
        <v>1</v>
      </c>
      <c r="S91">
        <v>4</v>
      </c>
      <c r="T91">
        <v>4</v>
      </c>
      <c r="U91">
        <v>2</v>
      </c>
      <c r="V91">
        <v>3</v>
      </c>
      <c r="W91" s="4">
        <f t="shared" si="1"/>
        <v>49</v>
      </c>
    </row>
    <row r="92" spans="1:23" x14ac:dyDescent="0.3">
      <c r="A92" s="2">
        <v>91</v>
      </c>
      <c r="B92">
        <v>4</v>
      </c>
      <c r="C92">
        <v>1</v>
      </c>
      <c r="D92">
        <v>2</v>
      </c>
      <c r="E92">
        <v>3</v>
      </c>
      <c r="F92">
        <v>2</v>
      </c>
      <c r="G92">
        <v>2</v>
      </c>
      <c r="H92">
        <v>3</v>
      </c>
      <c r="I92">
        <v>2</v>
      </c>
      <c r="J92">
        <v>1</v>
      </c>
      <c r="K92">
        <v>2</v>
      </c>
      <c r="L92">
        <v>2</v>
      </c>
      <c r="M92">
        <v>2</v>
      </c>
      <c r="N92">
        <v>1</v>
      </c>
      <c r="O92">
        <v>1</v>
      </c>
      <c r="P92">
        <v>2</v>
      </c>
      <c r="Q92">
        <v>3</v>
      </c>
      <c r="R92">
        <v>4</v>
      </c>
      <c r="S92">
        <v>1</v>
      </c>
      <c r="T92">
        <v>3</v>
      </c>
      <c r="U92">
        <v>1</v>
      </c>
      <c r="V92">
        <v>4</v>
      </c>
      <c r="W92" s="4">
        <f t="shared" si="1"/>
        <v>46</v>
      </c>
    </row>
    <row r="93" spans="1:23" x14ac:dyDescent="0.3">
      <c r="A93" s="2">
        <v>92</v>
      </c>
      <c r="B93">
        <v>1</v>
      </c>
      <c r="C93">
        <v>3</v>
      </c>
      <c r="D93">
        <v>1</v>
      </c>
      <c r="E93">
        <v>1</v>
      </c>
      <c r="F93">
        <v>1</v>
      </c>
      <c r="G93">
        <v>1</v>
      </c>
      <c r="H93">
        <v>1</v>
      </c>
      <c r="I93">
        <v>1</v>
      </c>
      <c r="J93">
        <v>2</v>
      </c>
      <c r="K93">
        <v>2</v>
      </c>
      <c r="L93">
        <v>2</v>
      </c>
      <c r="M93">
        <v>2</v>
      </c>
      <c r="N93">
        <v>1</v>
      </c>
      <c r="O93">
        <v>1</v>
      </c>
      <c r="P93">
        <v>3</v>
      </c>
      <c r="Q93">
        <v>3</v>
      </c>
      <c r="R93">
        <v>3</v>
      </c>
      <c r="S93">
        <v>1</v>
      </c>
      <c r="T93">
        <v>4</v>
      </c>
      <c r="U93">
        <v>2</v>
      </c>
      <c r="V93">
        <v>1</v>
      </c>
      <c r="W93" s="4">
        <f t="shared" si="1"/>
        <v>37</v>
      </c>
    </row>
    <row r="94" spans="1:23" x14ac:dyDescent="0.3">
      <c r="A94" s="2">
        <v>93</v>
      </c>
      <c r="B94">
        <v>3</v>
      </c>
      <c r="C94">
        <v>3</v>
      </c>
      <c r="D94">
        <v>1</v>
      </c>
      <c r="E94">
        <v>3</v>
      </c>
      <c r="F94">
        <v>1</v>
      </c>
      <c r="G94">
        <v>2</v>
      </c>
      <c r="H94">
        <v>2</v>
      </c>
      <c r="I94">
        <v>1</v>
      </c>
      <c r="J94">
        <v>2</v>
      </c>
      <c r="K94">
        <v>2</v>
      </c>
      <c r="L94">
        <v>2</v>
      </c>
      <c r="M94">
        <v>2</v>
      </c>
      <c r="N94">
        <v>1</v>
      </c>
      <c r="O94">
        <v>1</v>
      </c>
      <c r="P94">
        <v>4</v>
      </c>
      <c r="Q94">
        <v>4</v>
      </c>
      <c r="R94">
        <v>1</v>
      </c>
      <c r="S94">
        <v>3</v>
      </c>
      <c r="T94">
        <v>4</v>
      </c>
      <c r="U94">
        <v>2</v>
      </c>
      <c r="V94">
        <v>3</v>
      </c>
      <c r="W94" s="4">
        <f t="shared" si="1"/>
        <v>47</v>
      </c>
    </row>
    <row r="95" spans="1:23" x14ac:dyDescent="0.3">
      <c r="A95" s="2">
        <v>94</v>
      </c>
      <c r="B95">
        <v>1</v>
      </c>
      <c r="C95">
        <v>3</v>
      </c>
      <c r="D95">
        <v>2</v>
      </c>
      <c r="E95">
        <v>4</v>
      </c>
      <c r="F95">
        <v>2</v>
      </c>
      <c r="G95">
        <v>1</v>
      </c>
      <c r="H95">
        <v>1</v>
      </c>
      <c r="I95">
        <v>4</v>
      </c>
      <c r="J95">
        <v>1</v>
      </c>
      <c r="K95">
        <v>4</v>
      </c>
      <c r="L95">
        <v>3</v>
      </c>
      <c r="M95">
        <v>4</v>
      </c>
      <c r="N95">
        <v>3</v>
      </c>
      <c r="O95">
        <v>3</v>
      </c>
      <c r="P95">
        <v>4</v>
      </c>
      <c r="Q95">
        <v>4</v>
      </c>
      <c r="R95">
        <v>1</v>
      </c>
      <c r="S95">
        <v>3</v>
      </c>
      <c r="T95">
        <v>1</v>
      </c>
      <c r="U95">
        <v>1</v>
      </c>
      <c r="V95">
        <v>1</v>
      </c>
      <c r="W95" s="4">
        <f t="shared" si="1"/>
        <v>51</v>
      </c>
    </row>
    <row r="96" spans="1:23" x14ac:dyDescent="0.3">
      <c r="A96" s="2">
        <v>95</v>
      </c>
      <c r="B96">
        <v>1</v>
      </c>
      <c r="C96">
        <v>4</v>
      </c>
      <c r="D96">
        <v>4</v>
      </c>
      <c r="E96">
        <v>1</v>
      </c>
      <c r="F96">
        <v>4</v>
      </c>
      <c r="G96">
        <v>2</v>
      </c>
      <c r="H96">
        <v>2</v>
      </c>
      <c r="I96">
        <v>2</v>
      </c>
      <c r="J96">
        <v>2</v>
      </c>
      <c r="K96">
        <v>3</v>
      </c>
      <c r="L96">
        <v>3</v>
      </c>
      <c r="M96">
        <v>3</v>
      </c>
      <c r="N96">
        <v>2</v>
      </c>
      <c r="O96">
        <v>3</v>
      </c>
      <c r="P96">
        <v>1</v>
      </c>
      <c r="Q96">
        <v>4</v>
      </c>
      <c r="R96">
        <v>4</v>
      </c>
      <c r="S96">
        <v>4</v>
      </c>
      <c r="T96">
        <v>1</v>
      </c>
      <c r="U96">
        <v>2</v>
      </c>
      <c r="V96">
        <v>1</v>
      </c>
      <c r="W96" s="4">
        <f t="shared" si="1"/>
        <v>53</v>
      </c>
    </row>
    <row r="97" spans="1:45" x14ac:dyDescent="0.3">
      <c r="A97" s="2">
        <v>96</v>
      </c>
      <c r="B97">
        <v>4</v>
      </c>
      <c r="C97">
        <v>2</v>
      </c>
      <c r="D97">
        <v>3</v>
      </c>
      <c r="E97">
        <v>1</v>
      </c>
      <c r="F97">
        <v>3</v>
      </c>
      <c r="G97">
        <v>2</v>
      </c>
      <c r="H97">
        <v>2</v>
      </c>
      <c r="I97">
        <v>2</v>
      </c>
      <c r="J97">
        <v>3</v>
      </c>
      <c r="K97">
        <v>3</v>
      </c>
      <c r="L97">
        <v>3</v>
      </c>
      <c r="M97">
        <v>3</v>
      </c>
      <c r="N97">
        <v>3</v>
      </c>
      <c r="O97">
        <v>2</v>
      </c>
      <c r="P97">
        <v>4</v>
      </c>
      <c r="Q97">
        <v>1</v>
      </c>
      <c r="R97">
        <v>1</v>
      </c>
      <c r="S97">
        <v>3</v>
      </c>
      <c r="T97">
        <v>4</v>
      </c>
      <c r="U97">
        <v>3</v>
      </c>
      <c r="V97">
        <v>4</v>
      </c>
      <c r="W97" s="4">
        <f t="shared" si="1"/>
        <v>56</v>
      </c>
    </row>
    <row r="98" spans="1:45" x14ac:dyDescent="0.3">
      <c r="A98" s="2">
        <v>97</v>
      </c>
      <c r="B98">
        <v>4</v>
      </c>
      <c r="C98">
        <v>4</v>
      </c>
      <c r="D98">
        <v>1</v>
      </c>
      <c r="E98">
        <v>4</v>
      </c>
      <c r="F98">
        <v>1</v>
      </c>
      <c r="G98">
        <v>3</v>
      </c>
      <c r="H98">
        <v>2</v>
      </c>
      <c r="I98">
        <v>3</v>
      </c>
      <c r="J98">
        <v>2</v>
      </c>
      <c r="K98">
        <v>2</v>
      </c>
      <c r="L98">
        <v>2</v>
      </c>
      <c r="M98">
        <v>2</v>
      </c>
      <c r="N98">
        <v>2</v>
      </c>
      <c r="O98">
        <v>2</v>
      </c>
      <c r="P98">
        <v>3</v>
      </c>
      <c r="Q98">
        <v>1</v>
      </c>
      <c r="R98">
        <v>4</v>
      </c>
      <c r="S98">
        <v>4</v>
      </c>
      <c r="T98">
        <v>4</v>
      </c>
      <c r="U98">
        <v>2</v>
      </c>
      <c r="V98">
        <v>4</v>
      </c>
      <c r="W98" s="4">
        <f t="shared" si="1"/>
        <v>56</v>
      </c>
    </row>
    <row r="99" spans="1:45" x14ac:dyDescent="0.3">
      <c r="A99" s="2">
        <v>98</v>
      </c>
      <c r="B99">
        <v>1</v>
      </c>
      <c r="C99">
        <v>4</v>
      </c>
      <c r="D99">
        <v>1</v>
      </c>
      <c r="E99">
        <v>4</v>
      </c>
      <c r="F99">
        <v>1</v>
      </c>
      <c r="G99">
        <v>1</v>
      </c>
      <c r="H99">
        <v>1</v>
      </c>
      <c r="I99">
        <v>3</v>
      </c>
      <c r="J99">
        <v>1</v>
      </c>
      <c r="K99">
        <v>3</v>
      </c>
      <c r="L99">
        <v>3</v>
      </c>
      <c r="M99">
        <v>3</v>
      </c>
      <c r="N99">
        <v>4</v>
      </c>
      <c r="O99">
        <v>4</v>
      </c>
      <c r="P99">
        <v>3</v>
      </c>
      <c r="Q99">
        <v>3</v>
      </c>
      <c r="R99">
        <v>1</v>
      </c>
      <c r="S99">
        <v>4</v>
      </c>
      <c r="T99">
        <v>1</v>
      </c>
      <c r="U99">
        <v>1</v>
      </c>
      <c r="V99">
        <v>1</v>
      </c>
      <c r="W99" s="4">
        <f t="shared" si="1"/>
        <v>48</v>
      </c>
    </row>
    <row r="100" spans="1:45" x14ac:dyDescent="0.3">
      <c r="A100" s="2">
        <v>99</v>
      </c>
      <c r="B100">
        <v>3</v>
      </c>
      <c r="C100">
        <v>3</v>
      </c>
      <c r="D100">
        <v>4</v>
      </c>
      <c r="E100">
        <v>4</v>
      </c>
      <c r="F100">
        <v>4</v>
      </c>
      <c r="G100">
        <v>3</v>
      </c>
      <c r="H100">
        <v>1</v>
      </c>
      <c r="I100">
        <v>4</v>
      </c>
      <c r="J100">
        <v>4</v>
      </c>
      <c r="K100">
        <v>3</v>
      </c>
      <c r="L100">
        <v>4</v>
      </c>
      <c r="M100">
        <v>4</v>
      </c>
      <c r="N100">
        <v>3</v>
      </c>
      <c r="O100">
        <v>3</v>
      </c>
      <c r="P100">
        <v>3</v>
      </c>
      <c r="Q100">
        <v>3</v>
      </c>
      <c r="R100">
        <v>3</v>
      </c>
      <c r="S100">
        <v>2</v>
      </c>
      <c r="T100">
        <v>1</v>
      </c>
      <c r="U100">
        <v>4</v>
      </c>
      <c r="V100">
        <v>3</v>
      </c>
      <c r="W100" s="4">
        <f t="shared" si="1"/>
        <v>66</v>
      </c>
    </row>
    <row r="101" spans="1:45" x14ac:dyDescent="0.3">
      <c r="A101" s="2">
        <v>100</v>
      </c>
      <c r="B101">
        <v>1</v>
      </c>
      <c r="C101">
        <v>3</v>
      </c>
      <c r="D101">
        <v>3</v>
      </c>
      <c r="E101">
        <v>4</v>
      </c>
      <c r="F101">
        <v>3</v>
      </c>
      <c r="G101">
        <v>1</v>
      </c>
      <c r="H101">
        <v>4</v>
      </c>
      <c r="I101">
        <v>4</v>
      </c>
      <c r="J101">
        <v>4</v>
      </c>
      <c r="K101">
        <v>3</v>
      </c>
      <c r="L101">
        <v>4</v>
      </c>
      <c r="M101">
        <v>4</v>
      </c>
      <c r="N101">
        <v>3</v>
      </c>
      <c r="O101">
        <v>3</v>
      </c>
      <c r="P101">
        <v>2</v>
      </c>
      <c r="Q101">
        <v>3</v>
      </c>
      <c r="R101">
        <v>3</v>
      </c>
      <c r="S101">
        <v>3</v>
      </c>
      <c r="T101">
        <v>4</v>
      </c>
      <c r="U101">
        <v>4</v>
      </c>
      <c r="V101">
        <v>1</v>
      </c>
      <c r="W101" s="4">
        <f t="shared" si="1"/>
        <v>64</v>
      </c>
    </row>
    <row r="102" spans="1:45" x14ac:dyDescent="0.3">
      <c r="A102" s="5" t="s">
        <v>2</v>
      </c>
      <c r="B102" s="6">
        <f>SUM(B2:B101)</f>
        <v>285</v>
      </c>
      <c r="C102" s="6">
        <f t="shared" ref="C102:V102" si="2">SUM(C2:C101)</f>
        <v>235</v>
      </c>
      <c r="D102" s="6">
        <f t="shared" si="2"/>
        <v>267</v>
      </c>
      <c r="E102" s="6">
        <f t="shared" si="2"/>
        <v>290</v>
      </c>
      <c r="F102" s="6">
        <f t="shared" si="2"/>
        <v>267</v>
      </c>
      <c r="G102" s="6">
        <f t="shared" si="2"/>
        <v>257</v>
      </c>
      <c r="H102" s="6">
        <f t="shared" si="2"/>
        <v>291</v>
      </c>
      <c r="I102" s="6">
        <f t="shared" si="2"/>
        <v>241</v>
      </c>
      <c r="J102" s="6">
        <f t="shared" si="2"/>
        <v>257</v>
      </c>
      <c r="K102" s="6">
        <f t="shared" si="2"/>
        <v>206</v>
      </c>
      <c r="L102" s="6">
        <f t="shared" si="2"/>
        <v>248</v>
      </c>
      <c r="M102" s="6">
        <f t="shared" si="2"/>
        <v>254</v>
      </c>
      <c r="N102" s="6">
        <f t="shared" si="2"/>
        <v>241</v>
      </c>
      <c r="O102" s="6">
        <f t="shared" si="2"/>
        <v>245</v>
      </c>
      <c r="P102" s="6">
        <f t="shared" si="2"/>
        <v>280</v>
      </c>
      <c r="Q102" s="6">
        <f t="shared" si="2"/>
        <v>285</v>
      </c>
      <c r="R102" s="6">
        <f t="shared" si="2"/>
        <v>282</v>
      </c>
      <c r="S102" s="6">
        <f t="shared" si="2"/>
        <v>291</v>
      </c>
      <c r="T102" s="6">
        <f t="shared" si="2"/>
        <v>256</v>
      </c>
      <c r="U102" s="6">
        <f t="shared" si="2"/>
        <v>257</v>
      </c>
      <c r="V102" s="6">
        <f t="shared" si="2"/>
        <v>285</v>
      </c>
      <c r="W102" s="2"/>
      <c r="AS102" s="4"/>
    </row>
    <row r="103" spans="1:45" x14ac:dyDescent="0.3">
      <c r="A103" s="5" t="s">
        <v>3</v>
      </c>
      <c r="B103" s="6">
        <f>AVERAGE(B2:B101)</f>
        <v>2.85</v>
      </c>
      <c r="C103" s="6">
        <f t="shared" ref="C103:V103" si="3">AVERAGE(C2:C101)</f>
        <v>2.35</v>
      </c>
      <c r="D103" s="6">
        <f t="shared" si="3"/>
        <v>2.67</v>
      </c>
      <c r="E103" s="6">
        <f t="shared" si="3"/>
        <v>2.9</v>
      </c>
      <c r="F103" s="6">
        <f t="shared" si="3"/>
        <v>2.67</v>
      </c>
      <c r="G103" s="6">
        <f t="shared" si="3"/>
        <v>2.57</v>
      </c>
      <c r="H103" s="6">
        <f t="shared" si="3"/>
        <v>2.91</v>
      </c>
      <c r="I103" s="6">
        <f t="shared" si="3"/>
        <v>2.41</v>
      </c>
      <c r="J103" s="6">
        <f t="shared" si="3"/>
        <v>2.57</v>
      </c>
      <c r="K103" s="6">
        <f t="shared" si="3"/>
        <v>2.06</v>
      </c>
      <c r="L103" s="6">
        <f t="shared" si="3"/>
        <v>2.48</v>
      </c>
      <c r="M103" s="6">
        <f t="shared" si="3"/>
        <v>2.54</v>
      </c>
      <c r="N103" s="6">
        <f t="shared" si="3"/>
        <v>2.41</v>
      </c>
      <c r="O103" s="6">
        <f t="shared" si="3"/>
        <v>2.4500000000000002</v>
      </c>
      <c r="P103" s="6">
        <f t="shared" si="3"/>
        <v>2.8</v>
      </c>
      <c r="Q103" s="6">
        <f t="shared" si="3"/>
        <v>2.85</v>
      </c>
      <c r="R103" s="6">
        <f t="shared" si="3"/>
        <v>2.82</v>
      </c>
      <c r="S103" s="6">
        <f t="shared" si="3"/>
        <v>2.91</v>
      </c>
      <c r="T103" s="6">
        <f t="shared" si="3"/>
        <v>2.56</v>
      </c>
      <c r="U103" s="6">
        <f t="shared" si="3"/>
        <v>2.57</v>
      </c>
      <c r="V103" s="6">
        <f t="shared" si="3"/>
        <v>2.85</v>
      </c>
      <c r="W103" s="2"/>
      <c r="AS103" s="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B3EA1-086D-418B-9E16-4FDDCE4E48DE}">
  <dimension ref="A1:Q28"/>
  <sheetViews>
    <sheetView topLeftCell="B1" zoomScale="80" zoomScaleNormal="80" workbookViewId="0">
      <selection activeCell="K22" sqref="K22"/>
    </sheetView>
  </sheetViews>
  <sheetFormatPr defaultRowHeight="14.4" x14ac:dyDescent="0.3"/>
  <cols>
    <col min="1" max="1" width="6.33203125" customWidth="1"/>
    <col min="2" max="4" width="10.6640625" customWidth="1"/>
    <col min="5" max="5" width="11.6640625" customWidth="1"/>
    <col min="6" max="7" width="10.6640625" customWidth="1"/>
    <col min="8" max="8" width="11.6640625" customWidth="1"/>
    <col min="10" max="13" width="17.6640625" customWidth="1"/>
    <col min="15" max="17" width="25.6640625" customWidth="1"/>
  </cols>
  <sheetData>
    <row r="1" spans="1:17" ht="15.6" x14ac:dyDescent="0.3">
      <c r="A1" s="64" t="s">
        <v>63</v>
      </c>
      <c r="B1" s="64" t="s">
        <v>61</v>
      </c>
      <c r="C1" s="64" t="s">
        <v>76</v>
      </c>
      <c r="D1" s="64"/>
      <c r="E1" s="64"/>
      <c r="F1" s="64" t="s">
        <v>47</v>
      </c>
      <c r="G1" s="64"/>
      <c r="H1" s="64"/>
    </row>
    <row r="2" spans="1:17" ht="15.6" x14ac:dyDescent="0.3">
      <c r="A2" s="64"/>
      <c r="B2" s="64"/>
      <c r="C2" s="27" t="s">
        <v>103</v>
      </c>
      <c r="D2" s="27" t="s">
        <v>104</v>
      </c>
      <c r="E2" s="27" t="s">
        <v>79</v>
      </c>
      <c r="F2" s="27" t="s">
        <v>77</v>
      </c>
      <c r="G2" s="27" t="s">
        <v>78</v>
      </c>
      <c r="H2" s="27" t="s">
        <v>79</v>
      </c>
    </row>
    <row r="3" spans="1:17" ht="15.6" x14ac:dyDescent="0.3">
      <c r="A3" s="27">
        <v>1</v>
      </c>
      <c r="B3" s="27" t="s">
        <v>25</v>
      </c>
      <c r="C3" s="58">
        <v>0.18099999999999999</v>
      </c>
      <c r="D3" s="28" t="s">
        <v>100</v>
      </c>
      <c r="E3" s="27" t="s">
        <v>101</v>
      </c>
      <c r="F3" s="58">
        <v>0.29499999999999998</v>
      </c>
      <c r="G3" s="28" t="s">
        <v>100</v>
      </c>
      <c r="H3" s="27" t="s">
        <v>101</v>
      </c>
      <c r="O3" s="31" t="s">
        <v>182</v>
      </c>
      <c r="P3" s="31" t="s">
        <v>183</v>
      </c>
      <c r="Q3" s="31" t="s">
        <v>184</v>
      </c>
    </row>
    <row r="4" spans="1:17" ht="15.6" x14ac:dyDescent="0.3">
      <c r="A4" s="27">
        <v>2</v>
      </c>
      <c r="B4" s="27" t="s">
        <v>26</v>
      </c>
      <c r="C4" s="58">
        <v>0.30499999999999999</v>
      </c>
      <c r="D4" s="28" t="s">
        <v>100</v>
      </c>
      <c r="E4" s="27" t="s">
        <v>101</v>
      </c>
      <c r="F4" s="58">
        <v>0.40899999999999997</v>
      </c>
      <c r="G4" s="28" t="s">
        <v>100</v>
      </c>
      <c r="H4" s="27" t="s">
        <v>101</v>
      </c>
      <c r="O4" s="28" t="s">
        <v>185</v>
      </c>
      <c r="P4" s="28">
        <v>57</v>
      </c>
      <c r="Q4" s="59">
        <v>0.56999999999999995</v>
      </c>
    </row>
    <row r="5" spans="1:17" ht="15.6" x14ac:dyDescent="0.3">
      <c r="A5" s="27">
        <v>3</v>
      </c>
      <c r="B5" s="27" t="s">
        <v>27</v>
      </c>
      <c r="C5" s="58">
        <v>0.223</v>
      </c>
      <c r="D5" s="28" t="s">
        <v>100</v>
      </c>
      <c r="E5" s="27" t="s">
        <v>101</v>
      </c>
      <c r="F5" s="58">
        <v>0.21099999999999999</v>
      </c>
      <c r="G5" s="28" t="s">
        <v>100</v>
      </c>
      <c r="H5" s="27" t="s">
        <v>101</v>
      </c>
      <c r="O5" s="28" t="s">
        <v>186</v>
      </c>
      <c r="P5" s="28">
        <v>43</v>
      </c>
      <c r="Q5" s="59">
        <v>0.43</v>
      </c>
    </row>
    <row r="6" spans="1:17" ht="15.6" customHeight="1" x14ac:dyDescent="0.3">
      <c r="A6" s="27">
        <v>4</v>
      </c>
      <c r="B6" s="27" t="s">
        <v>28</v>
      </c>
      <c r="C6" s="58">
        <v>0.29099999999999998</v>
      </c>
      <c r="D6" s="28" t="s">
        <v>100</v>
      </c>
      <c r="E6" s="27" t="s">
        <v>101</v>
      </c>
      <c r="F6" s="58">
        <v>0.18099999999999999</v>
      </c>
      <c r="G6" s="28" t="s">
        <v>100</v>
      </c>
      <c r="H6" s="27" t="s">
        <v>101</v>
      </c>
      <c r="J6" s="66" t="s">
        <v>105</v>
      </c>
      <c r="K6" s="67"/>
      <c r="L6" s="65" t="s">
        <v>107</v>
      </c>
      <c r="M6" s="65" t="s">
        <v>108</v>
      </c>
    </row>
    <row r="7" spans="1:17" ht="15.6" x14ac:dyDescent="0.3">
      <c r="A7" s="27">
        <v>5</v>
      </c>
      <c r="B7" s="27" t="s">
        <v>29</v>
      </c>
      <c r="C7" s="58">
        <v>0.42099999999999999</v>
      </c>
      <c r="D7" s="28" t="s">
        <v>100</v>
      </c>
      <c r="E7" s="27" t="s">
        <v>101</v>
      </c>
      <c r="F7" s="58">
        <v>0.34200000000000003</v>
      </c>
      <c r="G7" s="28" t="s">
        <v>100</v>
      </c>
      <c r="H7" s="27" t="s">
        <v>101</v>
      </c>
      <c r="J7" s="31" t="s">
        <v>106</v>
      </c>
      <c r="K7" s="31" t="s">
        <v>47</v>
      </c>
      <c r="L7" s="65"/>
      <c r="M7" s="65"/>
      <c r="O7" s="31" t="s">
        <v>182</v>
      </c>
      <c r="P7" s="31" t="s">
        <v>183</v>
      </c>
      <c r="Q7" s="31" t="s">
        <v>184</v>
      </c>
    </row>
    <row r="8" spans="1:17" ht="15.6" x14ac:dyDescent="0.3">
      <c r="A8" s="27">
        <v>6</v>
      </c>
      <c r="B8" s="27" t="s">
        <v>30</v>
      </c>
      <c r="C8" s="58">
        <v>0.33900000000000002</v>
      </c>
      <c r="D8" s="28" t="s">
        <v>100</v>
      </c>
      <c r="E8" s="27" t="s">
        <v>101</v>
      </c>
      <c r="F8" s="58">
        <v>0.624</v>
      </c>
      <c r="G8" s="28" t="s">
        <v>100</v>
      </c>
      <c r="H8" s="27" t="s">
        <v>101</v>
      </c>
      <c r="J8" s="29">
        <v>0.746</v>
      </c>
      <c r="K8" s="29">
        <v>0.76300000000000001</v>
      </c>
      <c r="L8" s="28">
        <v>21</v>
      </c>
      <c r="M8" s="28" t="s">
        <v>109</v>
      </c>
      <c r="O8" s="28" t="s">
        <v>187</v>
      </c>
      <c r="P8" s="28">
        <v>0</v>
      </c>
      <c r="Q8" s="59">
        <v>0</v>
      </c>
    </row>
    <row r="9" spans="1:17" ht="15.6" x14ac:dyDescent="0.3">
      <c r="A9" s="27">
        <v>7</v>
      </c>
      <c r="B9" s="27" t="s">
        <v>31</v>
      </c>
      <c r="C9" s="58">
        <v>0.30199999999999999</v>
      </c>
      <c r="D9" s="28" t="s">
        <v>100</v>
      </c>
      <c r="E9" s="27" t="s">
        <v>101</v>
      </c>
      <c r="F9" s="58">
        <v>0.27800000000000002</v>
      </c>
      <c r="G9" s="28" t="s">
        <v>100</v>
      </c>
      <c r="H9" s="27" t="s">
        <v>101</v>
      </c>
      <c r="O9" s="28" t="s">
        <v>188</v>
      </c>
      <c r="P9" s="28">
        <v>24</v>
      </c>
      <c r="Q9" s="59">
        <v>0.24</v>
      </c>
    </row>
    <row r="10" spans="1:17" ht="15.6" x14ac:dyDescent="0.3">
      <c r="A10" s="27">
        <v>8</v>
      </c>
      <c r="B10" s="27" t="s">
        <v>32</v>
      </c>
      <c r="C10" s="58">
        <v>0.31</v>
      </c>
      <c r="D10" s="28" t="s">
        <v>100</v>
      </c>
      <c r="E10" s="27" t="s">
        <v>101</v>
      </c>
      <c r="F10" s="58">
        <v>0.318</v>
      </c>
      <c r="G10" s="28" t="s">
        <v>100</v>
      </c>
      <c r="H10" s="27" t="s">
        <v>101</v>
      </c>
      <c r="O10" s="28" t="s">
        <v>189</v>
      </c>
      <c r="P10" s="28">
        <v>66</v>
      </c>
      <c r="Q10" s="59">
        <v>0.66</v>
      </c>
    </row>
    <row r="11" spans="1:17" ht="15.6" x14ac:dyDescent="0.3">
      <c r="A11" s="27">
        <v>9</v>
      </c>
      <c r="B11" s="27" t="s">
        <v>33</v>
      </c>
      <c r="C11" s="58">
        <v>0.40500000000000003</v>
      </c>
      <c r="D11" s="28" t="s">
        <v>100</v>
      </c>
      <c r="E11" s="27" t="s">
        <v>101</v>
      </c>
      <c r="F11" s="58">
        <v>0.33700000000000002</v>
      </c>
      <c r="G11" s="28" t="s">
        <v>100</v>
      </c>
      <c r="H11" s="27" t="s">
        <v>101</v>
      </c>
      <c r="O11" s="28" t="s">
        <v>190</v>
      </c>
      <c r="P11" s="28">
        <v>10</v>
      </c>
      <c r="Q11" s="59">
        <v>0.1</v>
      </c>
    </row>
    <row r="12" spans="1:17" ht="15.6" x14ac:dyDescent="0.3">
      <c r="A12" s="27">
        <v>10</v>
      </c>
      <c r="B12" s="27" t="s">
        <v>34</v>
      </c>
      <c r="C12" s="58">
        <v>0.40799999999999997</v>
      </c>
      <c r="D12" s="28" t="s">
        <v>100</v>
      </c>
      <c r="E12" s="27" t="s">
        <v>101</v>
      </c>
      <c r="F12" s="58">
        <v>0.19900000000000001</v>
      </c>
      <c r="G12" s="28" t="s">
        <v>100</v>
      </c>
      <c r="H12" s="27" t="s">
        <v>101</v>
      </c>
    </row>
    <row r="13" spans="1:17" ht="15.6" x14ac:dyDescent="0.3">
      <c r="A13" s="27">
        <v>11</v>
      </c>
      <c r="B13" s="27" t="s">
        <v>35</v>
      </c>
      <c r="C13" s="58">
        <v>0.436</v>
      </c>
      <c r="D13" s="28" t="s">
        <v>100</v>
      </c>
      <c r="E13" s="27" t="s">
        <v>101</v>
      </c>
      <c r="F13" s="58">
        <v>0.26500000000000001</v>
      </c>
      <c r="G13" s="28" t="s">
        <v>100</v>
      </c>
      <c r="H13" s="27" t="s">
        <v>101</v>
      </c>
      <c r="O13" s="31" t="s">
        <v>182</v>
      </c>
      <c r="P13" s="31" t="s">
        <v>183</v>
      </c>
      <c r="Q13" s="31" t="s">
        <v>184</v>
      </c>
    </row>
    <row r="14" spans="1:17" ht="15.6" x14ac:dyDescent="0.3">
      <c r="A14" s="27">
        <v>12</v>
      </c>
      <c r="B14" s="27" t="s">
        <v>36</v>
      </c>
      <c r="C14" s="58">
        <v>0.57699999999999996</v>
      </c>
      <c r="D14" s="28" t="s">
        <v>100</v>
      </c>
      <c r="E14" s="27" t="s">
        <v>101</v>
      </c>
      <c r="F14" s="58">
        <v>0.20899999999999999</v>
      </c>
      <c r="G14" s="28" t="s">
        <v>100</v>
      </c>
      <c r="H14" s="27" t="s">
        <v>101</v>
      </c>
      <c r="O14" s="28" t="s">
        <v>191</v>
      </c>
      <c r="P14" s="28">
        <v>16</v>
      </c>
      <c r="Q14" s="59">
        <v>0.16</v>
      </c>
    </row>
    <row r="15" spans="1:17" ht="15.6" x14ac:dyDescent="0.3">
      <c r="A15" s="27">
        <v>13</v>
      </c>
      <c r="B15" s="27" t="s">
        <v>37</v>
      </c>
      <c r="C15" s="58">
        <v>0.20699999999999999</v>
      </c>
      <c r="D15" s="28" t="s">
        <v>100</v>
      </c>
      <c r="E15" s="27" t="s">
        <v>101</v>
      </c>
      <c r="F15" s="58">
        <v>0.39800000000000002</v>
      </c>
      <c r="G15" s="28" t="s">
        <v>100</v>
      </c>
      <c r="H15" s="27" t="s">
        <v>101</v>
      </c>
      <c r="O15" s="28" t="s">
        <v>195</v>
      </c>
      <c r="P15" s="28">
        <v>57</v>
      </c>
      <c r="Q15" s="59">
        <v>0.56999999999999995</v>
      </c>
    </row>
    <row r="16" spans="1:17" ht="15.6" x14ac:dyDescent="0.3">
      <c r="A16" s="27">
        <v>14</v>
      </c>
      <c r="B16" s="27" t="s">
        <v>38</v>
      </c>
      <c r="C16" s="58">
        <v>0.29799999999999999</v>
      </c>
      <c r="D16" s="28" t="s">
        <v>100</v>
      </c>
      <c r="E16" s="27" t="s">
        <v>101</v>
      </c>
      <c r="F16" s="58">
        <v>0.317</v>
      </c>
      <c r="G16" s="28" t="s">
        <v>100</v>
      </c>
      <c r="H16" s="27" t="s">
        <v>101</v>
      </c>
      <c r="O16" s="28" t="s">
        <v>192</v>
      </c>
      <c r="P16" s="28">
        <v>8</v>
      </c>
      <c r="Q16" s="59">
        <v>0.08</v>
      </c>
    </row>
    <row r="17" spans="1:17" ht="15.6" x14ac:dyDescent="0.3">
      <c r="A17" s="27">
        <v>15</v>
      </c>
      <c r="B17" s="27" t="s">
        <v>39</v>
      </c>
      <c r="C17" s="58">
        <v>0.54800000000000004</v>
      </c>
      <c r="D17" s="28" t="s">
        <v>100</v>
      </c>
      <c r="E17" s="27" t="s">
        <v>101</v>
      </c>
      <c r="F17" s="58">
        <v>0.63400000000000001</v>
      </c>
      <c r="G17" s="28" t="s">
        <v>100</v>
      </c>
      <c r="H17" s="27" t="s">
        <v>101</v>
      </c>
      <c r="O17" s="28" t="s">
        <v>194</v>
      </c>
      <c r="P17" s="28">
        <v>4</v>
      </c>
      <c r="Q17" s="59">
        <v>0.04</v>
      </c>
    </row>
    <row r="18" spans="1:17" ht="15.6" x14ac:dyDescent="0.3">
      <c r="A18" s="27">
        <v>16</v>
      </c>
      <c r="B18" s="27" t="s">
        <v>40</v>
      </c>
      <c r="C18" s="58">
        <v>0.12</v>
      </c>
      <c r="D18" s="28" t="s">
        <v>100</v>
      </c>
      <c r="E18" s="27" t="s">
        <v>102</v>
      </c>
      <c r="F18" s="58">
        <v>5.2999999999999999E-2</v>
      </c>
      <c r="G18" s="28" t="s">
        <v>100</v>
      </c>
      <c r="H18" s="27" t="s">
        <v>102</v>
      </c>
      <c r="O18" s="28" t="s">
        <v>193</v>
      </c>
      <c r="P18" s="28">
        <v>15</v>
      </c>
      <c r="Q18" s="59">
        <v>0.15</v>
      </c>
    </row>
    <row r="19" spans="1:17" ht="15.6" x14ac:dyDescent="0.3">
      <c r="A19" s="27">
        <v>17</v>
      </c>
      <c r="B19" s="27" t="s">
        <v>41</v>
      </c>
      <c r="C19" s="58">
        <v>0.53500000000000003</v>
      </c>
      <c r="D19" s="28" t="s">
        <v>100</v>
      </c>
      <c r="E19" s="27" t="s">
        <v>101</v>
      </c>
      <c r="F19" s="58">
        <v>0.46200000000000002</v>
      </c>
      <c r="G19" s="28" t="s">
        <v>100</v>
      </c>
      <c r="H19" s="27" t="s">
        <v>101</v>
      </c>
    </row>
    <row r="20" spans="1:17" ht="15.6" x14ac:dyDescent="0.3">
      <c r="A20" s="27">
        <v>18</v>
      </c>
      <c r="B20" s="27" t="s">
        <v>42</v>
      </c>
      <c r="C20" s="58">
        <v>-0.14199999999999999</v>
      </c>
      <c r="D20" s="28" t="s">
        <v>100</v>
      </c>
      <c r="E20" s="27" t="s">
        <v>102</v>
      </c>
      <c r="F20" s="58">
        <v>0.06</v>
      </c>
      <c r="G20" s="28" t="s">
        <v>100</v>
      </c>
      <c r="H20" s="27" t="s">
        <v>102</v>
      </c>
      <c r="O20" s="31" t="s">
        <v>182</v>
      </c>
      <c r="P20" s="31" t="s">
        <v>183</v>
      </c>
      <c r="Q20" s="31" t="s">
        <v>184</v>
      </c>
    </row>
    <row r="21" spans="1:17" ht="15.6" x14ac:dyDescent="0.3">
      <c r="A21" s="27">
        <v>19</v>
      </c>
      <c r="B21" s="27" t="s">
        <v>43</v>
      </c>
      <c r="C21" s="58">
        <v>0.318</v>
      </c>
      <c r="D21" s="28" t="s">
        <v>100</v>
      </c>
      <c r="E21" s="27" t="s">
        <v>101</v>
      </c>
      <c r="F21" s="58">
        <v>0.34399999999999997</v>
      </c>
      <c r="G21" s="28" t="s">
        <v>100</v>
      </c>
      <c r="H21" s="27" t="s">
        <v>101</v>
      </c>
      <c r="O21" s="28" t="s">
        <v>198</v>
      </c>
      <c r="P21" s="28">
        <v>7</v>
      </c>
      <c r="Q21" s="59">
        <v>7.0000000000000007E-2</v>
      </c>
    </row>
    <row r="22" spans="1:17" ht="31.2" x14ac:dyDescent="0.3">
      <c r="A22" s="27">
        <v>20</v>
      </c>
      <c r="B22" s="27" t="s">
        <v>44</v>
      </c>
      <c r="C22" s="58">
        <v>0.219</v>
      </c>
      <c r="D22" s="28" t="s">
        <v>100</v>
      </c>
      <c r="E22" s="27" t="s">
        <v>101</v>
      </c>
      <c r="F22" s="58">
        <v>0.29099999999999998</v>
      </c>
      <c r="G22" s="28" t="s">
        <v>100</v>
      </c>
      <c r="H22" s="27" t="s">
        <v>101</v>
      </c>
      <c r="O22" s="28" t="s">
        <v>196</v>
      </c>
      <c r="P22" s="28">
        <v>77</v>
      </c>
      <c r="Q22" s="59">
        <v>0.77</v>
      </c>
    </row>
    <row r="23" spans="1:17" ht="15.6" x14ac:dyDescent="0.3">
      <c r="A23" s="27">
        <v>21</v>
      </c>
      <c r="B23" s="27" t="s">
        <v>45</v>
      </c>
      <c r="C23" s="29">
        <v>0.28299999999999997</v>
      </c>
      <c r="D23" s="28" t="s">
        <v>100</v>
      </c>
      <c r="E23" s="27" t="s">
        <v>101</v>
      </c>
      <c r="F23" s="58">
        <v>0.48499999999999999</v>
      </c>
      <c r="G23" s="28" t="s">
        <v>100</v>
      </c>
      <c r="H23" s="27" t="s">
        <v>101</v>
      </c>
      <c r="O23" s="28" t="s">
        <v>197</v>
      </c>
      <c r="P23" s="28">
        <v>16</v>
      </c>
      <c r="Q23" s="59">
        <v>0.16</v>
      </c>
    </row>
    <row r="25" spans="1:17" ht="15.6" x14ac:dyDescent="0.3">
      <c r="O25" s="31" t="s">
        <v>182</v>
      </c>
      <c r="P25" s="31" t="s">
        <v>183</v>
      </c>
      <c r="Q25" s="31" t="s">
        <v>184</v>
      </c>
    </row>
    <row r="26" spans="1:17" ht="15.6" x14ac:dyDescent="0.3">
      <c r="O26" s="28" t="s">
        <v>200</v>
      </c>
      <c r="P26" s="28">
        <v>4</v>
      </c>
      <c r="Q26" s="59">
        <v>0.04</v>
      </c>
    </row>
    <row r="27" spans="1:17" ht="15.6" x14ac:dyDescent="0.3">
      <c r="F27" s="30"/>
      <c r="O27" s="28" t="s">
        <v>201</v>
      </c>
      <c r="P27" s="28">
        <v>67</v>
      </c>
      <c r="Q27" s="59">
        <v>0.67</v>
      </c>
    </row>
    <row r="28" spans="1:17" ht="15.6" x14ac:dyDescent="0.3">
      <c r="F28" s="30"/>
      <c r="O28" s="28" t="s">
        <v>199</v>
      </c>
      <c r="P28" s="28">
        <v>29</v>
      </c>
      <c r="Q28" s="59">
        <v>0.28999999999999998</v>
      </c>
    </row>
  </sheetData>
  <mergeCells count="7">
    <mergeCell ref="B1:B2"/>
    <mergeCell ref="A1:A2"/>
    <mergeCell ref="L6:L7"/>
    <mergeCell ref="M6:M7"/>
    <mergeCell ref="J6:K6"/>
    <mergeCell ref="F1:H1"/>
    <mergeCell ref="C1:E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C2D86-84E2-47A2-8259-6CD277C23590}">
  <dimension ref="B1:F24"/>
  <sheetViews>
    <sheetView zoomScale="70" zoomScaleNormal="70" workbookViewId="0">
      <selection sqref="A1:XFD1"/>
    </sheetView>
  </sheetViews>
  <sheetFormatPr defaultRowHeight="14.4" x14ac:dyDescent="0.3"/>
  <cols>
    <col min="1" max="1" width="7.109375" customWidth="1"/>
    <col min="2" max="2" width="9.6640625" customWidth="1"/>
    <col min="3" max="6" width="12.6640625" customWidth="1"/>
  </cols>
  <sheetData>
    <row r="1" spans="2:6" ht="16.2" x14ac:dyDescent="0.3">
      <c r="B1" s="36" t="s">
        <v>61</v>
      </c>
      <c r="C1" s="36" t="s">
        <v>46</v>
      </c>
      <c r="D1" s="36" t="s">
        <v>47</v>
      </c>
      <c r="E1" s="37" t="s">
        <v>48</v>
      </c>
      <c r="F1" s="36" t="s">
        <v>49</v>
      </c>
    </row>
    <row r="2" spans="2:6" ht="15.6" x14ac:dyDescent="0.3">
      <c r="B2" s="27" t="s">
        <v>25</v>
      </c>
      <c r="C2" s="46">
        <v>2.14</v>
      </c>
      <c r="D2" s="46">
        <v>2.91</v>
      </c>
      <c r="E2" s="27">
        <f>C2-D2</f>
        <v>-0.77</v>
      </c>
      <c r="F2" s="60">
        <f>_xlfn.RANK.AVG(E2,E2:E20,0)</f>
        <v>8</v>
      </c>
    </row>
    <row r="3" spans="2:6" ht="15.6" x14ac:dyDescent="0.3">
      <c r="B3" s="27" t="s">
        <v>26</v>
      </c>
      <c r="C3" s="46">
        <v>1.79</v>
      </c>
      <c r="D3" s="46">
        <v>2.44</v>
      </c>
      <c r="E3" s="27">
        <f t="shared" ref="E3:E20" si="0">C3-D3</f>
        <v>-0.64999999999999991</v>
      </c>
      <c r="F3" s="60">
        <f t="shared" ref="F3:F20" si="1">_xlfn.RANK.AVG(E3, $E$2:$E$20,0)</f>
        <v>3</v>
      </c>
    </row>
    <row r="4" spans="2:6" ht="15.6" x14ac:dyDescent="0.3">
      <c r="B4" s="27" t="s">
        <v>27</v>
      </c>
      <c r="C4" s="46">
        <v>1.45</v>
      </c>
      <c r="D4" s="46">
        <v>2.58</v>
      </c>
      <c r="E4" s="27">
        <f t="shared" si="0"/>
        <v>-1.1300000000000001</v>
      </c>
      <c r="F4" s="60">
        <f t="shared" si="1"/>
        <v>13</v>
      </c>
    </row>
    <row r="5" spans="2:6" ht="15.6" x14ac:dyDescent="0.3">
      <c r="B5" s="27" t="s">
        <v>28</v>
      </c>
      <c r="C5" s="46">
        <v>1.28</v>
      </c>
      <c r="D5" s="46">
        <v>2.34</v>
      </c>
      <c r="E5" s="27">
        <f t="shared" si="0"/>
        <v>-1.0599999999999998</v>
      </c>
      <c r="F5" s="60">
        <f t="shared" si="1"/>
        <v>12</v>
      </c>
    </row>
    <row r="6" spans="2:6" ht="15.6" x14ac:dyDescent="0.3">
      <c r="B6" s="27" t="s">
        <v>29</v>
      </c>
      <c r="C6" s="46">
        <v>1.47</v>
      </c>
      <c r="D6" s="46">
        <v>2.33</v>
      </c>
      <c r="E6" s="27">
        <f t="shared" si="0"/>
        <v>-0.8600000000000001</v>
      </c>
      <c r="F6" s="60">
        <f t="shared" si="1"/>
        <v>10</v>
      </c>
    </row>
    <row r="7" spans="2:6" ht="15.6" x14ac:dyDescent="0.3">
      <c r="B7" s="27" t="s">
        <v>30</v>
      </c>
      <c r="C7" s="46">
        <v>1.24</v>
      </c>
      <c r="D7" s="46">
        <v>2.73</v>
      </c>
      <c r="E7" s="49">
        <f t="shared" si="0"/>
        <v>-1.49</v>
      </c>
      <c r="F7" s="60">
        <f t="shared" si="1"/>
        <v>19</v>
      </c>
    </row>
    <row r="8" spans="2:6" ht="15.6" x14ac:dyDescent="0.3">
      <c r="B8" s="27" t="s">
        <v>31</v>
      </c>
      <c r="C8" s="46">
        <v>1.3</v>
      </c>
      <c r="D8" s="46">
        <v>2.77</v>
      </c>
      <c r="E8" s="27">
        <f t="shared" si="0"/>
        <v>-1.47</v>
      </c>
      <c r="F8" s="60">
        <f t="shared" si="1"/>
        <v>18</v>
      </c>
    </row>
    <row r="9" spans="2:6" ht="15.6" x14ac:dyDescent="0.3">
      <c r="B9" s="27" t="s">
        <v>32</v>
      </c>
      <c r="C9" s="46">
        <v>1.68</v>
      </c>
      <c r="D9" s="46">
        <v>2.89</v>
      </c>
      <c r="E9" s="27">
        <f t="shared" si="0"/>
        <v>-1.2100000000000002</v>
      </c>
      <c r="F9" s="60">
        <f t="shared" si="1"/>
        <v>17</v>
      </c>
    </row>
    <row r="10" spans="2:6" ht="15.6" x14ac:dyDescent="0.3">
      <c r="B10" s="27" t="s">
        <v>33</v>
      </c>
      <c r="C10" s="46">
        <v>1.49</v>
      </c>
      <c r="D10" s="46">
        <v>2.65</v>
      </c>
      <c r="E10" s="49">
        <f t="shared" si="0"/>
        <v>-1.1599999999999999</v>
      </c>
      <c r="F10" s="60">
        <f t="shared" si="1"/>
        <v>16</v>
      </c>
    </row>
    <row r="11" spans="2:6" ht="15.6" x14ac:dyDescent="0.3">
      <c r="B11" s="27" t="s">
        <v>34</v>
      </c>
      <c r="C11" s="46">
        <v>1.82</v>
      </c>
      <c r="D11" s="46">
        <v>2.54</v>
      </c>
      <c r="E11" s="27">
        <f t="shared" si="0"/>
        <v>-0.72</v>
      </c>
      <c r="F11" s="60">
        <f t="shared" si="1"/>
        <v>4</v>
      </c>
    </row>
    <row r="12" spans="2:6" ht="15.6" x14ac:dyDescent="0.3">
      <c r="B12" s="27" t="s">
        <v>35</v>
      </c>
      <c r="C12" s="46">
        <v>1.84</v>
      </c>
      <c r="D12" s="46">
        <v>2.59</v>
      </c>
      <c r="E12" s="27">
        <f t="shared" si="0"/>
        <v>-0.74999999999999978</v>
      </c>
      <c r="F12" s="60">
        <f t="shared" si="1"/>
        <v>6</v>
      </c>
    </row>
    <row r="13" spans="2:6" ht="15.6" x14ac:dyDescent="0.3">
      <c r="B13" s="27" t="s">
        <v>36</v>
      </c>
      <c r="C13" s="46">
        <v>2.15</v>
      </c>
      <c r="D13" s="46">
        <v>2.4300000000000002</v>
      </c>
      <c r="E13" s="27">
        <f t="shared" si="0"/>
        <v>-0.28000000000000025</v>
      </c>
      <c r="F13" s="60">
        <f t="shared" si="1"/>
        <v>1</v>
      </c>
    </row>
    <row r="14" spans="2:6" ht="15.6" x14ac:dyDescent="0.3">
      <c r="B14" s="27" t="s">
        <v>37</v>
      </c>
      <c r="C14" s="46">
        <v>1.54</v>
      </c>
      <c r="D14" s="46">
        <v>2.5299999999999998</v>
      </c>
      <c r="E14" s="27">
        <f t="shared" si="0"/>
        <v>-0.98999999999999977</v>
      </c>
      <c r="F14" s="60">
        <f t="shared" si="1"/>
        <v>11</v>
      </c>
    </row>
    <row r="15" spans="2:6" ht="15.6" x14ac:dyDescent="0.3">
      <c r="B15" s="27" t="s">
        <v>38</v>
      </c>
      <c r="C15" s="46">
        <v>1.6</v>
      </c>
      <c r="D15" s="46">
        <v>2.35</v>
      </c>
      <c r="E15" s="27">
        <f t="shared" si="0"/>
        <v>-0.75</v>
      </c>
      <c r="F15" s="60">
        <f t="shared" si="1"/>
        <v>7</v>
      </c>
    </row>
    <row r="16" spans="2:6" ht="15.6" x14ac:dyDescent="0.3">
      <c r="B16" s="27" t="s">
        <v>39</v>
      </c>
      <c r="C16" s="46">
        <v>1.95</v>
      </c>
      <c r="D16" s="46">
        <v>2.69</v>
      </c>
      <c r="E16" s="27">
        <f t="shared" si="0"/>
        <v>-0.74</v>
      </c>
      <c r="F16" s="60">
        <f t="shared" si="1"/>
        <v>5</v>
      </c>
    </row>
    <row r="17" spans="2:6" ht="15.6" x14ac:dyDescent="0.3">
      <c r="B17" s="27" t="s">
        <v>41</v>
      </c>
      <c r="C17" s="50">
        <v>1.57</v>
      </c>
      <c r="D17" s="46">
        <v>2.72</v>
      </c>
      <c r="E17" s="27">
        <f t="shared" si="0"/>
        <v>-1.1500000000000001</v>
      </c>
      <c r="F17" s="60">
        <f t="shared" si="1"/>
        <v>15</v>
      </c>
    </row>
    <row r="18" spans="2:6" ht="15.6" x14ac:dyDescent="0.3">
      <c r="B18" s="27" t="s">
        <v>43</v>
      </c>
      <c r="C18" s="46">
        <v>2.14</v>
      </c>
      <c r="D18" s="46">
        <v>2.65</v>
      </c>
      <c r="E18" s="27">
        <f t="shared" si="0"/>
        <v>-0.50999999999999979</v>
      </c>
      <c r="F18" s="60">
        <f t="shared" si="1"/>
        <v>2</v>
      </c>
    </row>
    <row r="19" spans="2:6" ht="15.6" x14ac:dyDescent="0.3">
      <c r="B19" s="27" t="s">
        <v>44</v>
      </c>
      <c r="C19" s="46">
        <v>1.35</v>
      </c>
      <c r="D19" s="46">
        <v>2.5</v>
      </c>
      <c r="E19" s="27">
        <f t="shared" si="0"/>
        <v>-1.1499999999999999</v>
      </c>
      <c r="F19" s="60">
        <f t="shared" si="1"/>
        <v>14</v>
      </c>
    </row>
    <row r="20" spans="2:6" ht="15.6" x14ac:dyDescent="0.3">
      <c r="B20" s="27" t="s">
        <v>45</v>
      </c>
      <c r="C20" s="46">
        <v>1.78</v>
      </c>
      <c r="D20" s="46">
        <v>2.61</v>
      </c>
      <c r="E20" s="27">
        <f t="shared" si="0"/>
        <v>-0.82999999999999985</v>
      </c>
      <c r="F20" s="60">
        <f t="shared" si="1"/>
        <v>9</v>
      </c>
    </row>
    <row r="21" spans="2:6" ht="15.6" x14ac:dyDescent="0.3">
      <c r="B21" s="36" t="s">
        <v>62</v>
      </c>
      <c r="C21" s="36">
        <f>SUM(C2:C20)</f>
        <v>31.580000000000005</v>
      </c>
      <c r="D21" s="36">
        <f t="shared" ref="D21:E21" si="2">SUM(D2:D20)</f>
        <v>49.249999999999993</v>
      </c>
      <c r="E21" s="36">
        <f t="shared" si="2"/>
        <v>-17.669999999999998</v>
      </c>
      <c r="F21" s="61"/>
    </row>
    <row r="23" spans="2:6" x14ac:dyDescent="0.3">
      <c r="D23" s="10"/>
      <c r="E23" s="10"/>
    </row>
    <row r="24" spans="2:6" x14ac:dyDescent="0.3">
      <c r="D24" s="10"/>
      <c r="E24" s="10"/>
    </row>
  </sheetData>
  <phoneticPr fontId="1"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04D49-85D3-42F1-B7AF-49B875C7FCF0}">
  <dimension ref="B2:N30"/>
  <sheetViews>
    <sheetView zoomScale="85" zoomScaleNormal="85" workbookViewId="0">
      <selection activeCell="R5" sqref="R5"/>
    </sheetView>
  </sheetViews>
  <sheetFormatPr defaultRowHeight="14.4" x14ac:dyDescent="0.3"/>
  <cols>
    <col min="2" max="2" width="4.88671875" customWidth="1"/>
    <col min="3" max="3" width="14.109375" customWidth="1"/>
    <col min="4" max="4" width="9.5546875" customWidth="1"/>
    <col min="7" max="8" width="17.6640625" customWidth="1"/>
    <col min="9" max="9" width="7.88671875" customWidth="1"/>
    <col min="11" max="11" width="35.109375" customWidth="1"/>
    <col min="12" max="12" width="8.88671875" customWidth="1"/>
  </cols>
  <sheetData>
    <row r="2" spans="2:14" x14ac:dyDescent="0.3">
      <c r="F2" s="68" t="s">
        <v>52</v>
      </c>
      <c r="G2" s="68"/>
    </row>
    <row r="3" spans="2:14" x14ac:dyDescent="0.3">
      <c r="B3" s="16" t="s">
        <v>63</v>
      </c>
      <c r="C3" s="16" t="s">
        <v>64</v>
      </c>
      <c r="D3" s="16" t="s">
        <v>61</v>
      </c>
      <c r="E3" s="16" t="s">
        <v>46</v>
      </c>
      <c r="F3" s="16" t="s">
        <v>47</v>
      </c>
      <c r="G3" s="16" t="s">
        <v>65</v>
      </c>
      <c r="H3" s="10"/>
      <c r="M3" t="s">
        <v>205</v>
      </c>
    </row>
    <row r="4" spans="2:14" x14ac:dyDescent="0.3">
      <c r="B4" s="15">
        <v>1</v>
      </c>
      <c r="C4" s="71" t="s">
        <v>66</v>
      </c>
      <c r="D4" s="15" t="str">
        <f>'GAP fix'!B2</f>
        <v>TA01</v>
      </c>
      <c r="E4" s="21">
        <v>214</v>
      </c>
      <c r="F4" s="21">
        <v>291</v>
      </c>
      <c r="G4" s="17">
        <f>(E4/F4)*100%</f>
        <v>0.73539518900343648</v>
      </c>
      <c r="H4" s="13"/>
      <c r="K4" s="13"/>
      <c r="M4" s="2" t="s">
        <v>57</v>
      </c>
      <c r="N4" s="2" t="s">
        <v>58</v>
      </c>
    </row>
    <row r="5" spans="2:14" x14ac:dyDescent="0.3">
      <c r="B5" s="15">
        <v>2</v>
      </c>
      <c r="C5" s="72"/>
      <c r="D5" s="15" t="str">
        <f>'GAP fix'!B3</f>
        <v>TA02</v>
      </c>
      <c r="E5" s="21">
        <v>179</v>
      </c>
      <c r="F5" s="21">
        <v>244</v>
      </c>
      <c r="G5" s="17">
        <f t="shared" ref="G5:G22" si="0">(E5/F5)*100%</f>
        <v>0.73360655737704916</v>
      </c>
      <c r="H5" s="18"/>
      <c r="I5" s="16" t="s">
        <v>46</v>
      </c>
      <c r="J5" s="16" t="s">
        <v>47</v>
      </c>
      <c r="K5" s="16" t="s">
        <v>71</v>
      </c>
      <c r="L5" s="18"/>
      <c r="M5" s="18"/>
      <c r="N5">
        <v>2.34</v>
      </c>
    </row>
    <row r="6" spans="2:14" x14ac:dyDescent="0.3">
      <c r="B6" s="15">
        <v>3</v>
      </c>
      <c r="C6" s="72"/>
      <c r="D6" s="15" t="str">
        <f>'GAP fix'!B4</f>
        <v>TA03</v>
      </c>
      <c r="E6" s="21">
        <v>145</v>
      </c>
      <c r="F6" s="21">
        <v>258</v>
      </c>
      <c r="G6" s="17">
        <f t="shared" si="0"/>
        <v>0.56201550387596899</v>
      </c>
      <c r="H6" s="13"/>
      <c r="I6" s="15">
        <f>'(x) Kenyataan 1 xyz fix'!G125</f>
        <v>3158</v>
      </c>
      <c r="J6" s="15">
        <f>'(y) Harapan 1 xyz fix'!D125</f>
        <v>4925</v>
      </c>
      <c r="K6" s="17">
        <f>(I6/J6)*100%</f>
        <v>0.64121827411167509</v>
      </c>
      <c r="M6">
        <v>1.79</v>
      </c>
      <c r="N6">
        <v>2.23</v>
      </c>
    </row>
    <row r="7" spans="2:14" x14ac:dyDescent="0.3">
      <c r="B7" s="15">
        <v>4</v>
      </c>
      <c r="C7" s="73"/>
      <c r="D7" s="15" t="str">
        <f>'GAP fix'!B5</f>
        <v>TA04</v>
      </c>
      <c r="E7" s="21">
        <v>128</v>
      </c>
      <c r="F7" s="21">
        <v>234</v>
      </c>
      <c r="G7" s="17">
        <f t="shared" si="0"/>
        <v>0.54700854700854706</v>
      </c>
      <c r="H7" s="13"/>
      <c r="M7">
        <v>1.45</v>
      </c>
      <c r="N7">
        <v>2.75</v>
      </c>
    </row>
    <row r="8" spans="2:14" x14ac:dyDescent="0.3">
      <c r="B8" s="15">
        <v>5</v>
      </c>
      <c r="C8" s="71" t="s">
        <v>67</v>
      </c>
      <c r="D8" s="15" t="str">
        <f>'GAP fix'!B6</f>
        <v>RL05</v>
      </c>
      <c r="E8" s="21">
        <v>147</v>
      </c>
      <c r="F8" s="21">
        <v>233</v>
      </c>
      <c r="G8" s="17">
        <f t="shared" si="0"/>
        <v>0.63090128755364805</v>
      </c>
      <c r="H8" s="13"/>
      <c r="I8" s="69" t="s">
        <v>56</v>
      </c>
      <c r="J8" s="69"/>
      <c r="K8" s="69"/>
      <c r="M8">
        <v>1.28</v>
      </c>
      <c r="N8">
        <v>2.77</v>
      </c>
    </row>
    <row r="9" spans="2:14" x14ac:dyDescent="0.3">
      <c r="B9" s="15">
        <v>6</v>
      </c>
      <c r="C9" s="72"/>
      <c r="D9" s="15" t="str">
        <f>'GAP fix'!B7</f>
        <v>RL06</v>
      </c>
      <c r="E9" s="21">
        <v>124</v>
      </c>
      <c r="F9" s="21">
        <v>273</v>
      </c>
      <c r="G9" s="17">
        <f t="shared" si="0"/>
        <v>0.45421245421245421</v>
      </c>
      <c r="H9" s="13"/>
      <c r="I9" t="s">
        <v>54</v>
      </c>
      <c r="J9">
        <f>'(x) Kenyataan 1 xyz fix'!E125</f>
        <v>31.580000000000005</v>
      </c>
      <c r="K9" s="12">
        <f>J9/19</f>
        <v>1.662105263157895</v>
      </c>
      <c r="M9">
        <v>1.47</v>
      </c>
      <c r="N9">
        <v>2.73</v>
      </c>
    </row>
    <row r="10" spans="2:14" x14ac:dyDescent="0.3">
      <c r="B10" s="15">
        <v>7</v>
      </c>
      <c r="C10" s="72"/>
      <c r="D10" s="15" t="str">
        <f>'GAP fix'!B8</f>
        <v>RL07</v>
      </c>
      <c r="E10" s="21">
        <v>130</v>
      </c>
      <c r="F10" s="21">
        <v>277</v>
      </c>
      <c r="G10" s="17">
        <f t="shared" si="0"/>
        <v>0.46931407942238268</v>
      </c>
      <c r="H10" s="13"/>
      <c r="I10" t="s">
        <v>53</v>
      </c>
      <c r="J10">
        <f>'(y) Harapan 1 xyz fix'!B125</f>
        <v>49.249999999999993</v>
      </c>
      <c r="K10" s="12">
        <f>J10/19</f>
        <v>2.5921052631578942</v>
      </c>
      <c r="M10">
        <v>1.24</v>
      </c>
      <c r="N10">
        <v>2.4</v>
      </c>
    </row>
    <row r="11" spans="2:14" x14ac:dyDescent="0.3">
      <c r="B11" s="15">
        <v>8</v>
      </c>
      <c r="C11" s="72"/>
      <c r="D11" s="15" t="str">
        <f>'GAP fix'!B9</f>
        <v>RL08</v>
      </c>
      <c r="E11" s="21">
        <v>168</v>
      </c>
      <c r="F11" s="21">
        <v>289</v>
      </c>
      <c r="G11" s="17">
        <f t="shared" si="0"/>
        <v>0.58131487889273359</v>
      </c>
      <c r="H11" s="13"/>
      <c r="M11">
        <v>1.3</v>
      </c>
      <c r="N11">
        <v>2.34</v>
      </c>
    </row>
    <row r="12" spans="2:14" x14ac:dyDescent="0.3">
      <c r="B12" s="15">
        <v>9</v>
      </c>
      <c r="C12" s="73"/>
      <c r="D12" s="15" t="str">
        <f>'GAP fix'!B10</f>
        <v>RL09</v>
      </c>
      <c r="E12" s="21">
        <v>149</v>
      </c>
      <c r="F12" s="21">
        <v>265</v>
      </c>
      <c r="G12" s="17">
        <f t="shared" si="0"/>
        <v>0.56226415094339621</v>
      </c>
      <c r="H12" s="13"/>
      <c r="M12">
        <v>1.68</v>
      </c>
      <c r="N12">
        <v>2.89</v>
      </c>
    </row>
    <row r="13" spans="2:14" x14ac:dyDescent="0.3">
      <c r="B13" s="15">
        <v>10</v>
      </c>
      <c r="C13" s="71" t="s">
        <v>68</v>
      </c>
      <c r="D13" s="15" t="str">
        <f>'GAP fix'!B11</f>
        <v>RS10</v>
      </c>
      <c r="E13" s="21">
        <v>182</v>
      </c>
      <c r="F13" s="21">
        <v>254</v>
      </c>
      <c r="G13" s="17">
        <f t="shared" si="0"/>
        <v>0.71653543307086609</v>
      </c>
      <c r="H13" s="13"/>
      <c r="M13">
        <v>1.49</v>
      </c>
      <c r="N13">
        <v>2.65</v>
      </c>
    </row>
    <row r="14" spans="2:14" x14ac:dyDescent="0.3">
      <c r="B14" s="15">
        <v>11</v>
      </c>
      <c r="C14" s="72"/>
      <c r="D14" s="15" t="str">
        <f>'GAP fix'!B12</f>
        <v>RS11</v>
      </c>
      <c r="E14" s="21">
        <v>184</v>
      </c>
      <c r="F14" s="21">
        <v>259</v>
      </c>
      <c r="G14" s="17">
        <f t="shared" si="0"/>
        <v>0.71042471042471045</v>
      </c>
      <c r="H14" s="13"/>
      <c r="M14">
        <v>1.82</v>
      </c>
      <c r="N14">
        <v>2.59</v>
      </c>
    </row>
    <row r="15" spans="2:14" x14ac:dyDescent="0.3">
      <c r="B15" s="15">
        <v>12</v>
      </c>
      <c r="C15" s="73"/>
      <c r="D15" s="15" t="str">
        <f>'GAP fix'!B13</f>
        <v>RS12</v>
      </c>
      <c r="E15" s="21">
        <v>215</v>
      </c>
      <c r="F15" s="21">
        <v>243</v>
      </c>
      <c r="G15" s="17">
        <f t="shared" si="0"/>
        <v>0.8847736625514403</v>
      </c>
      <c r="H15" s="13"/>
      <c r="M15">
        <v>1.84</v>
      </c>
      <c r="N15">
        <v>2.4700000000000002</v>
      </c>
    </row>
    <row r="16" spans="2:14" x14ac:dyDescent="0.3">
      <c r="B16" s="15">
        <v>13</v>
      </c>
      <c r="C16" s="71" t="s">
        <v>69</v>
      </c>
      <c r="D16" s="15" t="str">
        <f>'GAP fix'!B14</f>
        <v>AS13</v>
      </c>
      <c r="E16" s="21">
        <v>154</v>
      </c>
      <c r="F16" s="21">
        <v>253</v>
      </c>
      <c r="G16" s="17">
        <f t="shared" si="0"/>
        <v>0.60869565217391308</v>
      </c>
      <c r="H16" s="13"/>
      <c r="M16">
        <v>2.15</v>
      </c>
      <c r="N16">
        <v>2.72</v>
      </c>
    </row>
    <row r="17" spans="2:14" x14ac:dyDescent="0.3">
      <c r="B17" s="15">
        <v>14</v>
      </c>
      <c r="C17" s="72"/>
      <c r="D17" s="15" t="str">
        <f>'GAP fix'!B15</f>
        <v>AS14</v>
      </c>
      <c r="E17" s="21">
        <v>160</v>
      </c>
      <c r="F17" s="21">
        <v>235</v>
      </c>
      <c r="G17" s="17">
        <f t="shared" si="0"/>
        <v>0.68085106382978722</v>
      </c>
      <c r="H17" s="13"/>
      <c r="M17">
        <v>1.54</v>
      </c>
      <c r="N17">
        <v>2.63</v>
      </c>
    </row>
    <row r="18" spans="2:14" x14ac:dyDescent="0.3">
      <c r="B18" s="15">
        <v>15</v>
      </c>
      <c r="C18" s="72"/>
      <c r="D18" s="15" t="str">
        <f>'GAP fix'!B16</f>
        <v>AS15</v>
      </c>
      <c r="E18" s="21">
        <v>195</v>
      </c>
      <c r="F18" s="21">
        <v>269</v>
      </c>
      <c r="G18" s="17">
        <f t="shared" si="0"/>
        <v>0.72490706319702602</v>
      </c>
      <c r="H18" s="13"/>
      <c r="M18">
        <v>1.6</v>
      </c>
      <c r="N18">
        <v>2.65</v>
      </c>
    </row>
    <row r="19" spans="2:14" x14ac:dyDescent="0.3">
      <c r="B19" s="15">
        <v>16</v>
      </c>
      <c r="C19" s="73"/>
      <c r="D19" s="15" t="str">
        <f>'GAP fix'!B17</f>
        <v>AS17</v>
      </c>
      <c r="E19" s="21">
        <v>157</v>
      </c>
      <c r="F19" s="21">
        <v>272</v>
      </c>
      <c r="G19" s="17">
        <f t="shared" si="0"/>
        <v>0.57720588235294112</v>
      </c>
      <c r="H19" s="13"/>
      <c r="M19">
        <v>1.95</v>
      </c>
      <c r="N19">
        <v>2.69</v>
      </c>
    </row>
    <row r="20" spans="2:14" x14ac:dyDescent="0.3">
      <c r="B20" s="15">
        <v>17</v>
      </c>
      <c r="C20" s="71" t="s">
        <v>70</v>
      </c>
      <c r="D20" s="15" t="str">
        <f>'GAP fix'!B18</f>
        <v>EM19</v>
      </c>
      <c r="E20" s="21">
        <v>214</v>
      </c>
      <c r="F20" s="21">
        <v>265</v>
      </c>
      <c r="G20" s="17">
        <f t="shared" si="0"/>
        <v>0.8075471698113208</v>
      </c>
      <c r="H20" s="13"/>
      <c r="M20">
        <v>1.49</v>
      </c>
      <c r="N20">
        <v>2.64</v>
      </c>
    </row>
    <row r="21" spans="2:14" x14ac:dyDescent="0.3">
      <c r="B21" s="15">
        <v>18</v>
      </c>
      <c r="C21" s="72"/>
      <c r="D21" s="15" t="str">
        <f>'GAP fix'!B19</f>
        <v>EM20</v>
      </c>
      <c r="E21" s="21">
        <v>135</v>
      </c>
      <c r="F21" s="21">
        <v>250</v>
      </c>
      <c r="G21" s="17">
        <f t="shared" si="0"/>
        <v>0.54</v>
      </c>
      <c r="H21" s="13"/>
      <c r="M21">
        <v>1.57</v>
      </c>
      <c r="N21">
        <v>2.4300000000000002</v>
      </c>
    </row>
    <row r="22" spans="2:14" x14ac:dyDescent="0.3">
      <c r="B22" s="15">
        <v>19</v>
      </c>
      <c r="C22" s="73"/>
      <c r="D22" s="15" t="str">
        <f>'GAP fix'!B20</f>
        <v>EM21</v>
      </c>
      <c r="E22" s="21">
        <v>178</v>
      </c>
      <c r="F22" s="21">
        <v>261</v>
      </c>
      <c r="G22" s="17">
        <f t="shared" si="0"/>
        <v>0.68199233716475094</v>
      </c>
      <c r="H22" s="13"/>
      <c r="M22">
        <v>1.81</v>
      </c>
      <c r="N22">
        <v>2.58</v>
      </c>
    </row>
    <row r="23" spans="2:14" x14ac:dyDescent="0.3">
      <c r="G23" s="13"/>
      <c r="H23" s="13"/>
      <c r="M23">
        <v>2.14</v>
      </c>
      <c r="N23">
        <v>2.69</v>
      </c>
    </row>
    <row r="24" spans="2:14" x14ac:dyDescent="0.3">
      <c r="G24" s="13"/>
      <c r="H24" s="13"/>
      <c r="M24">
        <v>1.35</v>
      </c>
      <c r="N24">
        <v>2.66</v>
      </c>
    </row>
    <row r="25" spans="2:14" x14ac:dyDescent="0.3">
      <c r="M25">
        <v>1.78</v>
      </c>
      <c r="N25">
        <v>2.61</v>
      </c>
    </row>
    <row r="26" spans="2:14" x14ac:dyDescent="0.3">
      <c r="G26" s="70" t="s">
        <v>55</v>
      </c>
    </row>
    <row r="27" spans="2:14" x14ac:dyDescent="0.3">
      <c r="G27" s="70"/>
    </row>
    <row r="28" spans="2:14" x14ac:dyDescent="0.3">
      <c r="G28" s="70"/>
    </row>
    <row r="29" spans="2:14" x14ac:dyDescent="0.3">
      <c r="G29" s="70"/>
    </row>
    <row r="30" spans="2:14" x14ac:dyDescent="0.3">
      <c r="G30" s="70"/>
    </row>
  </sheetData>
  <mergeCells count="8">
    <mergeCell ref="F2:G2"/>
    <mergeCell ref="I8:K8"/>
    <mergeCell ref="G26:G30"/>
    <mergeCell ref="C4:C7"/>
    <mergeCell ref="C8:C12"/>
    <mergeCell ref="C13:C15"/>
    <mergeCell ref="C16:C19"/>
    <mergeCell ref="C20:C2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data nasabah</vt:lpstr>
      <vt:lpstr>atribut export</vt:lpstr>
      <vt:lpstr>(x) Kenyataan 1 xyz fix</vt:lpstr>
      <vt:lpstr>(y) Harapan 1 xyz fix</vt:lpstr>
      <vt:lpstr>(x) Kenyataan 2 wvx</vt:lpstr>
      <vt:lpstr>(y) Harapan 2 wvx</vt:lpstr>
      <vt:lpstr>validitas reliabilitas</vt:lpstr>
      <vt:lpstr>GAP fix</vt:lpstr>
      <vt:lpstr>kesesuaian</vt:lpstr>
      <vt:lpstr>what how</vt:lpstr>
      <vt:lpstr>planning matrik</vt:lpstr>
      <vt:lpstr>hoq</vt:lpstr>
      <vt:lpstr>tknikal matrik</vt:lpstr>
      <vt:lpstr>'atribut export'!Print_Area</vt:lpstr>
      <vt:lpstr>hoq!Print_Area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Elly Dwi Putri Utari</dc:creator>
  <cp:lastModifiedBy>faris ardiansyah</cp:lastModifiedBy>
  <dcterms:created xsi:type="dcterms:W3CDTF">2023-12-11T15:06:06Z</dcterms:created>
  <dcterms:modified xsi:type="dcterms:W3CDTF">2024-07-03T07:24:36Z</dcterms:modified>
</cp:coreProperties>
</file>