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\Project 22 rangga\"/>
    </mc:Choice>
  </mc:AlternateContent>
  <xr:revisionPtr revIDLastSave="0" documentId="13_ncr:1_{DD24D062-0653-410A-AE5B-0FDDB7345BF5}" xr6:coauthVersionLast="47" xr6:coauthVersionMax="47" xr10:uidLastSave="{00000000-0000-0000-0000-000000000000}"/>
  <bookViews>
    <workbookView xWindow="-110" yWindow="-110" windowWidth="19420" windowHeight="10300" xr2:uid="{510347BE-514D-4175-BC4C-5F55567BA5D0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2" l="1"/>
  <c r="D45" i="2"/>
  <c r="D44" i="2"/>
  <c r="D43" i="2"/>
  <c r="D42" i="2"/>
  <c r="D41" i="2"/>
  <c r="D40" i="2"/>
  <c r="E36" i="2"/>
  <c r="E35" i="2"/>
  <c r="E34" i="2"/>
  <c r="E33" i="2"/>
  <c r="E32" i="2"/>
  <c r="E31" i="2"/>
  <c r="H30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M20" i="2"/>
  <c r="M19" i="2"/>
  <c r="D19" i="2"/>
  <c r="M18" i="2"/>
  <c r="D18" i="2"/>
  <c r="D17" i="2"/>
  <c r="D16" i="2"/>
  <c r="L15" i="2"/>
  <c r="D15" i="2"/>
  <c r="L14" i="2"/>
  <c r="D14" i="2"/>
  <c r="L13" i="2"/>
  <c r="M13" i="2" s="1"/>
  <c r="M14" i="2" s="1"/>
  <c r="M15" i="2" s="1"/>
  <c r="D13" i="2"/>
  <c r="N9" i="2"/>
  <c r="N8" i="2"/>
  <c r="N7" i="2"/>
  <c r="N6" i="2"/>
  <c r="N5" i="2"/>
  <c r="N4" i="2"/>
</calcChain>
</file>

<file path=xl/sharedStrings.xml><?xml version="1.0" encoding="utf-8"?>
<sst xmlns="http://schemas.openxmlformats.org/spreadsheetml/2006/main" count="81" uniqueCount="27">
  <si>
    <r>
      <t xml:space="preserve">Data </t>
    </r>
    <r>
      <rPr>
        <i/>
        <sz val="10"/>
        <color theme="1"/>
        <rFont val="Times New Roman"/>
        <family val="1"/>
      </rPr>
      <t xml:space="preserve">Reject </t>
    </r>
    <r>
      <rPr>
        <sz val="10"/>
        <color theme="1"/>
        <rFont val="Times New Roman"/>
        <family val="1"/>
      </rPr>
      <t>Produk Atap Galvalum Tahun 2022</t>
    </r>
  </si>
  <si>
    <t>Bulan</t>
  </si>
  <si>
    <t>Hasil Produksi</t>
  </si>
  <si>
    <r>
      <t xml:space="preserve">Reject </t>
    </r>
    <r>
      <rPr>
        <sz val="10"/>
        <color theme="1"/>
        <rFont val="Times New Roman"/>
        <family val="1"/>
      </rPr>
      <t>Produksi</t>
    </r>
  </si>
  <si>
    <t>Total</t>
  </si>
  <si>
    <t>Persentase %</t>
  </si>
  <si>
    <t>Desember</t>
  </si>
  <si>
    <t>Januari</t>
  </si>
  <si>
    <t>Februari</t>
  </si>
  <si>
    <t>Maret</t>
  </si>
  <si>
    <t>April</t>
  </si>
  <si>
    <t>Mei</t>
  </si>
  <si>
    <t>Jumlah</t>
  </si>
  <si>
    <t>sobek</t>
  </si>
  <si>
    <t>berlubang</t>
  </si>
  <si>
    <t>pesok</t>
  </si>
  <si>
    <t>Prosentase Cacat (%)</t>
  </si>
  <si>
    <t>Rata-rata</t>
  </si>
  <si>
    <t>Jenis kecacatan</t>
  </si>
  <si>
    <t>Prosentase</t>
  </si>
  <si>
    <t>Kumulatif</t>
  </si>
  <si>
    <t>Proporsi</t>
  </si>
  <si>
    <t>CL</t>
  </si>
  <si>
    <t>LCL</t>
  </si>
  <si>
    <t>UCL</t>
  </si>
  <si>
    <t>Sobek</t>
  </si>
  <si>
    <t>Pesok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</si>
</sst>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/>
    <xf numFmtId="9" fontId="0" fillId="0" borderId="0" xfId="1" applyFont="1"/>
    <xf numFmtId="0" fontId="4" fillId="0" borderId="1" xfId="0" applyFont="1" applyBorder="1" applyAlignment="1">
      <alignment horizontal="center"/>
    </xf>
    <xf numFmtId="9" fontId="4" fillId="0" borderId="1" xfId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center"/>
    </xf>
    <xf numFmtId="1" fontId="0" fillId="0" borderId="0" xfId="0" applyNumberFormat="1"/>
    <xf numFmtId="1" fontId="1" fillId="0" borderId="2" xfId="1" applyNumberFormat="1" applyFont="1" applyFill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1" fillId="0" borderId="3" xfId="1" applyNumberFormat="1" applyFont="1" applyBorder="1" applyAlignment="1">
      <alignment horizontal="center"/>
    </xf>
    <xf numFmtId="1" fontId="1" fillId="0" borderId="4" xfId="1" applyNumberFormat="1" applyFont="1" applyBorder="1" applyAlignment="1">
      <alignment horizontal="center"/>
    </xf>
    <xf numFmtId="1" fontId="1" fillId="0" borderId="5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800" b="0" i="0" baseline="0">
                <a:effectLst/>
              </a:rPr>
              <a:t>Peta Kendali Jenis Cacat Sobek Galvalum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Sheet2!$C$30</c:f>
              <c:strCache>
                <c:ptCount val="1"/>
                <c:pt idx="0">
                  <c:v>Sobek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Sheet2!$C$31:$C$36</c:f>
              <c:numCache>
                <c:formatCode>0</c:formatCode>
                <c:ptCount val="6"/>
                <c:pt idx="0">
                  <c:v>2451</c:v>
                </c:pt>
                <c:pt idx="1">
                  <c:v>1156</c:v>
                </c:pt>
                <c:pt idx="2">
                  <c:v>233</c:v>
                </c:pt>
                <c:pt idx="3">
                  <c:v>461</c:v>
                </c:pt>
                <c:pt idx="4">
                  <c:v>1456</c:v>
                </c:pt>
                <c:pt idx="5">
                  <c:v>1761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43-4AB1-806C-01F4051DF602}"/>
            </c:ext>
          </c:extLst>
        </c:ser>
        <c:ser>
          <c:idx val="1"/>
          <c:order val="1"/>
          <c:tx>
            <c:strRef>
              <c:f>Sheet2!$D$30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Sheet2!$D$31:$D$36</c:f>
              <c:numCache>
                <c:formatCode>0</c:formatCode>
                <c:ptCount val="6"/>
                <c:pt idx="0">
                  <c:v>2470</c:v>
                </c:pt>
                <c:pt idx="1">
                  <c:v>2470</c:v>
                </c:pt>
                <c:pt idx="2">
                  <c:v>2470</c:v>
                </c:pt>
                <c:pt idx="3">
                  <c:v>2470</c:v>
                </c:pt>
                <c:pt idx="4">
                  <c:v>2470</c:v>
                </c:pt>
                <c:pt idx="5">
                  <c:v>2470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43-4AB1-806C-01F4051DF602}"/>
            </c:ext>
          </c:extLst>
        </c:ser>
        <c:ser>
          <c:idx val="2"/>
          <c:order val="2"/>
          <c:tx>
            <c:strRef>
              <c:f>Sheet2!$E$30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Sheet2!$E$31:$E$36</c:f>
              <c:numCache>
                <c:formatCode>0</c:formatCode>
                <c:ptCount val="6"/>
                <c:pt idx="0">
                  <c:v>1253</c:v>
                </c:pt>
                <c:pt idx="1">
                  <c:v>1253</c:v>
                </c:pt>
                <c:pt idx="2">
                  <c:v>1253</c:v>
                </c:pt>
                <c:pt idx="3">
                  <c:v>1253</c:v>
                </c:pt>
                <c:pt idx="4">
                  <c:v>1253</c:v>
                </c:pt>
                <c:pt idx="5">
                  <c:v>1253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43-4AB1-806C-01F4051DF602}"/>
            </c:ext>
          </c:extLst>
        </c:ser>
        <c:ser>
          <c:idx val="3"/>
          <c:order val="3"/>
          <c:tx>
            <c:strRef>
              <c:f>Sheet2!$F$30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Sheet2!$F$31:$F$36</c:f>
              <c:numCache>
                <c:formatCode>0</c:formatCode>
                <c:ptCount val="6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43-4AB1-806C-01F4051DF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7833056"/>
        <c:axId val="1977836800"/>
      </c:lineChart>
      <c:catAx>
        <c:axId val="1977833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77836800"/>
        <c:crosses val="autoZero"/>
        <c:auto val="1"/>
        <c:lblAlgn val="ctr"/>
        <c:lblOffset val="100"/>
        <c:noMultiLvlLbl val="0"/>
      </c:catAx>
      <c:valAx>
        <c:axId val="197783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77833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Peta Kendali Jenis Cacat Pesok Galvalum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Sheet2!$D$48</c:f>
              <c:strCache>
                <c:ptCount val="1"/>
                <c:pt idx="0">
                  <c:v>Pesok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Sheet2!$D$49:$D$54</c:f>
              <c:numCache>
                <c:formatCode>0</c:formatCode>
                <c:ptCount val="6"/>
                <c:pt idx="0">
                  <c:v>3677</c:v>
                </c:pt>
                <c:pt idx="1">
                  <c:v>1733</c:v>
                </c:pt>
                <c:pt idx="2">
                  <c:v>350</c:v>
                </c:pt>
                <c:pt idx="3">
                  <c:v>692</c:v>
                </c:pt>
                <c:pt idx="4">
                  <c:v>2183</c:v>
                </c:pt>
                <c:pt idx="5">
                  <c:v>2641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A1-4E60-96E9-4CBC512EE724}"/>
            </c:ext>
          </c:extLst>
        </c:ser>
        <c:ser>
          <c:idx val="1"/>
          <c:order val="1"/>
          <c:tx>
            <c:strRef>
              <c:f>Sheet2!$E$48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Sheet2!$E$49:$E$54</c:f>
              <c:numCache>
                <c:formatCode>0</c:formatCode>
                <c:ptCount val="6"/>
                <c:pt idx="0">
                  <c:v>3700</c:v>
                </c:pt>
                <c:pt idx="1">
                  <c:v>3700</c:v>
                </c:pt>
                <c:pt idx="2">
                  <c:v>3700</c:v>
                </c:pt>
                <c:pt idx="3">
                  <c:v>3700</c:v>
                </c:pt>
                <c:pt idx="4">
                  <c:v>3700</c:v>
                </c:pt>
                <c:pt idx="5">
                  <c:v>3700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A1-4E60-96E9-4CBC512EE724}"/>
            </c:ext>
          </c:extLst>
        </c:ser>
        <c:ser>
          <c:idx val="2"/>
          <c:order val="2"/>
          <c:tx>
            <c:strRef>
              <c:f>Sheet2!$F$48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Sheet2!$F$49:$F$54</c:f>
              <c:numCache>
                <c:formatCode>0</c:formatCode>
                <c:ptCount val="6"/>
                <c:pt idx="0">
                  <c:v>1879</c:v>
                </c:pt>
                <c:pt idx="1">
                  <c:v>1879</c:v>
                </c:pt>
                <c:pt idx="2">
                  <c:v>1879</c:v>
                </c:pt>
                <c:pt idx="3">
                  <c:v>1879</c:v>
                </c:pt>
                <c:pt idx="4">
                  <c:v>1879</c:v>
                </c:pt>
                <c:pt idx="5">
                  <c:v>1879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A1-4E60-96E9-4CBC512EE724}"/>
            </c:ext>
          </c:extLst>
        </c:ser>
        <c:ser>
          <c:idx val="3"/>
          <c:order val="3"/>
          <c:tx>
            <c:strRef>
              <c:f>Sheet2!$G$48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Sheet2!$G$49:$G$54</c:f>
              <c:numCache>
                <c:formatCode>0</c:formatCode>
                <c:ptCount val="6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A1-4E60-96E9-4CBC512EE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804144"/>
        <c:axId val="179794576"/>
      </c:lineChart>
      <c:catAx>
        <c:axId val="179804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9794576"/>
        <c:crosses val="autoZero"/>
        <c:auto val="1"/>
        <c:lblAlgn val="ctr"/>
        <c:lblOffset val="100"/>
        <c:noMultiLvlLbl val="0"/>
      </c:catAx>
      <c:valAx>
        <c:axId val="17979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9804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485322</xdr:colOff>
      <xdr:row>33</xdr:row>
      <xdr:rowOff>52615</xdr:rowOff>
    </xdr:from>
    <xdr:to>
      <xdr:col>22</xdr:col>
      <xdr:colOff>195036</xdr:colOff>
      <xdr:row>48</xdr:row>
      <xdr:rowOff>74387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3F2D2E7-E962-492B-9D15-48988A20D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521608</xdr:colOff>
      <xdr:row>49</xdr:row>
      <xdr:rowOff>43542</xdr:rowOff>
    </xdr:from>
    <xdr:to>
      <xdr:col>22</xdr:col>
      <xdr:colOff>231322</xdr:colOff>
      <xdr:row>64</xdr:row>
      <xdr:rowOff>65314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7277AF-ADDA-4DEF-BEE4-CFC242E65D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C7368-E1E5-498D-BAC8-A11C3E69F69E}">
  <dimension ref="A2:N59"/>
  <sheetViews>
    <sheetView tabSelected="1" topLeftCell="A19" zoomScale="70" zoomScaleNormal="70" workbookViewId="0">
      <selection activeCell="K19" sqref="K19"/>
    </sheetView>
  </sheetViews>
  <sheetFormatPr defaultRowHeight="14.5" x14ac:dyDescent="0.35"/>
  <cols>
    <col min="1" max="1" width="10.26953125" customWidth="1"/>
    <col min="3" max="3" width="13.81640625" customWidth="1"/>
    <col min="4" max="4" width="18.6328125" customWidth="1"/>
    <col min="5" max="5" width="11.6328125" customWidth="1"/>
    <col min="6" max="6" width="11.26953125" customWidth="1"/>
    <col min="7" max="7" width="11.7265625" customWidth="1"/>
  </cols>
  <sheetData>
    <row r="2" spans="1:14" x14ac:dyDescent="0.35">
      <c r="B2" s="23" t="s">
        <v>0</v>
      </c>
      <c r="C2" s="23"/>
      <c r="D2" s="23"/>
      <c r="E2" s="23"/>
      <c r="F2" s="23"/>
    </row>
    <row r="3" spans="1:14" ht="16" customHeight="1" x14ac:dyDescent="0.35"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J3" s="1" t="s">
        <v>1</v>
      </c>
      <c r="K3" s="6" t="s">
        <v>13</v>
      </c>
      <c r="L3" s="6" t="s">
        <v>14</v>
      </c>
      <c r="M3" s="6" t="s">
        <v>15</v>
      </c>
      <c r="N3" s="6" t="s">
        <v>17</v>
      </c>
    </row>
    <row r="4" spans="1:14" x14ac:dyDescent="0.35">
      <c r="B4" s="1" t="s">
        <v>6</v>
      </c>
      <c r="C4" s="3">
        <v>36575</v>
      </c>
      <c r="D4" s="3">
        <v>8170</v>
      </c>
      <c r="E4" s="3">
        <v>44745</v>
      </c>
      <c r="F4" s="1">
        <v>0.23799999999999999</v>
      </c>
      <c r="J4" s="1" t="s">
        <v>6</v>
      </c>
      <c r="K4" s="12">
        <v>2451</v>
      </c>
      <c r="L4" s="12">
        <v>2042</v>
      </c>
      <c r="M4" s="12">
        <v>3677</v>
      </c>
      <c r="N4" s="8">
        <f>SUM(K4:M4)/3</f>
        <v>2723.3333333333335</v>
      </c>
    </row>
    <row r="5" spans="1:14" x14ac:dyDescent="0.35">
      <c r="B5" s="1" t="s">
        <v>7</v>
      </c>
      <c r="C5" s="3">
        <v>35200</v>
      </c>
      <c r="D5" s="3">
        <v>3852</v>
      </c>
      <c r="E5" s="3">
        <v>39052</v>
      </c>
      <c r="F5" s="1">
        <v>0.20799999999999999</v>
      </c>
      <c r="J5" s="1" t="s">
        <v>7</v>
      </c>
      <c r="K5" s="12">
        <v>1156</v>
      </c>
      <c r="L5" s="12">
        <v>963</v>
      </c>
      <c r="M5" s="12">
        <v>1733</v>
      </c>
      <c r="N5" s="8">
        <f t="shared" ref="N5:N9" si="0">SUM(K5:M5)/3</f>
        <v>1284</v>
      </c>
    </row>
    <row r="6" spans="1:14" x14ac:dyDescent="0.35">
      <c r="B6" s="1" t="s">
        <v>8</v>
      </c>
      <c r="C6" s="3">
        <v>15875</v>
      </c>
      <c r="D6" s="1">
        <v>778</v>
      </c>
      <c r="E6" s="3">
        <v>16653</v>
      </c>
      <c r="F6" s="1">
        <v>8.7999999999999995E-2</v>
      </c>
      <c r="J6" s="1" t="s">
        <v>8</v>
      </c>
      <c r="K6" s="12">
        <v>233</v>
      </c>
      <c r="L6" s="12">
        <v>195</v>
      </c>
      <c r="M6" s="12">
        <v>350</v>
      </c>
      <c r="N6" s="8">
        <f t="shared" si="0"/>
        <v>259.33333333333331</v>
      </c>
    </row>
    <row r="7" spans="1:14" x14ac:dyDescent="0.35">
      <c r="B7" s="1" t="s">
        <v>9</v>
      </c>
      <c r="C7" s="3">
        <v>18670</v>
      </c>
      <c r="D7" s="3">
        <v>1537</v>
      </c>
      <c r="E7" s="3">
        <v>20207</v>
      </c>
      <c r="F7" s="1">
        <v>0.107</v>
      </c>
      <c r="J7" s="1" t="s">
        <v>9</v>
      </c>
      <c r="K7" s="12">
        <v>461</v>
      </c>
      <c r="L7" s="12">
        <v>384</v>
      </c>
      <c r="M7" s="12">
        <v>692</v>
      </c>
      <c r="N7" s="8">
        <f t="shared" si="0"/>
        <v>512.33333333333337</v>
      </c>
    </row>
    <row r="8" spans="1:14" x14ac:dyDescent="0.35">
      <c r="B8" s="1" t="s">
        <v>10</v>
      </c>
      <c r="C8" s="3">
        <v>25380</v>
      </c>
      <c r="D8" s="3">
        <v>4852</v>
      </c>
      <c r="E8" s="3">
        <v>30232</v>
      </c>
      <c r="F8" s="1">
        <v>0.161</v>
      </c>
      <c r="J8" s="1" t="s">
        <v>10</v>
      </c>
      <c r="K8" s="12">
        <v>1456</v>
      </c>
      <c r="L8" s="12">
        <v>1213</v>
      </c>
      <c r="M8" s="12">
        <v>2183</v>
      </c>
      <c r="N8" s="8">
        <f t="shared" si="0"/>
        <v>1617.3333333333333</v>
      </c>
    </row>
    <row r="9" spans="1:14" x14ac:dyDescent="0.35">
      <c r="B9" s="1" t="s">
        <v>11</v>
      </c>
      <c r="C9" s="3">
        <v>30720</v>
      </c>
      <c r="D9" s="3">
        <v>5870</v>
      </c>
      <c r="E9" s="3">
        <v>36590</v>
      </c>
      <c r="F9" s="1">
        <v>0.19500000000000001</v>
      </c>
      <c r="J9" s="1" t="s">
        <v>11</v>
      </c>
      <c r="K9" s="12">
        <v>1761</v>
      </c>
      <c r="L9" s="12">
        <v>1468</v>
      </c>
      <c r="M9" s="12">
        <v>2641</v>
      </c>
      <c r="N9" s="8">
        <f t="shared" si="0"/>
        <v>1956.6666666666667</v>
      </c>
    </row>
    <row r="10" spans="1:14" x14ac:dyDescent="0.35">
      <c r="B10" s="4" t="s">
        <v>12</v>
      </c>
      <c r="C10" s="3">
        <v>162420</v>
      </c>
      <c r="D10" s="3">
        <v>25059</v>
      </c>
      <c r="E10" s="3">
        <v>187479</v>
      </c>
      <c r="F10" s="5"/>
    </row>
    <row r="11" spans="1:14" x14ac:dyDescent="0.35">
      <c r="E11" s="7">
        <v>0.3</v>
      </c>
      <c r="F11" s="7">
        <v>0.25</v>
      </c>
      <c r="G11" s="7">
        <v>0.45</v>
      </c>
    </row>
    <row r="12" spans="1:14" ht="26" x14ac:dyDescent="0.35">
      <c r="A12" s="1" t="s">
        <v>1</v>
      </c>
      <c r="B12" s="1" t="s">
        <v>4</v>
      </c>
      <c r="C12" s="2" t="s">
        <v>3</v>
      </c>
      <c r="D12" s="10" t="s">
        <v>16</v>
      </c>
      <c r="E12" s="6" t="s">
        <v>13</v>
      </c>
      <c r="F12" s="6" t="s">
        <v>14</v>
      </c>
      <c r="G12" s="6" t="s">
        <v>15</v>
      </c>
      <c r="J12" s="13" t="s">
        <v>18</v>
      </c>
      <c r="K12" t="s">
        <v>12</v>
      </c>
      <c r="L12" t="s">
        <v>19</v>
      </c>
      <c r="M12" t="s">
        <v>20</v>
      </c>
    </row>
    <row r="13" spans="1:14" x14ac:dyDescent="0.35">
      <c r="A13" s="1" t="s">
        <v>6</v>
      </c>
      <c r="B13" s="3">
        <v>44745</v>
      </c>
      <c r="C13" s="3">
        <v>8170</v>
      </c>
      <c r="D13" s="11">
        <f>(C13/$C$19)*100%</f>
        <v>0.32603056785985074</v>
      </c>
      <c r="E13" s="12">
        <v>2451</v>
      </c>
      <c r="F13" s="12">
        <v>2042</v>
      </c>
      <c r="G13" s="12">
        <v>3677</v>
      </c>
      <c r="J13" s="6" t="s">
        <v>13</v>
      </c>
      <c r="K13" s="12">
        <v>7518</v>
      </c>
      <c r="L13" s="9">
        <f>(K13/$C$19)*100%</f>
        <v>0.30001197174667782</v>
      </c>
      <c r="M13" s="7">
        <f>L13</f>
        <v>0.30001197174667782</v>
      </c>
    </row>
    <row r="14" spans="1:14" x14ac:dyDescent="0.35">
      <c r="A14" s="1" t="s">
        <v>7</v>
      </c>
      <c r="B14" s="3">
        <v>39052</v>
      </c>
      <c r="C14" s="3">
        <v>3852</v>
      </c>
      <c r="D14" s="11">
        <f t="shared" ref="D14:D19" si="1">(C14/$C$19)*100%</f>
        <v>0.1537172273434694</v>
      </c>
      <c r="E14" s="12">
        <v>1156</v>
      </c>
      <c r="F14" s="12">
        <v>963</v>
      </c>
      <c r="G14" s="12">
        <v>1733</v>
      </c>
      <c r="J14" s="6" t="s">
        <v>14</v>
      </c>
      <c r="K14" s="12">
        <v>6265</v>
      </c>
      <c r="L14" s="9">
        <f t="shared" ref="L14:L15" si="2">(K14/$C$19)*100%</f>
        <v>0.25000997645556489</v>
      </c>
      <c r="M14" s="7">
        <f>M13+L14</f>
        <v>0.55002194820224271</v>
      </c>
    </row>
    <row r="15" spans="1:14" x14ac:dyDescent="0.35">
      <c r="A15" s="1" t="s">
        <v>8</v>
      </c>
      <c r="B15" s="3">
        <v>16653</v>
      </c>
      <c r="C15" s="1">
        <v>778</v>
      </c>
      <c r="D15" s="11">
        <f t="shared" si="1"/>
        <v>3.1046729717865838E-2</v>
      </c>
      <c r="E15" s="12">
        <v>233</v>
      </c>
      <c r="F15" s="12">
        <v>195</v>
      </c>
      <c r="G15" s="12">
        <v>350</v>
      </c>
      <c r="J15" s="6" t="s">
        <v>15</v>
      </c>
      <c r="K15" s="12">
        <v>11276</v>
      </c>
      <c r="L15" s="9">
        <f t="shared" si="2"/>
        <v>0.44997805179775729</v>
      </c>
      <c r="M15" s="7">
        <f>M14+L15</f>
        <v>1</v>
      </c>
    </row>
    <row r="16" spans="1:14" x14ac:dyDescent="0.35">
      <c r="A16" s="1" t="s">
        <v>9</v>
      </c>
      <c r="B16" s="3">
        <v>20207</v>
      </c>
      <c r="C16" s="3">
        <v>1537</v>
      </c>
      <c r="D16" s="11">
        <f t="shared" si="1"/>
        <v>6.1335248812801786E-2</v>
      </c>
      <c r="E16" s="12">
        <v>461</v>
      </c>
      <c r="F16" s="12">
        <v>384</v>
      </c>
      <c r="G16" s="12">
        <v>692</v>
      </c>
    </row>
    <row r="17" spans="1:13" x14ac:dyDescent="0.35">
      <c r="A17" s="1" t="s">
        <v>10</v>
      </c>
      <c r="B17" s="3">
        <v>30232</v>
      </c>
      <c r="C17" s="3">
        <v>4852</v>
      </c>
      <c r="D17" s="11">
        <f t="shared" si="1"/>
        <v>0.19362304960293708</v>
      </c>
      <c r="E17" s="12">
        <v>1456</v>
      </c>
      <c r="F17" s="12">
        <v>1213</v>
      </c>
      <c r="G17" s="12">
        <v>2183</v>
      </c>
    </row>
    <row r="18" spans="1:13" x14ac:dyDescent="0.35">
      <c r="A18" s="1" t="s">
        <v>11</v>
      </c>
      <c r="B18" s="3">
        <v>36590</v>
      </c>
      <c r="C18" s="3">
        <v>5870</v>
      </c>
      <c r="D18" s="11">
        <f t="shared" si="1"/>
        <v>0.23424717666307515</v>
      </c>
      <c r="E18" s="12">
        <v>1761</v>
      </c>
      <c r="F18" s="12">
        <v>1468</v>
      </c>
      <c r="G18" s="12">
        <v>2641</v>
      </c>
      <c r="J18" s="22">
        <v>5</v>
      </c>
      <c r="K18" s="22">
        <v>6</v>
      </c>
      <c r="L18" s="22">
        <v>7</v>
      </c>
      <c r="M18" s="19">
        <f>J18*K18*L18</f>
        <v>210</v>
      </c>
    </row>
    <row r="19" spans="1:13" x14ac:dyDescent="0.35">
      <c r="A19" s="4" t="s">
        <v>12</v>
      </c>
      <c r="B19" s="3">
        <v>187479</v>
      </c>
      <c r="C19" s="3">
        <v>25059</v>
      </c>
      <c r="D19" s="11">
        <f t="shared" si="1"/>
        <v>1</v>
      </c>
      <c r="E19" s="12">
        <v>7518</v>
      </c>
      <c r="F19" s="12">
        <v>6265</v>
      </c>
      <c r="G19" s="12">
        <v>11276</v>
      </c>
      <c r="J19" s="22">
        <v>5</v>
      </c>
      <c r="K19" s="22">
        <v>4</v>
      </c>
      <c r="L19" s="22">
        <v>7</v>
      </c>
      <c r="M19" s="19">
        <f t="shared" ref="M19:M20" si="3">J19*K19*L19</f>
        <v>140</v>
      </c>
    </row>
    <row r="20" spans="1:13" x14ac:dyDescent="0.35">
      <c r="M20" s="19">
        <f t="shared" si="3"/>
        <v>0</v>
      </c>
    </row>
    <row r="21" spans="1:13" x14ac:dyDescent="0.35">
      <c r="A21" s="1" t="s">
        <v>1</v>
      </c>
      <c r="B21" s="1" t="s">
        <v>4</v>
      </c>
      <c r="C21" s="14" t="s">
        <v>13</v>
      </c>
      <c r="D21" s="14" t="s">
        <v>21</v>
      </c>
      <c r="E21" s="15" t="s">
        <v>24</v>
      </c>
      <c r="F21" s="15" t="s">
        <v>22</v>
      </c>
      <c r="G21" s="15" t="s">
        <v>23</v>
      </c>
    </row>
    <row r="22" spans="1:13" x14ac:dyDescent="0.35">
      <c r="A22" s="1" t="s">
        <v>6</v>
      </c>
      <c r="B22" s="3">
        <v>44745</v>
      </c>
      <c r="C22" s="16">
        <v>2451</v>
      </c>
      <c r="D22" s="17">
        <f>C22/B22</f>
        <v>5.4777070063694269E-2</v>
      </c>
      <c r="E22" s="18">
        <v>2306</v>
      </c>
      <c r="F22" s="16">
        <f>$C$28/6</f>
        <v>1253</v>
      </c>
      <c r="G22" s="16">
        <v>200</v>
      </c>
    </row>
    <row r="23" spans="1:13" x14ac:dyDescent="0.35">
      <c r="A23" s="1" t="s">
        <v>7</v>
      </c>
      <c r="B23" s="3">
        <v>39052</v>
      </c>
      <c r="C23" s="16">
        <v>1156</v>
      </c>
      <c r="D23" s="17">
        <f t="shared" ref="D23:D28" si="4">C23/B23</f>
        <v>2.9601556898494315E-2</v>
      </c>
      <c r="E23" s="18">
        <v>2306</v>
      </c>
      <c r="F23" s="16">
        <f t="shared" ref="F23:F27" si="5">$C$28/6</f>
        <v>1253</v>
      </c>
      <c r="G23" s="16">
        <v>200</v>
      </c>
    </row>
    <row r="24" spans="1:13" x14ac:dyDescent="0.35">
      <c r="A24" s="1" t="s">
        <v>8</v>
      </c>
      <c r="B24" s="3">
        <v>16653</v>
      </c>
      <c r="C24" s="16">
        <v>233</v>
      </c>
      <c r="D24" s="17">
        <f t="shared" si="4"/>
        <v>1.3991473007866451E-2</v>
      </c>
      <c r="E24" s="18">
        <v>2306</v>
      </c>
      <c r="F24" s="16">
        <f t="shared" si="5"/>
        <v>1253</v>
      </c>
      <c r="G24" s="16">
        <v>200</v>
      </c>
    </row>
    <row r="25" spans="1:13" x14ac:dyDescent="0.35">
      <c r="A25" s="1" t="s">
        <v>9</v>
      </c>
      <c r="B25" s="3">
        <v>20207</v>
      </c>
      <c r="C25" s="16">
        <v>461</v>
      </c>
      <c r="D25" s="17">
        <f t="shared" si="4"/>
        <v>2.2813876379472461E-2</v>
      </c>
      <c r="E25" s="18">
        <v>2306</v>
      </c>
      <c r="F25" s="16">
        <f t="shared" si="5"/>
        <v>1253</v>
      </c>
      <c r="G25" s="16">
        <v>200</v>
      </c>
    </row>
    <row r="26" spans="1:13" x14ac:dyDescent="0.35">
      <c r="A26" s="1" t="s">
        <v>10</v>
      </c>
      <c r="B26" s="3">
        <v>30232</v>
      </c>
      <c r="C26" s="16">
        <v>1456</v>
      </c>
      <c r="D26" s="17">
        <f t="shared" si="4"/>
        <v>4.8160889124106904E-2</v>
      </c>
      <c r="E26" s="18">
        <v>2306</v>
      </c>
      <c r="F26" s="16">
        <f t="shared" si="5"/>
        <v>1253</v>
      </c>
      <c r="G26" s="16">
        <v>200</v>
      </c>
    </row>
    <row r="27" spans="1:13" x14ac:dyDescent="0.35">
      <c r="A27" s="1" t="s">
        <v>11</v>
      </c>
      <c r="B27" s="3">
        <v>36590</v>
      </c>
      <c r="C27" s="16">
        <v>1761</v>
      </c>
      <c r="D27" s="17">
        <f t="shared" si="4"/>
        <v>4.8127903798852144E-2</v>
      </c>
      <c r="E27" s="18">
        <v>2306</v>
      </c>
      <c r="F27" s="16">
        <f t="shared" si="5"/>
        <v>1253</v>
      </c>
      <c r="G27" s="16">
        <v>200</v>
      </c>
    </row>
    <row r="28" spans="1:13" x14ac:dyDescent="0.35">
      <c r="A28" s="4" t="s">
        <v>12</v>
      </c>
      <c r="B28" s="3">
        <v>187479</v>
      </c>
      <c r="C28" s="16">
        <v>7518</v>
      </c>
      <c r="D28" s="17">
        <f t="shared" si="4"/>
        <v>4.0100491255020562E-2</v>
      </c>
      <c r="E28" s="24"/>
      <c r="F28" s="25"/>
      <c r="G28" s="26"/>
    </row>
    <row r="30" spans="1:13" x14ac:dyDescent="0.35">
      <c r="C30" s="14" t="s">
        <v>25</v>
      </c>
      <c r="D30" s="15" t="s">
        <v>24</v>
      </c>
      <c r="E30" s="15" t="s">
        <v>22</v>
      </c>
      <c r="F30" s="15" t="s">
        <v>23</v>
      </c>
      <c r="H30" s="19">
        <f>E27-F27</f>
        <v>1053</v>
      </c>
    </row>
    <row r="31" spans="1:13" x14ac:dyDescent="0.35">
      <c r="C31" s="16">
        <v>2451</v>
      </c>
      <c r="D31" s="18">
        <v>2470</v>
      </c>
      <c r="E31" s="16">
        <f>$C$28/6</f>
        <v>1253</v>
      </c>
      <c r="F31" s="16">
        <v>200</v>
      </c>
    </row>
    <row r="32" spans="1:13" x14ac:dyDescent="0.35">
      <c r="C32" s="16">
        <v>1156</v>
      </c>
      <c r="D32" s="18">
        <v>2470</v>
      </c>
      <c r="E32" s="16">
        <f t="shared" ref="E32:E36" si="6">$C$28/6</f>
        <v>1253</v>
      </c>
      <c r="F32" s="16">
        <v>200</v>
      </c>
    </row>
    <row r="33" spans="1:7" x14ac:dyDescent="0.35">
      <c r="C33" s="16">
        <v>233</v>
      </c>
      <c r="D33" s="18">
        <v>2470</v>
      </c>
      <c r="E33" s="16">
        <f t="shared" si="6"/>
        <v>1253</v>
      </c>
      <c r="F33" s="16">
        <v>200</v>
      </c>
    </row>
    <row r="34" spans="1:7" x14ac:dyDescent="0.35">
      <c r="C34" s="16">
        <v>461</v>
      </c>
      <c r="D34" s="18">
        <v>2470</v>
      </c>
      <c r="E34" s="16">
        <f t="shared" si="6"/>
        <v>1253</v>
      </c>
      <c r="F34" s="16">
        <v>200</v>
      </c>
    </row>
    <row r="35" spans="1:7" x14ac:dyDescent="0.35">
      <c r="C35" s="16">
        <v>1456</v>
      </c>
      <c r="D35" s="18">
        <v>2470</v>
      </c>
      <c r="E35" s="16">
        <f t="shared" si="6"/>
        <v>1253</v>
      </c>
      <c r="F35" s="16">
        <v>200</v>
      </c>
    </row>
    <row r="36" spans="1:7" x14ac:dyDescent="0.35">
      <c r="C36" s="16">
        <v>1761</v>
      </c>
      <c r="D36" s="18">
        <v>2470</v>
      </c>
      <c r="E36" s="16">
        <f t="shared" si="6"/>
        <v>1253</v>
      </c>
      <c r="F36" s="16">
        <v>200</v>
      </c>
    </row>
    <row r="37" spans="1:7" x14ac:dyDescent="0.35">
      <c r="D37" s="20"/>
      <c r="F37" s="21"/>
    </row>
    <row r="38" spans="1:7" x14ac:dyDescent="0.35">
      <c r="D38" s="19"/>
      <c r="E38" s="19"/>
    </row>
    <row r="39" spans="1:7" x14ac:dyDescent="0.35">
      <c r="A39" s="1" t="s">
        <v>1</v>
      </c>
      <c r="B39" s="1" t="s">
        <v>4</v>
      </c>
      <c r="C39" s="6" t="s">
        <v>15</v>
      </c>
      <c r="D39" s="14" t="s">
        <v>21</v>
      </c>
      <c r="E39" s="15" t="s">
        <v>24</v>
      </c>
      <c r="F39" s="15" t="s">
        <v>22</v>
      </c>
      <c r="G39" s="15" t="s">
        <v>23</v>
      </c>
    </row>
    <row r="40" spans="1:7" x14ac:dyDescent="0.35">
      <c r="A40" s="1" t="s">
        <v>6</v>
      </c>
      <c r="B40" s="3">
        <v>44745</v>
      </c>
      <c r="C40" s="12">
        <v>3677</v>
      </c>
      <c r="D40" s="17">
        <f>C40/B40</f>
        <v>8.2176779528438937E-2</v>
      </c>
      <c r="E40" s="18">
        <v>3458</v>
      </c>
      <c r="F40" s="16">
        <v>1879</v>
      </c>
      <c r="G40" s="16">
        <v>300</v>
      </c>
    </row>
    <row r="41" spans="1:7" x14ac:dyDescent="0.35">
      <c r="A41" s="1" t="s">
        <v>7</v>
      </c>
      <c r="B41" s="3">
        <v>39052</v>
      </c>
      <c r="C41" s="12">
        <v>1733</v>
      </c>
      <c r="D41" s="17">
        <f t="shared" ref="D41:D46" si="7">C41/B41</f>
        <v>4.4376728464611284E-2</v>
      </c>
      <c r="E41" s="18">
        <v>3458</v>
      </c>
      <c r="F41" s="16">
        <v>1879</v>
      </c>
      <c r="G41" s="16">
        <v>300</v>
      </c>
    </row>
    <row r="42" spans="1:7" x14ac:dyDescent="0.35">
      <c r="A42" s="1" t="s">
        <v>8</v>
      </c>
      <c r="B42" s="3">
        <v>16653</v>
      </c>
      <c r="C42" s="12">
        <v>350</v>
      </c>
      <c r="D42" s="17">
        <f t="shared" si="7"/>
        <v>2.1017234131988232E-2</v>
      </c>
      <c r="E42" s="18">
        <v>3458</v>
      </c>
      <c r="F42" s="16">
        <v>1879</v>
      </c>
      <c r="G42" s="16">
        <v>300</v>
      </c>
    </row>
    <row r="43" spans="1:7" x14ac:dyDescent="0.35">
      <c r="A43" s="1" t="s">
        <v>9</v>
      </c>
      <c r="B43" s="3">
        <v>20207</v>
      </c>
      <c r="C43" s="12">
        <v>692</v>
      </c>
      <c r="D43" s="17">
        <f t="shared" si="7"/>
        <v>3.4245558469837185E-2</v>
      </c>
      <c r="E43" s="18">
        <v>3458</v>
      </c>
      <c r="F43" s="16">
        <v>1879</v>
      </c>
      <c r="G43" s="16">
        <v>300</v>
      </c>
    </row>
    <row r="44" spans="1:7" x14ac:dyDescent="0.35">
      <c r="A44" s="1" t="s">
        <v>10</v>
      </c>
      <c r="B44" s="3">
        <v>30232</v>
      </c>
      <c r="C44" s="12">
        <v>2183</v>
      </c>
      <c r="D44" s="17">
        <f t="shared" si="7"/>
        <v>7.2208256152421282E-2</v>
      </c>
      <c r="E44" s="18">
        <v>3458</v>
      </c>
      <c r="F44" s="16">
        <v>1879</v>
      </c>
      <c r="G44" s="16">
        <v>300</v>
      </c>
    </row>
    <row r="45" spans="1:7" x14ac:dyDescent="0.35">
      <c r="A45" s="1" t="s">
        <v>11</v>
      </c>
      <c r="B45" s="3">
        <v>36590</v>
      </c>
      <c r="C45" s="12">
        <v>2641</v>
      </c>
      <c r="D45" s="17">
        <f t="shared" si="7"/>
        <v>7.2178190762503411E-2</v>
      </c>
      <c r="E45" s="18">
        <v>3458</v>
      </c>
      <c r="F45" s="16">
        <v>1879</v>
      </c>
      <c r="G45" s="16">
        <v>300</v>
      </c>
    </row>
    <row r="46" spans="1:7" x14ac:dyDescent="0.35">
      <c r="A46" s="4" t="s">
        <v>12</v>
      </c>
      <c r="B46" s="3">
        <v>187479</v>
      </c>
      <c r="C46" s="12">
        <v>11276</v>
      </c>
      <c r="D46" s="17">
        <f t="shared" si="7"/>
        <v>6.0145402951797267E-2</v>
      </c>
      <c r="E46" s="24"/>
      <c r="F46" s="25"/>
      <c r="G46" s="26"/>
    </row>
    <row r="48" spans="1:7" x14ac:dyDescent="0.35">
      <c r="D48" s="6" t="s">
        <v>26</v>
      </c>
      <c r="E48" s="15" t="s">
        <v>24</v>
      </c>
      <c r="F48" s="15" t="s">
        <v>22</v>
      </c>
      <c r="G48" s="15" t="s">
        <v>23</v>
      </c>
    </row>
    <row r="49" spans="4:7" x14ac:dyDescent="0.35">
      <c r="D49" s="12">
        <v>3677</v>
      </c>
      <c r="E49" s="18">
        <v>3700</v>
      </c>
      <c r="F49" s="16">
        <v>1879</v>
      </c>
      <c r="G49" s="16">
        <v>300</v>
      </c>
    </row>
    <row r="50" spans="4:7" x14ac:dyDescent="0.35">
      <c r="D50" s="12">
        <v>1733</v>
      </c>
      <c r="E50" s="18">
        <v>3700</v>
      </c>
      <c r="F50" s="16">
        <v>1879</v>
      </c>
      <c r="G50" s="16">
        <v>300</v>
      </c>
    </row>
    <row r="51" spans="4:7" x14ac:dyDescent="0.35">
      <c r="D51" s="12">
        <v>350</v>
      </c>
      <c r="E51" s="18">
        <v>3700</v>
      </c>
      <c r="F51" s="16">
        <v>1879</v>
      </c>
      <c r="G51" s="16">
        <v>300</v>
      </c>
    </row>
    <row r="52" spans="4:7" x14ac:dyDescent="0.35">
      <c r="D52" s="12">
        <v>692</v>
      </c>
      <c r="E52" s="18">
        <v>3700</v>
      </c>
      <c r="F52" s="16">
        <v>1879</v>
      </c>
      <c r="G52" s="16">
        <v>300</v>
      </c>
    </row>
    <row r="53" spans="4:7" x14ac:dyDescent="0.35">
      <c r="D53" s="12">
        <v>2183</v>
      </c>
      <c r="E53" s="18">
        <v>3700</v>
      </c>
      <c r="F53" s="16">
        <v>1879</v>
      </c>
      <c r="G53" s="16">
        <v>300</v>
      </c>
    </row>
    <row r="54" spans="4:7" x14ac:dyDescent="0.35">
      <c r="D54" s="12">
        <v>2641</v>
      </c>
      <c r="E54" s="18">
        <v>3700</v>
      </c>
      <c r="F54" s="16">
        <v>1879</v>
      </c>
      <c r="G54" s="16">
        <v>300</v>
      </c>
    </row>
    <row r="55" spans="4:7" x14ac:dyDescent="0.35">
      <c r="D55" s="22"/>
      <c r="E55" s="20"/>
      <c r="F55" s="16"/>
      <c r="G55" s="21"/>
    </row>
    <row r="56" spans="4:7" x14ac:dyDescent="0.35">
      <c r="E56" s="19"/>
    </row>
    <row r="57" spans="4:7" x14ac:dyDescent="0.35">
      <c r="F57" s="19"/>
    </row>
    <row r="58" spans="4:7" x14ac:dyDescent="0.35">
      <c r="F58" s="19"/>
    </row>
    <row r="59" spans="4:7" x14ac:dyDescent="0.35">
      <c r="F59" s="19"/>
    </row>
  </sheetData>
  <mergeCells count="3">
    <mergeCell ref="B2:F2"/>
    <mergeCell ref="E28:G28"/>
    <mergeCell ref="E46:G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LUQMAN</dc:creator>
  <cp:lastModifiedBy>LUQMAN</cp:lastModifiedBy>
  <dcterms:created xsi:type="dcterms:W3CDTF">2024-05-05T16:16:10Z</dcterms:created>
  <dcterms:modified xsi:type="dcterms:W3CDTF">2024-07-01T12:56:17Z</dcterms:modified>
</cp:coreProperties>
</file>