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E:\kuliah\skripsi\skripsi\kelengkapan\"/>
    </mc:Choice>
  </mc:AlternateContent>
  <xr:revisionPtr revIDLastSave="0" documentId="13_ncr:1_{273C87B7-2BC6-4EBE-A936-C2207191A0AB}" xr6:coauthVersionLast="47" xr6:coauthVersionMax="47" xr10:uidLastSave="{00000000-0000-0000-0000-000000000000}"/>
  <bookViews>
    <workbookView xWindow="-98" yWindow="-98" windowWidth="21795" windowHeight="12975" activeTab="2" xr2:uid="{00000000-000D-0000-FFFF-FFFF00000000}"/>
  </bookViews>
  <sheets>
    <sheet name="data dasar" sheetId="1" r:id="rId1"/>
    <sheet name="coding" sheetId="3" r:id="rId2"/>
    <sheet name="Sheet2" sheetId="2" r:id="rId3"/>
  </sheets>
  <definedNames>
    <definedName name="_xlnm._FilterDatabase" localSheetId="1" hidden="1">coding!$A$3:$Y$147</definedName>
    <definedName name="_xlnm._FilterDatabase" localSheetId="0" hidden="1">'data dasar'!$A$3:$X$147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N5" i="1"/>
  <c r="B12" i="2"/>
  <c r="B11" i="2"/>
  <c r="B10" i="2"/>
  <c r="B9" i="2"/>
  <c r="G4" i="2"/>
  <c r="C12" i="2" s="1"/>
  <c r="D12" i="2" s="1"/>
  <c r="E12" i="2" s="1"/>
  <c r="F12" i="2" s="1"/>
  <c r="G3" i="2"/>
  <c r="C10" i="2" s="1"/>
  <c r="D10" i="2" s="1"/>
  <c r="E10" i="2" s="1"/>
  <c r="F10" i="2" s="1"/>
  <c r="F3" i="2"/>
  <c r="C9" i="2" s="1"/>
  <c r="E4" i="2"/>
  <c r="E3" i="2"/>
  <c r="E5" i="2" s="1"/>
  <c r="D5" i="2"/>
  <c r="C5" i="2"/>
  <c r="F4" i="2" s="1"/>
  <c r="C11" i="2" s="1"/>
  <c r="H149" i="1"/>
  <c r="I149" i="1"/>
  <c r="J149" i="1"/>
  <c r="K149" i="1"/>
  <c r="L149" i="1"/>
  <c r="G149" i="1"/>
  <c r="D50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7" i="1"/>
  <c r="N6" i="1"/>
  <c r="D6" i="1"/>
  <c r="D7" i="1"/>
  <c r="D8" i="1"/>
  <c r="D5" i="1"/>
  <c r="H150" i="1" l="1"/>
  <c r="D9" i="2"/>
  <c r="D11" i="2"/>
  <c r="E11" i="2" s="1"/>
  <c r="F11" i="2" s="1"/>
  <c r="E9" i="2" l="1"/>
  <c r="F9" i="2" s="1"/>
  <c r="F13" i="2" s="1"/>
  <c r="D13" i="2"/>
</calcChain>
</file>

<file path=xl/sharedStrings.xml><?xml version="1.0" encoding="utf-8"?>
<sst xmlns="http://schemas.openxmlformats.org/spreadsheetml/2006/main" count="543" uniqueCount="259">
  <si>
    <t>No</t>
  </si>
  <si>
    <t>No Urut Reg</t>
  </si>
  <si>
    <t>UK saat Skrining</t>
  </si>
  <si>
    <t>Resiko PE sesuai faktor resiko</t>
  </si>
  <si>
    <t>Resiko PE</t>
  </si>
  <si>
    <t>Pemberian</t>
  </si>
  <si>
    <t>PE</t>
  </si>
  <si>
    <t>UK saat PE</t>
  </si>
  <si>
    <t>Kenaikan BB selama hamil</t>
  </si>
  <si>
    <t>Ya</t>
  </si>
  <si>
    <t>Tidak</t>
  </si>
  <si>
    <t>Kalsium</t>
  </si>
  <si>
    <t>Kalsium + Aspirin</t>
  </si>
  <si>
    <t>IMT</t>
  </si>
  <si>
    <t>BB1</t>
  </si>
  <si>
    <t>BB2</t>
  </si>
  <si>
    <t>TB</t>
  </si>
  <si>
    <t>HPHT</t>
  </si>
  <si>
    <t>Lila</t>
  </si>
  <si>
    <t>Tensi</t>
  </si>
  <si>
    <t>MAP</t>
  </si>
  <si>
    <t xml:space="preserve">melahirkan </t>
  </si>
  <si>
    <t>Ny. NH</t>
  </si>
  <si>
    <t>3, 6</t>
  </si>
  <si>
    <t>Ny. Rah</t>
  </si>
  <si>
    <t>Ny. Wen</t>
  </si>
  <si>
    <t>Ny. Her</t>
  </si>
  <si>
    <t>-</t>
  </si>
  <si>
    <t>Ny. HK</t>
  </si>
  <si>
    <t>Ny. LK</t>
  </si>
  <si>
    <t>23.5</t>
  </si>
  <si>
    <t>Ny. AR</t>
  </si>
  <si>
    <t>Ny.SO</t>
  </si>
  <si>
    <t>Ny. Pur</t>
  </si>
  <si>
    <t>lupa</t>
  </si>
  <si>
    <t>Ny. SF</t>
  </si>
  <si>
    <t>Ny. NN</t>
  </si>
  <si>
    <t>Ny. MI</t>
  </si>
  <si>
    <t>26.5</t>
  </si>
  <si>
    <t>Ny. BR</t>
  </si>
  <si>
    <t>Ny. SU</t>
  </si>
  <si>
    <t>Ny. SM</t>
  </si>
  <si>
    <t>NY. PAL</t>
  </si>
  <si>
    <t>Ny. DF</t>
  </si>
  <si>
    <t>Ny. ZF</t>
  </si>
  <si>
    <r>
      <t>4,</t>
    </r>
    <r>
      <rPr>
        <sz val="11"/>
        <color rgb="FFFF0000"/>
        <rFont val="Calibri"/>
        <family val="2"/>
        <scheme val="minor"/>
      </rPr>
      <t>10</t>
    </r>
  </si>
  <si>
    <t>Ny. AY</t>
  </si>
  <si>
    <t>Ny. DK</t>
  </si>
  <si>
    <t>13/04/2022</t>
  </si>
  <si>
    <t>Ny. EW</t>
  </si>
  <si>
    <t>Ny. IS</t>
  </si>
  <si>
    <t>Ny. Ta</t>
  </si>
  <si>
    <t>bayi meninggal</t>
  </si>
  <si>
    <t>Ny. NA</t>
  </si>
  <si>
    <t>27.5</t>
  </si>
  <si>
    <t>Ny. WP</t>
  </si>
  <si>
    <r>
      <t>3, 7,</t>
    </r>
    <r>
      <rPr>
        <sz val="11"/>
        <color rgb="FFFF0000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,15</t>
    </r>
  </si>
  <si>
    <t>3,6,7,15</t>
  </si>
  <si>
    <t>Ny. TW</t>
  </si>
  <si>
    <t>Ny. FA</t>
  </si>
  <si>
    <t>Ny. KAA</t>
  </si>
  <si>
    <t>Ny. EWD</t>
  </si>
  <si>
    <t>Ny. SC</t>
  </si>
  <si>
    <t>Ny. DR</t>
  </si>
  <si>
    <t>Ny. SS</t>
  </si>
  <si>
    <t>Ny. DY</t>
  </si>
  <si>
    <t>Ny. PAD</t>
  </si>
  <si>
    <t>22.5</t>
  </si>
  <si>
    <t>Ny. RR</t>
  </si>
  <si>
    <t>Ny. SA</t>
  </si>
  <si>
    <t>21.5</t>
  </si>
  <si>
    <t>Ny. Ri</t>
  </si>
  <si>
    <t>Ny. Su</t>
  </si>
  <si>
    <t>Ny. Ne</t>
  </si>
  <si>
    <t>24.5</t>
  </si>
  <si>
    <t>Ny. LZ</t>
  </si>
  <si>
    <t>Lupa</t>
  </si>
  <si>
    <t>Ny. TU</t>
  </si>
  <si>
    <t>Ny. Si</t>
  </si>
  <si>
    <t>Ny. AM</t>
  </si>
  <si>
    <t>Ny. Mar</t>
  </si>
  <si>
    <t>Ny. Ku</t>
  </si>
  <si>
    <t>Ny. IN</t>
  </si>
  <si>
    <t>Ny. JF</t>
  </si>
  <si>
    <t>Ny. Rus</t>
  </si>
  <si>
    <t>Ny. SR</t>
  </si>
  <si>
    <r>
      <t>4,7,</t>
    </r>
    <r>
      <rPr>
        <sz val="11"/>
        <color rgb="FFFF0000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, 15</t>
    </r>
  </si>
  <si>
    <t>Ny. Sau</t>
  </si>
  <si>
    <t xml:space="preserve">Meninggal karena Eklamsia </t>
  </si>
  <si>
    <t>Ny. LA</t>
  </si>
  <si>
    <t>Ny. Kri</t>
  </si>
  <si>
    <t>Ny. Rir</t>
  </si>
  <si>
    <t>Ny. TP</t>
  </si>
  <si>
    <t>Ny. Sel</t>
  </si>
  <si>
    <t>Ny. AW</t>
  </si>
  <si>
    <t>Ny. Ju</t>
  </si>
  <si>
    <t>Ny. LE</t>
  </si>
  <si>
    <t>Ny. AP</t>
  </si>
  <si>
    <t>Ny. Sur</t>
  </si>
  <si>
    <t>Ny. El</t>
  </si>
  <si>
    <t>Ny. AD</t>
  </si>
  <si>
    <t>3, 7</t>
  </si>
  <si>
    <t>Ny. SZ</t>
  </si>
  <si>
    <t>Ny. Er</t>
  </si>
  <si>
    <t>Ny. FR</t>
  </si>
  <si>
    <t>Ny. Estra</t>
  </si>
  <si>
    <t>Ny. Sus</t>
  </si>
  <si>
    <t>Ny. IM</t>
  </si>
  <si>
    <t>Ny. Sul</t>
  </si>
  <si>
    <t>Ny. Yu</t>
  </si>
  <si>
    <t>3, 5</t>
  </si>
  <si>
    <t>Ny. Cic</t>
  </si>
  <si>
    <t>Ny. Tri</t>
  </si>
  <si>
    <t>Ny. AgL</t>
  </si>
  <si>
    <t>Ny. Ros</t>
  </si>
  <si>
    <t>Ny. Bes</t>
  </si>
  <si>
    <t>Ny. Ning</t>
  </si>
  <si>
    <t>Ny. Ika</t>
  </si>
  <si>
    <t>Ny. Lus</t>
  </si>
  <si>
    <t>Ny. Anj</t>
  </si>
  <si>
    <t>Ny. Ern</t>
  </si>
  <si>
    <t>5,7,15</t>
  </si>
  <si>
    <t>Ny. YS</t>
  </si>
  <si>
    <t>Ny. ER</t>
  </si>
  <si>
    <t>Ny. NC</t>
  </si>
  <si>
    <t>Ny. DA</t>
  </si>
  <si>
    <t>Ny. Bib</t>
  </si>
  <si>
    <t>Ny. ANW</t>
  </si>
  <si>
    <t>Ny. RBM</t>
  </si>
  <si>
    <t>Ny. NK</t>
  </si>
  <si>
    <t>Ny. ABR</t>
  </si>
  <si>
    <t>Ny. Sept</t>
  </si>
  <si>
    <t>Ny. StM</t>
  </si>
  <si>
    <t>Ny. Fit</t>
  </si>
  <si>
    <t>Ny. DwiE</t>
  </si>
  <si>
    <t>Ny. Nov</t>
  </si>
  <si>
    <r>
      <rPr>
        <sz val="11"/>
        <color rgb="FFFF0000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,15</t>
    </r>
  </si>
  <si>
    <r>
      <t>10,</t>
    </r>
    <r>
      <rPr>
        <sz val="11"/>
        <rFont val="Calibri"/>
        <family val="2"/>
        <scheme val="minor"/>
      </rPr>
      <t>15</t>
    </r>
  </si>
  <si>
    <t>Ny. Sis</t>
  </si>
  <si>
    <r>
      <t>4,</t>
    </r>
    <r>
      <rPr>
        <sz val="11"/>
        <color rgb="FFFF0000"/>
        <rFont val="Calibri"/>
        <family val="2"/>
        <scheme val="minor"/>
      </rPr>
      <t>11</t>
    </r>
  </si>
  <si>
    <t>Ny. SitK</t>
  </si>
  <si>
    <t>Ny. Maf</t>
  </si>
  <si>
    <t>Ny. Sun</t>
  </si>
  <si>
    <r>
      <t>3,5,</t>
    </r>
    <r>
      <rPr>
        <sz val="11"/>
        <color rgb="FFFF0000"/>
        <rFont val="Calibri"/>
        <family val="2"/>
        <scheme val="minor"/>
      </rPr>
      <t>11</t>
    </r>
  </si>
  <si>
    <t>Ny. Wiw</t>
  </si>
  <si>
    <t>Ny. SitS</t>
  </si>
  <si>
    <t>Ny. DE</t>
  </si>
  <si>
    <t>Ny. SitN</t>
  </si>
  <si>
    <t>Ny. Nar</t>
  </si>
  <si>
    <r>
      <t>6,</t>
    </r>
    <r>
      <rPr>
        <sz val="11"/>
        <color rgb="FFFF0000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,15</t>
    </r>
  </si>
  <si>
    <t>Ny. Syam</t>
  </si>
  <si>
    <t>Ny. Meg</t>
  </si>
  <si>
    <t>Ny. RY</t>
  </si>
  <si>
    <t>Ny. Riz</t>
  </si>
  <si>
    <t>Ny. Suh</t>
  </si>
  <si>
    <t>Ny. DAM</t>
  </si>
  <si>
    <t>Ny. Dah</t>
  </si>
  <si>
    <t>Ny. SitM</t>
  </si>
  <si>
    <t>Ny. Puj</t>
  </si>
  <si>
    <t>Ny. Afn</t>
  </si>
  <si>
    <t>Ny. Nen</t>
  </si>
  <si>
    <t>Ny. PutN</t>
  </si>
  <si>
    <t>KALSIUM</t>
  </si>
  <si>
    <t>KALSIUM+ASPIRIN</t>
  </si>
  <si>
    <t>TIDAK PE</t>
  </si>
  <si>
    <t>Ny. Nan</t>
  </si>
  <si>
    <t>Ny. Fen</t>
  </si>
  <si>
    <t>Ny. Eka</t>
  </si>
  <si>
    <r>
      <rPr>
        <sz val="11"/>
        <color rgb="FFFF0000"/>
        <rFont val="Calibri"/>
        <family val="2"/>
        <scheme val="minor"/>
      </rPr>
      <t>11</t>
    </r>
  </si>
  <si>
    <t>Ny. IkaS</t>
  </si>
  <si>
    <t>Ny. Ror</t>
  </si>
  <si>
    <t>16/5/2020</t>
  </si>
  <si>
    <t>Ny. Maha</t>
  </si>
  <si>
    <t>Ny. Yes</t>
  </si>
  <si>
    <t>Ny. Ris</t>
  </si>
  <si>
    <t>Ny.EkaN</t>
  </si>
  <si>
    <t>Ny. Deb</t>
  </si>
  <si>
    <t>Ny. Emil</t>
  </si>
  <si>
    <t>Ny. Rin</t>
  </si>
  <si>
    <t>Ny. Nik</t>
  </si>
  <si>
    <t>Ny. Ike</t>
  </si>
  <si>
    <t>Ny. Imma</t>
  </si>
  <si>
    <t>Ny. Rat</t>
  </si>
  <si>
    <t>Ny. Dya</t>
  </si>
  <si>
    <t>Ny. Fir</t>
  </si>
  <si>
    <t xml:space="preserve">total </t>
  </si>
  <si>
    <t>Total</t>
  </si>
  <si>
    <t>O</t>
  </si>
  <si>
    <t>E</t>
  </si>
  <si>
    <t>O-E</t>
  </si>
  <si>
    <r>
      <t>(O-E)</t>
    </r>
    <r>
      <rPr>
        <b/>
        <sz val="11"/>
        <color theme="1"/>
        <rFont val="Calibri"/>
        <family val="2"/>
      </rPr>
      <t>²</t>
    </r>
  </si>
  <si>
    <r>
      <t>(O-E)</t>
    </r>
    <r>
      <rPr>
        <b/>
        <sz val="11"/>
        <color theme="1"/>
        <rFont val="Calibri"/>
        <family val="2"/>
      </rPr>
      <t>²</t>
    </r>
    <r>
      <rPr>
        <b/>
        <sz val="11"/>
        <color theme="1"/>
        <rFont val="Calibri"/>
        <family val="2"/>
        <scheme val="minor"/>
      </rPr>
      <t>/E</t>
    </r>
  </si>
  <si>
    <r>
      <t>X</t>
    </r>
    <r>
      <rPr>
        <sz val="11"/>
        <color theme="1"/>
        <rFont val="Calibri"/>
        <family val="2"/>
      </rPr>
      <t>² TABEL =3,841</t>
    </r>
  </si>
  <si>
    <r>
      <t>X</t>
    </r>
    <r>
      <rPr>
        <sz val="11"/>
        <color theme="1"/>
        <rFont val="Calibri"/>
        <family val="2"/>
      </rPr>
      <t>² HITUNG =14,33</t>
    </r>
  </si>
  <si>
    <r>
      <t>X</t>
    </r>
    <r>
      <rPr>
        <sz val="11"/>
        <color theme="1"/>
        <rFont val="Calibri"/>
        <family val="2"/>
      </rPr>
      <t>² HITUNG &gt; X² TABEL</t>
    </r>
  </si>
  <si>
    <t>14,33 &gt; 3,841</t>
  </si>
  <si>
    <t>HO DI TOLAK</t>
  </si>
  <si>
    <t>UK</t>
  </si>
  <si>
    <t>≤12 minggu</t>
  </si>
  <si>
    <t>&gt;12 minggu</t>
  </si>
  <si>
    <t>&lt;18,5</t>
  </si>
  <si>
    <t>18,5- 24,9</t>
  </si>
  <si>
    <t>25-29,9</t>
  </si>
  <si>
    <t>kenaikan BB</t>
  </si>
  <si>
    <t>sesuai</t>
  </si>
  <si>
    <t>kurang</t>
  </si>
  <si>
    <t>lebih</t>
  </si>
  <si>
    <t xml:space="preserve">Pemberian </t>
  </si>
  <si>
    <t xml:space="preserve">Kalsium </t>
  </si>
  <si>
    <t>Faktor Resiko Usia</t>
  </si>
  <si>
    <r>
      <t xml:space="preserve">Usia </t>
    </r>
    <r>
      <rPr>
        <sz val="11"/>
        <color theme="1"/>
        <rFont val="Calibri"/>
        <family val="2"/>
      </rPr>
      <t>≥35 th</t>
    </r>
    <r>
      <rPr>
        <sz val="11"/>
        <color theme="1"/>
        <rFont val="Calibri"/>
        <family val="2"/>
        <scheme val="minor"/>
      </rPr>
      <t xml:space="preserve"> (3 )</t>
    </r>
  </si>
  <si>
    <t>Nullipara ( 4 )</t>
  </si>
  <si>
    <t>Obesitas ( 7 )</t>
  </si>
  <si>
    <r>
      <rPr>
        <sz val="11"/>
        <color rgb="FFFF0000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,15</t>
    </r>
  </si>
  <si>
    <t>HT Kronik ( 11 )</t>
  </si>
  <si>
    <t>Proteinurin ( 16 )</t>
  </si>
  <si>
    <t>4,11</t>
  </si>
  <si>
    <t>11,15</t>
  </si>
  <si>
    <t>≥ 31</t>
  </si>
  <si>
    <t>Usia</t>
  </si>
  <si>
    <t>≥35 tahun</t>
  </si>
  <si>
    <t>&lt; 35 tahun</t>
  </si>
  <si>
    <t>KETERANGAN</t>
  </si>
  <si>
    <t>G2</t>
  </si>
  <si>
    <t>G1</t>
  </si>
  <si>
    <t>G4</t>
  </si>
  <si>
    <t>G3</t>
  </si>
  <si>
    <t xml:space="preserve">Hamil </t>
  </si>
  <si>
    <t>Nullipara</t>
  </si>
  <si>
    <t>Multipara</t>
  </si>
  <si>
    <t>ATK &gt;10 th (5 )</t>
  </si>
  <si>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10</t>
    </r>
  </si>
  <si>
    <t>R. PE ibu / Saudara Perempuan</t>
  </si>
  <si>
    <t>&gt; 10</t>
  </si>
  <si>
    <t>ATK</t>
  </si>
  <si>
    <t>R. PE</t>
  </si>
  <si>
    <t>Ada</t>
  </si>
  <si>
    <t>Tidak ada</t>
  </si>
  <si>
    <t>Obesitas</t>
  </si>
  <si>
    <t>&gt; 30</t>
  </si>
  <si>
    <t>≤ 30</t>
  </si>
  <si>
    <t>Multipara dengan R. PE   ( 8 )</t>
  </si>
  <si>
    <t>DMG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</si>
  <si>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140</t>
    </r>
  </si>
  <si>
    <t>HT Kronik</t>
  </si>
  <si>
    <t>DMG     ( 11 )</t>
  </si>
  <si>
    <t>Keguguran Berulang</t>
  </si>
  <si>
    <t>Keguguran berulang         ( 14 )</t>
  </si>
  <si>
    <t>&lt;90 mmHg</t>
  </si>
  <si>
    <t>≥90</t>
  </si>
  <si>
    <t>MAP     ( 15 )</t>
  </si>
  <si>
    <t>Proteinurin</t>
  </si>
  <si>
    <t>positif</t>
  </si>
  <si>
    <t>Negatif</t>
  </si>
  <si>
    <t xml:space="preserve">PE </t>
  </si>
  <si>
    <t>Multipara dengan r. PE</t>
  </si>
  <si>
    <t>Tidak PE</t>
  </si>
  <si>
    <t>&lt;140</t>
  </si>
  <si>
    <t>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</si>
</sst>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2" borderId="7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1" xfId="0" quotePrefix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2" fontId="0" fillId="0" borderId="1" xfId="0" applyNumberFormat="1" applyBorder="1"/>
    <xf numFmtId="16" fontId="0" fillId="0" borderId="1" xfId="0" quotePrefix="1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X150"/>
  <sheetViews>
    <sheetView zoomScale="90" zoomScaleNormal="90" workbookViewId="0">
      <selection activeCell="U12" sqref="U12"/>
    </sheetView>
  </sheetViews>
  <sheetFormatPr defaultRowHeight="14.25" x14ac:dyDescent="0.45"/>
  <cols>
    <col min="1" max="1" width="5.59765625" style="7" customWidth="1"/>
    <col min="3" max="3" width="9" style="5"/>
    <col min="4" max="4" width="8" style="7" customWidth="1"/>
    <col min="5" max="5" width="8" style="5" customWidth="1"/>
    <col min="6" max="6" width="9" style="7"/>
    <col min="13" max="13" width="7" customWidth="1"/>
    <col min="15" max="17" width="6.3984375" customWidth="1"/>
    <col min="18" max="18" width="10.1328125" bestFit="1" customWidth="1"/>
    <col min="19" max="19" width="6" style="5" customWidth="1"/>
    <col min="20" max="21" width="5.3984375" customWidth="1"/>
    <col min="22" max="22" width="6.265625" customWidth="1"/>
    <col min="23" max="23" width="10.1328125" bestFit="1" customWidth="1"/>
  </cols>
  <sheetData>
    <row r="3" spans="1:23" x14ac:dyDescent="0.45">
      <c r="A3" s="52" t="s">
        <v>0</v>
      </c>
      <c r="B3" s="53" t="s">
        <v>1</v>
      </c>
      <c r="C3" s="53" t="s">
        <v>2</v>
      </c>
      <c r="D3" s="54" t="s">
        <v>13</v>
      </c>
      <c r="E3" s="31"/>
      <c r="F3" s="53" t="s">
        <v>3</v>
      </c>
      <c r="G3" s="52" t="s">
        <v>4</v>
      </c>
      <c r="H3" s="52"/>
      <c r="I3" s="47" t="s">
        <v>5</v>
      </c>
      <c r="J3" s="48"/>
      <c r="K3" s="49" t="s">
        <v>6</v>
      </c>
      <c r="L3" s="50"/>
      <c r="M3" s="53" t="s">
        <v>7</v>
      </c>
      <c r="N3" s="51" t="s">
        <v>8</v>
      </c>
      <c r="O3" s="2"/>
      <c r="P3" s="2"/>
      <c r="Q3" s="2"/>
      <c r="R3" s="2"/>
      <c r="S3" s="13"/>
      <c r="T3" s="2"/>
      <c r="U3" s="2"/>
      <c r="V3" s="2"/>
      <c r="W3" s="2"/>
    </row>
    <row r="4" spans="1:23" ht="28.5" x14ac:dyDescent="0.45">
      <c r="A4" s="52"/>
      <c r="B4" s="53"/>
      <c r="C4" s="53"/>
      <c r="D4" s="55"/>
      <c r="E4" s="32" t="s">
        <v>219</v>
      </c>
      <c r="F4" s="53"/>
      <c r="G4" s="1" t="s">
        <v>9</v>
      </c>
      <c r="H4" s="1" t="s">
        <v>10</v>
      </c>
      <c r="I4" s="1" t="s">
        <v>11</v>
      </c>
      <c r="J4" s="3" t="s">
        <v>12</v>
      </c>
      <c r="K4" s="1" t="s">
        <v>9</v>
      </c>
      <c r="L4" s="1" t="s">
        <v>10</v>
      </c>
      <c r="M4" s="53"/>
      <c r="N4" s="51"/>
      <c r="O4" s="2" t="s">
        <v>14</v>
      </c>
      <c r="P4" s="2" t="s">
        <v>15</v>
      </c>
      <c r="Q4" s="2" t="s">
        <v>16</v>
      </c>
      <c r="R4" s="2" t="s">
        <v>17</v>
      </c>
      <c r="S4" s="13" t="s">
        <v>18</v>
      </c>
      <c r="T4" s="76" t="s">
        <v>19</v>
      </c>
      <c r="U4" s="76"/>
      <c r="V4" s="2" t="s">
        <v>20</v>
      </c>
      <c r="W4" s="2" t="s">
        <v>21</v>
      </c>
    </row>
    <row r="5" spans="1:23" ht="20.85" customHeight="1" x14ac:dyDescent="0.45">
      <c r="A5" s="4">
        <v>1</v>
      </c>
      <c r="B5" s="2" t="s">
        <v>22</v>
      </c>
      <c r="C5" s="13">
        <v>15</v>
      </c>
      <c r="D5" s="12">
        <f>O5/(Q5*Q5)</f>
        <v>22.806017279943863</v>
      </c>
      <c r="E5" s="35">
        <v>38</v>
      </c>
      <c r="F5" s="4">
        <v>3.15</v>
      </c>
      <c r="G5" s="2">
        <v>1</v>
      </c>
      <c r="H5" s="2"/>
      <c r="I5" s="2"/>
      <c r="J5" s="2">
        <v>1</v>
      </c>
      <c r="K5" s="2"/>
      <c r="L5" s="2">
        <v>1</v>
      </c>
      <c r="M5" s="2"/>
      <c r="N5" s="2">
        <f>P5-O5</f>
        <v>9</v>
      </c>
      <c r="O5" s="2">
        <v>52</v>
      </c>
      <c r="P5" s="2">
        <v>61</v>
      </c>
      <c r="Q5" s="2">
        <v>1.51</v>
      </c>
      <c r="R5" s="77">
        <v>44000</v>
      </c>
      <c r="S5" s="13">
        <v>23</v>
      </c>
      <c r="T5" s="2">
        <v>122</v>
      </c>
      <c r="U5" s="2">
        <v>81</v>
      </c>
      <c r="V5" s="78">
        <f>(T5+2*U5)/3</f>
        <v>94.666666666666671</v>
      </c>
      <c r="W5" s="77">
        <v>44264</v>
      </c>
    </row>
    <row r="6" spans="1:23" ht="20.85" customHeight="1" x14ac:dyDescent="0.45">
      <c r="A6" s="4">
        <v>2</v>
      </c>
      <c r="B6" s="2" t="s">
        <v>25</v>
      </c>
      <c r="C6" s="13">
        <v>12</v>
      </c>
      <c r="D6" s="12">
        <f>O6/(Q6*Q6)</f>
        <v>23.83300460223537</v>
      </c>
      <c r="E6" s="35">
        <v>36</v>
      </c>
      <c r="F6" s="4" t="s">
        <v>23</v>
      </c>
      <c r="G6" s="2">
        <v>1</v>
      </c>
      <c r="H6" s="2"/>
      <c r="I6" s="2"/>
      <c r="J6" s="2">
        <v>1</v>
      </c>
      <c r="K6" s="2"/>
      <c r="L6" s="2">
        <v>1</v>
      </c>
      <c r="M6" s="2"/>
      <c r="N6" s="2">
        <f>P6-O6</f>
        <v>6</v>
      </c>
      <c r="O6" s="2">
        <v>58</v>
      </c>
      <c r="P6" s="2">
        <v>64</v>
      </c>
      <c r="Q6" s="2">
        <v>1.56</v>
      </c>
      <c r="R6" s="77">
        <v>44028</v>
      </c>
      <c r="S6" s="13">
        <v>27</v>
      </c>
      <c r="T6" s="2">
        <v>90</v>
      </c>
      <c r="U6" s="2">
        <v>60</v>
      </c>
      <c r="V6" s="78">
        <f>(T6+2*U6)/3</f>
        <v>70</v>
      </c>
      <c r="W6" s="77">
        <v>44301</v>
      </c>
    </row>
    <row r="7" spans="1:23" ht="20.85" customHeight="1" x14ac:dyDescent="0.45">
      <c r="A7" s="4">
        <v>3</v>
      </c>
      <c r="B7" s="2" t="s">
        <v>26</v>
      </c>
      <c r="C7" s="13">
        <v>13</v>
      </c>
      <c r="D7" s="12">
        <f>O7/(Q7*Q7)</f>
        <v>25.652633167345709</v>
      </c>
      <c r="E7" s="35">
        <v>24</v>
      </c>
      <c r="F7" s="4" t="s">
        <v>27</v>
      </c>
      <c r="G7" s="2"/>
      <c r="H7" s="2">
        <v>1</v>
      </c>
      <c r="I7" s="2">
        <v>1</v>
      </c>
      <c r="J7" s="2"/>
      <c r="K7" s="2"/>
      <c r="L7" s="2">
        <v>1</v>
      </c>
      <c r="M7" s="2"/>
      <c r="N7" s="2">
        <f>P7-O7</f>
        <v>10</v>
      </c>
      <c r="O7" s="2">
        <v>51</v>
      </c>
      <c r="P7" s="2">
        <v>61</v>
      </c>
      <c r="Q7" s="2">
        <v>1.41</v>
      </c>
      <c r="R7" s="77">
        <v>44028</v>
      </c>
      <c r="S7" s="13">
        <v>26</v>
      </c>
      <c r="T7" s="2">
        <v>110</v>
      </c>
      <c r="U7" s="2">
        <v>70</v>
      </c>
      <c r="V7" s="78">
        <f>(T7+2*U7)/3</f>
        <v>83.333333333333329</v>
      </c>
      <c r="W7" s="77">
        <v>44308</v>
      </c>
    </row>
    <row r="8" spans="1:23" ht="20.85" customHeight="1" x14ac:dyDescent="0.45">
      <c r="A8" s="4">
        <v>4</v>
      </c>
      <c r="B8" s="2" t="s">
        <v>24</v>
      </c>
      <c r="C8" s="13">
        <v>12</v>
      </c>
      <c r="D8" s="12">
        <f>O8/(Q8*Q8)</f>
        <v>26.218820861678008</v>
      </c>
      <c r="E8" s="35">
        <v>39</v>
      </c>
      <c r="F8" s="4">
        <v>3.5</v>
      </c>
      <c r="G8" s="2">
        <v>1</v>
      </c>
      <c r="H8" s="2"/>
      <c r="I8" s="2"/>
      <c r="J8" s="2">
        <v>1</v>
      </c>
      <c r="K8" s="2"/>
      <c r="L8" s="2">
        <v>1</v>
      </c>
      <c r="M8" s="2"/>
      <c r="N8" s="2">
        <f>P8-O8</f>
        <v>6</v>
      </c>
      <c r="O8" s="2">
        <v>74</v>
      </c>
      <c r="P8" s="2">
        <v>80</v>
      </c>
      <c r="Q8" s="2">
        <v>1.68</v>
      </c>
      <c r="R8" s="77">
        <v>44029</v>
      </c>
      <c r="S8" s="13">
        <v>33</v>
      </c>
      <c r="T8" s="2">
        <v>90</v>
      </c>
      <c r="U8" s="2">
        <v>60</v>
      </c>
      <c r="V8" s="78">
        <f t="shared" ref="V8:V71" si="0">(T8+2*U8)/3</f>
        <v>70</v>
      </c>
      <c r="W8" s="77">
        <v>44563</v>
      </c>
    </row>
    <row r="9" spans="1:23" ht="20.85" customHeight="1" x14ac:dyDescent="0.45">
      <c r="A9" s="4">
        <v>5</v>
      </c>
      <c r="B9" s="2" t="s">
        <v>28</v>
      </c>
      <c r="C9" s="13">
        <v>16</v>
      </c>
      <c r="D9" s="12">
        <f>O9/(Q9*Q9)</f>
        <v>34.335095096639783</v>
      </c>
      <c r="E9" s="35">
        <v>41</v>
      </c>
      <c r="F9" s="4" t="s">
        <v>57</v>
      </c>
      <c r="G9" s="2">
        <v>1</v>
      </c>
      <c r="H9" s="2"/>
      <c r="I9" s="2"/>
      <c r="J9" s="2">
        <v>1</v>
      </c>
      <c r="K9" s="2">
        <v>1</v>
      </c>
      <c r="L9" s="2"/>
      <c r="M9" s="2">
        <v>30</v>
      </c>
      <c r="N9" s="2">
        <f>P9-O9</f>
        <v>4</v>
      </c>
      <c r="O9" s="2">
        <v>89</v>
      </c>
      <c r="P9" s="2">
        <v>93</v>
      </c>
      <c r="Q9" s="2">
        <v>1.61</v>
      </c>
      <c r="R9" s="77">
        <v>43931</v>
      </c>
      <c r="S9" s="13">
        <v>33</v>
      </c>
      <c r="T9" s="2">
        <v>130</v>
      </c>
      <c r="U9" s="2">
        <v>90</v>
      </c>
      <c r="V9" s="78">
        <f t="shared" si="0"/>
        <v>103.33333333333333</v>
      </c>
      <c r="W9" s="77">
        <v>44219</v>
      </c>
    </row>
    <row r="10" spans="1:23" ht="20.85" customHeight="1" x14ac:dyDescent="0.45">
      <c r="A10" s="4">
        <v>6</v>
      </c>
      <c r="B10" s="2" t="s">
        <v>29</v>
      </c>
      <c r="C10" s="13">
        <v>10</v>
      </c>
      <c r="D10" s="12">
        <f>O10/(Q10*Q10)</f>
        <v>22.031725684986377</v>
      </c>
      <c r="E10" s="35">
        <v>22</v>
      </c>
      <c r="F10" s="4">
        <v>4</v>
      </c>
      <c r="G10" s="2"/>
      <c r="H10" s="2">
        <v>1</v>
      </c>
      <c r="I10" s="2">
        <v>1</v>
      </c>
      <c r="J10" s="2"/>
      <c r="K10" s="2"/>
      <c r="L10" s="2">
        <v>1</v>
      </c>
      <c r="M10" s="2"/>
      <c r="N10" s="2">
        <f>P10-O10</f>
        <v>7</v>
      </c>
      <c r="O10" s="2">
        <v>55</v>
      </c>
      <c r="P10" s="2">
        <v>62</v>
      </c>
      <c r="Q10" s="2">
        <v>1.58</v>
      </c>
      <c r="R10" s="77">
        <v>44280</v>
      </c>
      <c r="S10" s="13" t="s">
        <v>30</v>
      </c>
      <c r="T10" s="2">
        <v>127</v>
      </c>
      <c r="U10" s="2">
        <v>70</v>
      </c>
      <c r="V10" s="78">
        <f t="shared" si="0"/>
        <v>89</v>
      </c>
      <c r="W10" s="77">
        <v>44280</v>
      </c>
    </row>
    <row r="11" spans="1:23" ht="20.85" customHeight="1" x14ac:dyDescent="0.45">
      <c r="A11" s="4">
        <v>7</v>
      </c>
      <c r="B11" s="2" t="s">
        <v>36</v>
      </c>
      <c r="C11" s="13">
        <v>12</v>
      </c>
      <c r="D11" s="12">
        <f>O11/(Q11*Q11)</f>
        <v>25.536703601108034</v>
      </c>
      <c r="E11" s="35">
        <v>21</v>
      </c>
      <c r="F11" s="4">
        <v>4</v>
      </c>
      <c r="G11" s="2"/>
      <c r="H11" s="2">
        <v>1</v>
      </c>
      <c r="I11" s="2">
        <v>1</v>
      </c>
      <c r="J11" s="2"/>
      <c r="K11" s="2"/>
      <c r="L11" s="2">
        <v>1</v>
      </c>
      <c r="M11" s="2"/>
      <c r="N11" s="2">
        <f>P11-O11</f>
        <v>9</v>
      </c>
      <c r="O11" s="2">
        <v>59</v>
      </c>
      <c r="P11" s="2">
        <v>68</v>
      </c>
      <c r="Q11" s="2">
        <v>1.52</v>
      </c>
      <c r="R11" s="77">
        <v>44101</v>
      </c>
      <c r="S11" s="13">
        <v>25</v>
      </c>
      <c r="T11" s="2">
        <v>90</v>
      </c>
      <c r="U11" s="2">
        <v>70</v>
      </c>
      <c r="V11" s="78">
        <f t="shared" si="0"/>
        <v>76.666666666666671</v>
      </c>
      <c r="W11" s="77">
        <v>44378</v>
      </c>
    </row>
    <row r="12" spans="1:23" ht="20.85" customHeight="1" x14ac:dyDescent="0.45">
      <c r="A12" s="4">
        <v>8</v>
      </c>
      <c r="B12" s="2" t="s">
        <v>31</v>
      </c>
      <c r="C12" s="13">
        <v>11</v>
      </c>
      <c r="D12" s="12">
        <f>O12/(Q12*Q12)</f>
        <v>17.348429510591675</v>
      </c>
      <c r="E12" s="35">
        <v>26</v>
      </c>
      <c r="F12" s="36" t="s">
        <v>45</v>
      </c>
      <c r="G12" s="2">
        <v>1</v>
      </c>
      <c r="H12" s="2"/>
      <c r="I12" s="2"/>
      <c r="J12" s="2">
        <v>1</v>
      </c>
      <c r="K12" s="2"/>
      <c r="L12" s="2">
        <v>1</v>
      </c>
      <c r="M12" s="2"/>
      <c r="N12" s="2">
        <f>P12-O12</f>
        <v>10</v>
      </c>
      <c r="O12" s="2">
        <v>38</v>
      </c>
      <c r="P12" s="2">
        <v>48</v>
      </c>
      <c r="Q12" s="2">
        <v>1.48</v>
      </c>
      <c r="R12" s="77">
        <v>44164</v>
      </c>
      <c r="S12" s="13">
        <v>20</v>
      </c>
      <c r="T12" s="2">
        <v>100</v>
      </c>
      <c r="U12" s="2">
        <v>70</v>
      </c>
      <c r="V12" s="78">
        <f t="shared" si="0"/>
        <v>80</v>
      </c>
      <c r="W12" s="77">
        <v>44449</v>
      </c>
    </row>
    <row r="13" spans="1:23" ht="20.85" customHeight="1" x14ac:dyDescent="0.45">
      <c r="A13" s="4">
        <v>9</v>
      </c>
      <c r="B13" s="2" t="s">
        <v>32</v>
      </c>
      <c r="C13" s="13">
        <v>20</v>
      </c>
      <c r="D13" s="12">
        <f>O13/(Q13*Q13)</f>
        <v>18.066167337874969</v>
      </c>
      <c r="E13" s="35">
        <v>19</v>
      </c>
      <c r="F13" s="4">
        <v>4</v>
      </c>
      <c r="G13" s="2"/>
      <c r="H13" s="2">
        <v>1</v>
      </c>
      <c r="I13" s="2">
        <v>1</v>
      </c>
      <c r="J13" s="2"/>
      <c r="K13" s="2">
        <v>1</v>
      </c>
      <c r="L13" s="2"/>
      <c r="M13" s="2">
        <v>38</v>
      </c>
      <c r="N13" s="2">
        <f>P13-O13</f>
        <v>11</v>
      </c>
      <c r="O13" s="2">
        <v>48</v>
      </c>
      <c r="P13" s="2">
        <v>59</v>
      </c>
      <c r="Q13" s="2">
        <v>1.63</v>
      </c>
      <c r="R13" s="77">
        <v>43975</v>
      </c>
      <c r="S13" s="13">
        <v>25</v>
      </c>
      <c r="T13" s="2">
        <v>120</v>
      </c>
      <c r="U13" s="2">
        <v>70</v>
      </c>
      <c r="V13" s="78">
        <f t="shared" si="0"/>
        <v>86.666666666666671</v>
      </c>
      <c r="W13" s="77">
        <v>44273</v>
      </c>
    </row>
    <row r="14" spans="1:23" ht="20.85" customHeight="1" x14ac:dyDescent="0.45">
      <c r="A14" s="4">
        <v>10</v>
      </c>
      <c r="B14" s="2" t="s">
        <v>33</v>
      </c>
      <c r="C14" s="13">
        <v>8</v>
      </c>
      <c r="D14" s="12">
        <f>O14/(Q14*Q14)</f>
        <v>25.777777777777779</v>
      </c>
      <c r="E14" s="35">
        <v>25</v>
      </c>
      <c r="F14" s="4" t="s">
        <v>27</v>
      </c>
      <c r="G14" s="2"/>
      <c r="H14" s="2">
        <v>1</v>
      </c>
      <c r="I14" s="2">
        <v>1</v>
      </c>
      <c r="J14" s="2"/>
      <c r="K14" s="2"/>
      <c r="L14" s="2">
        <v>1</v>
      </c>
      <c r="M14" s="2"/>
      <c r="N14" s="2">
        <f>P14-O14</f>
        <v>10</v>
      </c>
      <c r="O14" s="2">
        <v>58</v>
      </c>
      <c r="P14" s="2">
        <v>68</v>
      </c>
      <c r="Q14" s="2">
        <v>1.5</v>
      </c>
      <c r="R14" s="2" t="s">
        <v>34</v>
      </c>
      <c r="S14" s="13">
        <v>26</v>
      </c>
      <c r="T14" s="2">
        <v>110</v>
      </c>
      <c r="U14" s="2">
        <v>80</v>
      </c>
      <c r="V14" s="78">
        <f t="shared" si="0"/>
        <v>90</v>
      </c>
      <c r="W14" s="77">
        <v>44487</v>
      </c>
    </row>
    <row r="15" spans="1:23" ht="20.85" customHeight="1" x14ac:dyDescent="0.45">
      <c r="A15" s="4">
        <v>11</v>
      </c>
      <c r="B15" s="2" t="s">
        <v>35</v>
      </c>
      <c r="C15" s="13">
        <v>9</v>
      </c>
      <c r="D15" s="12">
        <f>O15/(Q15*Q15)</f>
        <v>17.850622743316158</v>
      </c>
      <c r="E15" s="35">
        <v>25</v>
      </c>
      <c r="F15" s="4" t="s">
        <v>27</v>
      </c>
      <c r="G15" s="2"/>
      <c r="H15" s="2">
        <v>1</v>
      </c>
      <c r="I15" s="2">
        <v>1</v>
      </c>
      <c r="J15" s="2"/>
      <c r="K15" s="2"/>
      <c r="L15" s="2">
        <v>1</v>
      </c>
      <c r="M15" s="2"/>
      <c r="N15" s="2">
        <f>P15-O15</f>
        <v>7</v>
      </c>
      <c r="O15" s="2">
        <v>44</v>
      </c>
      <c r="P15" s="2">
        <v>51</v>
      </c>
      <c r="Q15" s="2">
        <v>1.57</v>
      </c>
      <c r="R15" s="77">
        <v>44184</v>
      </c>
      <c r="S15" s="13">
        <v>25</v>
      </c>
      <c r="T15" s="2">
        <v>110</v>
      </c>
      <c r="U15" s="2">
        <v>70</v>
      </c>
      <c r="V15" s="78">
        <f t="shared" si="0"/>
        <v>83.333333333333329</v>
      </c>
      <c r="W15" s="77">
        <v>44446</v>
      </c>
    </row>
    <row r="16" spans="1:23" ht="20.85" customHeight="1" x14ac:dyDescent="0.45">
      <c r="A16" s="4">
        <v>12</v>
      </c>
      <c r="B16" s="2" t="s">
        <v>37</v>
      </c>
      <c r="C16" s="13">
        <v>12</v>
      </c>
      <c r="D16" s="12">
        <f>O16/(Q16*Q16)</f>
        <v>23.068050749711649</v>
      </c>
      <c r="E16" s="35">
        <v>20</v>
      </c>
      <c r="F16" s="4">
        <v>15</v>
      </c>
      <c r="G16" s="2"/>
      <c r="H16" s="2">
        <v>1</v>
      </c>
      <c r="I16" s="2">
        <v>1</v>
      </c>
      <c r="J16" s="2"/>
      <c r="K16" s="2"/>
      <c r="L16" s="2">
        <v>1</v>
      </c>
      <c r="M16" s="2"/>
      <c r="N16" s="2">
        <f>P16-O16</f>
        <v>8</v>
      </c>
      <c r="O16" s="2">
        <v>54</v>
      </c>
      <c r="P16" s="2">
        <v>62</v>
      </c>
      <c r="Q16" s="2">
        <v>1.53</v>
      </c>
      <c r="R16" s="77">
        <v>44108</v>
      </c>
      <c r="S16" s="13" t="s">
        <v>38</v>
      </c>
      <c r="T16" s="2">
        <v>120</v>
      </c>
      <c r="U16" s="2">
        <v>80</v>
      </c>
      <c r="V16" s="78">
        <f t="shared" si="0"/>
        <v>93.333333333333329</v>
      </c>
      <c r="W16" s="77">
        <v>44473</v>
      </c>
    </row>
    <row r="17" spans="1:24" ht="20.85" customHeight="1" x14ac:dyDescent="0.45">
      <c r="A17" s="4">
        <v>13</v>
      </c>
      <c r="B17" s="2" t="s">
        <v>39</v>
      </c>
      <c r="C17" s="13">
        <v>20</v>
      </c>
      <c r="D17" s="12">
        <f>O17/(Q17*Q17)</f>
        <v>24.773658844196209</v>
      </c>
      <c r="E17" s="35">
        <v>25</v>
      </c>
      <c r="F17" s="4" t="s">
        <v>27</v>
      </c>
      <c r="G17" s="2"/>
      <c r="H17" s="2">
        <v>1</v>
      </c>
      <c r="I17" s="2">
        <v>1</v>
      </c>
      <c r="J17" s="2"/>
      <c r="K17" s="2"/>
      <c r="L17" s="2">
        <v>1</v>
      </c>
      <c r="M17" s="2"/>
      <c r="N17" s="2">
        <f>P17-O17</f>
        <v>9</v>
      </c>
      <c r="O17" s="2">
        <v>55</v>
      </c>
      <c r="P17" s="2">
        <v>64</v>
      </c>
      <c r="Q17" s="2">
        <v>1.49</v>
      </c>
      <c r="R17" s="77">
        <v>44211</v>
      </c>
      <c r="S17" s="13">
        <v>25</v>
      </c>
      <c r="T17" s="2">
        <v>120</v>
      </c>
      <c r="U17" s="2">
        <v>70</v>
      </c>
      <c r="V17" s="78">
        <f t="shared" si="0"/>
        <v>86.666666666666671</v>
      </c>
      <c r="W17" s="77">
        <v>44436</v>
      </c>
    </row>
    <row r="18" spans="1:24" ht="20.85" customHeight="1" x14ac:dyDescent="0.45">
      <c r="A18" s="4">
        <v>14</v>
      </c>
      <c r="B18" s="2" t="s">
        <v>40</v>
      </c>
      <c r="C18" s="13">
        <v>8</v>
      </c>
      <c r="D18" s="12">
        <f>O18/(Q18*Q18)</f>
        <v>31.138985132231042</v>
      </c>
      <c r="E18" s="35">
        <v>33</v>
      </c>
      <c r="F18" s="4">
        <v>6.15</v>
      </c>
      <c r="G18" s="2">
        <v>1</v>
      </c>
      <c r="H18" s="2"/>
      <c r="I18" s="2"/>
      <c r="J18" s="2">
        <v>1</v>
      </c>
      <c r="K18" s="2">
        <v>1</v>
      </c>
      <c r="L18" s="2"/>
      <c r="M18" s="2">
        <v>28</v>
      </c>
      <c r="N18" s="2">
        <f>P18-O18</f>
        <v>8</v>
      </c>
      <c r="O18" s="2">
        <v>71</v>
      </c>
      <c r="P18" s="2">
        <v>79</v>
      </c>
      <c r="Q18" s="2">
        <v>1.51</v>
      </c>
      <c r="R18" s="2" t="s">
        <v>34</v>
      </c>
      <c r="S18" s="13">
        <v>25</v>
      </c>
      <c r="T18" s="2">
        <v>120</v>
      </c>
      <c r="U18" s="2">
        <v>80</v>
      </c>
      <c r="V18" s="78">
        <f t="shared" si="0"/>
        <v>93.333333333333329</v>
      </c>
      <c r="W18" s="77">
        <v>44584</v>
      </c>
    </row>
    <row r="19" spans="1:24" ht="20.85" customHeight="1" x14ac:dyDescent="0.45">
      <c r="A19" s="4">
        <v>15</v>
      </c>
      <c r="B19" s="2" t="s">
        <v>41</v>
      </c>
      <c r="C19" s="13">
        <v>20</v>
      </c>
      <c r="D19" s="12">
        <f>O19/(Q19*Q19)</f>
        <v>26.709401709401707</v>
      </c>
      <c r="E19" s="35">
        <v>32</v>
      </c>
      <c r="F19" s="4" t="s">
        <v>27</v>
      </c>
      <c r="G19" s="2"/>
      <c r="H19" s="2">
        <v>1</v>
      </c>
      <c r="I19" s="2">
        <v>1</v>
      </c>
      <c r="J19" s="2"/>
      <c r="K19" s="2"/>
      <c r="L19" s="2">
        <v>1</v>
      </c>
      <c r="M19" s="2"/>
      <c r="N19" s="2">
        <f>P19-O19</f>
        <v>5</v>
      </c>
      <c r="O19" s="2">
        <v>65</v>
      </c>
      <c r="P19" s="2">
        <v>70</v>
      </c>
      <c r="Q19" s="2">
        <v>1.56</v>
      </c>
      <c r="R19" s="77">
        <v>44315</v>
      </c>
      <c r="S19" s="13">
        <v>26</v>
      </c>
      <c r="T19" s="2">
        <v>112</v>
      </c>
      <c r="U19" s="2">
        <v>76</v>
      </c>
      <c r="V19" s="78">
        <f t="shared" si="0"/>
        <v>88</v>
      </c>
      <c r="W19" s="77">
        <v>44580</v>
      </c>
    </row>
    <row r="20" spans="1:24" ht="20.85" customHeight="1" x14ac:dyDescent="0.45">
      <c r="A20" s="4">
        <v>16</v>
      </c>
      <c r="B20" s="2" t="s">
        <v>42</v>
      </c>
      <c r="C20" s="13">
        <v>8</v>
      </c>
      <c r="D20" s="12">
        <f>O20/(Q20*Q20)</f>
        <v>24.973985431841829</v>
      </c>
      <c r="E20" s="35">
        <v>30</v>
      </c>
      <c r="F20" s="4" t="s">
        <v>27</v>
      </c>
      <c r="G20" s="2"/>
      <c r="H20" s="2">
        <v>1</v>
      </c>
      <c r="I20" s="2">
        <v>1</v>
      </c>
      <c r="J20" s="2"/>
      <c r="K20" s="2">
        <v>1</v>
      </c>
      <c r="L20" s="2"/>
      <c r="M20" s="2">
        <v>24</v>
      </c>
      <c r="N20" s="2">
        <f>P20-O20</f>
        <v>8</v>
      </c>
      <c r="O20" s="2">
        <v>60</v>
      </c>
      <c r="P20" s="2">
        <v>68</v>
      </c>
      <c r="Q20" s="2">
        <v>1.55</v>
      </c>
      <c r="R20" s="77">
        <v>44278</v>
      </c>
      <c r="S20" s="13">
        <v>28</v>
      </c>
      <c r="T20" s="2">
        <v>120</v>
      </c>
      <c r="U20" s="2">
        <v>80</v>
      </c>
      <c r="V20" s="78">
        <f t="shared" si="0"/>
        <v>93.333333333333329</v>
      </c>
      <c r="W20" s="77">
        <v>44542</v>
      </c>
    </row>
    <row r="21" spans="1:24" ht="20.85" customHeight="1" x14ac:dyDescent="0.45">
      <c r="A21" s="4">
        <v>17</v>
      </c>
      <c r="B21" s="2" t="s">
        <v>43</v>
      </c>
      <c r="C21" s="13">
        <v>16</v>
      </c>
      <c r="D21" s="12">
        <f>O21/(Q21*Q21)</f>
        <v>28.167597203359996</v>
      </c>
      <c r="E21" s="35">
        <v>23</v>
      </c>
      <c r="F21" s="4">
        <v>4.1500000000000004</v>
      </c>
      <c r="G21" s="2">
        <v>1</v>
      </c>
      <c r="H21" s="2"/>
      <c r="I21" s="2"/>
      <c r="J21" s="2">
        <v>1</v>
      </c>
      <c r="K21" s="2">
        <v>1</v>
      </c>
      <c r="L21" s="2"/>
      <c r="M21" s="2">
        <v>22</v>
      </c>
      <c r="N21" s="2">
        <f>P21-O21</f>
        <v>6</v>
      </c>
      <c r="O21" s="2">
        <v>56</v>
      </c>
      <c r="P21" s="2">
        <v>62</v>
      </c>
      <c r="Q21" s="2">
        <v>1.41</v>
      </c>
      <c r="R21" s="2" t="s">
        <v>34</v>
      </c>
      <c r="S21" s="13">
        <v>28</v>
      </c>
      <c r="T21" s="2">
        <v>130</v>
      </c>
      <c r="U21" s="2">
        <v>80</v>
      </c>
      <c r="V21" s="78">
        <f t="shared" si="0"/>
        <v>96.666666666666671</v>
      </c>
      <c r="W21" s="77">
        <v>44509</v>
      </c>
    </row>
    <row r="22" spans="1:24" ht="20.85" customHeight="1" x14ac:dyDescent="0.45">
      <c r="A22" s="4">
        <v>18</v>
      </c>
      <c r="B22" s="2" t="s">
        <v>44</v>
      </c>
      <c r="C22" s="13">
        <v>8</v>
      </c>
      <c r="D22" s="12">
        <f>O22/(Q22*Q22)</f>
        <v>30.297783933518005</v>
      </c>
      <c r="E22" s="35">
        <v>40</v>
      </c>
      <c r="F22" s="4" t="s">
        <v>56</v>
      </c>
      <c r="G22" s="2">
        <v>1</v>
      </c>
      <c r="H22" s="2"/>
      <c r="I22" s="2"/>
      <c r="J22" s="2">
        <v>1</v>
      </c>
      <c r="K22" s="2">
        <v>1</v>
      </c>
      <c r="L22" s="2"/>
      <c r="M22" s="2">
        <v>8</v>
      </c>
      <c r="N22" s="2">
        <f>P22-O22</f>
        <v>7</v>
      </c>
      <c r="O22" s="2">
        <v>70</v>
      </c>
      <c r="P22" s="2">
        <v>77</v>
      </c>
      <c r="Q22" s="2">
        <v>1.52</v>
      </c>
      <c r="R22" s="2" t="s">
        <v>34</v>
      </c>
      <c r="S22" s="13">
        <v>32</v>
      </c>
      <c r="T22" s="2">
        <v>140</v>
      </c>
      <c r="U22" s="2">
        <v>90</v>
      </c>
      <c r="V22" s="78">
        <f t="shared" si="0"/>
        <v>106.66666666666667</v>
      </c>
      <c r="W22" s="77">
        <v>44569</v>
      </c>
    </row>
    <row r="23" spans="1:24" ht="20.85" customHeight="1" x14ac:dyDescent="0.45">
      <c r="A23" s="4">
        <v>19</v>
      </c>
      <c r="B23" s="2" t="s">
        <v>46</v>
      </c>
      <c r="C23" s="13">
        <v>14</v>
      </c>
      <c r="D23" s="12">
        <f>O23/(Q23*Q23)</f>
        <v>20</v>
      </c>
      <c r="E23" s="35">
        <v>34</v>
      </c>
      <c r="F23" s="4" t="s">
        <v>27</v>
      </c>
      <c r="G23" s="2"/>
      <c r="H23" s="2">
        <v>1</v>
      </c>
      <c r="I23" s="2">
        <v>1</v>
      </c>
      <c r="J23" s="2"/>
      <c r="K23" s="2"/>
      <c r="L23" s="2">
        <v>1</v>
      </c>
      <c r="M23" s="2"/>
      <c r="N23" s="2">
        <f>P23-O23</f>
        <v>10</v>
      </c>
      <c r="O23" s="2">
        <v>45</v>
      </c>
      <c r="P23" s="2">
        <v>55</v>
      </c>
      <c r="Q23" s="2">
        <v>1.5</v>
      </c>
      <c r="R23" s="2" t="s">
        <v>34</v>
      </c>
      <c r="S23" s="13">
        <v>23</v>
      </c>
      <c r="T23" s="2">
        <v>120</v>
      </c>
      <c r="U23" s="2">
        <v>75</v>
      </c>
      <c r="V23" s="78">
        <f t="shared" si="0"/>
        <v>90</v>
      </c>
      <c r="W23" s="77">
        <v>44603</v>
      </c>
    </row>
    <row r="24" spans="1:24" ht="20.85" customHeight="1" x14ac:dyDescent="0.45">
      <c r="A24" s="4">
        <v>20</v>
      </c>
      <c r="B24" s="2" t="s">
        <v>47</v>
      </c>
      <c r="C24" s="13">
        <v>20</v>
      </c>
      <c r="D24" s="12">
        <f>O24/(Q24*Q24)</f>
        <v>25.437480812245077</v>
      </c>
      <c r="E24" s="35">
        <v>31</v>
      </c>
      <c r="F24" s="4">
        <v>14</v>
      </c>
      <c r="G24" s="2"/>
      <c r="H24" s="2">
        <v>1</v>
      </c>
      <c r="I24" s="2">
        <v>1</v>
      </c>
      <c r="J24" s="2"/>
      <c r="K24" s="2"/>
      <c r="L24" s="2">
        <v>1</v>
      </c>
      <c r="M24" s="2"/>
      <c r="N24" s="2">
        <f>P24-O24</f>
        <v>6</v>
      </c>
      <c r="O24" s="2">
        <v>58</v>
      </c>
      <c r="P24" s="2">
        <v>64</v>
      </c>
      <c r="Q24" s="2">
        <v>1.51</v>
      </c>
      <c r="R24" s="2" t="s">
        <v>34</v>
      </c>
      <c r="S24" s="13">
        <v>24</v>
      </c>
      <c r="T24" s="2">
        <v>120</v>
      </c>
      <c r="U24" s="2">
        <v>70</v>
      </c>
      <c r="V24" s="78">
        <f t="shared" si="0"/>
        <v>86.666666666666671</v>
      </c>
      <c r="W24" s="79" t="s">
        <v>48</v>
      </c>
    </row>
    <row r="25" spans="1:24" ht="20.85" customHeight="1" x14ac:dyDescent="0.45">
      <c r="A25" s="4">
        <v>21</v>
      </c>
      <c r="B25" s="2" t="s">
        <v>49</v>
      </c>
      <c r="C25" s="13">
        <v>15</v>
      </c>
      <c r="D25" s="12">
        <f>O25/(Q25*Q25)</f>
        <v>23.111111111111111</v>
      </c>
      <c r="E25" s="35">
        <v>27</v>
      </c>
      <c r="F25" s="4">
        <v>15</v>
      </c>
      <c r="G25" s="2"/>
      <c r="H25" s="2">
        <v>1</v>
      </c>
      <c r="I25" s="2">
        <v>1</v>
      </c>
      <c r="J25" s="2"/>
      <c r="K25" s="2">
        <v>1</v>
      </c>
      <c r="L25" s="2"/>
      <c r="M25" s="2">
        <v>30</v>
      </c>
      <c r="N25" s="2">
        <f>P25-O25</f>
        <v>11</v>
      </c>
      <c r="O25" s="2">
        <v>52</v>
      </c>
      <c r="P25" s="2">
        <v>63</v>
      </c>
      <c r="Q25" s="2">
        <v>1.5</v>
      </c>
      <c r="R25" s="77">
        <v>44383</v>
      </c>
      <c r="S25" s="13">
        <v>25</v>
      </c>
      <c r="T25" s="2">
        <v>120</v>
      </c>
      <c r="U25" s="2">
        <v>80</v>
      </c>
      <c r="V25" s="78">
        <f t="shared" si="0"/>
        <v>93.333333333333329</v>
      </c>
      <c r="W25" s="77">
        <v>44653</v>
      </c>
    </row>
    <row r="26" spans="1:24" ht="20.85" customHeight="1" x14ac:dyDescent="0.45">
      <c r="A26" s="4">
        <v>22</v>
      </c>
      <c r="B26" s="2" t="s">
        <v>50</v>
      </c>
      <c r="C26" s="13">
        <v>14</v>
      </c>
      <c r="D26" s="12">
        <f>O26/(Q26*Q26)</f>
        <v>27.848794740686635</v>
      </c>
      <c r="E26" s="35">
        <v>28</v>
      </c>
      <c r="F26" s="4"/>
      <c r="G26" s="2"/>
      <c r="H26" s="2">
        <v>1</v>
      </c>
      <c r="I26" s="2">
        <v>1</v>
      </c>
      <c r="J26" s="2"/>
      <c r="K26" s="2"/>
      <c r="L26" s="2">
        <v>1</v>
      </c>
      <c r="M26" s="2"/>
      <c r="N26" s="2">
        <f>P26-O26</f>
        <v>8</v>
      </c>
      <c r="O26" s="2">
        <v>61</v>
      </c>
      <c r="P26" s="2">
        <v>69</v>
      </c>
      <c r="Q26" s="2">
        <v>1.48</v>
      </c>
      <c r="R26" s="77">
        <v>44393</v>
      </c>
      <c r="S26" s="13">
        <v>25</v>
      </c>
      <c r="T26" s="2">
        <v>120</v>
      </c>
      <c r="U26" s="2">
        <v>80</v>
      </c>
      <c r="V26" s="78">
        <f t="shared" si="0"/>
        <v>93.333333333333329</v>
      </c>
      <c r="W26" s="77">
        <v>44666</v>
      </c>
    </row>
    <row r="27" spans="1:24" ht="20.85" customHeight="1" x14ac:dyDescent="0.45">
      <c r="A27" s="4">
        <v>23</v>
      </c>
      <c r="B27" s="2" t="s">
        <v>51</v>
      </c>
      <c r="C27" s="13">
        <v>12</v>
      </c>
      <c r="D27" s="12">
        <f>O27/(Q27*Q27)</f>
        <v>19.979188345473464</v>
      </c>
      <c r="E27" s="35">
        <v>30</v>
      </c>
      <c r="F27" s="37">
        <v>11</v>
      </c>
      <c r="G27" s="2">
        <v>1</v>
      </c>
      <c r="H27" s="2"/>
      <c r="I27" s="2"/>
      <c r="J27" s="2">
        <v>1</v>
      </c>
      <c r="K27" s="2">
        <v>1</v>
      </c>
      <c r="L27" s="2"/>
      <c r="M27" s="2">
        <v>12</v>
      </c>
      <c r="N27" s="2">
        <f>P27-O27</f>
        <v>8</v>
      </c>
      <c r="O27" s="2">
        <v>48</v>
      </c>
      <c r="P27" s="2">
        <v>56</v>
      </c>
      <c r="Q27" s="2">
        <v>1.55</v>
      </c>
      <c r="R27" s="77">
        <v>44332</v>
      </c>
      <c r="S27" s="13">
        <v>24</v>
      </c>
      <c r="T27" s="2">
        <v>130</v>
      </c>
      <c r="U27" s="2">
        <v>90</v>
      </c>
      <c r="V27" s="78">
        <f t="shared" si="0"/>
        <v>103.33333333333333</v>
      </c>
      <c r="W27" s="77">
        <v>44552</v>
      </c>
      <c r="X27" t="s">
        <v>52</v>
      </c>
    </row>
    <row r="28" spans="1:24" ht="20.85" customHeight="1" x14ac:dyDescent="0.45">
      <c r="A28" s="4">
        <v>24</v>
      </c>
      <c r="B28" s="2" t="s">
        <v>53</v>
      </c>
      <c r="C28" s="13">
        <v>8</v>
      </c>
      <c r="D28" s="12">
        <f>O28/(Q28*Q28)</f>
        <v>23.61275088547816</v>
      </c>
      <c r="E28" s="35">
        <v>30</v>
      </c>
      <c r="F28" s="4" t="s">
        <v>27</v>
      </c>
      <c r="G28" s="2"/>
      <c r="H28" s="2">
        <v>1</v>
      </c>
      <c r="I28" s="2">
        <v>1</v>
      </c>
      <c r="J28" s="2"/>
      <c r="K28" s="2"/>
      <c r="L28" s="2">
        <v>1</v>
      </c>
      <c r="M28" s="2"/>
      <c r="N28" s="2">
        <f>P28-O28</f>
        <v>5</v>
      </c>
      <c r="O28" s="2">
        <v>56</v>
      </c>
      <c r="P28" s="2">
        <v>61</v>
      </c>
      <c r="Q28" s="2">
        <v>1.54</v>
      </c>
      <c r="R28" s="77">
        <v>44362</v>
      </c>
      <c r="S28" s="13" t="s">
        <v>54</v>
      </c>
      <c r="T28" s="2">
        <v>100</v>
      </c>
      <c r="U28" s="2">
        <v>60</v>
      </c>
      <c r="V28" s="78">
        <f t="shared" si="0"/>
        <v>73.333333333333329</v>
      </c>
      <c r="W28" s="77">
        <v>44638</v>
      </c>
    </row>
    <row r="29" spans="1:24" ht="20.85" customHeight="1" x14ac:dyDescent="0.45">
      <c r="A29" s="4">
        <v>25</v>
      </c>
      <c r="B29" s="2" t="s">
        <v>55</v>
      </c>
      <c r="C29" s="13">
        <v>14</v>
      </c>
      <c r="D29" s="12">
        <f>O29/(Q29*Q29)</f>
        <v>23.011176857330703</v>
      </c>
      <c r="E29" s="35">
        <v>30</v>
      </c>
      <c r="F29" s="4">
        <v>15</v>
      </c>
      <c r="G29" s="2"/>
      <c r="H29" s="2">
        <v>1</v>
      </c>
      <c r="I29" s="2">
        <v>1</v>
      </c>
      <c r="J29" s="2"/>
      <c r="K29" s="2"/>
      <c r="L29" s="2">
        <v>1</v>
      </c>
      <c r="M29" s="2"/>
      <c r="N29" s="2">
        <f>P29-O29</f>
        <v>9</v>
      </c>
      <c r="O29" s="2">
        <v>56</v>
      </c>
      <c r="P29" s="2">
        <v>65</v>
      </c>
      <c r="Q29" s="2">
        <v>1.56</v>
      </c>
      <c r="R29" s="77">
        <v>44234</v>
      </c>
      <c r="S29" s="13">
        <v>24</v>
      </c>
      <c r="T29" s="2">
        <v>120</v>
      </c>
      <c r="U29" s="2">
        <v>80</v>
      </c>
      <c r="V29" s="78">
        <f t="shared" si="0"/>
        <v>93.333333333333329</v>
      </c>
      <c r="W29" s="77">
        <v>44503</v>
      </c>
    </row>
    <row r="30" spans="1:24" ht="20.85" customHeight="1" x14ac:dyDescent="0.45">
      <c r="A30" s="4">
        <v>26</v>
      </c>
      <c r="B30" s="2" t="s">
        <v>58</v>
      </c>
      <c r="C30" s="13">
        <v>18</v>
      </c>
      <c r="D30" s="12">
        <f>O30/(Q30*Q30)</f>
        <v>25.437480812245077</v>
      </c>
      <c r="E30" s="35">
        <v>30</v>
      </c>
      <c r="F30" s="4" t="s">
        <v>27</v>
      </c>
      <c r="G30" s="2"/>
      <c r="H30" s="2">
        <v>1</v>
      </c>
      <c r="I30" s="2">
        <v>1</v>
      </c>
      <c r="J30" s="2"/>
      <c r="K30" s="2"/>
      <c r="L30" s="2">
        <v>1</v>
      </c>
      <c r="M30" s="2"/>
      <c r="N30" s="2">
        <f>P30-O30</f>
        <v>10</v>
      </c>
      <c r="O30" s="2">
        <v>58</v>
      </c>
      <c r="P30" s="2">
        <v>68</v>
      </c>
      <c r="Q30" s="2">
        <v>1.51</v>
      </c>
      <c r="R30" s="77">
        <v>44484</v>
      </c>
      <c r="S30" s="13">
        <v>24</v>
      </c>
      <c r="T30" s="2">
        <v>120</v>
      </c>
      <c r="U30" s="2">
        <v>70</v>
      </c>
      <c r="V30" s="78">
        <f t="shared" si="0"/>
        <v>86.666666666666671</v>
      </c>
      <c r="W30" s="77">
        <v>44204</v>
      </c>
    </row>
    <row r="31" spans="1:24" ht="20.85" customHeight="1" x14ac:dyDescent="0.45">
      <c r="A31" s="4">
        <v>27</v>
      </c>
      <c r="B31" s="2" t="s">
        <v>59</v>
      </c>
      <c r="C31" s="13">
        <v>20</v>
      </c>
      <c r="D31" s="12">
        <f>O31/(Q31*Q31)</f>
        <v>24.243918474687703</v>
      </c>
      <c r="E31" s="35">
        <v>26</v>
      </c>
      <c r="F31" s="4">
        <v>6.15</v>
      </c>
      <c r="G31" s="2">
        <v>1</v>
      </c>
      <c r="H31" s="2"/>
      <c r="I31" s="2"/>
      <c r="J31" s="2">
        <v>1</v>
      </c>
      <c r="K31" s="2"/>
      <c r="L31" s="2">
        <v>1</v>
      </c>
      <c r="M31" s="2"/>
      <c r="N31" s="2">
        <f>P31-O31</f>
        <v>10</v>
      </c>
      <c r="O31" s="2">
        <v>59</v>
      </c>
      <c r="P31" s="2">
        <v>69</v>
      </c>
      <c r="Q31" s="2">
        <v>1.56</v>
      </c>
      <c r="R31" s="77">
        <v>44462</v>
      </c>
      <c r="S31" s="13">
        <v>24</v>
      </c>
      <c r="T31" s="2">
        <v>120</v>
      </c>
      <c r="U31" s="2">
        <v>80</v>
      </c>
      <c r="V31" s="78">
        <f t="shared" si="0"/>
        <v>93.333333333333329</v>
      </c>
      <c r="W31" s="77">
        <v>44279</v>
      </c>
    </row>
    <row r="32" spans="1:24" ht="20.85" customHeight="1" x14ac:dyDescent="0.45">
      <c r="A32" s="4">
        <v>28</v>
      </c>
      <c r="B32" s="2" t="s">
        <v>60</v>
      </c>
      <c r="C32" s="13">
        <v>12</v>
      </c>
      <c r="D32" s="12">
        <f>O32/(Q32*Q32)</f>
        <v>22.347782088041829</v>
      </c>
      <c r="E32" s="35">
        <v>23</v>
      </c>
      <c r="F32" s="4">
        <v>4.1500000000000004</v>
      </c>
      <c r="G32" s="2">
        <v>1</v>
      </c>
      <c r="H32" s="2"/>
      <c r="I32" s="2"/>
      <c r="J32" s="2">
        <v>1</v>
      </c>
      <c r="K32" s="2"/>
      <c r="L32" s="2">
        <v>1</v>
      </c>
      <c r="M32" s="2"/>
      <c r="N32" s="2">
        <f>P32-O32</f>
        <v>9</v>
      </c>
      <c r="O32" s="2">
        <v>53</v>
      </c>
      <c r="P32" s="2">
        <v>62</v>
      </c>
      <c r="Q32" s="2">
        <v>1.54</v>
      </c>
      <c r="R32" s="77">
        <v>44415</v>
      </c>
      <c r="S32" s="13">
        <v>25</v>
      </c>
      <c r="T32" s="2">
        <v>120</v>
      </c>
      <c r="U32" s="2">
        <v>80</v>
      </c>
      <c r="V32" s="78">
        <f t="shared" si="0"/>
        <v>93.333333333333329</v>
      </c>
      <c r="W32" s="2"/>
    </row>
    <row r="33" spans="1:23" ht="20.85" customHeight="1" x14ac:dyDescent="0.45">
      <c r="A33" s="4">
        <v>29</v>
      </c>
      <c r="B33" s="2" t="s">
        <v>61</v>
      </c>
      <c r="C33" s="13">
        <v>12</v>
      </c>
      <c r="D33" s="12">
        <f>O33/(Q33*Q33)</f>
        <v>23.555555555555557</v>
      </c>
      <c r="E33" s="35">
        <v>24</v>
      </c>
      <c r="F33" s="4">
        <v>4.1500000000000004</v>
      </c>
      <c r="G33" s="2">
        <v>1</v>
      </c>
      <c r="H33" s="2"/>
      <c r="I33" s="2"/>
      <c r="J33" s="2">
        <v>1</v>
      </c>
      <c r="K33" s="2">
        <v>1</v>
      </c>
      <c r="L33" s="2"/>
      <c r="M33" s="2">
        <v>24</v>
      </c>
      <c r="N33" s="2">
        <f>P33-O33</f>
        <v>9</v>
      </c>
      <c r="O33" s="2">
        <v>53</v>
      </c>
      <c r="P33" s="2">
        <v>62</v>
      </c>
      <c r="Q33" s="2">
        <v>1.5</v>
      </c>
      <c r="R33" s="77">
        <v>44467</v>
      </c>
      <c r="S33" s="13">
        <v>26</v>
      </c>
      <c r="T33" s="2">
        <v>131</v>
      </c>
      <c r="U33" s="2">
        <v>88</v>
      </c>
      <c r="V33" s="78">
        <f t="shared" si="0"/>
        <v>102.33333333333333</v>
      </c>
      <c r="W33" s="2"/>
    </row>
    <row r="34" spans="1:23" ht="20.85" customHeight="1" x14ac:dyDescent="0.45">
      <c r="A34" s="4">
        <v>30</v>
      </c>
      <c r="B34" s="2" t="s">
        <v>62</v>
      </c>
      <c r="C34" s="13">
        <v>6</v>
      </c>
      <c r="D34" s="12">
        <f>O34/(Q34*Q34)</f>
        <v>21.0828132906055</v>
      </c>
      <c r="E34" s="35">
        <v>24</v>
      </c>
      <c r="F34" s="4">
        <v>15</v>
      </c>
      <c r="G34" s="2"/>
      <c r="H34" s="2">
        <v>1</v>
      </c>
      <c r="I34" s="2">
        <v>1</v>
      </c>
      <c r="J34" s="2"/>
      <c r="K34" s="2"/>
      <c r="L34" s="2">
        <v>1</v>
      </c>
      <c r="M34" s="2"/>
      <c r="N34" s="2">
        <f>P34-O34</f>
        <v>8</v>
      </c>
      <c r="O34" s="2">
        <v>50</v>
      </c>
      <c r="P34" s="2">
        <v>58</v>
      </c>
      <c r="Q34" s="2">
        <v>1.54</v>
      </c>
      <c r="R34" s="77">
        <v>44524</v>
      </c>
      <c r="S34" s="13">
        <v>24</v>
      </c>
      <c r="T34" s="2">
        <v>120</v>
      </c>
      <c r="U34" s="2">
        <v>80</v>
      </c>
      <c r="V34" s="78">
        <f t="shared" si="0"/>
        <v>93.333333333333329</v>
      </c>
      <c r="W34" s="2"/>
    </row>
    <row r="35" spans="1:23" ht="20.85" customHeight="1" x14ac:dyDescent="0.45">
      <c r="A35" s="4">
        <v>31</v>
      </c>
      <c r="B35" s="2" t="s">
        <v>63</v>
      </c>
      <c r="C35" s="13">
        <v>18</v>
      </c>
      <c r="D35" s="12">
        <f>O35/(Q35*Q35)</f>
        <v>19.223375624759708</v>
      </c>
      <c r="E35" s="35">
        <v>26</v>
      </c>
      <c r="F35" s="4">
        <v>15</v>
      </c>
      <c r="G35" s="2"/>
      <c r="H35" s="2">
        <v>1</v>
      </c>
      <c r="I35" s="2">
        <v>1</v>
      </c>
      <c r="J35" s="2"/>
      <c r="K35" s="2">
        <v>1</v>
      </c>
      <c r="L35" s="2"/>
      <c r="M35" s="2">
        <v>34</v>
      </c>
      <c r="N35" s="2">
        <f>P35-O35</f>
        <v>11</v>
      </c>
      <c r="O35" s="2">
        <v>45</v>
      </c>
      <c r="P35" s="2">
        <v>56</v>
      </c>
      <c r="Q35" s="2">
        <v>1.53</v>
      </c>
      <c r="R35" s="77">
        <v>44375</v>
      </c>
      <c r="S35" s="13">
        <v>23</v>
      </c>
      <c r="T35" s="2">
        <v>120</v>
      </c>
      <c r="U35" s="2">
        <v>80</v>
      </c>
      <c r="V35" s="78">
        <f t="shared" si="0"/>
        <v>93.333333333333329</v>
      </c>
      <c r="W35" s="2"/>
    </row>
    <row r="36" spans="1:23" ht="20.85" customHeight="1" x14ac:dyDescent="0.45">
      <c r="A36" s="4">
        <v>32</v>
      </c>
      <c r="B36" s="2" t="s">
        <v>64</v>
      </c>
      <c r="C36" s="13">
        <v>14</v>
      </c>
      <c r="D36" s="12">
        <f>O36/(Q36*Q36)</f>
        <v>21.287426535239948</v>
      </c>
      <c r="E36" s="35">
        <v>38</v>
      </c>
      <c r="F36" s="4">
        <v>3</v>
      </c>
      <c r="G36" s="2"/>
      <c r="H36" s="2">
        <v>1</v>
      </c>
      <c r="I36" s="2">
        <v>1</v>
      </c>
      <c r="J36" s="2"/>
      <c r="K36" s="2">
        <v>1</v>
      </c>
      <c r="L36" s="2"/>
      <c r="M36" s="2">
        <v>28</v>
      </c>
      <c r="N36" s="2">
        <f>P36-O36</f>
        <v>12</v>
      </c>
      <c r="O36" s="2">
        <v>46</v>
      </c>
      <c r="P36" s="2">
        <v>58</v>
      </c>
      <c r="Q36" s="2">
        <v>1.47</v>
      </c>
      <c r="R36" s="77">
        <v>44412</v>
      </c>
      <c r="S36" s="13">
        <v>23</v>
      </c>
      <c r="T36" s="2">
        <v>110</v>
      </c>
      <c r="U36" s="2">
        <v>70</v>
      </c>
      <c r="V36" s="78">
        <f t="shared" si="0"/>
        <v>83.333333333333329</v>
      </c>
      <c r="W36" s="2"/>
    </row>
    <row r="37" spans="1:23" ht="20.85" customHeight="1" x14ac:dyDescent="0.45">
      <c r="A37" s="4">
        <v>33</v>
      </c>
      <c r="B37" s="2" t="s">
        <v>65</v>
      </c>
      <c r="C37" s="13">
        <v>18</v>
      </c>
      <c r="D37" s="12">
        <f>O37/(Q37*Q37)</f>
        <v>24.998903556861542</v>
      </c>
      <c r="E37" s="35">
        <v>36</v>
      </c>
      <c r="F37" s="4">
        <v>3</v>
      </c>
      <c r="G37" s="2"/>
      <c r="H37" s="2">
        <v>1</v>
      </c>
      <c r="I37" s="2">
        <v>1</v>
      </c>
      <c r="J37" s="2"/>
      <c r="K37" s="2">
        <v>1</v>
      </c>
      <c r="L37" s="2"/>
      <c r="M37" s="2">
        <v>30</v>
      </c>
      <c r="N37" s="2">
        <f>P37-O37</f>
        <v>8</v>
      </c>
      <c r="O37" s="2">
        <v>57</v>
      </c>
      <c r="P37" s="2">
        <v>65</v>
      </c>
      <c r="Q37" s="2">
        <v>1.51</v>
      </c>
      <c r="R37" s="77">
        <v>43919</v>
      </c>
      <c r="S37" s="13">
        <v>25</v>
      </c>
      <c r="T37" s="2">
        <v>90</v>
      </c>
      <c r="U37" s="2">
        <v>70</v>
      </c>
      <c r="V37" s="78">
        <f t="shared" si="0"/>
        <v>76.666666666666671</v>
      </c>
      <c r="W37" s="77">
        <v>44203</v>
      </c>
    </row>
    <row r="38" spans="1:23" ht="20.85" customHeight="1" x14ac:dyDescent="0.45">
      <c r="A38" s="4">
        <v>34</v>
      </c>
      <c r="B38" s="2" t="s">
        <v>66</v>
      </c>
      <c r="C38" s="13">
        <v>10</v>
      </c>
      <c r="D38" s="12">
        <f>O38/(Q38*Q38)</f>
        <v>23.233456176894723</v>
      </c>
      <c r="E38" s="35">
        <v>29</v>
      </c>
      <c r="F38" s="4" t="s">
        <v>27</v>
      </c>
      <c r="G38" s="2"/>
      <c r="H38" s="2">
        <v>1</v>
      </c>
      <c r="I38" s="2">
        <v>1</v>
      </c>
      <c r="J38" s="2"/>
      <c r="K38" s="2">
        <v>1</v>
      </c>
      <c r="L38" s="2"/>
      <c r="M38" s="2">
        <v>32</v>
      </c>
      <c r="N38" s="2">
        <f>P38-O38</f>
        <v>11</v>
      </c>
      <c r="O38" s="2">
        <v>58</v>
      </c>
      <c r="P38" s="2">
        <v>69</v>
      </c>
      <c r="Q38" s="2">
        <v>1.58</v>
      </c>
      <c r="R38" s="77">
        <v>44072</v>
      </c>
      <c r="S38" s="13" t="s">
        <v>67</v>
      </c>
      <c r="T38" s="2">
        <v>90</v>
      </c>
      <c r="U38" s="2">
        <v>60</v>
      </c>
      <c r="V38" s="78">
        <f t="shared" si="0"/>
        <v>70</v>
      </c>
      <c r="W38" s="77">
        <v>44339</v>
      </c>
    </row>
    <row r="39" spans="1:23" ht="20.85" customHeight="1" x14ac:dyDescent="0.45">
      <c r="A39" s="4">
        <v>35</v>
      </c>
      <c r="B39" s="2" t="s">
        <v>68</v>
      </c>
      <c r="C39" s="13">
        <v>20</v>
      </c>
      <c r="D39" s="12">
        <f>O39/(Q39*Q39)</f>
        <v>28.566481994459835</v>
      </c>
      <c r="E39" s="35">
        <v>30</v>
      </c>
      <c r="F39" s="4">
        <v>6.15</v>
      </c>
      <c r="G39" s="2">
        <v>1</v>
      </c>
      <c r="H39" s="2"/>
      <c r="I39" s="2"/>
      <c r="J39" s="2">
        <v>1</v>
      </c>
      <c r="K39" s="2"/>
      <c r="L39" s="2">
        <v>1</v>
      </c>
      <c r="M39" s="2"/>
      <c r="N39" s="2">
        <f>P39-O39</f>
        <v>3</v>
      </c>
      <c r="O39" s="2">
        <v>66</v>
      </c>
      <c r="P39" s="2">
        <v>69</v>
      </c>
      <c r="Q39" s="2">
        <v>1.52</v>
      </c>
      <c r="R39" s="77">
        <v>43985</v>
      </c>
      <c r="S39" s="13">
        <v>29</v>
      </c>
      <c r="T39" s="2">
        <v>120</v>
      </c>
      <c r="U39" s="2">
        <v>80</v>
      </c>
      <c r="V39" s="78">
        <f t="shared" si="0"/>
        <v>93.333333333333329</v>
      </c>
      <c r="W39" s="77">
        <v>44206</v>
      </c>
    </row>
    <row r="40" spans="1:23" ht="20.85" customHeight="1" x14ac:dyDescent="0.45">
      <c r="A40" s="4">
        <v>36</v>
      </c>
      <c r="B40" s="2" t="s">
        <v>69</v>
      </c>
      <c r="C40" s="13">
        <v>8</v>
      </c>
      <c r="D40" s="12">
        <f>O40/(Q40*Q40)</f>
        <v>18.666666666666668</v>
      </c>
      <c r="E40" s="35">
        <v>26</v>
      </c>
      <c r="F40" s="4" t="s">
        <v>27</v>
      </c>
      <c r="G40" s="2"/>
      <c r="H40" s="2">
        <v>1</v>
      </c>
      <c r="I40" s="2">
        <v>1</v>
      </c>
      <c r="J40" s="2"/>
      <c r="K40" s="2"/>
      <c r="L40" s="2">
        <v>1</v>
      </c>
      <c r="M40" s="2"/>
      <c r="N40" s="2">
        <f>P40-O40</f>
        <v>10</v>
      </c>
      <c r="O40" s="2">
        <v>42</v>
      </c>
      <c r="P40" s="2">
        <v>52</v>
      </c>
      <c r="Q40" s="2">
        <v>1.5</v>
      </c>
      <c r="R40" s="77">
        <v>44225</v>
      </c>
      <c r="S40" s="13" t="s">
        <v>70</v>
      </c>
      <c r="T40" s="2">
        <v>90</v>
      </c>
      <c r="U40" s="2">
        <v>60</v>
      </c>
      <c r="V40" s="78">
        <f t="shared" si="0"/>
        <v>70</v>
      </c>
      <c r="W40" s="77">
        <v>44495</v>
      </c>
    </row>
    <row r="41" spans="1:23" ht="20.85" customHeight="1" x14ac:dyDescent="0.45">
      <c r="A41" s="4">
        <v>37</v>
      </c>
      <c r="B41" s="2" t="s">
        <v>71</v>
      </c>
      <c r="C41" s="13">
        <v>8</v>
      </c>
      <c r="D41" s="12">
        <f>O41/(Q41*Q41)</f>
        <v>28.040378144528116</v>
      </c>
      <c r="E41" s="35">
        <v>29</v>
      </c>
      <c r="F41" s="4">
        <v>6</v>
      </c>
      <c r="G41" s="2"/>
      <c r="H41" s="2">
        <v>1</v>
      </c>
      <c r="I41" s="2">
        <v>1</v>
      </c>
      <c r="J41" s="2"/>
      <c r="K41" s="2"/>
      <c r="L41" s="2">
        <v>1</v>
      </c>
      <c r="M41" s="2"/>
      <c r="N41" s="2">
        <f>P41-O41</f>
        <v>2</v>
      </c>
      <c r="O41" s="2">
        <v>70</v>
      </c>
      <c r="P41" s="2">
        <v>72</v>
      </c>
      <c r="Q41" s="2">
        <v>1.58</v>
      </c>
      <c r="R41" s="77">
        <v>44468</v>
      </c>
      <c r="S41" s="13">
        <v>29</v>
      </c>
      <c r="T41" s="2">
        <v>100</v>
      </c>
      <c r="U41" s="2">
        <v>60</v>
      </c>
      <c r="V41" s="78">
        <f t="shared" si="0"/>
        <v>73.333333333333329</v>
      </c>
      <c r="W41" s="77">
        <v>44451</v>
      </c>
    </row>
    <row r="42" spans="1:23" ht="20.85" customHeight="1" x14ac:dyDescent="0.45">
      <c r="A42" s="4">
        <v>38</v>
      </c>
      <c r="B42" s="2" t="s">
        <v>72</v>
      </c>
      <c r="C42" s="13">
        <v>11</v>
      </c>
      <c r="D42" s="12">
        <f>O42/(Q42*Q42)</f>
        <v>28.617001313567279</v>
      </c>
      <c r="E42" s="35">
        <v>41</v>
      </c>
      <c r="F42" s="4">
        <v>3</v>
      </c>
      <c r="G42" s="2"/>
      <c r="H42" s="2">
        <v>1</v>
      </c>
      <c r="I42" s="2">
        <v>1</v>
      </c>
      <c r="J42" s="2"/>
      <c r="K42" s="2"/>
      <c r="L42" s="2">
        <v>1</v>
      </c>
      <c r="M42" s="2"/>
      <c r="N42" s="2">
        <f>P42-O42</f>
        <v>7</v>
      </c>
      <c r="O42" s="2">
        <v>61</v>
      </c>
      <c r="P42" s="2">
        <v>68</v>
      </c>
      <c r="Q42" s="2">
        <v>1.46</v>
      </c>
      <c r="R42" s="77">
        <v>44231</v>
      </c>
      <c r="S42" s="13">
        <v>26</v>
      </c>
      <c r="T42" s="2">
        <v>100</v>
      </c>
      <c r="U42" s="2">
        <v>70</v>
      </c>
      <c r="V42" s="78">
        <f t="shared" si="0"/>
        <v>80</v>
      </c>
      <c r="W42" s="77">
        <v>44494</v>
      </c>
    </row>
    <row r="43" spans="1:23" ht="20.85" customHeight="1" x14ac:dyDescent="0.45">
      <c r="A43" s="4">
        <v>39</v>
      </c>
      <c r="B43" s="2" t="s">
        <v>73</v>
      </c>
      <c r="C43" s="13">
        <v>12</v>
      </c>
      <c r="D43" s="12">
        <f>O43/(Q43*Q43)</f>
        <v>22.600262984878366</v>
      </c>
      <c r="E43" s="35">
        <v>39</v>
      </c>
      <c r="F43" s="4">
        <v>3</v>
      </c>
      <c r="G43" s="2"/>
      <c r="H43" s="2">
        <v>1</v>
      </c>
      <c r="I43" s="2">
        <v>1</v>
      </c>
      <c r="J43" s="2"/>
      <c r="K43" s="2"/>
      <c r="L43" s="2">
        <v>1</v>
      </c>
      <c r="M43" s="2"/>
      <c r="N43" s="2">
        <f>P43-O43</f>
        <v>6</v>
      </c>
      <c r="O43" s="2">
        <v>55</v>
      </c>
      <c r="P43" s="2">
        <v>61</v>
      </c>
      <c r="Q43" s="2">
        <v>1.56</v>
      </c>
      <c r="R43" s="77">
        <v>44240</v>
      </c>
      <c r="S43" s="13">
        <v>24</v>
      </c>
      <c r="T43" s="2">
        <v>100</v>
      </c>
      <c r="U43" s="2">
        <v>70</v>
      </c>
      <c r="V43" s="78">
        <f t="shared" si="0"/>
        <v>80</v>
      </c>
      <c r="W43" s="77">
        <v>44504</v>
      </c>
    </row>
    <row r="44" spans="1:23" ht="20.85" customHeight="1" x14ac:dyDescent="0.45">
      <c r="A44" s="4">
        <v>40</v>
      </c>
      <c r="B44" s="2" t="s">
        <v>35</v>
      </c>
      <c r="C44" s="13">
        <v>13</v>
      </c>
      <c r="D44" s="12">
        <f>O44/(Q44*Q44)</f>
        <v>26.564344746162927</v>
      </c>
      <c r="E44" s="35">
        <v>38</v>
      </c>
      <c r="F44" s="4">
        <v>3.15</v>
      </c>
      <c r="G44" s="2">
        <v>1</v>
      </c>
      <c r="H44" s="2"/>
      <c r="I44" s="2"/>
      <c r="J44" s="2">
        <v>1</v>
      </c>
      <c r="K44" s="2"/>
      <c r="L44" s="2">
        <v>1</v>
      </c>
      <c r="M44" s="2"/>
      <c r="N44" s="2">
        <f>P44-O44</f>
        <v>7</v>
      </c>
      <c r="O44" s="2">
        <v>63</v>
      </c>
      <c r="P44" s="2">
        <v>70</v>
      </c>
      <c r="Q44" s="2">
        <v>1.54</v>
      </c>
      <c r="R44" s="77">
        <v>44240</v>
      </c>
      <c r="S44" s="13" t="s">
        <v>74</v>
      </c>
      <c r="T44" s="2">
        <v>120</v>
      </c>
      <c r="U44" s="2">
        <v>80</v>
      </c>
      <c r="V44" s="78">
        <f t="shared" si="0"/>
        <v>93.333333333333329</v>
      </c>
      <c r="W44" s="77">
        <v>44496</v>
      </c>
    </row>
    <row r="45" spans="1:23" ht="20.85" customHeight="1" x14ac:dyDescent="0.45">
      <c r="A45" s="4">
        <v>41</v>
      </c>
      <c r="B45" s="2" t="s">
        <v>75</v>
      </c>
      <c r="C45" s="13">
        <v>10</v>
      </c>
      <c r="D45" s="12">
        <f>O45/(Q45*Q45)</f>
        <v>24.776795249690291</v>
      </c>
      <c r="E45" s="35">
        <v>27</v>
      </c>
      <c r="F45" s="4">
        <v>15</v>
      </c>
      <c r="G45" s="2"/>
      <c r="H45" s="2">
        <v>1</v>
      </c>
      <c r="I45" s="2">
        <v>1</v>
      </c>
      <c r="J45" s="2"/>
      <c r="K45" s="2">
        <v>1</v>
      </c>
      <c r="L45" s="2"/>
      <c r="M45" s="2">
        <v>33</v>
      </c>
      <c r="N45" s="2">
        <f>P45-O45</f>
        <v>9</v>
      </c>
      <c r="O45" s="2">
        <v>58</v>
      </c>
      <c r="P45" s="2">
        <v>67</v>
      </c>
      <c r="Q45" s="2">
        <v>1.53</v>
      </c>
      <c r="R45" s="2" t="s">
        <v>76</v>
      </c>
      <c r="S45" s="13">
        <v>24</v>
      </c>
      <c r="T45" s="2">
        <v>120</v>
      </c>
      <c r="U45" s="2">
        <v>90</v>
      </c>
      <c r="V45" s="78">
        <f t="shared" si="0"/>
        <v>100</v>
      </c>
      <c r="W45" s="77">
        <v>44565</v>
      </c>
    </row>
    <row r="46" spans="1:23" ht="20.85" customHeight="1" x14ac:dyDescent="0.45">
      <c r="A46" s="4">
        <v>42</v>
      </c>
      <c r="B46" s="2" t="s">
        <v>77</v>
      </c>
      <c r="C46" s="13">
        <v>14</v>
      </c>
      <c r="D46" s="12">
        <f>O46/(Q46*Q46)</f>
        <v>28.250969809411369</v>
      </c>
      <c r="E46" s="35">
        <v>28</v>
      </c>
      <c r="F46" s="4">
        <v>6.15</v>
      </c>
      <c r="G46" s="2">
        <v>1</v>
      </c>
      <c r="H46" s="2"/>
      <c r="I46" s="2"/>
      <c r="J46" s="2">
        <v>1</v>
      </c>
      <c r="K46" s="2"/>
      <c r="L46" s="2">
        <v>1</v>
      </c>
      <c r="M46" s="2"/>
      <c r="N46" s="2">
        <f>P46-O46</f>
        <v>7</v>
      </c>
      <c r="O46" s="2">
        <v>67</v>
      </c>
      <c r="P46" s="2">
        <v>74</v>
      </c>
      <c r="Q46" s="2">
        <v>1.54</v>
      </c>
      <c r="R46" s="77">
        <v>44489</v>
      </c>
      <c r="S46" s="13">
        <v>25</v>
      </c>
      <c r="T46" s="2">
        <v>130</v>
      </c>
      <c r="U46" s="2">
        <v>80</v>
      </c>
      <c r="V46" s="78">
        <f t="shared" si="0"/>
        <v>96.666666666666671</v>
      </c>
      <c r="W46" s="77">
        <v>44397</v>
      </c>
    </row>
    <row r="47" spans="1:23" ht="20.85" customHeight="1" x14ac:dyDescent="0.45">
      <c r="A47" s="4">
        <v>43</v>
      </c>
      <c r="B47" s="2" t="s">
        <v>69</v>
      </c>
      <c r="C47" s="13">
        <v>13</v>
      </c>
      <c r="D47" s="12">
        <f>O47/(Q47*Q47)</f>
        <v>22.313278429145196</v>
      </c>
      <c r="E47" s="35">
        <v>22</v>
      </c>
      <c r="F47" s="4" t="s">
        <v>27</v>
      </c>
      <c r="G47" s="2"/>
      <c r="H47" s="2">
        <v>1</v>
      </c>
      <c r="I47" s="2">
        <v>1</v>
      </c>
      <c r="J47" s="2"/>
      <c r="K47" s="2">
        <v>1</v>
      </c>
      <c r="L47" s="2"/>
      <c r="M47" s="2">
        <v>33</v>
      </c>
      <c r="N47" s="2">
        <f>P47-O47</f>
        <v>14</v>
      </c>
      <c r="O47" s="2">
        <v>55</v>
      </c>
      <c r="P47" s="2">
        <v>69</v>
      </c>
      <c r="Q47" s="2">
        <v>1.57</v>
      </c>
      <c r="R47" s="2" t="s">
        <v>34</v>
      </c>
      <c r="S47" s="13">
        <v>26</v>
      </c>
      <c r="T47" s="2">
        <v>110</v>
      </c>
      <c r="U47" s="2">
        <v>70</v>
      </c>
      <c r="V47" s="78">
        <f t="shared" si="0"/>
        <v>83.333333333333329</v>
      </c>
      <c r="W47" s="77">
        <v>44466</v>
      </c>
    </row>
    <row r="48" spans="1:23" ht="20.85" customHeight="1" x14ac:dyDescent="0.45">
      <c r="A48" s="4">
        <v>44</v>
      </c>
      <c r="B48" s="2" t="s">
        <v>78</v>
      </c>
      <c r="C48" s="13">
        <v>15</v>
      </c>
      <c r="D48" s="12">
        <f>O48/(Q48*Q48)</f>
        <v>27.209607806342657</v>
      </c>
      <c r="E48" s="35">
        <v>28</v>
      </c>
      <c r="F48" s="4" t="s">
        <v>27</v>
      </c>
      <c r="G48" s="2"/>
      <c r="H48" s="2">
        <v>1</v>
      </c>
      <c r="I48" s="2">
        <v>1</v>
      </c>
      <c r="J48" s="2"/>
      <c r="K48" s="2"/>
      <c r="L48" s="2">
        <v>1</v>
      </c>
      <c r="M48" s="2"/>
      <c r="N48" s="2">
        <f>P48-O48</f>
        <v>6</v>
      </c>
      <c r="O48" s="2">
        <v>58</v>
      </c>
      <c r="P48" s="2">
        <v>64</v>
      </c>
      <c r="Q48" s="2">
        <v>1.46</v>
      </c>
      <c r="R48" s="2" t="s">
        <v>34</v>
      </c>
      <c r="S48" s="13">
        <v>24</v>
      </c>
      <c r="T48" s="2">
        <v>110</v>
      </c>
      <c r="U48" s="2">
        <v>70</v>
      </c>
      <c r="V48" s="78">
        <f t="shared" si="0"/>
        <v>83.333333333333329</v>
      </c>
      <c r="W48" s="77">
        <v>44490</v>
      </c>
    </row>
    <row r="49" spans="1:24" ht="20.85" customHeight="1" x14ac:dyDescent="0.45">
      <c r="A49" s="4">
        <v>45</v>
      </c>
      <c r="B49" s="2" t="s">
        <v>79</v>
      </c>
      <c r="C49" s="13">
        <v>14</v>
      </c>
      <c r="D49" s="12">
        <f>O49/(Q49*Q49)</f>
        <v>25.437480812245077</v>
      </c>
      <c r="E49" s="35">
        <v>37</v>
      </c>
      <c r="F49" s="4">
        <v>3</v>
      </c>
      <c r="G49" s="2"/>
      <c r="H49" s="2">
        <v>1</v>
      </c>
      <c r="I49" s="2">
        <v>1</v>
      </c>
      <c r="J49" s="2"/>
      <c r="K49" s="2"/>
      <c r="L49" s="2">
        <v>1</v>
      </c>
      <c r="M49" s="2"/>
      <c r="N49" s="2">
        <f>P49-O49</f>
        <v>8</v>
      </c>
      <c r="O49" s="2">
        <v>58</v>
      </c>
      <c r="P49" s="2">
        <v>66</v>
      </c>
      <c r="Q49" s="2">
        <v>1.51</v>
      </c>
      <c r="R49" s="2" t="s">
        <v>34</v>
      </c>
      <c r="S49" s="13">
        <v>27</v>
      </c>
      <c r="T49" s="2">
        <v>110</v>
      </c>
      <c r="U49" s="2">
        <v>70</v>
      </c>
      <c r="V49" s="78">
        <f t="shared" si="0"/>
        <v>83.333333333333329</v>
      </c>
      <c r="W49" s="2"/>
    </row>
    <row r="50" spans="1:24" ht="20.85" customHeight="1" x14ac:dyDescent="0.45">
      <c r="A50" s="4">
        <v>46</v>
      </c>
      <c r="B50" s="2" t="s">
        <v>80</v>
      </c>
      <c r="C50" s="13">
        <v>16</v>
      </c>
      <c r="D50" s="12">
        <f>O50/(Q50*Q50)</f>
        <v>27.025809648214047</v>
      </c>
      <c r="E50" s="35">
        <v>39</v>
      </c>
      <c r="F50" s="4">
        <v>3.15</v>
      </c>
      <c r="G50" s="2">
        <v>1</v>
      </c>
      <c r="H50" s="2"/>
      <c r="I50" s="2"/>
      <c r="J50" s="2">
        <v>1</v>
      </c>
      <c r="K50" s="2"/>
      <c r="L50" s="2">
        <v>1</v>
      </c>
      <c r="M50" s="2"/>
      <c r="N50" s="2">
        <f>P50-O50</f>
        <v>2</v>
      </c>
      <c r="O50" s="2">
        <v>60</v>
      </c>
      <c r="P50" s="2">
        <v>62</v>
      </c>
      <c r="Q50" s="2">
        <v>1.49</v>
      </c>
      <c r="R50" s="77">
        <v>43978</v>
      </c>
      <c r="S50" s="13">
        <v>28</v>
      </c>
      <c r="T50" s="2">
        <v>125</v>
      </c>
      <c r="U50" s="2">
        <v>80</v>
      </c>
      <c r="V50" s="78">
        <f t="shared" si="0"/>
        <v>95</v>
      </c>
      <c r="W50" s="77">
        <v>44284</v>
      </c>
    </row>
    <row r="51" spans="1:24" ht="20.85" customHeight="1" x14ac:dyDescent="0.45">
      <c r="A51" s="4">
        <v>47</v>
      </c>
      <c r="B51" s="2" t="s">
        <v>81</v>
      </c>
      <c r="C51" s="13">
        <v>16</v>
      </c>
      <c r="D51" s="12">
        <f>O51/(Q51*Q51)</f>
        <v>17.10175544489714</v>
      </c>
      <c r="E51" s="35">
        <v>40</v>
      </c>
      <c r="F51" s="4">
        <v>3</v>
      </c>
      <c r="G51" s="2"/>
      <c r="H51" s="2">
        <v>1</v>
      </c>
      <c r="I51" s="2">
        <v>1</v>
      </c>
      <c r="J51" s="2"/>
      <c r="K51" s="2"/>
      <c r="L51" s="2">
        <v>1</v>
      </c>
      <c r="M51" s="2"/>
      <c r="N51" s="2">
        <f>P51-O51</f>
        <v>10</v>
      </c>
      <c r="O51" s="2">
        <v>34</v>
      </c>
      <c r="P51" s="2">
        <v>44</v>
      </c>
      <c r="Q51" s="2">
        <v>1.41</v>
      </c>
      <c r="R51" s="77">
        <v>44007</v>
      </c>
      <c r="S51" s="13">
        <v>21</v>
      </c>
      <c r="T51" s="2">
        <v>90</v>
      </c>
      <c r="U51" s="2">
        <v>60</v>
      </c>
      <c r="V51" s="78">
        <f t="shared" si="0"/>
        <v>70</v>
      </c>
      <c r="W51" s="77">
        <v>44273</v>
      </c>
    </row>
    <row r="52" spans="1:24" ht="20.85" customHeight="1" x14ac:dyDescent="0.45">
      <c r="A52" s="4">
        <v>48</v>
      </c>
      <c r="B52" s="2" t="s">
        <v>82</v>
      </c>
      <c r="C52" s="13">
        <v>15</v>
      </c>
      <c r="D52" s="12">
        <f>O52/(Q52*Q52)</f>
        <v>22.213678499722331</v>
      </c>
      <c r="E52" s="35">
        <v>19</v>
      </c>
      <c r="F52" s="4">
        <v>4</v>
      </c>
      <c r="G52" s="2"/>
      <c r="H52" s="2">
        <v>1</v>
      </c>
      <c r="I52" s="2">
        <v>1</v>
      </c>
      <c r="J52" s="2"/>
      <c r="K52" s="2"/>
      <c r="L52" s="2">
        <v>1</v>
      </c>
      <c r="M52" s="2"/>
      <c r="N52" s="2">
        <f>P52-O52</f>
        <v>7</v>
      </c>
      <c r="O52" s="2">
        <v>52</v>
      </c>
      <c r="P52" s="2">
        <v>59</v>
      </c>
      <c r="Q52" s="2">
        <v>1.53</v>
      </c>
      <c r="R52" s="77">
        <v>44033</v>
      </c>
      <c r="S52" s="13">
        <v>24</v>
      </c>
      <c r="T52" s="2">
        <v>110</v>
      </c>
      <c r="U52" s="2">
        <v>70</v>
      </c>
      <c r="V52" s="78">
        <f t="shared" si="0"/>
        <v>83.333333333333329</v>
      </c>
      <c r="W52" s="77">
        <v>44271</v>
      </c>
    </row>
    <row r="53" spans="1:24" ht="20.85" customHeight="1" x14ac:dyDescent="0.45">
      <c r="A53" s="4">
        <v>49</v>
      </c>
      <c r="B53" s="2" t="s">
        <v>83</v>
      </c>
      <c r="C53" s="13">
        <v>10</v>
      </c>
      <c r="D53" s="12">
        <f>O53/(Q53*Q53)</f>
        <v>19.899116109028647</v>
      </c>
      <c r="E53" s="35">
        <v>26</v>
      </c>
      <c r="F53" s="4">
        <v>4.5999999999999996</v>
      </c>
      <c r="G53" s="2">
        <v>1</v>
      </c>
      <c r="H53" s="2"/>
      <c r="I53" s="2"/>
      <c r="J53" s="2">
        <v>1</v>
      </c>
      <c r="K53" s="2">
        <v>1</v>
      </c>
      <c r="L53" s="2"/>
      <c r="M53" s="2">
        <v>36</v>
      </c>
      <c r="N53" s="2">
        <f>P53-O53</f>
        <v>11</v>
      </c>
      <c r="O53" s="2">
        <v>43</v>
      </c>
      <c r="P53" s="2">
        <v>54</v>
      </c>
      <c r="Q53" s="2">
        <v>1.47</v>
      </c>
      <c r="R53" s="77">
        <v>43964</v>
      </c>
      <c r="S53" s="13">
        <v>23</v>
      </c>
      <c r="T53" s="2">
        <v>100</v>
      </c>
      <c r="U53" s="2">
        <v>60</v>
      </c>
      <c r="V53" s="78">
        <f t="shared" si="0"/>
        <v>73.333333333333329</v>
      </c>
      <c r="W53" s="77">
        <v>44249</v>
      </c>
    </row>
    <row r="54" spans="1:24" ht="20.85" customHeight="1" x14ac:dyDescent="0.45">
      <c r="A54" s="4">
        <v>50</v>
      </c>
      <c r="B54" s="2" t="s">
        <v>84</v>
      </c>
      <c r="C54" s="13">
        <v>14</v>
      </c>
      <c r="D54" s="12">
        <f>O54/(Q54*Q54)</f>
        <v>22.832879346258608</v>
      </c>
      <c r="E54" s="35">
        <v>30</v>
      </c>
      <c r="F54" s="37">
        <v>10</v>
      </c>
      <c r="G54" s="2">
        <v>1</v>
      </c>
      <c r="H54" s="2"/>
      <c r="I54" s="2"/>
      <c r="J54" s="2">
        <v>1</v>
      </c>
      <c r="K54" s="2">
        <v>1</v>
      </c>
      <c r="L54" s="2"/>
      <c r="M54" s="2">
        <v>34</v>
      </c>
      <c r="N54" s="2">
        <f>P54-O54</f>
        <v>11</v>
      </c>
      <c r="O54" s="2">
        <v>57</v>
      </c>
      <c r="P54" s="2">
        <v>68</v>
      </c>
      <c r="Q54" s="2">
        <v>1.58</v>
      </c>
      <c r="R54" s="77">
        <v>43985</v>
      </c>
      <c r="S54" s="13">
        <v>28</v>
      </c>
      <c r="T54" s="2">
        <v>90</v>
      </c>
      <c r="U54" s="2">
        <v>70</v>
      </c>
      <c r="V54" s="78">
        <f t="shared" si="0"/>
        <v>76.666666666666671</v>
      </c>
      <c r="W54" s="77">
        <v>44266</v>
      </c>
    </row>
    <row r="55" spans="1:24" ht="20.85" customHeight="1" x14ac:dyDescent="0.45">
      <c r="A55" s="4">
        <v>51</v>
      </c>
      <c r="B55" s="2" t="s">
        <v>85</v>
      </c>
      <c r="C55" s="13">
        <v>12</v>
      </c>
      <c r="D55" s="12">
        <f>O55/(Q55*Q55)</f>
        <v>45.493446241160306</v>
      </c>
      <c r="E55" s="35">
        <v>23</v>
      </c>
      <c r="F55" s="4" t="s">
        <v>86</v>
      </c>
      <c r="G55" s="2">
        <v>1</v>
      </c>
      <c r="H55" s="2"/>
      <c r="I55" s="2"/>
      <c r="J55" s="2">
        <v>1</v>
      </c>
      <c r="K55" s="2"/>
      <c r="L55" s="2">
        <v>1</v>
      </c>
      <c r="M55" s="2"/>
      <c r="N55" s="2">
        <f>P55-O55</f>
        <v>1</v>
      </c>
      <c r="O55" s="2">
        <v>101</v>
      </c>
      <c r="P55" s="2">
        <v>102</v>
      </c>
      <c r="Q55" s="2">
        <v>1.49</v>
      </c>
      <c r="R55" s="2" t="s">
        <v>76</v>
      </c>
      <c r="S55" s="13">
        <v>41</v>
      </c>
      <c r="T55" s="2">
        <v>120</v>
      </c>
      <c r="U55" s="2">
        <v>80</v>
      </c>
      <c r="V55" s="78">
        <f t="shared" si="0"/>
        <v>93.333333333333329</v>
      </c>
      <c r="W55" s="77">
        <v>44231</v>
      </c>
    </row>
    <row r="56" spans="1:24" ht="20.85" customHeight="1" x14ac:dyDescent="0.45">
      <c r="A56" s="4">
        <v>52</v>
      </c>
      <c r="B56" s="2" t="s">
        <v>87</v>
      </c>
      <c r="C56" s="13">
        <v>9</v>
      </c>
      <c r="D56" s="12">
        <f>O56/(Q56*Q56)</f>
        <v>18.07372175980975</v>
      </c>
      <c r="E56" s="35">
        <v>30</v>
      </c>
      <c r="F56" s="4">
        <v>5</v>
      </c>
      <c r="G56" s="2"/>
      <c r="H56" s="2">
        <v>1</v>
      </c>
      <c r="I56" s="2">
        <v>1</v>
      </c>
      <c r="J56" s="2"/>
      <c r="K56" s="2">
        <v>1</v>
      </c>
      <c r="L56" s="2"/>
      <c r="M56" s="2">
        <v>28</v>
      </c>
      <c r="N56" s="2">
        <f>P56-O56</f>
        <v>16</v>
      </c>
      <c r="O56" s="2">
        <v>38</v>
      </c>
      <c r="P56" s="2">
        <v>54</v>
      </c>
      <c r="Q56" s="2">
        <v>1.45</v>
      </c>
      <c r="R56" s="77">
        <v>43976</v>
      </c>
      <c r="S56" s="13">
        <v>20</v>
      </c>
      <c r="T56" s="2">
        <v>110</v>
      </c>
      <c r="U56" s="2">
        <v>80</v>
      </c>
      <c r="V56" s="78">
        <f t="shared" si="0"/>
        <v>90</v>
      </c>
      <c r="W56" s="77">
        <v>44614</v>
      </c>
      <c r="X56" t="s">
        <v>88</v>
      </c>
    </row>
    <row r="57" spans="1:24" ht="20.85" customHeight="1" x14ac:dyDescent="0.45">
      <c r="A57" s="4">
        <v>53</v>
      </c>
      <c r="B57" s="2" t="s">
        <v>89</v>
      </c>
      <c r="C57" s="13">
        <v>10</v>
      </c>
      <c r="D57" s="12">
        <f>O57/(Q57*Q57)</f>
        <v>37.279066707600542</v>
      </c>
      <c r="E57" s="35">
        <v>30</v>
      </c>
      <c r="F57" s="4">
        <v>6.7</v>
      </c>
      <c r="G57" s="2">
        <v>1</v>
      </c>
      <c r="H57" s="2"/>
      <c r="I57" s="2"/>
      <c r="J57" s="2">
        <v>1</v>
      </c>
      <c r="K57" s="2">
        <v>1</v>
      </c>
      <c r="L57" s="2"/>
      <c r="M57" s="2">
        <v>26</v>
      </c>
      <c r="N57" s="2">
        <f>P57-O57</f>
        <v>5</v>
      </c>
      <c r="O57" s="2">
        <v>85</v>
      </c>
      <c r="P57" s="2">
        <v>90</v>
      </c>
      <c r="Q57" s="2">
        <v>1.51</v>
      </c>
      <c r="R57" s="77">
        <v>44000</v>
      </c>
      <c r="S57" s="13">
        <v>31</v>
      </c>
      <c r="T57" s="2">
        <v>130</v>
      </c>
      <c r="U57" s="2">
        <v>70</v>
      </c>
      <c r="V57" s="78">
        <f t="shared" si="0"/>
        <v>90</v>
      </c>
      <c r="W57" s="77">
        <v>44279</v>
      </c>
    </row>
    <row r="58" spans="1:24" ht="20.85" customHeight="1" x14ac:dyDescent="0.45">
      <c r="A58" s="4">
        <v>54</v>
      </c>
      <c r="B58" s="2" t="s">
        <v>91</v>
      </c>
      <c r="C58" s="13">
        <v>8</v>
      </c>
      <c r="D58" s="12">
        <f>O58/(Q58*Q58)</f>
        <v>31.957633308984661</v>
      </c>
      <c r="E58" s="35">
        <v>32</v>
      </c>
      <c r="F58" s="4">
        <v>7.15</v>
      </c>
      <c r="G58" s="2">
        <v>1</v>
      </c>
      <c r="H58" s="2"/>
      <c r="I58" s="2"/>
      <c r="J58" s="2">
        <v>1</v>
      </c>
      <c r="K58" s="2">
        <v>1</v>
      </c>
      <c r="L58" s="2"/>
      <c r="M58" s="2">
        <v>20</v>
      </c>
      <c r="N58" s="2">
        <f>P58-O58</f>
        <v>5</v>
      </c>
      <c r="O58" s="2">
        <v>70</v>
      </c>
      <c r="P58" s="2">
        <v>75</v>
      </c>
      <c r="Q58" s="2">
        <v>1.48</v>
      </c>
      <c r="R58" s="77">
        <v>44058</v>
      </c>
      <c r="S58" s="13">
        <v>28</v>
      </c>
      <c r="T58" s="2">
        <v>140</v>
      </c>
      <c r="U58" s="2">
        <v>90</v>
      </c>
      <c r="V58" s="78">
        <f t="shared" si="0"/>
        <v>106.66666666666667</v>
      </c>
      <c r="W58" s="77">
        <v>44332</v>
      </c>
    </row>
    <row r="59" spans="1:24" ht="20.85" customHeight="1" x14ac:dyDescent="0.45">
      <c r="A59" s="4">
        <v>55</v>
      </c>
      <c r="B59" s="2" t="s">
        <v>90</v>
      </c>
      <c r="C59" s="13">
        <v>18</v>
      </c>
      <c r="D59" s="12">
        <f>O59/(Q59*Q59)</f>
        <v>30.588020452885321</v>
      </c>
      <c r="E59" s="35">
        <v>30</v>
      </c>
      <c r="F59" s="4">
        <v>7</v>
      </c>
      <c r="G59" s="2"/>
      <c r="H59" s="2">
        <v>1</v>
      </c>
      <c r="I59" s="2">
        <v>1</v>
      </c>
      <c r="J59" s="2"/>
      <c r="K59" s="2">
        <v>1</v>
      </c>
      <c r="L59" s="2"/>
      <c r="M59" s="2">
        <v>24</v>
      </c>
      <c r="N59" s="2">
        <f>P59-O59</f>
        <v>8</v>
      </c>
      <c r="O59" s="2">
        <v>67</v>
      </c>
      <c r="P59" s="2">
        <v>75</v>
      </c>
      <c r="Q59" s="2">
        <v>1.48</v>
      </c>
      <c r="R59" s="77">
        <v>44058</v>
      </c>
      <c r="S59" s="13">
        <v>28</v>
      </c>
      <c r="T59" s="2">
        <v>100</v>
      </c>
      <c r="U59" s="2">
        <v>60</v>
      </c>
      <c r="V59" s="78">
        <f t="shared" si="0"/>
        <v>73.333333333333329</v>
      </c>
      <c r="W59" s="77">
        <v>44327</v>
      </c>
    </row>
    <row r="60" spans="1:24" ht="20.85" customHeight="1" x14ac:dyDescent="0.45">
      <c r="A60" s="4">
        <v>56</v>
      </c>
      <c r="B60" s="2" t="s">
        <v>92</v>
      </c>
      <c r="C60" s="13">
        <v>6</v>
      </c>
      <c r="D60" s="12">
        <f>O60/(Q60*Q60)</f>
        <v>28.440954975164232</v>
      </c>
      <c r="E60" s="35">
        <v>30</v>
      </c>
      <c r="F60" s="4">
        <v>15</v>
      </c>
      <c r="G60" s="2"/>
      <c r="H60" s="2">
        <v>1</v>
      </c>
      <c r="I60" s="2">
        <v>1</v>
      </c>
      <c r="J60" s="2"/>
      <c r="K60" s="2">
        <v>1</v>
      </c>
      <c r="L60" s="2"/>
      <c r="M60" s="2">
        <v>30</v>
      </c>
      <c r="N60" s="2">
        <f>P60-O60</f>
        <v>9</v>
      </c>
      <c r="O60" s="2">
        <v>71</v>
      </c>
      <c r="P60" s="2">
        <v>80</v>
      </c>
      <c r="Q60" s="2">
        <v>1.58</v>
      </c>
      <c r="R60" s="77">
        <v>44043</v>
      </c>
      <c r="S60" s="13">
        <v>27</v>
      </c>
      <c r="T60" s="2">
        <v>125</v>
      </c>
      <c r="U60" s="2">
        <v>76</v>
      </c>
      <c r="V60" s="78">
        <f t="shared" si="0"/>
        <v>92.333333333333329</v>
      </c>
      <c r="W60" s="77">
        <v>44312</v>
      </c>
    </row>
    <row r="61" spans="1:24" ht="20.85" customHeight="1" x14ac:dyDescent="0.45">
      <c r="A61" s="4">
        <v>57</v>
      </c>
      <c r="B61" s="2" t="s">
        <v>93</v>
      </c>
      <c r="C61" s="13">
        <v>20</v>
      </c>
      <c r="D61" s="12">
        <f>O61/(Q61*Q61)</f>
        <v>24.196493791088386</v>
      </c>
      <c r="E61" s="35">
        <v>30</v>
      </c>
      <c r="F61" s="37">
        <v>8</v>
      </c>
      <c r="G61" s="2">
        <v>1</v>
      </c>
      <c r="H61" s="2"/>
      <c r="I61" s="2"/>
      <c r="J61" s="2">
        <v>1</v>
      </c>
      <c r="K61" s="2">
        <v>1</v>
      </c>
      <c r="L61" s="2"/>
      <c r="M61" s="2">
        <v>35</v>
      </c>
      <c r="N61" s="2">
        <f>P61-O61</f>
        <v>3</v>
      </c>
      <c r="O61" s="2">
        <v>53</v>
      </c>
      <c r="P61" s="2">
        <v>56</v>
      </c>
      <c r="Q61" s="2">
        <v>1.48</v>
      </c>
      <c r="R61" s="77">
        <v>44038</v>
      </c>
      <c r="S61" s="13">
        <v>27</v>
      </c>
      <c r="T61" s="2">
        <v>130</v>
      </c>
      <c r="U61" s="2">
        <v>90</v>
      </c>
      <c r="V61" s="78">
        <f t="shared" si="0"/>
        <v>103.33333333333333</v>
      </c>
      <c r="W61" s="77">
        <v>44287</v>
      </c>
    </row>
    <row r="62" spans="1:24" ht="20.85" customHeight="1" x14ac:dyDescent="0.45">
      <c r="A62" s="4">
        <v>58</v>
      </c>
      <c r="B62" s="2" t="s">
        <v>94</v>
      </c>
      <c r="C62" s="13">
        <v>17</v>
      </c>
      <c r="D62" s="12">
        <f>O62/(Q62*Q62)</f>
        <v>18.611495844875346</v>
      </c>
      <c r="E62" s="35">
        <v>24</v>
      </c>
      <c r="F62" s="4" t="s">
        <v>27</v>
      </c>
      <c r="G62" s="2"/>
      <c r="H62" s="2">
        <v>1</v>
      </c>
      <c r="I62" s="2">
        <v>1</v>
      </c>
      <c r="J62" s="2"/>
      <c r="K62" s="2"/>
      <c r="L62" s="2">
        <v>1</v>
      </c>
      <c r="M62" s="2"/>
      <c r="N62" s="2">
        <f>P62-O62</f>
        <v>5</v>
      </c>
      <c r="O62" s="2">
        <v>43</v>
      </c>
      <c r="P62" s="2">
        <v>48</v>
      </c>
      <c r="Q62" s="2">
        <v>1.52</v>
      </c>
      <c r="R62" s="77">
        <v>44022</v>
      </c>
      <c r="S62" s="13">
        <v>23</v>
      </c>
      <c r="T62" s="2">
        <v>120</v>
      </c>
      <c r="U62" s="2">
        <v>70</v>
      </c>
      <c r="V62" s="78">
        <f t="shared" si="0"/>
        <v>86.666666666666671</v>
      </c>
      <c r="W62" s="77">
        <v>44278</v>
      </c>
    </row>
    <row r="63" spans="1:24" ht="20.85" customHeight="1" x14ac:dyDescent="0.45">
      <c r="A63" s="4">
        <v>59</v>
      </c>
      <c r="B63" s="2" t="s">
        <v>95</v>
      </c>
      <c r="C63" s="13">
        <v>14</v>
      </c>
      <c r="D63" s="12">
        <f>O63/(Q63*Q63)</f>
        <v>31.632653061224495</v>
      </c>
      <c r="E63" s="35">
        <v>39</v>
      </c>
      <c r="F63" s="4">
        <v>3.7</v>
      </c>
      <c r="G63" s="2">
        <v>1</v>
      </c>
      <c r="H63" s="2"/>
      <c r="I63" s="2"/>
      <c r="J63" s="2">
        <v>1</v>
      </c>
      <c r="K63" s="2"/>
      <c r="L63" s="2">
        <v>1</v>
      </c>
      <c r="M63" s="2"/>
      <c r="N63" s="2">
        <f>P63-O63</f>
        <v>8</v>
      </c>
      <c r="O63" s="2">
        <v>62</v>
      </c>
      <c r="P63" s="2">
        <v>70</v>
      </c>
      <c r="Q63" s="2">
        <v>1.4</v>
      </c>
      <c r="R63" s="77">
        <v>43915</v>
      </c>
      <c r="S63" s="13">
        <v>28</v>
      </c>
      <c r="T63" s="2">
        <v>120</v>
      </c>
      <c r="U63" s="2">
        <v>80</v>
      </c>
      <c r="V63" s="78">
        <f t="shared" si="0"/>
        <v>93.333333333333329</v>
      </c>
      <c r="W63" s="77">
        <v>44198</v>
      </c>
    </row>
    <row r="64" spans="1:24" ht="20.85" customHeight="1" x14ac:dyDescent="0.45">
      <c r="A64" s="4">
        <v>60</v>
      </c>
      <c r="B64" s="2" t="s">
        <v>96</v>
      </c>
      <c r="C64" s="13">
        <v>20</v>
      </c>
      <c r="D64" s="12">
        <f>O64/(Q64*Q64)</f>
        <v>25.777777777777779</v>
      </c>
      <c r="E64" s="35">
        <v>26</v>
      </c>
      <c r="F64" s="37">
        <v>11</v>
      </c>
      <c r="G64" s="2">
        <v>1</v>
      </c>
      <c r="H64" s="2"/>
      <c r="I64" s="2"/>
      <c r="J64" s="2">
        <v>1</v>
      </c>
      <c r="K64" s="2">
        <v>1</v>
      </c>
      <c r="L64" s="2"/>
      <c r="M64" s="2">
        <v>20</v>
      </c>
      <c r="N64" s="2">
        <f>P64-O64</f>
        <v>3</v>
      </c>
      <c r="O64" s="2">
        <v>58</v>
      </c>
      <c r="P64" s="2">
        <v>61</v>
      </c>
      <c r="Q64" s="2">
        <v>1.5</v>
      </c>
      <c r="R64" s="77" t="s">
        <v>76</v>
      </c>
      <c r="S64" s="13">
        <v>24</v>
      </c>
      <c r="T64" s="2">
        <v>146</v>
      </c>
      <c r="U64" s="2">
        <v>90</v>
      </c>
      <c r="V64" s="78">
        <f t="shared" si="0"/>
        <v>108.66666666666667</v>
      </c>
      <c r="W64" s="77">
        <v>44277</v>
      </c>
    </row>
    <row r="65" spans="1:23" ht="20.85" customHeight="1" x14ac:dyDescent="0.45">
      <c r="A65" s="4">
        <v>61</v>
      </c>
      <c r="B65" s="2" t="s">
        <v>25</v>
      </c>
      <c r="C65" s="13">
        <v>10</v>
      </c>
      <c r="D65" s="12">
        <f>O65/(Q65*Q65)</f>
        <v>27.111111111111111</v>
      </c>
      <c r="E65" s="35">
        <v>27</v>
      </c>
      <c r="F65" s="4">
        <v>5.15</v>
      </c>
      <c r="G65" s="2">
        <v>1</v>
      </c>
      <c r="H65" s="2"/>
      <c r="I65" s="2"/>
      <c r="J65" s="2">
        <v>1</v>
      </c>
      <c r="K65" s="2"/>
      <c r="L65" s="2">
        <v>1</v>
      </c>
      <c r="M65" s="2"/>
      <c r="N65" s="2">
        <f>P65-O65</f>
        <v>3</v>
      </c>
      <c r="O65" s="2">
        <v>61</v>
      </c>
      <c r="P65" s="2">
        <v>64</v>
      </c>
      <c r="Q65" s="2">
        <v>1.5</v>
      </c>
      <c r="R65" s="77">
        <v>44078</v>
      </c>
      <c r="S65" s="13">
        <v>24</v>
      </c>
      <c r="T65" s="2">
        <v>130</v>
      </c>
      <c r="U65" s="2">
        <v>80</v>
      </c>
      <c r="V65" s="78">
        <f t="shared" si="0"/>
        <v>96.666666666666671</v>
      </c>
      <c r="W65" s="77">
        <v>44341</v>
      </c>
    </row>
    <row r="66" spans="1:23" ht="20.85" customHeight="1" x14ac:dyDescent="0.45">
      <c r="A66" s="4">
        <v>62</v>
      </c>
      <c r="B66" s="2" t="s">
        <v>97</v>
      </c>
      <c r="C66" s="13">
        <v>10</v>
      </c>
      <c r="D66" s="12">
        <f>O66/(Q66*Q66)</f>
        <v>30.915576694411413</v>
      </c>
      <c r="E66" s="35">
        <v>27</v>
      </c>
      <c r="F66" s="4">
        <v>8.15</v>
      </c>
      <c r="G66" s="2">
        <v>1</v>
      </c>
      <c r="H66" s="2"/>
      <c r="I66" s="2"/>
      <c r="J66" s="2">
        <v>1</v>
      </c>
      <c r="K66" s="2"/>
      <c r="L66" s="2">
        <v>1</v>
      </c>
      <c r="M66" s="2"/>
      <c r="N66" s="2">
        <f>P66-O66</f>
        <v>7</v>
      </c>
      <c r="O66" s="2">
        <v>65</v>
      </c>
      <c r="P66" s="2">
        <v>72</v>
      </c>
      <c r="Q66" s="2">
        <v>1.45</v>
      </c>
      <c r="R66" s="77">
        <v>44163</v>
      </c>
      <c r="S66" s="13">
        <v>32</v>
      </c>
      <c r="T66" s="2">
        <v>100</v>
      </c>
      <c r="U66" s="2">
        <v>70</v>
      </c>
      <c r="V66" s="78">
        <f t="shared" si="0"/>
        <v>80</v>
      </c>
      <c r="W66" s="77">
        <v>44433</v>
      </c>
    </row>
    <row r="67" spans="1:23" ht="20.85" customHeight="1" x14ac:dyDescent="0.45">
      <c r="A67" s="4">
        <v>63</v>
      </c>
      <c r="B67" s="2" t="s">
        <v>98</v>
      </c>
      <c r="C67" s="13">
        <v>16</v>
      </c>
      <c r="D67" s="12">
        <f>O67/(Q67*Q67)</f>
        <v>26.753212578395683</v>
      </c>
      <c r="E67" s="35">
        <v>36</v>
      </c>
      <c r="F67" s="4">
        <v>3.15</v>
      </c>
      <c r="G67" s="2">
        <v>1</v>
      </c>
      <c r="H67" s="2"/>
      <c r="I67" s="2"/>
      <c r="J67" s="2">
        <v>1</v>
      </c>
      <c r="K67" s="2"/>
      <c r="L67" s="2">
        <v>1</v>
      </c>
      <c r="M67" s="2"/>
      <c r="N67" s="2">
        <f>P67-O67</f>
        <v>8</v>
      </c>
      <c r="O67" s="2">
        <v>61</v>
      </c>
      <c r="P67" s="2">
        <v>69</v>
      </c>
      <c r="Q67" s="2">
        <v>1.51</v>
      </c>
      <c r="R67" s="77">
        <v>44125</v>
      </c>
      <c r="S67" s="13">
        <v>31</v>
      </c>
      <c r="T67" s="2">
        <v>130</v>
      </c>
      <c r="U67" s="2">
        <v>90</v>
      </c>
      <c r="V67" s="78">
        <f t="shared" si="0"/>
        <v>103.33333333333333</v>
      </c>
      <c r="W67" s="77">
        <v>44366</v>
      </c>
    </row>
    <row r="68" spans="1:23" ht="20.85" customHeight="1" x14ac:dyDescent="0.45">
      <c r="A68" s="4">
        <v>64</v>
      </c>
      <c r="B68" s="2" t="s">
        <v>99</v>
      </c>
      <c r="C68" s="13">
        <v>6</v>
      </c>
      <c r="D68" s="12">
        <f>O68/(Q68*Q68)</f>
        <v>24.444444444444443</v>
      </c>
      <c r="E68" s="35">
        <v>27</v>
      </c>
      <c r="F68" s="4">
        <v>15</v>
      </c>
      <c r="G68" s="2"/>
      <c r="H68" s="2">
        <v>1</v>
      </c>
      <c r="I68" s="2">
        <v>1</v>
      </c>
      <c r="J68" s="2"/>
      <c r="K68" s="2"/>
      <c r="L68" s="2">
        <v>1</v>
      </c>
      <c r="M68" s="2"/>
      <c r="N68" s="2">
        <f>P68-O68</f>
        <v>10</v>
      </c>
      <c r="O68" s="2">
        <v>55</v>
      </c>
      <c r="P68" s="2">
        <v>65</v>
      </c>
      <c r="Q68" s="2">
        <v>1.5</v>
      </c>
      <c r="R68" s="77">
        <v>44233</v>
      </c>
      <c r="S68" s="13">
        <v>24</v>
      </c>
      <c r="T68" s="2">
        <v>132</v>
      </c>
      <c r="U68" s="2">
        <v>75</v>
      </c>
      <c r="V68" s="78">
        <f t="shared" si="0"/>
        <v>94</v>
      </c>
      <c r="W68" s="77">
        <v>44518</v>
      </c>
    </row>
    <row r="69" spans="1:23" ht="20.85" customHeight="1" x14ac:dyDescent="0.45">
      <c r="A69" s="4">
        <v>65</v>
      </c>
      <c r="B69" s="2" t="s">
        <v>100</v>
      </c>
      <c r="C69" s="13">
        <v>18</v>
      </c>
      <c r="D69" s="12">
        <f>O69/(Q69*Q69)</f>
        <v>30.818540433925047</v>
      </c>
      <c r="E69" s="35">
        <v>38</v>
      </c>
      <c r="F69" s="4" t="s">
        <v>101</v>
      </c>
      <c r="G69" s="2">
        <v>1</v>
      </c>
      <c r="H69" s="2"/>
      <c r="I69" s="2"/>
      <c r="J69" s="2">
        <v>1</v>
      </c>
      <c r="K69" s="2"/>
      <c r="L69" s="2">
        <v>1</v>
      </c>
      <c r="M69" s="2"/>
      <c r="N69" s="2">
        <f>P69-O69</f>
        <v>7</v>
      </c>
      <c r="O69" s="2">
        <v>75</v>
      </c>
      <c r="P69" s="2">
        <v>82</v>
      </c>
      <c r="Q69" s="2">
        <v>1.56</v>
      </c>
      <c r="R69" s="77">
        <v>44157</v>
      </c>
      <c r="S69" s="13">
        <v>32</v>
      </c>
      <c r="T69" s="2">
        <v>90</v>
      </c>
      <c r="U69" s="2">
        <v>60</v>
      </c>
      <c r="V69" s="78">
        <f t="shared" si="0"/>
        <v>70</v>
      </c>
      <c r="W69" s="77">
        <v>44422</v>
      </c>
    </row>
    <row r="70" spans="1:23" ht="20.85" customHeight="1" x14ac:dyDescent="0.45">
      <c r="A70" s="4">
        <v>66</v>
      </c>
      <c r="B70" s="2" t="s">
        <v>102</v>
      </c>
      <c r="C70" s="13">
        <v>8</v>
      </c>
      <c r="D70" s="12">
        <f>O70/(Q70*Q70)</f>
        <v>28.720083246618103</v>
      </c>
      <c r="E70" s="35">
        <v>24</v>
      </c>
      <c r="F70" s="4">
        <v>6</v>
      </c>
      <c r="G70" s="2"/>
      <c r="H70" s="2">
        <v>1</v>
      </c>
      <c r="I70" s="2">
        <v>1</v>
      </c>
      <c r="J70" s="2"/>
      <c r="K70" s="2"/>
      <c r="L70" s="2">
        <v>1</v>
      </c>
      <c r="M70" s="2"/>
      <c r="N70" s="2">
        <f>P70-O70</f>
        <v>5</v>
      </c>
      <c r="O70" s="2">
        <v>69</v>
      </c>
      <c r="P70" s="2">
        <v>74</v>
      </c>
      <c r="Q70" s="2">
        <v>1.55</v>
      </c>
      <c r="R70" s="77">
        <v>44235</v>
      </c>
      <c r="S70" s="13">
        <v>31</v>
      </c>
      <c r="T70" s="2">
        <v>100</v>
      </c>
      <c r="U70" s="2">
        <v>70</v>
      </c>
      <c r="V70" s="78">
        <f t="shared" si="0"/>
        <v>80</v>
      </c>
      <c r="W70" s="77">
        <v>44515</v>
      </c>
    </row>
    <row r="71" spans="1:23" ht="20.85" customHeight="1" x14ac:dyDescent="0.45">
      <c r="A71" s="4">
        <v>67</v>
      </c>
      <c r="B71" s="2" t="s">
        <v>103</v>
      </c>
      <c r="C71" s="13">
        <v>10</v>
      </c>
      <c r="D71" s="12">
        <f>O71/(Q71*Q71)</f>
        <v>24.977043158861342</v>
      </c>
      <c r="E71" s="35">
        <v>24</v>
      </c>
      <c r="F71" s="4">
        <v>15</v>
      </c>
      <c r="G71" s="2"/>
      <c r="H71" s="2">
        <v>1</v>
      </c>
      <c r="I71" s="2">
        <v>1</v>
      </c>
      <c r="J71" s="2"/>
      <c r="K71" s="2"/>
      <c r="L71" s="2">
        <v>1</v>
      </c>
      <c r="M71" s="2"/>
      <c r="N71" s="2">
        <f>P71-O71</f>
        <v>8</v>
      </c>
      <c r="O71" s="2">
        <v>68</v>
      </c>
      <c r="P71" s="2">
        <v>76</v>
      </c>
      <c r="Q71" s="2">
        <v>1.65</v>
      </c>
      <c r="R71" s="77">
        <v>44216</v>
      </c>
      <c r="S71" s="13">
        <v>26</v>
      </c>
      <c r="T71" s="2">
        <v>120</v>
      </c>
      <c r="U71" s="2">
        <v>78</v>
      </c>
      <c r="V71" s="78">
        <f t="shared" si="0"/>
        <v>92</v>
      </c>
      <c r="W71" s="77">
        <v>44485</v>
      </c>
    </row>
    <row r="72" spans="1:23" ht="20.85" customHeight="1" x14ac:dyDescent="0.45">
      <c r="A72" s="4">
        <v>68</v>
      </c>
      <c r="B72" s="2" t="s">
        <v>104</v>
      </c>
      <c r="C72" s="13">
        <v>12</v>
      </c>
      <c r="D72" s="12">
        <f>O72/(Q72*Q72)</f>
        <v>24.671052631578949</v>
      </c>
      <c r="E72" s="35">
        <v>25</v>
      </c>
      <c r="F72" s="4">
        <v>4</v>
      </c>
      <c r="G72" s="2"/>
      <c r="H72" s="2">
        <v>1</v>
      </c>
      <c r="I72" s="2">
        <v>1</v>
      </c>
      <c r="J72" s="2"/>
      <c r="K72" s="2"/>
      <c r="L72" s="2">
        <v>1</v>
      </c>
      <c r="M72" s="2"/>
      <c r="N72" s="2">
        <f>P72-O72</f>
        <v>6</v>
      </c>
      <c r="O72" s="2">
        <v>57</v>
      </c>
      <c r="P72" s="2">
        <v>63</v>
      </c>
      <c r="Q72" s="2">
        <v>1.52</v>
      </c>
      <c r="R72" s="77">
        <v>44079</v>
      </c>
      <c r="S72" s="13">
        <v>24</v>
      </c>
      <c r="T72" s="2">
        <v>90</v>
      </c>
      <c r="U72" s="2">
        <v>60</v>
      </c>
      <c r="V72" s="78">
        <f t="shared" ref="V72:V135" si="1">(T72+2*U72)/3</f>
        <v>70</v>
      </c>
      <c r="W72" s="77">
        <v>44353</v>
      </c>
    </row>
    <row r="73" spans="1:23" ht="20.85" customHeight="1" x14ac:dyDescent="0.45">
      <c r="A73" s="4">
        <v>69</v>
      </c>
      <c r="B73" s="2" t="s">
        <v>105</v>
      </c>
      <c r="C73" s="13">
        <v>10</v>
      </c>
      <c r="D73" s="12">
        <f>O73/(Q73*Q73)</f>
        <v>30.427197857925268</v>
      </c>
      <c r="E73" s="35">
        <v>24</v>
      </c>
      <c r="F73" s="4">
        <v>7</v>
      </c>
      <c r="G73" s="2"/>
      <c r="H73" s="2">
        <v>1</v>
      </c>
      <c r="I73" s="2">
        <v>1</v>
      </c>
      <c r="J73" s="2"/>
      <c r="K73" s="2"/>
      <c r="L73" s="2">
        <v>1</v>
      </c>
      <c r="M73" s="2"/>
      <c r="N73" s="2">
        <f>P73-O73</f>
        <v>3</v>
      </c>
      <c r="O73" s="2">
        <v>75</v>
      </c>
      <c r="P73" s="2">
        <v>78</v>
      </c>
      <c r="Q73" s="2">
        <v>1.57</v>
      </c>
      <c r="R73" s="77">
        <v>44204</v>
      </c>
      <c r="S73" s="13">
        <v>33</v>
      </c>
      <c r="T73" s="2">
        <v>100</v>
      </c>
      <c r="U73" s="2">
        <v>60</v>
      </c>
      <c r="V73" s="78">
        <f t="shared" si="1"/>
        <v>73.333333333333329</v>
      </c>
      <c r="W73" s="77">
        <v>44492</v>
      </c>
    </row>
    <row r="74" spans="1:23" ht="20.85" customHeight="1" x14ac:dyDescent="0.45">
      <c r="A74" s="4">
        <v>70</v>
      </c>
      <c r="B74" s="2" t="s">
        <v>106</v>
      </c>
      <c r="C74" s="13">
        <v>20</v>
      </c>
      <c r="D74" s="12">
        <f>O74/(Q74*Q74)</f>
        <v>25.969529085872576</v>
      </c>
      <c r="E74" s="35">
        <v>24</v>
      </c>
      <c r="F74" s="4" t="s">
        <v>27</v>
      </c>
      <c r="G74" s="2"/>
      <c r="H74" s="2">
        <v>1</v>
      </c>
      <c r="I74" s="2">
        <v>1</v>
      </c>
      <c r="J74" s="2"/>
      <c r="K74" s="2"/>
      <c r="L74" s="2">
        <v>1</v>
      </c>
      <c r="M74" s="2"/>
      <c r="N74" s="2">
        <f>P74-O74</f>
        <v>5</v>
      </c>
      <c r="O74" s="2">
        <v>60</v>
      </c>
      <c r="P74" s="2">
        <v>65</v>
      </c>
      <c r="Q74" s="2">
        <v>1.52</v>
      </c>
      <c r="R74" s="77">
        <v>44181</v>
      </c>
      <c r="S74" s="13">
        <v>25</v>
      </c>
      <c r="T74" s="2">
        <v>110</v>
      </c>
      <c r="U74" s="2">
        <v>70</v>
      </c>
      <c r="V74" s="78">
        <f t="shared" si="1"/>
        <v>83.333333333333329</v>
      </c>
      <c r="W74" s="77">
        <v>44485</v>
      </c>
    </row>
    <row r="75" spans="1:23" ht="20.85" customHeight="1" x14ac:dyDescent="0.45">
      <c r="A75" s="4">
        <v>71</v>
      </c>
      <c r="B75" s="2" t="s">
        <v>107</v>
      </c>
      <c r="C75" s="13">
        <v>11</v>
      </c>
      <c r="D75" s="12">
        <f>O75/(Q75*Q75)</f>
        <v>16.659725114535611</v>
      </c>
      <c r="E75" s="35">
        <v>27</v>
      </c>
      <c r="F75" s="4" t="s">
        <v>27</v>
      </c>
      <c r="G75" s="2"/>
      <c r="H75" s="2">
        <v>1</v>
      </c>
      <c r="I75" s="2">
        <v>1</v>
      </c>
      <c r="J75" s="2"/>
      <c r="K75" s="2"/>
      <c r="L75" s="2">
        <v>1</v>
      </c>
      <c r="M75" s="2"/>
      <c r="N75" s="2">
        <f>P75-O75</f>
        <v>10</v>
      </c>
      <c r="O75" s="2">
        <v>36</v>
      </c>
      <c r="P75" s="2">
        <v>46</v>
      </c>
      <c r="Q75" s="2">
        <v>1.47</v>
      </c>
      <c r="R75" s="77">
        <v>44303</v>
      </c>
      <c r="S75" s="13">
        <v>20</v>
      </c>
      <c r="T75" s="2">
        <v>110</v>
      </c>
      <c r="U75" s="2">
        <v>70</v>
      </c>
      <c r="V75" s="78">
        <f t="shared" si="1"/>
        <v>83.333333333333329</v>
      </c>
      <c r="W75" s="77">
        <v>44564</v>
      </c>
    </row>
    <row r="76" spans="1:23" ht="20.85" customHeight="1" x14ac:dyDescent="0.45">
      <c r="A76" s="4">
        <v>72</v>
      </c>
      <c r="B76" s="2" t="s">
        <v>108</v>
      </c>
      <c r="C76" s="13">
        <v>13</v>
      </c>
      <c r="D76" s="12">
        <f>O76/(Q76*Q76)</f>
        <v>16.660258874791747</v>
      </c>
      <c r="E76" s="35">
        <v>28</v>
      </c>
      <c r="F76" s="4">
        <v>4</v>
      </c>
      <c r="G76" s="2"/>
      <c r="H76" s="2">
        <v>1</v>
      </c>
      <c r="I76" s="2">
        <v>1</v>
      </c>
      <c r="J76" s="2"/>
      <c r="K76" s="2"/>
      <c r="L76" s="2">
        <v>1</v>
      </c>
      <c r="M76" s="2"/>
      <c r="N76" s="2">
        <f>P76-O76</f>
        <v>13</v>
      </c>
      <c r="O76" s="2">
        <v>39</v>
      </c>
      <c r="P76" s="2">
        <v>52</v>
      </c>
      <c r="Q76" s="2">
        <v>1.53</v>
      </c>
      <c r="R76" s="77">
        <v>44163</v>
      </c>
      <c r="S76" s="13">
        <v>21</v>
      </c>
      <c r="T76" s="2">
        <v>100</v>
      </c>
      <c r="U76" s="2">
        <v>70</v>
      </c>
      <c r="V76" s="78">
        <f t="shared" si="1"/>
        <v>80</v>
      </c>
      <c r="W76" s="77">
        <v>44523</v>
      </c>
    </row>
    <row r="77" spans="1:23" ht="20.85" customHeight="1" x14ac:dyDescent="0.45">
      <c r="A77" s="4">
        <v>73</v>
      </c>
      <c r="B77" s="2" t="s">
        <v>109</v>
      </c>
      <c r="C77" s="13">
        <v>16</v>
      </c>
      <c r="D77" s="12">
        <f>O77/(Q77*Q77)</f>
        <v>26.020408163265309</v>
      </c>
      <c r="E77" s="35">
        <v>38</v>
      </c>
      <c r="F77" s="4" t="s">
        <v>110</v>
      </c>
      <c r="G77" s="2">
        <v>1</v>
      </c>
      <c r="H77" s="2"/>
      <c r="I77" s="2"/>
      <c r="J77" s="2">
        <v>1</v>
      </c>
      <c r="K77" s="2">
        <v>1</v>
      </c>
      <c r="L77" s="2"/>
      <c r="M77" s="2">
        <v>24</v>
      </c>
      <c r="N77" s="2">
        <f>P77-O77</f>
        <v>7</v>
      </c>
      <c r="O77" s="2">
        <v>51</v>
      </c>
      <c r="P77" s="2">
        <v>58</v>
      </c>
      <c r="Q77" s="2">
        <v>1.4</v>
      </c>
      <c r="R77" s="77">
        <v>44286</v>
      </c>
      <c r="S77" s="13">
        <v>30</v>
      </c>
      <c r="T77" s="2">
        <v>117</v>
      </c>
      <c r="U77" s="2">
        <v>73</v>
      </c>
      <c r="V77" s="78">
        <f t="shared" si="1"/>
        <v>87.666666666666671</v>
      </c>
      <c r="W77" s="77">
        <v>44568</v>
      </c>
    </row>
    <row r="78" spans="1:23" ht="20.85" customHeight="1" x14ac:dyDescent="0.45">
      <c r="A78" s="4">
        <v>74</v>
      </c>
      <c r="B78" s="2" t="s">
        <v>111</v>
      </c>
      <c r="C78" s="13">
        <v>16</v>
      </c>
      <c r="D78" s="12">
        <f>O78/(Q78*Q78)</f>
        <v>19.555555555555557</v>
      </c>
      <c r="E78" s="35">
        <v>28</v>
      </c>
      <c r="F78" s="4" t="s">
        <v>27</v>
      </c>
      <c r="G78" s="2"/>
      <c r="H78" s="2">
        <v>1</v>
      </c>
      <c r="I78" s="2">
        <v>1</v>
      </c>
      <c r="J78" s="2"/>
      <c r="K78" s="2"/>
      <c r="L78" s="2">
        <v>1</v>
      </c>
      <c r="M78" s="2"/>
      <c r="N78" s="2">
        <f>P78-O78</f>
        <v>12</v>
      </c>
      <c r="O78" s="2">
        <v>44</v>
      </c>
      <c r="P78" s="2">
        <v>56</v>
      </c>
      <c r="Q78" s="2">
        <v>1.5</v>
      </c>
      <c r="R78" s="77">
        <v>44256</v>
      </c>
      <c r="S78" s="13">
        <v>22</v>
      </c>
      <c r="T78" s="2">
        <v>102</v>
      </c>
      <c r="U78" s="2">
        <v>70</v>
      </c>
      <c r="V78" s="78">
        <f t="shared" si="1"/>
        <v>80.666666666666671</v>
      </c>
      <c r="W78" s="77">
        <v>44525</v>
      </c>
    </row>
    <row r="79" spans="1:23" ht="20.85" customHeight="1" x14ac:dyDescent="0.45">
      <c r="A79" s="4">
        <v>75</v>
      </c>
      <c r="B79" s="2" t="s">
        <v>112</v>
      </c>
      <c r="C79" s="13">
        <v>20</v>
      </c>
      <c r="D79" s="12">
        <f>O79/(Q79*Q79)</f>
        <v>28.888888888888889</v>
      </c>
      <c r="E79" s="35">
        <v>29</v>
      </c>
      <c r="F79" s="4">
        <v>6.15</v>
      </c>
      <c r="G79" s="2">
        <v>1</v>
      </c>
      <c r="H79" s="2"/>
      <c r="I79" s="2"/>
      <c r="J79" s="2">
        <v>1</v>
      </c>
      <c r="K79" s="2">
        <v>1</v>
      </c>
      <c r="L79" s="2"/>
      <c r="M79" s="2">
        <v>30</v>
      </c>
      <c r="N79" s="2">
        <f>P79-O79</f>
        <v>5</v>
      </c>
      <c r="O79" s="2">
        <v>65</v>
      </c>
      <c r="P79" s="2">
        <v>70</v>
      </c>
      <c r="Q79" s="2">
        <v>1.5</v>
      </c>
      <c r="R79" s="77">
        <v>44250</v>
      </c>
      <c r="S79" s="13">
        <v>28</v>
      </c>
      <c r="T79" s="2">
        <v>120</v>
      </c>
      <c r="U79" s="2">
        <v>80</v>
      </c>
      <c r="V79" s="78">
        <f t="shared" si="1"/>
        <v>93.333333333333329</v>
      </c>
      <c r="W79" s="77">
        <v>44494</v>
      </c>
    </row>
    <row r="80" spans="1:23" ht="20.85" customHeight="1" x14ac:dyDescent="0.45">
      <c r="A80" s="4">
        <v>76</v>
      </c>
      <c r="B80" s="2" t="s">
        <v>113</v>
      </c>
      <c r="C80" s="13">
        <v>13</v>
      </c>
      <c r="D80" s="12">
        <f>O80/(Q80*Q80)</f>
        <v>20.028841531805796</v>
      </c>
      <c r="E80" s="35">
        <v>28</v>
      </c>
      <c r="F80" s="4" t="s">
        <v>27</v>
      </c>
      <c r="G80" s="2"/>
      <c r="H80" s="2">
        <v>1</v>
      </c>
      <c r="I80" s="2">
        <v>1</v>
      </c>
      <c r="J80" s="2"/>
      <c r="K80" s="2"/>
      <c r="L80" s="2">
        <v>1</v>
      </c>
      <c r="M80" s="2"/>
      <c r="N80" s="2">
        <f>P80-O80</f>
        <v>8</v>
      </c>
      <c r="O80" s="2">
        <v>50</v>
      </c>
      <c r="P80" s="2">
        <v>58</v>
      </c>
      <c r="Q80" s="2">
        <v>1.58</v>
      </c>
      <c r="R80" s="77">
        <v>44242</v>
      </c>
      <c r="S80" s="13">
        <v>24</v>
      </c>
      <c r="T80" s="2">
        <v>114</v>
      </c>
      <c r="U80" s="2">
        <v>72</v>
      </c>
      <c r="V80" s="78">
        <f t="shared" si="1"/>
        <v>86</v>
      </c>
      <c r="W80" s="77">
        <v>44523</v>
      </c>
    </row>
    <row r="81" spans="1:23" ht="20.85" customHeight="1" x14ac:dyDescent="0.45">
      <c r="A81" s="4">
        <v>77</v>
      </c>
      <c r="B81" s="2" t="s">
        <v>114</v>
      </c>
      <c r="C81" s="13">
        <v>8</v>
      </c>
      <c r="D81" s="12">
        <f>O81/(Q81*Q81)</f>
        <v>19.650561749754367</v>
      </c>
      <c r="E81" s="35">
        <v>20</v>
      </c>
      <c r="F81" s="4">
        <v>4.1500000000000004</v>
      </c>
      <c r="G81" s="2">
        <v>1</v>
      </c>
      <c r="H81" s="2"/>
      <c r="I81" s="2"/>
      <c r="J81" s="2">
        <v>1</v>
      </c>
      <c r="K81" s="2">
        <v>1</v>
      </c>
      <c r="L81" s="2"/>
      <c r="M81" s="2">
        <v>34</v>
      </c>
      <c r="N81" s="2">
        <f>P81-O81</f>
        <v>8</v>
      </c>
      <c r="O81" s="2">
        <v>46</v>
      </c>
      <c r="P81" s="2">
        <v>54</v>
      </c>
      <c r="Q81" s="2">
        <v>1.53</v>
      </c>
      <c r="R81" s="77">
        <v>44140</v>
      </c>
      <c r="S81" s="13">
        <v>23</v>
      </c>
      <c r="T81" s="2">
        <v>110</v>
      </c>
      <c r="U81" s="2">
        <v>80</v>
      </c>
      <c r="V81" s="78">
        <f t="shared" si="1"/>
        <v>90</v>
      </c>
      <c r="W81" s="77">
        <v>44415</v>
      </c>
    </row>
    <row r="82" spans="1:23" ht="20.85" customHeight="1" x14ac:dyDescent="0.45">
      <c r="A82" s="4">
        <v>78</v>
      </c>
      <c r="B82" s="2" t="s">
        <v>115</v>
      </c>
      <c r="C82" s="13">
        <v>8</v>
      </c>
      <c r="D82" s="12">
        <f>O82/(Q82*Q82)</f>
        <v>22.354340071343639</v>
      </c>
      <c r="E82" s="35">
        <v>28</v>
      </c>
      <c r="F82" s="4" t="s">
        <v>27</v>
      </c>
      <c r="G82" s="2"/>
      <c r="H82" s="2">
        <v>1</v>
      </c>
      <c r="I82" s="2">
        <v>1</v>
      </c>
      <c r="J82" s="2"/>
      <c r="K82" s="2"/>
      <c r="L82" s="2">
        <v>1</v>
      </c>
      <c r="M82" s="2"/>
      <c r="N82" s="2">
        <f>P82-O82</f>
        <v>9</v>
      </c>
      <c r="O82" s="2">
        <v>47</v>
      </c>
      <c r="P82" s="2">
        <v>56</v>
      </c>
      <c r="Q82" s="2">
        <v>1.45</v>
      </c>
      <c r="R82" s="77">
        <v>44316</v>
      </c>
      <c r="S82" s="13">
        <v>26</v>
      </c>
      <c r="T82" s="2">
        <v>100</v>
      </c>
      <c r="U82" s="2">
        <v>70</v>
      </c>
      <c r="V82" s="78">
        <f t="shared" si="1"/>
        <v>80</v>
      </c>
      <c r="W82" s="77">
        <v>44568</v>
      </c>
    </row>
    <row r="83" spans="1:23" ht="20.85" customHeight="1" x14ac:dyDescent="0.45">
      <c r="A83" s="4">
        <v>79</v>
      </c>
      <c r="B83" s="2" t="s">
        <v>116</v>
      </c>
      <c r="C83" s="13">
        <v>10</v>
      </c>
      <c r="D83" s="12">
        <f>O83/(Q83*Q83)</f>
        <v>33.310844999156686</v>
      </c>
      <c r="E83" s="35">
        <v>24</v>
      </c>
      <c r="F83" s="4">
        <v>7</v>
      </c>
      <c r="G83" s="2"/>
      <c r="H83" s="2">
        <v>1</v>
      </c>
      <c r="I83" s="2">
        <v>1</v>
      </c>
      <c r="J83" s="2"/>
      <c r="K83" s="2">
        <v>1</v>
      </c>
      <c r="L83" s="2"/>
      <c r="M83" s="2">
        <v>36</v>
      </c>
      <c r="N83" s="2">
        <f>P83-O83</f>
        <v>4</v>
      </c>
      <c r="O83" s="2">
        <v>79</v>
      </c>
      <c r="P83" s="2">
        <v>83</v>
      </c>
      <c r="Q83" s="2">
        <v>1.54</v>
      </c>
      <c r="R83" s="77">
        <v>44376</v>
      </c>
      <c r="S83" s="13">
        <v>32</v>
      </c>
      <c r="T83" s="2">
        <v>100</v>
      </c>
      <c r="U83" s="2">
        <v>70</v>
      </c>
      <c r="V83" s="78">
        <f t="shared" si="1"/>
        <v>80</v>
      </c>
      <c r="W83" s="77">
        <v>44309</v>
      </c>
    </row>
    <row r="84" spans="1:23" ht="20.85" customHeight="1" x14ac:dyDescent="0.45">
      <c r="A84" s="4">
        <v>80</v>
      </c>
      <c r="B84" s="2" t="s">
        <v>117</v>
      </c>
      <c r="C84" s="13">
        <v>16</v>
      </c>
      <c r="D84" s="12">
        <f>O84/(Q84*Q84)</f>
        <v>18.730489073881373</v>
      </c>
      <c r="E84" s="35">
        <v>28</v>
      </c>
      <c r="F84" s="4" t="s">
        <v>27</v>
      </c>
      <c r="G84" s="2"/>
      <c r="H84" s="2">
        <v>1</v>
      </c>
      <c r="I84" s="2">
        <v>1</v>
      </c>
      <c r="J84" s="2"/>
      <c r="K84" s="2"/>
      <c r="L84" s="2">
        <v>1</v>
      </c>
      <c r="M84" s="2"/>
      <c r="N84" s="2">
        <f>P84-O84</f>
        <v>10</v>
      </c>
      <c r="O84" s="2">
        <v>45</v>
      </c>
      <c r="P84" s="2">
        <v>55</v>
      </c>
      <c r="Q84" s="2">
        <v>1.55</v>
      </c>
      <c r="R84" s="2" t="s">
        <v>76</v>
      </c>
      <c r="S84" s="13">
        <v>20</v>
      </c>
      <c r="T84" s="2">
        <v>107</v>
      </c>
      <c r="U84" s="2">
        <v>66</v>
      </c>
      <c r="V84" s="78">
        <f t="shared" si="1"/>
        <v>79.666666666666671</v>
      </c>
      <c r="W84" s="77">
        <v>44274</v>
      </c>
    </row>
    <row r="85" spans="1:23" ht="20.85" customHeight="1" x14ac:dyDescent="0.45">
      <c r="A85" s="4">
        <v>81</v>
      </c>
      <c r="B85" s="2" t="s">
        <v>118</v>
      </c>
      <c r="C85" s="13">
        <v>14</v>
      </c>
      <c r="D85" s="12">
        <f>O85/(Q85*Q85)</f>
        <v>28.444444444444443</v>
      </c>
      <c r="E85" s="35">
        <v>26</v>
      </c>
      <c r="F85" s="37">
        <v>11</v>
      </c>
      <c r="G85" s="2">
        <v>1</v>
      </c>
      <c r="H85" s="2"/>
      <c r="I85" s="2"/>
      <c r="J85" s="2">
        <v>1</v>
      </c>
      <c r="K85" s="2">
        <v>1</v>
      </c>
      <c r="L85" s="2"/>
      <c r="M85" s="2">
        <v>14</v>
      </c>
      <c r="N85" s="2">
        <f>P85-O85</f>
        <v>4</v>
      </c>
      <c r="O85" s="2">
        <v>64</v>
      </c>
      <c r="P85" s="2">
        <v>68</v>
      </c>
      <c r="Q85" s="2">
        <v>1.5</v>
      </c>
      <c r="R85" s="77">
        <v>44205</v>
      </c>
      <c r="S85" s="13">
        <v>30</v>
      </c>
      <c r="T85" s="2">
        <v>130</v>
      </c>
      <c r="U85" s="2">
        <v>70</v>
      </c>
      <c r="V85" s="78">
        <f t="shared" si="1"/>
        <v>90</v>
      </c>
      <c r="W85" s="77">
        <v>44531</v>
      </c>
    </row>
    <row r="86" spans="1:23" ht="20.85" customHeight="1" x14ac:dyDescent="0.45">
      <c r="A86" s="4">
        <v>82</v>
      </c>
      <c r="B86" s="2" t="s">
        <v>119</v>
      </c>
      <c r="C86" s="13">
        <v>10</v>
      </c>
      <c r="D86" s="12">
        <f>O86/(Q86*Q86)</f>
        <v>24.773658844196209</v>
      </c>
      <c r="E86" s="35">
        <v>27</v>
      </c>
      <c r="F86" s="37">
        <v>11</v>
      </c>
      <c r="G86" s="2">
        <v>1</v>
      </c>
      <c r="H86" s="2"/>
      <c r="I86" s="2"/>
      <c r="J86" s="2">
        <v>1</v>
      </c>
      <c r="K86" s="2">
        <v>1</v>
      </c>
      <c r="L86" s="2"/>
      <c r="M86" s="2">
        <v>10</v>
      </c>
      <c r="N86" s="2">
        <f>P86-O86</f>
        <v>7</v>
      </c>
      <c r="O86" s="2">
        <v>55</v>
      </c>
      <c r="P86" s="2">
        <v>62</v>
      </c>
      <c r="Q86" s="2">
        <v>1.49</v>
      </c>
      <c r="R86" s="77">
        <v>44354</v>
      </c>
      <c r="S86" s="13">
        <v>25</v>
      </c>
      <c r="T86" s="2">
        <v>140</v>
      </c>
      <c r="U86" s="2">
        <v>90</v>
      </c>
      <c r="V86" s="78">
        <f t="shared" si="1"/>
        <v>106.66666666666667</v>
      </c>
      <c r="W86" s="77">
        <v>44269</v>
      </c>
    </row>
    <row r="87" spans="1:23" ht="20.85" customHeight="1" x14ac:dyDescent="0.45">
      <c r="A87" s="4">
        <v>83</v>
      </c>
      <c r="B87" s="2" t="s">
        <v>120</v>
      </c>
      <c r="C87" s="13">
        <v>16</v>
      </c>
      <c r="D87" s="12">
        <f>O87/(Q87*Q87)</f>
        <v>33.777777777777779</v>
      </c>
      <c r="E87" s="35">
        <v>30</v>
      </c>
      <c r="F87" s="4" t="s">
        <v>121</v>
      </c>
      <c r="G87" s="2">
        <v>1</v>
      </c>
      <c r="H87" s="2"/>
      <c r="I87" s="2"/>
      <c r="J87" s="2">
        <v>1</v>
      </c>
      <c r="K87" s="2"/>
      <c r="L87" s="2">
        <v>1</v>
      </c>
      <c r="M87" s="2"/>
      <c r="N87" s="2">
        <f>P87-O87</f>
        <v>2</v>
      </c>
      <c r="O87" s="2">
        <v>76</v>
      </c>
      <c r="P87" s="2">
        <v>78</v>
      </c>
      <c r="Q87" s="2">
        <v>1.5</v>
      </c>
      <c r="R87" s="77">
        <v>44235</v>
      </c>
      <c r="S87" s="13">
        <v>32</v>
      </c>
      <c r="T87" s="2">
        <v>120</v>
      </c>
      <c r="U87" s="2">
        <v>80</v>
      </c>
      <c r="V87" s="78">
        <f t="shared" si="1"/>
        <v>93.333333333333329</v>
      </c>
      <c r="W87" s="77">
        <v>44875</v>
      </c>
    </row>
    <row r="88" spans="1:23" ht="20.85" customHeight="1" x14ac:dyDescent="0.45">
      <c r="A88" s="4">
        <v>84</v>
      </c>
      <c r="B88" s="2" t="s">
        <v>35</v>
      </c>
      <c r="C88" s="13">
        <v>17</v>
      </c>
      <c r="D88" s="12">
        <f>O88/(Q88*Q88)</f>
        <v>25.88757396449704</v>
      </c>
      <c r="E88" s="35">
        <v>21</v>
      </c>
      <c r="F88" s="4">
        <v>4</v>
      </c>
      <c r="G88" s="2"/>
      <c r="H88" s="2">
        <v>1</v>
      </c>
      <c r="I88" s="2">
        <v>1</v>
      </c>
      <c r="J88" s="2"/>
      <c r="K88" s="2"/>
      <c r="L88" s="2">
        <v>1</v>
      </c>
      <c r="M88" s="2"/>
      <c r="N88" s="2">
        <f>P88-O88</f>
        <v>5</v>
      </c>
      <c r="O88" s="2">
        <v>63</v>
      </c>
      <c r="P88" s="2">
        <v>68</v>
      </c>
      <c r="Q88" s="2">
        <v>1.56</v>
      </c>
      <c r="R88" s="77">
        <v>44126</v>
      </c>
      <c r="S88" s="13">
        <v>24</v>
      </c>
      <c r="T88" s="2">
        <v>100</v>
      </c>
      <c r="U88" s="2">
        <v>70</v>
      </c>
      <c r="V88" s="78">
        <f t="shared" si="1"/>
        <v>80</v>
      </c>
      <c r="W88" s="77">
        <v>44407</v>
      </c>
    </row>
    <row r="89" spans="1:23" ht="20.85" customHeight="1" x14ac:dyDescent="0.45">
      <c r="A89" s="4">
        <v>85</v>
      </c>
      <c r="B89" s="2" t="s">
        <v>122</v>
      </c>
      <c r="C89" s="13">
        <v>8</v>
      </c>
      <c r="D89" s="12">
        <f>O89/(Q89*Q89)</f>
        <v>23.124670372023203</v>
      </c>
      <c r="E89" s="35">
        <v>21</v>
      </c>
      <c r="F89" s="4">
        <v>4</v>
      </c>
      <c r="G89" s="2"/>
      <c r="H89" s="2">
        <v>1</v>
      </c>
      <c r="I89" s="2">
        <v>1</v>
      </c>
      <c r="J89" s="2"/>
      <c r="K89" s="2"/>
      <c r="L89" s="2">
        <v>1</v>
      </c>
      <c r="M89" s="2"/>
      <c r="N89" s="2">
        <f>P89-O89</f>
        <v>7</v>
      </c>
      <c r="O89" s="2">
        <v>57</v>
      </c>
      <c r="P89" s="2">
        <v>64</v>
      </c>
      <c r="Q89" s="2">
        <v>1.57</v>
      </c>
      <c r="R89" s="77">
        <v>44791</v>
      </c>
      <c r="S89" s="13">
        <v>24</v>
      </c>
      <c r="T89" s="2">
        <v>118</v>
      </c>
      <c r="U89" s="2">
        <v>64</v>
      </c>
      <c r="V89" s="78">
        <f t="shared" si="1"/>
        <v>82</v>
      </c>
      <c r="W89" s="77">
        <v>44696</v>
      </c>
    </row>
    <row r="90" spans="1:23" ht="20.85" customHeight="1" x14ac:dyDescent="0.45">
      <c r="A90" s="4">
        <v>86</v>
      </c>
      <c r="B90" s="2" t="s">
        <v>123</v>
      </c>
      <c r="C90" s="13">
        <v>18</v>
      </c>
      <c r="D90" s="12">
        <f>O90/(Q90*Q90)</f>
        <v>16.880193905817176</v>
      </c>
      <c r="E90" s="35">
        <v>25</v>
      </c>
      <c r="F90" s="4">
        <v>4</v>
      </c>
      <c r="G90" s="2"/>
      <c r="H90" s="2">
        <v>1</v>
      </c>
      <c r="I90" s="2">
        <v>1</v>
      </c>
      <c r="J90" s="2"/>
      <c r="K90" s="2"/>
      <c r="L90" s="2">
        <v>1</v>
      </c>
      <c r="M90" s="2"/>
      <c r="N90" s="2">
        <f>P90-O90</f>
        <v>10</v>
      </c>
      <c r="O90" s="2">
        <v>39</v>
      </c>
      <c r="P90" s="2">
        <v>49</v>
      </c>
      <c r="Q90" s="2">
        <v>1.52</v>
      </c>
      <c r="R90" s="77">
        <v>44321</v>
      </c>
      <c r="S90" s="13">
        <v>21</v>
      </c>
      <c r="T90" s="2">
        <v>101</v>
      </c>
      <c r="U90" s="2">
        <v>75</v>
      </c>
      <c r="V90" s="78">
        <f t="shared" si="1"/>
        <v>83.666666666666671</v>
      </c>
      <c r="W90" s="77">
        <v>44595</v>
      </c>
    </row>
    <row r="91" spans="1:23" ht="20.85" customHeight="1" x14ac:dyDescent="0.45">
      <c r="A91" s="4">
        <v>87</v>
      </c>
      <c r="B91" s="2" t="s">
        <v>124</v>
      </c>
      <c r="C91" s="13">
        <v>16</v>
      </c>
      <c r="D91" s="12">
        <f>O91/(Q91*Q91)</f>
        <v>22.64086462471699</v>
      </c>
      <c r="E91" s="35">
        <v>32</v>
      </c>
      <c r="F91" s="4" t="s">
        <v>27</v>
      </c>
      <c r="G91" s="2"/>
      <c r="H91" s="2">
        <v>1</v>
      </c>
      <c r="I91" s="2">
        <v>1</v>
      </c>
      <c r="J91" s="2"/>
      <c r="K91" s="2">
        <v>1</v>
      </c>
      <c r="L91" s="2"/>
      <c r="M91" s="2">
        <v>34</v>
      </c>
      <c r="N91" s="2">
        <f>P91-O91</f>
        <v>10</v>
      </c>
      <c r="O91" s="2">
        <v>53</v>
      </c>
      <c r="P91" s="2">
        <v>63</v>
      </c>
      <c r="Q91" s="2">
        <v>1.53</v>
      </c>
      <c r="R91" s="77">
        <v>44389</v>
      </c>
      <c r="S91" s="13">
        <v>24</v>
      </c>
      <c r="T91" s="2">
        <v>110</v>
      </c>
      <c r="U91" s="2">
        <v>70</v>
      </c>
      <c r="V91" s="78">
        <f t="shared" si="1"/>
        <v>83.333333333333329</v>
      </c>
      <c r="W91" s="77">
        <v>44672</v>
      </c>
    </row>
    <row r="92" spans="1:23" ht="20.85" customHeight="1" x14ac:dyDescent="0.45">
      <c r="A92" s="4">
        <v>88</v>
      </c>
      <c r="B92" s="2" t="s">
        <v>53</v>
      </c>
      <c r="C92" s="13">
        <v>10</v>
      </c>
      <c r="D92" s="12">
        <f>O92/(Q92*Q92)</f>
        <v>29.666548000474663</v>
      </c>
      <c r="E92" s="35">
        <v>38</v>
      </c>
      <c r="F92" s="4">
        <v>3.15</v>
      </c>
      <c r="G92" s="2">
        <v>1</v>
      </c>
      <c r="H92" s="2"/>
      <c r="I92" s="2"/>
      <c r="J92" s="2">
        <v>1</v>
      </c>
      <c r="K92" s="2">
        <v>1</v>
      </c>
      <c r="L92" s="2"/>
      <c r="M92" s="2">
        <v>24</v>
      </c>
      <c r="N92" s="2">
        <f>P92-O92</f>
        <v>7</v>
      </c>
      <c r="O92" s="2">
        <v>75</v>
      </c>
      <c r="P92" s="2">
        <v>82</v>
      </c>
      <c r="Q92" s="2">
        <v>1.59</v>
      </c>
      <c r="R92" s="77">
        <v>44469</v>
      </c>
      <c r="S92" s="13">
        <v>25</v>
      </c>
      <c r="T92" s="2">
        <v>137</v>
      </c>
      <c r="U92" s="2">
        <v>91</v>
      </c>
      <c r="V92" s="78">
        <f t="shared" si="1"/>
        <v>106.33333333333333</v>
      </c>
      <c r="W92" s="77">
        <v>44391</v>
      </c>
    </row>
    <row r="93" spans="1:23" ht="20.85" customHeight="1" x14ac:dyDescent="0.45">
      <c r="A93" s="4">
        <v>89</v>
      </c>
      <c r="B93" s="2" t="s">
        <v>125</v>
      </c>
      <c r="C93" s="13">
        <v>16</v>
      </c>
      <c r="D93" s="12">
        <f>O93/(Q93*Q93)</f>
        <v>23.875114784205696</v>
      </c>
      <c r="E93" s="35">
        <v>32</v>
      </c>
      <c r="F93" s="4">
        <v>15</v>
      </c>
      <c r="G93" s="2"/>
      <c r="H93" s="2">
        <v>1</v>
      </c>
      <c r="I93" s="2">
        <v>1</v>
      </c>
      <c r="J93" s="2"/>
      <c r="K93" s="2">
        <v>1</v>
      </c>
      <c r="L93" s="2"/>
      <c r="M93" s="2">
        <v>28</v>
      </c>
      <c r="N93" s="2">
        <f>P93-O93</f>
        <v>5</v>
      </c>
      <c r="O93" s="2">
        <v>65</v>
      </c>
      <c r="P93" s="2">
        <v>70</v>
      </c>
      <c r="Q93" s="2">
        <v>1.65</v>
      </c>
      <c r="R93" s="77">
        <v>44304</v>
      </c>
      <c r="S93" s="13">
        <v>27.6</v>
      </c>
      <c r="T93" s="2">
        <v>110</v>
      </c>
      <c r="U93" s="2">
        <v>80</v>
      </c>
      <c r="V93" s="78">
        <f t="shared" si="1"/>
        <v>90</v>
      </c>
      <c r="W93" s="77">
        <v>44586</v>
      </c>
    </row>
    <row r="94" spans="1:23" ht="20.85" customHeight="1" x14ac:dyDescent="0.45">
      <c r="A94" s="4">
        <v>90</v>
      </c>
      <c r="B94" s="2" t="s">
        <v>129</v>
      </c>
      <c r="C94" s="13">
        <v>16</v>
      </c>
      <c r="D94" s="12">
        <f>O94/(Q94*Q94)</f>
        <v>23.555555555555557</v>
      </c>
      <c r="E94" s="35">
        <v>38</v>
      </c>
      <c r="F94" s="4">
        <v>3.15</v>
      </c>
      <c r="G94" s="2">
        <v>1</v>
      </c>
      <c r="H94" s="2"/>
      <c r="I94" s="2"/>
      <c r="J94" s="2">
        <v>1</v>
      </c>
      <c r="K94" s="2">
        <v>1</v>
      </c>
      <c r="L94" s="2"/>
      <c r="M94" s="2">
        <v>26</v>
      </c>
      <c r="N94" s="2">
        <f>P94-O94</f>
        <v>9</v>
      </c>
      <c r="O94" s="2">
        <v>53</v>
      </c>
      <c r="P94" s="2">
        <v>62</v>
      </c>
      <c r="Q94" s="2">
        <v>1.5</v>
      </c>
      <c r="R94" s="77">
        <v>44484</v>
      </c>
      <c r="S94" s="13">
        <v>28</v>
      </c>
      <c r="T94" s="2">
        <v>110</v>
      </c>
      <c r="U94" s="2">
        <v>90</v>
      </c>
      <c r="V94" s="78">
        <f t="shared" si="1"/>
        <v>96.666666666666671</v>
      </c>
      <c r="W94" s="77">
        <v>44745</v>
      </c>
    </row>
    <row r="95" spans="1:23" ht="20.85" customHeight="1" x14ac:dyDescent="0.45">
      <c r="A95" s="4">
        <v>91</v>
      </c>
      <c r="B95" s="2" t="s">
        <v>126</v>
      </c>
      <c r="C95" s="13">
        <v>17</v>
      </c>
      <c r="D95" s="12">
        <f>O95/(Q95*Q95)</f>
        <v>24.218749999999996</v>
      </c>
      <c r="E95" s="35">
        <v>22</v>
      </c>
      <c r="F95" s="4">
        <v>4.5999999999999996</v>
      </c>
      <c r="G95" s="2">
        <v>1</v>
      </c>
      <c r="H95" s="2"/>
      <c r="I95" s="2"/>
      <c r="J95" s="2">
        <v>1</v>
      </c>
      <c r="K95" s="2"/>
      <c r="L95" s="2">
        <v>1</v>
      </c>
      <c r="M95" s="2"/>
      <c r="N95" s="2">
        <f>P95-O95</f>
        <v>10</v>
      </c>
      <c r="O95" s="2">
        <v>62</v>
      </c>
      <c r="P95" s="2">
        <v>72</v>
      </c>
      <c r="Q95" s="2">
        <v>1.6</v>
      </c>
      <c r="R95" s="77">
        <v>44475</v>
      </c>
      <c r="S95" s="13">
        <v>30</v>
      </c>
      <c r="T95" s="2">
        <v>110</v>
      </c>
      <c r="U95" s="2">
        <v>70</v>
      </c>
      <c r="V95" s="78">
        <f t="shared" si="1"/>
        <v>83.333333333333329</v>
      </c>
      <c r="W95" s="77">
        <v>44756</v>
      </c>
    </row>
    <row r="96" spans="1:23" ht="20.85" customHeight="1" x14ac:dyDescent="0.45">
      <c r="A96" s="4">
        <v>92</v>
      </c>
      <c r="B96" s="2" t="s">
        <v>127</v>
      </c>
      <c r="C96" s="13">
        <v>14</v>
      </c>
      <c r="D96" s="12">
        <f>O96/(Q96*Q96)</f>
        <v>18.974531961544947</v>
      </c>
      <c r="E96" s="35">
        <v>34</v>
      </c>
      <c r="F96" s="4" t="s">
        <v>27</v>
      </c>
      <c r="G96" s="2"/>
      <c r="H96" s="2">
        <v>1</v>
      </c>
      <c r="I96" s="2">
        <v>1</v>
      </c>
      <c r="J96" s="2"/>
      <c r="K96" s="2">
        <v>1</v>
      </c>
      <c r="L96" s="2"/>
      <c r="M96" s="2">
        <v>24</v>
      </c>
      <c r="N96" s="2">
        <f>P96-O96</f>
        <v>8</v>
      </c>
      <c r="O96" s="2">
        <v>45</v>
      </c>
      <c r="P96" s="2">
        <v>53</v>
      </c>
      <c r="Q96" s="2">
        <v>1.54</v>
      </c>
      <c r="R96" s="77">
        <v>44350</v>
      </c>
      <c r="S96" s="13">
        <v>23.5</v>
      </c>
      <c r="T96" s="2">
        <v>110</v>
      </c>
      <c r="U96" s="2">
        <v>70</v>
      </c>
      <c r="V96" s="78">
        <f t="shared" si="1"/>
        <v>83.333333333333329</v>
      </c>
      <c r="W96" s="77">
        <v>44618</v>
      </c>
    </row>
    <row r="97" spans="1:23" ht="20.85" customHeight="1" x14ac:dyDescent="0.45">
      <c r="A97" s="4">
        <v>93</v>
      </c>
      <c r="B97" s="2" t="s">
        <v>128</v>
      </c>
      <c r="C97" s="13">
        <v>12</v>
      </c>
      <c r="D97" s="12">
        <f>O97/(Q97*Q97)</f>
        <v>22.432302515622492</v>
      </c>
      <c r="E97" s="35">
        <v>22</v>
      </c>
      <c r="F97" s="4">
        <v>4</v>
      </c>
      <c r="G97" s="2"/>
      <c r="H97" s="2">
        <v>1</v>
      </c>
      <c r="I97" s="2">
        <v>1</v>
      </c>
      <c r="J97" s="2"/>
      <c r="K97" s="2">
        <v>1</v>
      </c>
      <c r="L97" s="2"/>
      <c r="M97" s="2">
        <v>34</v>
      </c>
      <c r="N97" s="2">
        <f>P97-O97</f>
        <v>10</v>
      </c>
      <c r="O97" s="2">
        <v>56</v>
      </c>
      <c r="P97" s="2">
        <v>66</v>
      </c>
      <c r="Q97" s="2">
        <v>1.58</v>
      </c>
      <c r="R97" s="77">
        <v>44341</v>
      </c>
      <c r="S97" s="13">
        <v>26</v>
      </c>
      <c r="T97" s="2">
        <v>110</v>
      </c>
      <c r="U97" s="2">
        <v>70</v>
      </c>
      <c r="V97" s="78">
        <f t="shared" si="1"/>
        <v>83.333333333333329</v>
      </c>
      <c r="W97" s="77">
        <v>44591</v>
      </c>
    </row>
    <row r="98" spans="1:23" ht="20.85" customHeight="1" x14ac:dyDescent="0.45">
      <c r="A98" s="4">
        <v>94</v>
      </c>
      <c r="B98" s="2" t="s">
        <v>130</v>
      </c>
      <c r="C98" s="13">
        <v>20</v>
      </c>
      <c r="D98" s="12">
        <f>O98/(Q98*Q98)</f>
        <v>25.96454217209623</v>
      </c>
      <c r="E98" s="35">
        <v>32</v>
      </c>
      <c r="F98" s="4" t="s">
        <v>27</v>
      </c>
      <c r="G98" s="2"/>
      <c r="H98" s="2">
        <v>1</v>
      </c>
      <c r="I98" s="2">
        <v>1</v>
      </c>
      <c r="J98" s="2"/>
      <c r="K98" s="2"/>
      <c r="L98" s="2">
        <v>1</v>
      </c>
      <c r="M98" s="2"/>
      <c r="N98" s="2">
        <f>P98-O98</f>
        <v>8</v>
      </c>
      <c r="O98" s="2">
        <v>64</v>
      </c>
      <c r="P98" s="2">
        <v>72</v>
      </c>
      <c r="Q98" s="2">
        <v>1.57</v>
      </c>
      <c r="R98" s="77">
        <v>44483</v>
      </c>
      <c r="S98" s="13">
        <v>32</v>
      </c>
      <c r="T98" s="2">
        <v>100</v>
      </c>
      <c r="U98" s="2">
        <v>60</v>
      </c>
      <c r="V98" s="78">
        <f t="shared" si="1"/>
        <v>73.333333333333329</v>
      </c>
      <c r="W98" s="77">
        <v>44756</v>
      </c>
    </row>
    <row r="99" spans="1:23" ht="20.85" customHeight="1" x14ac:dyDescent="0.45">
      <c r="A99" s="4">
        <v>95</v>
      </c>
      <c r="B99" s="2" t="s">
        <v>131</v>
      </c>
      <c r="C99" s="13">
        <v>14</v>
      </c>
      <c r="D99" s="12">
        <f>O99/(Q99*Q99)</f>
        <v>37.109374999999993</v>
      </c>
      <c r="E99" s="35">
        <v>30</v>
      </c>
      <c r="F99" s="4">
        <v>6.7</v>
      </c>
      <c r="G99" s="2">
        <v>1</v>
      </c>
      <c r="H99" s="2"/>
      <c r="I99" s="2"/>
      <c r="J99" s="2">
        <v>1</v>
      </c>
      <c r="K99" s="2">
        <v>1</v>
      </c>
      <c r="L99" s="2"/>
      <c r="M99" s="2">
        <v>22</v>
      </c>
      <c r="N99" s="2">
        <f>P99-O99</f>
        <v>4</v>
      </c>
      <c r="O99" s="2">
        <v>95</v>
      </c>
      <c r="P99" s="2">
        <v>99</v>
      </c>
      <c r="Q99" s="2">
        <v>1.6</v>
      </c>
      <c r="R99" s="77">
        <v>44459</v>
      </c>
      <c r="S99" s="13">
        <v>34</v>
      </c>
      <c r="T99" s="2">
        <v>130</v>
      </c>
      <c r="U99" s="2">
        <v>90</v>
      </c>
      <c r="V99" s="78">
        <f t="shared" si="1"/>
        <v>103.33333333333333</v>
      </c>
      <c r="W99" s="77">
        <v>44736</v>
      </c>
    </row>
    <row r="100" spans="1:23" ht="20.85" customHeight="1" x14ac:dyDescent="0.45">
      <c r="A100" s="4">
        <v>96</v>
      </c>
      <c r="B100" s="2" t="s">
        <v>132</v>
      </c>
      <c r="C100" s="13">
        <v>10</v>
      </c>
      <c r="D100" s="12">
        <f>O100/(Q100*Q100)</f>
        <v>16.888888888888889</v>
      </c>
      <c r="E100" s="35">
        <v>34</v>
      </c>
      <c r="F100" s="4" t="s">
        <v>27</v>
      </c>
      <c r="G100" s="2"/>
      <c r="H100" s="2">
        <v>1</v>
      </c>
      <c r="I100" s="2">
        <v>1</v>
      </c>
      <c r="J100" s="2"/>
      <c r="K100" s="2"/>
      <c r="L100" s="2">
        <v>1</v>
      </c>
      <c r="M100" s="2"/>
      <c r="N100" s="2">
        <f>P100-O100</f>
        <v>13</v>
      </c>
      <c r="O100" s="2">
        <v>38</v>
      </c>
      <c r="P100" s="2">
        <v>51</v>
      </c>
      <c r="Q100" s="2">
        <v>1.5</v>
      </c>
      <c r="R100" s="77">
        <v>44336</v>
      </c>
      <c r="S100" s="13">
        <v>19</v>
      </c>
      <c r="T100" s="2">
        <v>93</v>
      </c>
      <c r="U100" s="2">
        <v>70</v>
      </c>
      <c r="V100" s="78">
        <f t="shared" si="1"/>
        <v>77.666666666666671</v>
      </c>
      <c r="W100" s="77">
        <v>44619</v>
      </c>
    </row>
    <row r="101" spans="1:23" ht="20.85" customHeight="1" x14ac:dyDescent="0.45">
      <c r="A101" s="4">
        <v>97</v>
      </c>
      <c r="B101" s="2" t="s">
        <v>133</v>
      </c>
      <c r="C101" s="13">
        <v>14</v>
      </c>
      <c r="D101" s="12">
        <f>O101/(Q101*Q101)</f>
        <v>28.888888888888889</v>
      </c>
      <c r="E101" s="35">
        <v>33</v>
      </c>
      <c r="F101" s="36" t="s">
        <v>136</v>
      </c>
      <c r="G101" s="2">
        <v>1</v>
      </c>
      <c r="H101" s="2"/>
      <c r="I101" s="2"/>
      <c r="J101" s="2">
        <v>1</v>
      </c>
      <c r="K101" s="2">
        <v>1</v>
      </c>
      <c r="L101" s="2"/>
      <c r="M101" s="2">
        <v>15</v>
      </c>
      <c r="N101" s="2">
        <f>P101-O101</f>
        <v>6</v>
      </c>
      <c r="O101" s="2">
        <v>65</v>
      </c>
      <c r="P101" s="2">
        <v>71</v>
      </c>
      <c r="Q101" s="2">
        <v>1.5</v>
      </c>
      <c r="R101" s="77">
        <v>44414</v>
      </c>
      <c r="S101" s="13">
        <v>29</v>
      </c>
      <c r="T101" s="2">
        <v>135</v>
      </c>
      <c r="U101" s="2">
        <v>81</v>
      </c>
      <c r="V101" s="78">
        <f t="shared" si="1"/>
        <v>99</v>
      </c>
      <c r="W101" s="77">
        <v>44673</v>
      </c>
    </row>
    <row r="102" spans="1:23" ht="20.85" customHeight="1" x14ac:dyDescent="0.45">
      <c r="A102" s="4">
        <v>98</v>
      </c>
      <c r="B102" s="2" t="s">
        <v>134</v>
      </c>
      <c r="C102" s="13">
        <v>10</v>
      </c>
      <c r="D102" s="12">
        <f>O102/(Q102*Q102)</f>
        <v>27.639801313892001</v>
      </c>
      <c r="E102" s="35">
        <v>33</v>
      </c>
      <c r="F102" s="4" t="s">
        <v>27</v>
      </c>
      <c r="G102" s="2"/>
      <c r="H102" s="2">
        <v>1</v>
      </c>
      <c r="I102" s="2">
        <v>1</v>
      </c>
      <c r="J102" s="2"/>
      <c r="K102" s="2"/>
      <c r="L102" s="2">
        <v>1</v>
      </c>
      <c r="M102" s="2"/>
      <c r="N102" s="2">
        <f>P102-O102</f>
        <v>7</v>
      </c>
      <c r="O102" s="2">
        <v>69</v>
      </c>
      <c r="P102" s="2">
        <v>76</v>
      </c>
      <c r="Q102" s="2">
        <v>1.58</v>
      </c>
      <c r="R102" s="77">
        <v>44535</v>
      </c>
      <c r="S102" s="13">
        <v>32</v>
      </c>
      <c r="T102" s="2">
        <v>110</v>
      </c>
      <c r="U102" s="2">
        <v>70</v>
      </c>
      <c r="V102" s="78">
        <f t="shared" si="1"/>
        <v>83.333333333333329</v>
      </c>
      <c r="W102" s="77">
        <v>44805</v>
      </c>
    </row>
    <row r="103" spans="1:23" ht="20.85" customHeight="1" x14ac:dyDescent="0.45">
      <c r="A103" s="4">
        <v>99</v>
      </c>
      <c r="B103" s="2" t="s">
        <v>135</v>
      </c>
      <c r="C103" s="13">
        <v>20</v>
      </c>
      <c r="D103" s="12">
        <f>O103/(Q103*Q103)</f>
        <v>28.650137741046834</v>
      </c>
      <c r="E103" s="35">
        <v>30</v>
      </c>
      <c r="F103" s="38" t="s">
        <v>137</v>
      </c>
      <c r="G103" s="2">
        <v>1</v>
      </c>
      <c r="H103" s="2"/>
      <c r="I103" s="2"/>
      <c r="J103" s="2">
        <v>1</v>
      </c>
      <c r="K103" s="2">
        <v>1</v>
      </c>
      <c r="L103" s="2"/>
      <c r="M103" s="2">
        <v>26</v>
      </c>
      <c r="N103" s="2">
        <f>P103-O103</f>
        <v>8</v>
      </c>
      <c r="O103" s="2">
        <v>78</v>
      </c>
      <c r="P103" s="2">
        <v>86</v>
      </c>
      <c r="Q103" s="2">
        <v>1.65</v>
      </c>
      <c r="R103" s="77">
        <v>44447</v>
      </c>
      <c r="S103" s="13">
        <v>28</v>
      </c>
      <c r="T103" s="2">
        <v>110</v>
      </c>
      <c r="U103" s="2">
        <v>80</v>
      </c>
      <c r="V103" s="78">
        <f t="shared" si="1"/>
        <v>90</v>
      </c>
      <c r="W103" s="77">
        <v>44718</v>
      </c>
    </row>
    <row r="104" spans="1:23" ht="20.85" customHeight="1" x14ac:dyDescent="0.45">
      <c r="A104" s="4">
        <v>100</v>
      </c>
      <c r="B104" s="2" t="s">
        <v>138</v>
      </c>
      <c r="C104" s="13">
        <v>11</v>
      </c>
      <c r="D104" s="12">
        <f>O104/(Q104*Q104)</f>
        <v>21.750196677310381</v>
      </c>
      <c r="E104" s="35">
        <v>21</v>
      </c>
      <c r="F104" s="36" t="s">
        <v>139</v>
      </c>
      <c r="G104" s="2">
        <v>1</v>
      </c>
      <c r="H104" s="2"/>
      <c r="I104" s="2"/>
      <c r="J104" s="2">
        <v>1</v>
      </c>
      <c r="K104" s="2">
        <v>1</v>
      </c>
      <c r="L104" s="2"/>
      <c r="M104" s="2">
        <v>28</v>
      </c>
      <c r="N104" s="2">
        <f>P104-O104</f>
        <v>6</v>
      </c>
      <c r="O104" s="2">
        <v>47</v>
      </c>
      <c r="P104" s="2">
        <v>53</v>
      </c>
      <c r="Q104" s="2">
        <v>1.47</v>
      </c>
      <c r="R104" s="77">
        <v>44529</v>
      </c>
      <c r="S104" s="13">
        <v>26.5</v>
      </c>
      <c r="T104" s="2">
        <v>100</v>
      </c>
      <c r="U104" s="2">
        <v>60</v>
      </c>
      <c r="V104" s="78">
        <f t="shared" si="1"/>
        <v>73.333333333333329</v>
      </c>
      <c r="W104" s="77">
        <v>44802</v>
      </c>
    </row>
    <row r="105" spans="1:23" ht="20.85" customHeight="1" x14ac:dyDescent="0.45">
      <c r="A105" s="4">
        <v>101</v>
      </c>
      <c r="B105" s="2" t="s">
        <v>140</v>
      </c>
      <c r="C105" s="13">
        <v>19</v>
      </c>
      <c r="D105" s="12">
        <f>O105/(Q105*Q105)</f>
        <v>17.333333333333332</v>
      </c>
      <c r="E105" s="35">
        <v>31</v>
      </c>
      <c r="F105" s="4" t="s">
        <v>27</v>
      </c>
      <c r="G105" s="2"/>
      <c r="H105" s="2">
        <v>1</v>
      </c>
      <c r="I105" s="2">
        <v>1</v>
      </c>
      <c r="J105" s="2"/>
      <c r="K105" s="2"/>
      <c r="L105" s="2">
        <v>1</v>
      </c>
      <c r="M105" s="2"/>
      <c r="N105" s="2">
        <f>P105-O105</f>
        <v>6</v>
      </c>
      <c r="O105" s="2">
        <v>39</v>
      </c>
      <c r="P105" s="2">
        <v>45</v>
      </c>
      <c r="Q105" s="2">
        <v>1.5</v>
      </c>
      <c r="R105" s="77">
        <v>44419</v>
      </c>
      <c r="S105" s="13">
        <v>19</v>
      </c>
      <c r="T105" s="2">
        <v>103</v>
      </c>
      <c r="U105" s="2">
        <v>60</v>
      </c>
      <c r="V105" s="78">
        <f t="shared" si="1"/>
        <v>74.333333333333329</v>
      </c>
      <c r="W105" s="77">
        <v>44689</v>
      </c>
    </row>
    <row r="106" spans="1:23" ht="20.85" customHeight="1" x14ac:dyDescent="0.45">
      <c r="A106" s="4">
        <v>102</v>
      </c>
      <c r="B106" s="2" t="s">
        <v>141</v>
      </c>
      <c r="C106" s="13">
        <v>8</v>
      </c>
      <c r="D106" s="12">
        <f>O106/(Q106*Q106)</f>
        <v>18.666666666666668</v>
      </c>
      <c r="E106" s="35">
        <v>32</v>
      </c>
      <c r="F106" s="4" t="s">
        <v>27</v>
      </c>
      <c r="G106" s="2"/>
      <c r="H106" s="2">
        <v>1</v>
      </c>
      <c r="I106" s="2">
        <v>1</v>
      </c>
      <c r="J106" s="2"/>
      <c r="K106" s="2"/>
      <c r="L106" s="2">
        <v>1</v>
      </c>
      <c r="M106" s="2"/>
      <c r="N106" s="2">
        <f>P106-O106</f>
        <v>6</v>
      </c>
      <c r="O106" s="2">
        <v>42</v>
      </c>
      <c r="P106" s="2">
        <v>48</v>
      </c>
      <c r="Q106" s="2">
        <v>1.5</v>
      </c>
      <c r="R106" s="77">
        <v>44497</v>
      </c>
      <c r="S106" s="13">
        <v>19</v>
      </c>
      <c r="T106" s="2">
        <v>106</v>
      </c>
      <c r="U106" s="2">
        <v>60</v>
      </c>
      <c r="V106" s="78">
        <f t="shared" si="1"/>
        <v>75.333333333333329</v>
      </c>
      <c r="W106" s="77">
        <v>44764</v>
      </c>
    </row>
    <row r="107" spans="1:23" ht="20.85" customHeight="1" x14ac:dyDescent="0.45">
      <c r="A107" s="4">
        <v>103</v>
      </c>
      <c r="B107" s="2" t="s">
        <v>142</v>
      </c>
      <c r="C107" s="13">
        <v>20</v>
      </c>
      <c r="D107" s="12">
        <f>O107/(Q107*Q107)</f>
        <v>23.111111111111111</v>
      </c>
      <c r="E107" s="35">
        <v>40</v>
      </c>
      <c r="F107" s="36" t="s">
        <v>143</v>
      </c>
      <c r="G107" s="2">
        <v>1</v>
      </c>
      <c r="H107" s="2"/>
      <c r="I107" s="2"/>
      <c r="J107" s="2">
        <v>1</v>
      </c>
      <c r="K107" s="2">
        <v>1</v>
      </c>
      <c r="L107" s="2"/>
      <c r="M107" s="2">
        <v>22</v>
      </c>
      <c r="N107" s="2">
        <f>P107-O107</f>
        <v>3</v>
      </c>
      <c r="O107" s="2">
        <v>52</v>
      </c>
      <c r="P107" s="2">
        <v>55</v>
      </c>
      <c r="Q107" s="2">
        <v>1.5</v>
      </c>
      <c r="R107" s="2" t="s">
        <v>34</v>
      </c>
      <c r="S107" s="13">
        <v>27</v>
      </c>
      <c r="T107" s="2">
        <v>156</v>
      </c>
      <c r="U107" s="2">
        <v>115</v>
      </c>
      <c r="V107" s="78">
        <f t="shared" si="1"/>
        <v>128.66666666666666</v>
      </c>
      <c r="W107" s="77">
        <v>44665</v>
      </c>
    </row>
    <row r="108" spans="1:23" ht="20.85" customHeight="1" x14ac:dyDescent="0.45">
      <c r="A108" s="4">
        <v>104</v>
      </c>
      <c r="B108" s="2" t="s">
        <v>144</v>
      </c>
      <c r="C108" s="13">
        <v>8</v>
      </c>
      <c r="D108" s="12">
        <f>O108/(Q108*Q108)</f>
        <v>18.467636592946263</v>
      </c>
      <c r="E108" s="35">
        <v>38</v>
      </c>
      <c r="F108" s="4">
        <v>3.15</v>
      </c>
      <c r="G108" s="2">
        <v>1</v>
      </c>
      <c r="H108" s="2"/>
      <c r="I108" s="2"/>
      <c r="J108" s="2">
        <v>1</v>
      </c>
      <c r="K108" s="2">
        <v>1</v>
      </c>
      <c r="L108" s="2"/>
      <c r="M108" s="2">
        <v>32</v>
      </c>
      <c r="N108" s="2">
        <f>P108-O108</f>
        <v>11</v>
      </c>
      <c r="O108" s="2">
        <v>41</v>
      </c>
      <c r="P108" s="2">
        <v>52</v>
      </c>
      <c r="Q108" s="2">
        <v>1.49</v>
      </c>
      <c r="R108" s="77">
        <v>44495</v>
      </c>
      <c r="S108" s="13">
        <v>28</v>
      </c>
      <c r="T108" s="2">
        <v>120</v>
      </c>
      <c r="U108" s="2">
        <v>80</v>
      </c>
      <c r="V108" s="78">
        <f t="shared" si="1"/>
        <v>93.333333333333329</v>
      </c>
      <c r="W108" s="77">
        <v>44772</v>
      </c>
    </row>
    <row r="109" spans="1:23" ht="20.85" customHeight="1" x14ac:dyDescent="0.45">
      <c r="A109" s="4">
        <v>105</v>
      </c>
      <c r="B109" s="2" t="s">
        <v>145</v>
      </c>
      <c r="C109" s="13">
        <v>20</v>
      </c>
      <c r="D109" s="12">
        <f>O109/(Q109*Q109)</f>
        <v>27.191789833779222</v>
      </c>
      <c r="E109" s="35">
        <v>38</v>
      </c>
      <c r="F109" s="4">
        <v>3.15</v>
      </c>
      <c r="G109" s="2">
        <v>1</v>
      </c>
      <c r="H109" s="2"/>
      <c r="I109" s="2"/>
      <c r="J109" s="2">
        <v>1</v>
      </c>
      <c r="K109" s="2">
        <v>1</v>
      </c>
      <c r="L109" s="2"/>
      <c r="M109" s="2">
        <v>26</v>
      </c>
      <c r="N109" s="2">
        <f>P109-O109</f>
        <v>9</v>
      </c>
      <c r="O109" s="2">
        <v>62</v>
      </c>
      <c r="P109" s="2">
        <v>71</v>
      </c>
      <c r="Q109" s="2">
        <v>1.51</v>
      </c>
      <c r="R109" s="2" t="s">
        <v>34</v>
      </c>
      <c r="S109" s="13">
        <v>28</v>
      </c>
      <c r="T109" s="2">
        <v>120</v>
      </c>
      <c r="U109" s="2">
        <v>80</v>
      </c>
      <c r="V109" s="78">
        <f t="shared" si="1"/>
        <v>93.333333333333329</v>
      </c>
      <c r="W109" s="77">
        <v>44743</v>
      </c>
    </row>
    <row r="110" spans="1:23" ht="20.85" customHeight="1" x14ac:dyDescent="0.45">
      <c r="A110" s="4">
        <v>106</v>
      </c>
      <c r="B110" s="2" t="s">
        <v>146</v>
      </c>
      <c r="C110" s="13">
        <v>5</v>
      </c>
      <c r="D110" s="12">
        <f>O110/(Q110*Q110)</f>
        <v>27.734374999999993</v>
      </c>
      <c r="E110" s="35">
        <v>25</v>
      </c>
      <c r="F110" s="37">
        <v>11</v>
      </c>
      <c r="G110" s="2">
        <v>1</v>
      </c>
      <c r="H110" s="2"/>
      <c r="I110" s="2"/>
      <c r="J110" s="2">
        <v>1</v>
      </c>
      <c r="K110" s="2">
        <v>1</v>
      </c>
      <c r="L110" s="2"/>
      <c r="M110" s="2">
        <v>5</v>
      </c>
      <c r="N110" s="2">
        <f>P110-O110</f>
        <v>2</v>
      </c>
      <c r="O110" s="2">
        <v>71</v>
      </c>
      <c r="P110" s="2">
        <v>73</v>
      </c>
      <c r="Q110" s="2">
        <v>1.6</v>
      </c>
      <c r="R110" s="77">
        <v>44490</v>
      </c>
      <c r="S110" s="13">
        <v>31</v>
      </c>
      <c r="T110" s="2">
        <v>146</v>
      </c>
      <c r="U110" s="2">
        <v>83</v>
      </c>
      <c r="V110" s="78">
        <f t="shared" si="1"/>
        <v>104</v>
      </c>
      <c r="W110" s="77">
        <v>44761</v>
      </c>
    </row>
    <row r="111" spans="1:23" ht="20.85" customHeight="1" x14ac:dyDescent="0.45">
      <c r="A111" s="4">
        <v>107</v>
      </c>
      <c r="B111" s="2" t="s">
        <v>147</v>
      </c>
      <c r="C111" s="13">
        <v>16</v>
      </c>
      <c r="D111" s="12">
        <f>O111/(Q111*Q111)</f>
        <v>25.566106647187731</v>
      </c>
      <c r="E111" s="35">
        <v>26</v>
      </c>
      <c r="F111" s="4" t="s">
        <v>27</v>
      </c>
      <c r="G111" s="2"/>
      <c r="H111" s="2">
        <v>1</v>
      </c>
      <c r="I111" s="2">
        <v>1</v>
      </c>
      <c r="J111" s="2"/>
      <c r="K111" s="2">
        <v>1</v>
      </c>
      <c r="L111" s="2"/>
      <c r="M111" s="2">
        <v>34</v>
      </c>
      <c r="N111" s="2">
        <f>P111-O111</f>
        <v>7</v>
      </c>
      <c r="O111" s="2">
        <v>56</v>
      </c>
      <c r="P111" s="2">
        <v>63</v>
      </c>
      <c r="Q111" s="2">
        <v>1.48</v>
      </c>
      <c r="R111" s="77">
        <v>44508</v>
      </c>
      <c r="S111" s="13">
        <v>24</v>
      </c>
      <c r="T111" s="2">
        <v>120</v>
      </c>
      <c r="U111" s="2">
        <v>70</v>
      </c>
      <c r="V111" s="78">
        <f t="shared" si="1"/>
        <v>86.666666666666671</v>
      </c>
      <c r="W111" s="77">
        <v>44780</v>
      </c>
    </row>
    <row r="112" spans="1:23" ht="20.85" customHeight="1" x14ac:dyDescent="0.45">
      <c r="A112" s="4">
        <v>108</v>
      </c>
      <c r="B112" s="2" t="s">
        <v>148</v>
      </c>
      <c r="C112" s="13">
        <v>12</v>
      </c>
      <c r="D112" s="12">
        <f>O112/(Q112*Q112)</f>
        <v>31.111111111111111</v>
      </c>
      <c r="E112" s="35">
        <v>29</v>
      </c>
      <c r="F112" s="36" t="s">
        <v>149</v>
      </c>
      <c r="G112" s="2">
        <v>1</v>
      </c>
      <c r="H112" s="2"/>
      <c r="I112" s="2"/>
      <c r="J112" s="2">
        <v>1</v>
      </c>
      <c r="K112" s="2">
        <v>1</v>
      </c>
      <c r="L112" s="2"/>
      <c r="M112" s="2">
        <v>12</v>
      </c>
      <c r="N112" s="2">
        <f>P112-O112</f>
        <v>5</v>
      </c>
      <c r="O112" s="2">
        <v>70</v>
      </c>
      <c r="P112" s="2">
        <v>75</v>
      </c>
      <c r="Q112" s="2">
        <v>1.5</v>
      </c>
      <c r="R112" s="77">
        <v>44173</v>
      </c>
      <c r="S112" s="13">
        <v>29</v>
      </c>
      <c r="T112" s="2">
        <v>140</v>
      </c>
      <c r="U112" s="2">
        <v>100</v>
      </c>
      <c r="V112" s="78">
        <f t="shared" si="1"/>
        <v>113.33333333333333</v>
      </c>
      <c r="W112" s="77">
        <v>44447</v>
      </c>
    </row>
    <row r="113" spans="1:23" ht="20.85" customHeight="1" x14ac:dyDescent="0.45">
      <c r="A113" s="4">
        <v>109</v>
      </c>
      <c r="B113" s="2" t="s">
        <v>150</v>
      </c>
      <c r="C113" s="13">
        <v>6</v>
      </c>
      <c r="D113" s="12">
        <f>O113/(Q113*Q113)</f>
        <v>20.444444444444443</v>
      </c>
      <c r="E113" s="35">
        <v>21</v>
      </c>
      <c r="F113" s="4">
        <v>4</v>
      </c>
      <c r="G113" s="2"/>
      <c r="H113" s="2">
        <v>1</v>
      </c>
      <c r="I113" s="2">
        <v>1</v>
      </c>
      <c r="J113" s="2"/>
      <c r="K113" s="2"/>
      <c r="L113" s="2">
        <v>1</v>
      </c>
      <c r="M113" s="2"/>
      <c r="N113" s="2">
        <f>P113-O113</f>
        <v>2</v>
      </c>
      <c r="O113" s="2">
        <v>46</v>
      </c>
      <c r="P113" s="2">
        <v>48</v>
      </c>
      <c r="Q113" s="2">
        <v>1.5</v>
      </c>
      <c r="R113" s="77">
        <v>44225</v>
      </c>
      <c r="S113" s="13" t="s">
        <v>70</v>
      </c>
      <c r="T113" s="2">
        <v>100</v>
      </c>
      <c r="U113" s="2">
        <v>60</v>
      </c>
      <c r="V113" s="78">
        <f t="shared" si="1"/>
        <v>73.333333333333329</v>
      </c>
      <c r="W113" s="77">
        <v>44497</v>
      </c>
    </row>
    <row r="114" spans="1:23" ht="20.85" customHeight="1" x14ac:dyDescent="0.45">
      <c r="A114" s="4">
        <v>110</v>
      </c>
      <c r="B114" s="2" t="s">
        <v>151</v>
      </c>
      <c r="C114" s="13">
        <v>6</v>
      </c>
      <c r="D114" s="12">
        <f>O114/(Q114*Q114)</f>
        <v>18.178670360110804</v>
      </c>
      <c r="E114" s="35">
        <v>25</v>
      </c>
      <c r="F114" s="4">
        <v>4</v>
      </c>
      <c r="G114" s="2"/>
      <c r="H114" s="2">
        <v>1</v>
      </c>
      <c r="I114" s="2">
        <v>1</v>
      </c>
      <c r="J114" s="2"/>
      <c r="K114" s="2"/>
      <c r="L114" s="2">
        <v>1</v>
      </c>
      <c r="M114" s="2"/>
      <c r="N114" s="2">
        <f>P114-O114</f>
        <v>10</v>
      </c>
      <c r="O114" s="2">
        <v>42</v>
      </c>
      <c r="P114" s="2">
        <v>52</v>
      </c>
      <c r="Q114" s="2">
        <v>1.52</v>
      </c>
      <c r="R114" s="77">
        <v>44223</v>
      </c>
      <c r="S114" s="13">
        <v>22</v>
      </c>
      <c r="T114" s="2">
        <v>110</v>
      </c>
      <c r="U114" s="2">
        <v>70</v>
      </c>
      <c r="V114" s="78">
        <f t="shared" si="1"/>
        <v>83.333333333333329</v>
      </c>
      <c r="W114" s="77">
        <v>44499</v>
      </c>
    </row>
    <row r="115" spans="1:23" ht="20.85" customHeight="1" x14ac:dyDescent="0.45">
      <c r="A115" s="4">
        <v>111</v>
      </c>
      <c r="B115" s="2" t="s">
        <v>165</v>
      </c>
      <c r="C115" s="13">
        <v>15</v>
      </c>
      <c r="D115" s="12">
        <f>O115/(Q115*Q115)</f>
        <v>29.136316337148799</v>
      </c>
      <c r="E115" s="35">
        <v>37</v>
      </c>
      <c r="F115" s="4">
        <v>3</v>
      </c>
      <c r="G115" s="2"/>
      <c r="H115" s="2">
        <v>1</v>
      </c>
      <c r="I115" s="2">
        <v>1</v>
      </c>
      <c r="J115" s="2"/>
      <c r="K115" s="2"/>
      <c r="L115" s="2">
        <v>1</v>
      </c>
      <c r="M115" s="2"/>
      <c r="N115" s="2">
        <f>P115-O115</f>
        <v>8</v>
      </c>
      <c r="O115" s="2">
        <v>70</v>
      </c>
      <c r="P115" s="2">
        <v>78</v>
      </c>
      <c r="Q115" s="2">
        <v>1.55</v>
      </c>
      <c r="R115" s="77">
        <v>43989</v>
      </c>
      <c r="S115" s="13">
        <v>27</v>
      </c>
      <c r="T115" s="2">
        <v>90</v>
      </c>
      <c r="U115" s="2">
        <v>60</v>
      </c>
      <c r="V115" s="78">
        <f t="shared" si="1"/>
        <v>70</v>
      </c>
      <c r="W115" s="77">
        <v>44300</v>
      </c>
    </row>
    <row r="116" spans="1:23" ht="20.85" customHeight="1" x14ac:dyDescent="0.45">
      <c r="A116" s="4">
        <v>112</v>
      </c>
      <c r="B116" s="2" t="s">
        <v>166</v>
      </c>
      <c r="C116" s="13">
        <v>7</v>
      </c>
      <c r="D116" s="12">
        <f>O116/(Q116*Q116)</f>
        <v>30.780907404284029</v>
      </c>
      <c r="E116" s="35">
        <v>20</v>
      </c>
      <c r="F116" s="4">
        <v>4.7</v>
      </c>
      <c r="G116" s="2">
        <v>1</v>
      </c>
      <c r="H116" s="2"/>
      <c r="I116" s="2"/>
      <c r="J116" s="2">
        <v>1</v>
      </c>
      <c r="K116" s="2"/>
      <c r="L116" s="2">
        <v>1</v>
      </c>
      <c r="M116" s="2"/>
      <c r="N116" s="2">
        <f>P116-O116</f>
        <v>5</v>
      </c>
      <c r="O116" s="2">
        <v>73</v>
      </c>
      <c r="P116" s="2">
        <v>78</v>
      </c>
      <c r="Q116" s="2">
        <v>1.54</v>
      </c>
      <c r="R116" s="77">
        <v>44026</v>
      </c>
      <c r="S116" s="13">
        <v>33</v>
      </c>
      <c r="T116" s="2">
        <v>100</v>
      </c>
      <c r="U116" s="2">
        <v>70</v>
      </c>
      <c r="V116" s="78">
        <f t="shared" si="1"/>
        <v>80</v>
      </c>
      <c r="W116" s="77">
        <v>44308</v>
      </c>
    </row>
    <row r="117" spans="1:23" ht="20.85" customHeight="1" x14ac:dyDescent="0.45">
      <c r="A117" s="4">
        <v>113</v>
      </c>
      <c r="B117" s="2" t="s">
        <v>167</v>
      </c>
      <c r="C117" s="13">
        <v>10</v>
      </c>
      <c r="D117" s="12">
        <f>O117/(Q117*Q117)</f>
        <v>19.396188227357058</v>
      </c>
      <c r="E117" s="35">
        <v>28</v>
      </c>
      <c r="F117" s="36" t="s">
        <v>168</v>
      </c>
      <c r="G117" s="2">
        <v>1</v>
      </c>
      <c r="H117" s="2"/>
      <c r="I117" s="2"/>
      <c r="J117" s="2">
        <v>1</v>
      </c>
      <c r="K117" s="2">
        <v>1</v>
      </c>
      <c r="L117" s="2"/>
      <c r="M117" s="2">
        <v>10</v>
      </c>
      <c r="N117" s="2">
        <f>P117-O117</f>
        <v>10</v>
      </c>
      <c r="O117" s="2">
        <v>46</v>
      </c>
      <c r="P117" s="2">
        <v>56</v>
      </c>
      <c r="Q117" s="2">
        <v>1.54</v>
      </c>
      <c r="R117" s="77">
        <v>44027</v>
      </c>
      <c r="S117" s="13">
        <v>24</v>
      </c>
      <c r="T117" s="2">
        <v>133</v>
      </c>
      <c r="U117" s="2">
        <v>79</v>
      </c>
      <c r="V117" s="78">
        <f t="shared" si="1"/>
        <v>97</v>
      </c>
      <c r="W117" s="77">
        <v>44278</v>
      </c>
    </row>
    <row r="118" spans="1:23" ht="20.85" customHeight="1" x14ac:dyDescent="0.45">
      <c r="A118" s="4">
        <v>114</v>
      </c>
      <c r="B118" s="2" t="s">
        <v>169</v>
      </c>
      <c r="C118" s="13">
        <v>6</v>
      </c>
      <c r="D118" s="12">
        <f>O118/(Q118*Q118)</f>
        <v>21.786492374727668</v>
      </c>
      <c r="E118" s="35">
        <v>39</v>
      </c>
      <c r="F118" s="4">
        <v>3.15</v>
      </c>
      <c r="G118" s="2">
        <v>1</v>
      </c>
      <c r="H118" s="2"/>
      <c r="I118" s="2"/>
      <c r="J118" s="2">
        <v>1</v>
      </c>
      <c r="K118" s="2"/>
      <c r="L118" s="2">
        <v>1</v>
      </c>
      <c r="M118" s="2"/>
      <c r="N118" s="2">
        <f>P118-O118</f>
        <v>9</v>
      </c>
      <c r="O118" s="2">
        <v>51</v>
      </c>
      <c r="P118" s="2">
        <v>60</v>
      </c>
      <c r="Q118" s="2">
        <v>1.53</v>
      </c>
      <c r="R118" s="79" t="s">
        <v>171</v>
      </c>
      <c r="S118" s="13">
        <v>25</v>
      </c>
      <c r="T118" s="2">
        <v>120</v>
      </c>
      <c r="U118" s="2">
        <v>80</v>
      </c>
      <c r="V118" s="78">
        <f t="shared" si="1"/>
        <v>93.333333333333329</v>
      </c>
      <c r="W118" s="77">
        <v>44245</v>
      </c>
    </row>
    <row r="119" spans="1:23" ht="20.85" customHeight="1" x14ac:dyDescent="0.45">
      <c r="A119" s="4">
        <v>115</v>
      </c>
      <c r="B119" s="2" t="s">
        <v>170</v>
      </c>
      <c r="C119" s="13">
        <v>18</v>
      </c>
      <c r="D119" s="12">
        <f>O119/(Q119*Q119)</f>
        <v>19.562955254942764</v>
      </c>
      <c r="E119" s="35">
        <v>30</v>
      </c>
      <c r="F119" s="4">
        <v>15</v>
      </c>
      <c r="G119" s="2"/>
      <c r="H119" s="2">
        <v>1</v>
      </c>
      <c r="I119" s="2">
        <v>1</v>
      </c>
      <c r="J119" s="2"/>
      <c r="K119" s="2"/>
      <c r="L119" s="2">
        <v>1</v>
      </c>
      <c r="M119" s="2"/>
      <c r="N119" s="2">
        <f>P119-O119</f>
        <v>10</v>
      </c>
      <c r="O119" s="2">
        <v>47</v>
      </c>
      <c r="P119" s="2">
        <v>57</v>
      </c>
      <c r="Q119" s="2">
        <v>1.55</v>
      </c>
      <c r="R119" s="77">
        <v>44026</v>
      </c>
      <c r="S119" s="13">
        <v>27</v>
      </c>
      <c r="T119" s="2">
        <v>110</v>
      </c>
      <c r="U119" s="2">
        <v>80</v>
      </c>
      <c r="V119" s="78">
        <f t="shared" si="1"/>
        <v>90</v>
      </c>
      <c r="W119" s="77">
        <v>44281</v>
      </c>
    </row>
    <row r="120" spans="1:23" ht="20.85" customHeight="1" x14ac:dyDescent="0.45">
      <c r="A120" s="4">
        <v>116</v>
      </c>
      <c r="B120" s="2" t="s">
        <v>172</v>
      </c>
      <c r="C120" s="13">
        <v>7</v>
      </c>
      <c r="D120" s="12">
        <f>O120/(Q120*Q120)</f>
        <v>29.136316337148799</v>
      </c>
      <c r="E120" s="35">
        <v>22</v>
      </c>
      <c r="F120" s="4">
        <v>4</v>
      </c>
      <c r="G120" s="2"/>
      <c r="H120" s="2">
        <v>1</v>
      </c>
      <c r="I120" s="2">
        <v>1</v>
      </c>
      <c r="J120" s="2"/>
      <c r="K120" s="2">
        <v>1</v>
      </c>
      <c r="L120" s="2"/>
      <c r="M120" s="2">
        <v>32</v>
      </c>
      <c r="N120" s="2">
        <f>P120-O120</f>
        <v>8</v>
      </c>
      <c r="O120" s="2">
        <v>70</v>
      </c>
      <c r="P120" s="2">
        <v>78</v>
      </c>
      <c r="Q120" s="2">
        <v>1.55</v>
      </c>
      <c r="R120" s="77">
        <v>44032</v>
      </c>
      <c r="S120" s="13">
        <v>32.5</v>
      </c>
      <c r="T120" s="2">
        <v>110</v>
      </c>
      <c r="U120" s="2">
        <v>70</v>
      </c>
      <c r="V120" s="78">
        <f t="shared" si="1"/>
        <v>83.333333333333329</v>
      </c>
      <c r="W120" s="77">
        <v>44312</v>
      </c>
    </row>
    <row r="121" spans="1:23" ht="20.85" customHeight="1" x14ac:dyDescent="0.45">
      <c r="A121" s="4">
        <v>117</v>
      </c>
      <c r="B121" s="2" t="s">
        <v>173</v>
      </c>
      <c r="C121" s="13">
        <v>10</v>
      </c>
      <c r="D121" s="12">
        <f>O121/(Q121*Q121)</f>
        <v>24.557752341311129</v>
      </c>
      <c r="E121" s="35">
        <v>30</v>
      </c>
      <c r="F121" s="4" t="s">
        <v>27</v>
      </c>
      <c r="G121" s="2"/>
      <c r="H121" s="2">
        <v>1</v>
      </c>
      <c r="I121" s="2">
        <v>1</v>
      </c>
      <c r="J121" s="2"/>
      <c r="K121" s="2"/>
      <c r="L121" s="2">
        <v>1</v>
      </c>
      <c r="M121" s="2"/>
      <c r="N121" s="2">
        <f>P121-O121</f>
        <v>11</v>
      </c>
      <c r="O121" s="2">
        <v>59</v>
      </c>
      <c r="P121" s="2">
        <v>70</v>
      </c>
      <c r="Q121" s="2">
        <v>1.55</v>
      </c>
      <c r="R121" s="77">
        <v>44068</v>
      </c>
      <c r="S121" s="13">
        <v>28</v>
      </c>
      <c r="T121" s="2">
        <v>110</v>
      </c>
      <c r="U121" s="2">
        <v>70</v>
      </c>
      <c r="V121" s="78">
        <f t="shared" si="1"/>
        <v>83.333333333333329</v>
      </c>
      <c r="W121" s="77">
        <v>44341</v>
      </c>
    </row>
    <row r="122" spans="1:23" ht="20.85" customHeight="1" x14ac:dyDescent="0.45">
      <c r="A122" s="4">
        <v>118</v>
      </c>
      <c r="B122" s="2" t="s">
        <v>174</v>
      </c>
      <c r="C122" s="13">
        <v>13</v>
      </c>
      <c r="D122" s="12">
        <f>O122/(Q122*Q122)</f>
        <v>23.979591836734699</v>
      </c>
      <c r="E122" s="35">
        <v>28</v>
      </c>
      <c r="F122" s="4" t="s">
        <v>27</v>
      </c>
      <c r="G122" s="2"/>
      <c r="H122" s="2">
        <v>1</v>
      </c>
      <c r="I122" s="2">
        <v>1</v>
      </c>
      <c r="J122" s="2"/>
      <c r="K122" s="2"/>
      <c r="L122" s="2">
        <v>1</v>
      </c>
      <c r="M122" s="2"/>
      <c r="N122" s="2">
        <f>P122-O122</f>
        <v>7</v>
      </c>
      <c r="O122" s="2">
        <v>47</v>
      </c>
      <c r="P122" s="2">
        <v>54</v>
      </c>
      <c r="Q122" s="2">
        <v>1.4</v>
      </c>
      <c r="R122" s="77">
        <v>44063</v>
      </c>
      <c r="S122" s="13">
        <v>26</v>
      </c>
      <c r="T122" s="2">
        <v>90</v>
      </c>
      <c r="U122" s="2">
        <v>60</v>
      </c>
      <c r="V122" s="78">
        <f t="shared" si="1"/>
        <v>70</v>
      </c>
      <c r="W122" s="77">
        <v>44332</v>
      </c>
    </row>
    <row r="123" spans="1:23" ht="20.85" customHeight="1" x14ac:dyDescent="0.45">
      <c r="A123" s="4">
        <v>119</v>
      </c>
      <c r="B123" s="2" t="s">
        <v>175</v>
      </c>
      <c r="C123" s="13">
        <v>16</v>
      </c>
      <c r="D123" s="12">
        <f>O123/(Q123*Q123)</f>
        <v>23.068050749711649</v>
      </c>
      <c r="E123" s="35">
        <v>20</v>
      </c>
      <c r="F123" s="4">
        <v>4</v>
      </c>
      <c r="G123" s="2"/>
      <c r="H123" s="2">
        <v>1</v>
      </c>
      <c r="I123" s="2">
        <v>1</v>
      </c>
      <c r="J123" s="2"/>
      <c r="K123" s="2">
        <v>1</v>
      </c>
      <c r="L123" s="2"/>
      <c r="M123" s="2">
        <v>30</v>
      </c>
      <c r="N123" s="2">
        <f>P123-O123</f>
        <v>14</v>
      </c>
      <c r="O123" s="2">
        <v>54</v>
      </c>
      <c r="P123" s="2">
        <v>68</v>
      </c>
      <c r="Q123" s="2">
        <v>1.53</v>
      </c>
      <c r="R123" s="77">
        <v>44027</v>
      </c>
      <c r="S123" s="13">
        <v>24</v>
      </c>
      <c r="T123" s="2">
        <v>100</v>
      </c>
      <c r="U123" s="2">
        <v>70</v>
      </c>
      <c r="V123" s="78">
        <f t="shared" si="1"/>
        <v>80</v>
      </c>
      <c r="W123" s="77">
        <v>44310</v>
      </c>
    </row>
    <row r="124" spans="1:23" ht="20.85" customHeight="1" x14ac:dyDescent="0.45">
      <c r="A124" s="4">
        <v>120</v>
      </c>
      <c r="B124" s="2" t="s">
        <v>93</v>
      </c>
      <c r="C124" s="13">
        <v>11</v>
      </c>
      <c r="D124" s="12">
        <f>O124/(Q124*Q124)</f>
        <v>21.928862769176792</v>
      </c>
      <c r="E124" s="35">
        <v>22</v>
      </c>
      <c r="F124" s="4" t="s">
        <v>27</v>
      </c>
      <c r="G124" s="2"/>
      <c r="H124" s="2">
        <v>1</v>
      </c>
      <c r="I124" s="2">
        <v>1</v>
      </c>
      <c r="J124" s="2"/>
      <c r="K124" s="2"/>
      <c r="L124" s="2">
        <v>1</v>
      </c>
      <c r="M124" s="2"/>
      <c r="N124" s="2">
        <f>P124-O124</f>
        <v>6</v>
      </c>
      <c r="O124" s="2">
        <v>50</v>
      </c>
      <c r="P124" s="2">
        <v>56</v>
      </c>
      <c r="Q124" s="2">
        <v>1.51</v>
      </c>
      <c r="R124" s="77">
        <v>44199</v>
      </c>
      <c r="S124" s="13">
        <v>24</v>
      </c>
      <c r="T124" s="2">
        <v>100</v>
      </c>
      <c r="U124" s="2">
        <v>70</v>
      </c>
      <c r="V124" s="78">
        <f t="shared" si="1"/>
        <v>80</v>
      </c>
      <c r="W124" s="77">
        <v>44476</v>
      </c>
    </row>
    <row r="125" spans="1:23" ht="20.85" customHeight="1" x14ac:dyDescent="0.45">
      <c r="A125" s="4">
        <v>121</v>
      </c>
      <c r="B125" s="2" t="s">
        <v>176</v>
      </c>
      <c r="C125" s="13">
        <v>8</v>
      </c>
      <c r="D125" s="12">
        <f>O125/(Q125*Q125)</f>
        <v>25.390218522372525</v>
      </c>
      <c r="E125" s="35">
        <v>22</v>
      </c>
      <c r="F125" s="4" t="s">
        <v>27</v>
      </c>
      <c r="G125" s="2"/>
      <c r="H125" s="2">
        <v>1</v>
      </c>
      <c r="I125" s="2">
        <v>1</v>
      </c>
      <c r="J125" s="2"/>
      <c r="K125" s="2"/>
      <c r="L125" s="2">
        <v>1</v>
      </c>
      <c r="M125" s="2"/>
      <c r="N125" s="2">
        <f>P125-O125</f>
        <v>6</v>
      </c>
      <c r="O125" s="2">
        <v>61</v>
      </c>
      <c r="P125" s="2">
        <v>67</v>
      </c>
      <c r="Q125" s="2">
        <v>1.55</v>
      </c>
      <c r="R125" s="77">
        <v>44366</v>
      </c>
      <c r="S125" s="13">
        <v>30</v>
      </c>
      <c r="T125" s="2">
        <v>111</v>
      </c>
      <c r="U125" s="2">
        <v>73</v>
      </c>
      <c r="V125" s="78">
        <f t="shared" si="1"/>
        <v>85.666666666666671</v>
      </c>
      <c r="W125" s="77">
        <v>44291</v>
      </c>
    </row>
    <row r="126" spans="1:23" ht="20.85" customHeight="1" x14ac:dyDescent="0.45">
      <c r="A126" s="4">
        <v>122</v>
      </c>
      <c r="B126" s="2" t="s">
        <v>177</v>
      </c>
      <c r="C126" s="13">
        <v>20</v>
      </c>
      <c r="D126" s="12">
        <f>O126/(Q126*Q126)</f>
        <v>34.049030604069856</v>
      </c>
      <c r="E126" s="35">
        <v>37</v>
      </c>
      <c r="F126" s="4">
        <v>3.7</v>
      </c>
      <c r="G126" s="2">
        <v>1</v>
      </c>
      <c r="H126" s="2"/>
      <c r="I126" s="2"/>
      <c r="J126" s="2">
        <v>1</v>
      </c>
      <c r="K126" s="2">
        <v>1</v>
      </c>
      <c r="L126" s="2"/>
      <c r="M126" s="2">
        <v>29</v>
      </c>
      <c r="N126" s="2">
        <f>P126-O126</f>
        <v>3</v>
      </c>
      <c r="O126" s="2">
        <v>85</v>
      </c>
      <c r="P126" s="2">
        <v>88</v>
      </c>
      <c r="Q126" s="2">
        <v>1.58</v>
      </c>
      <c r="R126" s="77">
        <v>44037</v>
      </c>
      <c r="S126" s="13">
        <v>35</v>
      </c>
      <c r="T126" s="2">
        <v>120</v>
      </c>
      <c r="U126" s="2">
        <v>70</v>
      </c>
      <c r="V126" s="78">
        <f t="shared" si="1"/>
        <v>86.666666666666671</v>
      </c>
      <c r="W126" s="77">
        <v>44322</v>
      </c>
    </row>
    <row r="127" spans="1:23" ht="20.85" customHeight="1" x14ac:dyDescent="0.45">
      <c r="A127" s="4">
        <v>123</v>
      </c>
      <c r="B127" s="2" t="s">
        <v>178</v>
      </c>
      <c r="C127" s="13">
        <v>12</v>
      </c>
      <c r="D127" s="12">
        <f>O127/(Q127*Q127)</f>
        <v>17.846519928613922</v>
      </c>
      <c r="E127" s="35">
        <v>25</v>
      </c>
      <c r="F127" s="4" t="s">
        <v>27</v>
      </c>
      <c r="G127" s="2"/>
      <c r="H127" s="2">
        <v>1</v>
      </c>
      <c r="I127" s="2">
        <v>1</v>
      </c>
      <c r="J127" s="2"/>
      <c r="K127" s="2"/>
      <c r="L127" s="2">
        <v>1</v>
      </c>
      <c r="M127" s="2"/>
      <c r="N127" s="2">
        <f>P127-O127</f>
        <v>8</v>
      </c>
      <c r="O127" s="2">
        <v>48</v>
      </c>
      <c r="P127" s="2">
        <v>56</v>
      </c>
      <c r="Q127" s="2">
        <v>1.64</v>
      </c>
      <c r="R127" s="77">
        <v>44175</v>
      </c>
      <c r="S127" s="13">
        <v>26</v>
      </c>
      <c r="T127" s="2">
        <v>110</v>
      </c>
      <c r="U127" s="2">
        <v>75</v>
      </c>
      <c r="V127" s="78">
        <f t="shared" si="1"/>
        <v>86.666666666666671</v>
      </c>
      <c r="W127" s="77">
        <v>44430</v>
      </c>
    </row>
    <row r="128" spans="1:23" ht="20.85" customHeight="1" x14ac:dyDescent="0.45">
      <c r="A128" s="4">
        <v>124</v>
      </c>
      <c r="B128" s="2" t="s">
        <v>179</v>
      </c>
      <c r="C128" s="13">
        <v>10</v>
      </c>
      <c r="D128" s="12">
        <f>O128/(Q128*Q128)</f>
        <v>26.155625974548567</v>
      </c>
      <c r="E128" s="35">
        <v>24</v>
      </c>
      <c r="F128" s="4">
        <v>6.15</v>
      </c>
      <c r="G128" s="2">
        <v>1</v>
      </c>
      <c r="H128" s="2"/>
      <c r="I128" s="2"/>
      <c r="J128" s="2">
        <v>1</v>
      </c>
      <c r="K128" s="2">
        <v>1</v>
      </c>
      <c r="L128" s="2"/>
      <c r="M128" s="2">
        <v>28</v>
      </c>
      <c r="N128" s="2">
        <f>P128-O128</f>
        <v>6</v>
      </c>
      <c r="O128" s="2">
        <v>52</v>
      </c>
      <c r="P128" s="2">
        <v>58</v>
      </c>
      <c r="Q128" s="2">
        <v>1.41</v>
      </c>
      <c r="R128" s="77">
        <v>44197</v>
      </c>
      <c r="S128" s="13">
        <v>25</v>
      </c>
      <c r="T128" s="2">
        <v>120</v>
      </c>
      <c r="U128" s="2">
        <v>90</v>
      </c>
      <c r="V128" s="78">
        <f t="shared" si="1"/>
        <v>100</v>
      </c>
      <c r="W128" s="77">
        <v>44331</v>
      </c>
    </row>
    <row r="129" spans="1:23" ht="20.85" customHeight="1" x14ac:dyDescent="0.45">
      <c r="A129" s="4">
        <v>125</v>
      </c>
      <c r="B129" s="2" t="s">
        <v>180</v>
      </c>
      <c r="C129" s="13">
        <v>12</v>
      </c>
      <c r="D129" s="12">
        <f>O129/(Q129*Q129)</f>
        <v>25.59373706198954</v>
      </c>
      <c r="E129" s="35">
        <v>23</v>
      </c>
      <c r="F129" s="4">
        <v>4.1500000000000004</v>
      </c>
      <c r="G129" s="2">
        <v>1</v>
      </c>
      <c r="H129" s="2"/>
      <c r="I129" s="2"/>
      <c r="J129" s="2">
        <v>1</v>
      </c>
      <c r="K129" s="2"/>
      <c r="L129" s="2">
        <v>1</v>
      </c>
      <c r="M129" s="2"/>
      <c r="N129" s="2">
        <f>P129-O129</f>
        <v>6</v>
      </c>
      <c r="O129" s="2">
        <v>68</v>
      </c>
      <c r="P129" s="2">
        <v>74</v>
      </c>
      <c r="Q129" s="2">
        <v>1.63</v>
      </c>
      <c r="R129" s="77">
        <v>44479</v>
      </c>
      <c r="S129" s="13">
        <v>28</v>
      </c>
      <c r="T129" s="2">
        <v>122</v>
      </c>
      <c r="U129" s="2">
        <v>75</v>
      </c>
      <c r="V129" s="78">
        <f t="shared" si="1"/>
        <v>90.666666666666671</v>
      </c>
      <c r="W129" s="77">
        <v>44394</v>
      </c>
    </row>
    <row r="130" spans="1:23" ht="20.85" customHeight="1" x14ac:dyDescent="0.45">
      <c r="A130" s="4">
        <v>126</v>
      </c>
      <c r="B130" s="2" t="s">
        <v>181</v>
      </c>
      <c r="C130" s="13">
        <v>16</v>
      </c>
      <c r="D130" s="12">
        <f>O130/(Q130*Q130)</f>
        <v>29.996712689020377</v>
      </c>
      <c r="E130" s="35">
        <v>24</v>
      </c>
      <c r="F130" s="4">
        <v>7</v>
      </c>
      <c r="G130" s="2"/>
      <c r="H130" s="2">
        <v>1</v>
      </c>
      <c r="I130" s="2">
        <v>1</v>
      </c>
      <c r="J130" s="2"/>
      <c r="K130" s="2">
        <v>1</v>
      </c>
      <c r="L130" s="2"/>
      <c r="M130" s="2">
        <v>26</v>
      </c>
      <c r="N130" s="2">
        <f>P130-O130</f>
        <v>7</v>
      </c>
      <c r="O130" s="2">
        <v>73</v>
      </c>
      <c r="P130" s="2">
        <v>80</v>
      </c>
      <c r="Q130" s="2">
        <v>1.56</v>
      </c>
      <c r="R130" s="77">
        <v>44228</v>
      </c>
      <c r="S130" s="13">
        <v>32</v>
      </c>
      <c r="T130" s="2">
        <v>120</v>
      </c>
      <c r="U130" s="2">
        <v>70</v>
      </c>
      <c r="V130" s="78">
        <f t="shared" si="1"/>
        <v>86.666666666666671</v>
      </c>
      <c r="W130" s="77">
        <v>44466</v>
      </c>
    </row>
    <row r="131" spans="1:23" ht="20.85" customHeight="1" x14ac:dyDescent="0.45">
      <c r="A131" s="4">
        <v>127</v>
      </c>
      <c r="B131" s="2" t="s">
        <v>182</v>
      </c>
      <c r="C131" s="13">
        <v>16</v>
      </c>
      <c r="D131" s="12">
        <f>O131/(Q131*Q131)</f>
        <v>23.683171790710933</v>
      </c>
      <c r="E131" s="35">
        <v>24</v>
      </c>
      <c r="F131" s="4" t="s">
        <v>27</v>
      </c>
      <c r="G131" s="2"/>
      <c r="H131" s="2">
        <v>1</v>
      </c>
      <c r="I131" s="2">
        <v>1</v>
      </c>
      <c r="J131" s="2"/>
      <c r="K131" s="2"/>
      <c r="L131" s="2">
        <v>1</v>
      </c>
      <c r="M131" s="2"/>
      <c r="N131" s="2">
        <f>P131-O131</f>
        <v>8</v>
      </c>
      <c r="O131" s="2">
        <v>54</v>
      </c>
      <c r="P131" s="2">
        <v>62</v>
      </c>
      <c r="Q131" s="2">
        <v>1.51</v>
      </c>
      <c r="R131" s="77">
        <v>44147</v>
      </c>
      <c r="S131" s="13">
        <v>25</v>
      </c>
      <c r="T131" s="2">
        <v>100</v>
      </c>
      <c r="U131" s="2">
        <v>60</v>
      </c>
      <c r="V131" s="78">
        <f t="shared" si="1"/>
        <v>73.333333333333329</v>
      </c>
      <c r="W131" s="77">
        <v>44437</v>
      </c>
    </row>
    <row r="132" spans="1:23" ht="20.85" customHeight="1" x14ac:dyDescent="0.45">
      <c r="A132" s="4">
        <v>128</v>
      </c>
      <c r="B132" s="2" t="s">
        <v>183</v>
      </c>
      <c r="C132" s="13">
        <v>15</v>
      </c>
      <c r="D132" s="12">
        <f>O132/(Q132*Q132)</f>
        <v>24.776795249690291</v>
      </c>
      <c r="E132" s="35">
        <v>26</v>
      </c>
      <c r="F132" s="4">
        <v>6.15</v>
      </c>
      <c r="G132" s="2">
        <v>1</v>
      </c>
      <c r="H132" s="2"/>
      <c r="I132" s="2"/>
      <c r="J132" s="2">
        <v>1</v>
      </c>
      <c r="K132" s="2"/>
      <c r="L132" s="2">
        <v>1</v>
      </c>
      <c r="M132" s="2"/>
      <c r="N132" s="2">
        <f>P132-O132</f>
        <v>9</v>
      </c>
      <c r="O132" s="2">
        <v>58</v>
      </c>
      <c r="P132" s="2">
        <v>67</v>
      </c>
      <c r="Q132" s="2">
        <v>1.53</v>
      </c>
      <c r="R132" s="77">
        <v>44206</v>
      </c>
      <c r="S132" s="13">
        <v>26</v>
      </c>
      <c r="T132" s="2">
        <v>127</v>
      </c>
      <c r="U132" s="2">
        <v>75</v>
      </c>
      <c r="V132" s="78">
        <f t="shared" si="1"/>
        <v>92.333333333333329</v>
      </c>
      <c r="W132" s="77">
        <v>44466</v>
      </c>
    </row>
    <row r="133" spans="1:23" ht="20.85" customHeight="1" x14ac:dyDescent="0.45">
      <c r="A133" s="4">
        <v>129</v>
      </c>
      <c r="B133" s="2" t="s">
        <v>184</v>
      </c>
      <c r="C133" s="13">
        <v>13</v>
      </c>
      <c r="D133" s="12">
        <f>O133/(Q133*Q133)</f>
        <v>17.333333333333332</v>
      </c>
      <c r="E133" s="35">
        <v>27</v>
      </c>
      <c r="F133" s="4" t="s">
        <v>27</v>
      </c>
      <c r="G133" s="2"/>
      <c r="H133" s="2">
        <v>1</v>
      </c>
      <c r="I133" s="2">
        <v>1</v>
      </c>
      <c r="J133" s="2"/>
      <c r="K133" s="2">
        <v>1</v>
      </c>
      <c r="L133" s="2"/>
      <c r="M133" s="2">
        <v>34</v>
      </c>
      <c r="N133" s="2">
        <f>P133-O133</f>
        <v>9</v>
      </c>
      <c r="O133" s="2">
        <v>39</v>
      </c>
      <c r="P133" s="2">
        <v>48</v>
      </c>
      <c r="Q133" s="2">
        <v>1.5</v>
      </c>
      <c r="R133" s="77">
        <v>44185</v>
      </c>
      <c r="S133" s="13">
        <v>25</v>
      </c>
      <c r="T133" s="2">
        <v>115</v>
      </c>
      <c r="U133" s="2">
        <v>75</v>
      </c>
      <c r="V133" s="78">
        <f t="shared" si="1"/>
        <v>88.333333333333329</v>
      </c>
      <c r="W133" s="2"/>
    </row>
    <row r="134" spans="1:23" ht="20.85" customHeight="1" x14ac:dyDescent="0.45">
      <c r="A134" s="4">
        <v>130</v>
      </c>
      <c r="B134" s="2" t="s">
        <v>161</v>
      </c>
      <c r="C134" s="13">
        <v>20</v>
      </c>
      <c r="D134" s="12">
        <f>O134/(Q134*Q134)</f>
        <v>26.564344746162927</v>
      </c>
      <c r="E134" s="35">
        <v>36</v>
      </c>
      <c r="F134" s="4">
        <v>3.15</v>
      </c>
      <c r="G134" s="2">
        <v>1</v>
      </c>
      <c r="H134" s="2"/>
      <c r="I134" s="2"/>
      <c r="J134" s="2">
        <v>1</v>
      </c>
      <c r="K134" s="2"/>
      <c r="L134" s="2">
        <v>1</v>
      </c>
      <c r="M134" s="2"/>
      <c r="N134" s="2">
        <f>P134-O134</f>
        <v>7</v>
      </c>
      <c r="O134" s="2">
        <v>63</v>
      </c>
      <c r="P134" s="2">
        <v>70</v>
      </c>
      <c r="Q134" s="2">
        <v>1.54</v>
      </c>
      <c r="R134" s="77">
        <v>44265</v>
      </c>
      <c r="S134" s="13">
        <v>25</v>
      </c>
      <c r="T134" s="2">
        <v>120</v>
      </c>
      <c r="U134" s="2">
        <v>80</v>
      </c>
      <c r="V134" s="78">
        <f t="shared" si="1"/>
        <v>93.333333333333329</v>
      </c>
      <c r="W134" s="2"/>
    </row>
    <row r="135" spans="1:23" ht="20.85" customHeight="1" x14ac:dyDescent="0.45">
      <c r="A135" s="4">
        <v>131</v>
      </c>
      <c r="B135" s="2" t="s">
        <v>160</v>
      </c>
      <c r="C135" s="13">
        <v>16</v>
      </c>
      <c r="D135" s="12">
        <f>O135/(Q135*Q135)</f>
        <v>24.776795249690291</v>
      </c>
      <c r="E135" s="35">
        <v>36</v>
      </c>
      <c r="F135" s="4">
        <v>3.15</v>
      </c>
      <c r="G135" s="2">
        <v>1</v>
      </c>
      <c r="H135" s="2"/>
      <c r="I135" s="2"/>
      <c r="J135" s="2">
        <v>1</v>
      </c>
      <c r="K135" s="2">
        <v>1</v>
      </c>
      <c r="L135" s="2"/>
      <c r="M135" s="2">
        <v>30</v>
      </c>
      <c r="N135" s="2">
        <f>P135-O135</f>
        <v>8</v>
      </c>
      <c r="O135" s="2">
        <v>58</v>
      </c>
      <c r="P135" s="2">
        <v>66</v>
      </c>
      <c r="Q135" s="2">
        <v>1.53</v>
      </c>
      <c r="R135" s="2" t="s">
        <v>34</v>
      </c>
      <c r="S135" s="13">
        <v>24</v>
      </c>
      <c r="T135" s="2">
        <v>120</v>
      </c>
      <c r="U135" s="2">
        <v>80</v>
      </c>
      <c r="V135" s="78">
        <f t="shared" si="1"/>
        <v>93.333333333333329</v>
      </c>
      <c r="W135" s="2"/>
    </row>
    <row r="136" spans="1:23" ht="20.85" customHeight="1" x14ac:dyDescent="0.45">
      <c r="A136" s="4">
        <v>132</v>
      </c>
      <c r="B136" s="2" t="s">
        <v>69</v>
      </c>
      <c r="C136" s="13">
        <v>16</v>
      </c>
      <c r="D136" s="12">
        <f>O136/(Q136*Q136)</f>
        <v>24.121749046094468</v>
      </c>
      <c r="E136" s="35">
        <v>22</v>
      </c>
      <c r="F136" s="4" t="s">
        <v>27</v>
      </c>
      <c r="G136" s="2"/>
      <c r="H136" s="2">
        <v>1</v>
      </c>
      <c r="I136" s="2">
        <v>1</v>
      </c>
      <c r="J136" s="2"/>
      <c r="K136" s="2"/>
      <c r="L136" s="2">
        <v>1</v>
      </c>
      <c r="M136" s="2"/>
      <c r="N136" s="2">
        <f>P136-O136</f>
        <v>8</v>
      </c>
      <c r="O136" s="2">
        <v>55</v>
      </c>
      <c r="P136" s="2">
        <v>63</v>
      </c>
      <c r="Q136" s="2">
        <v>1.51</v>
      </c>
      <c r="R136" s="2" t="s">
        <v>34</v>
      </c>
      <c r="S136" s="13">
        <v>24</v>
      </c>
      <c r="T136" s="2">
        <v>110</v>
      </c>
      <c r="U136" s="2">
        <v>70</v>
      </c>
      <c r="V136" s="78">
        <f t="shared" ref="V136:V147" si="2">(T136+2*U136)/3</f>
        <v>83.333333333333329</v>
      </c>
      <c r="W136" s="2"/>
    </row>
    <row r="137" spans="1:23" ht="20.85" customHeight="1" x14ac:dyDescent="0.45">
      <c r="A137" s="4">
        <v>133</v>
      </c>
      <c r="B137" s="2" t="s">
        <v>159</v>
      </c>
      <c r="C137" s="13">
        <v>20</v>
      </c>
      <c r="D137" s="12">
        <f>O137/(Q137*Q137)</f>
        <v>25.437480812245077</v>
      </c>
      <c r="E137" s="35">
        <v>21</v>
      </c>
      <c r="F137" s="4">
        <v>4.16</v>
      </c>
      <c r="G137" s="2">
        <v>1</v>
      </c>
      <c r="H137" s="2"/>
      <c r="I137" s="2"/>
      <c r="J137" s="2">
        <v>1</v>
      </c>
      <c r="K137" s="2">
        <v>1</v>
      </c>
      <c r="L137" s="2"/>
      <c r="M137" s="2">
        <v>34</v>
      </c>
      <c r="N137" s="2">
        <f>P137-O137</f>
        <v>7</v>
      </c>
      <c r="O137" s="2">
        <v>58</v>
      </c>
      <c r="P137" s="2">
        <v>65</v>
      </c>
      <c r="Q137" s="2">
        <v>1.51</v>
      </c>
      <c r="R137" s="2" t="s">
        <v>34</v>
      </c>
      <c r="S137" s="13">
        <v>26</v>
      </c>
      <c r="T137" s="2">
        <v>120</v>
      </c>
      <c r="U137" s="2">
        <v>70</v>
      </c>
      <c r="V137" s="78">
        <f t="shared" si="2"/>
        <v>86.666666666666671</v>
      </c>
      <c r="W137" s="2"/>
    </row>
    <row r="138" spans="1:23" ht="20.85" customHeight="1" x14ac:dyDescent="0.45">
      <c r="A138" s="4">
        <v>134</v>
      </c>
      <c r="B138" s="2" t="s">
        <v>158</v>
      </c>
      <c r="C138" s="13">
        <v>12</v>
      </c>
      <c r="D138" s="12">
        <f>O138/(Q138*Q138)</f>
        <v>22.666666666666668</v>
      </c>
      <c r="E138" s="35">
        <v>22</v>
      </c>
      <c r="F138" s="4">
        <v>15</v>
      </c>
      <c r="G138" s="2"/>
      <c r="H138" s="2">
        <v>1</v>
      </c>
      <c r="I138" s="2">
        <v>1</v>
      </c>
      <c r="J138" s="2"/>
      <c r="K138" s="2"/>
      <c r="L138" s="2">
        <v>1</v>
      </c>
      <c r="M138" s="2"/>
      <c r="N138" s="2">
        <f>P138-O138</f>
        <v>9</v>
      </c>
      <c r="O138" s="2">
        <v>51</v>
      </c>
      <c r="P138" s="2">
        <v>60</v>
      </c>
      <c r="Q138" s="2">
        <v>1.5</v>
      </c>
      <c r="R138" s="2" t="s">
        <v>34</v>
      </c>
      <c r="S138" s="13">
        <v>25</v>
      </c>
      <c r="T138" s="2">
        <v>120</v>
      </c>
      <c r="U138" s="2">
        <v>70</v>
      </c>
      <c r="V138" s="78">
        <f t="shared" si="2"/>
        <v>86.666666666666671</v>
      </c>
      <c r="W138" s="2"/>
    </row>
    <row r="139" spans="1:23" ht="20.85" customHeight="1" x14ac:dyDescent="0.45">
      <c r="A139" s="4">
        <v>135</v>
      </c>
      <c r="B139" s="2" t="s">
        <v>157</v>
      </c>
      <c r="C139" s="13">
        <v>20</v>
      </c>
      <c r="D139" s="12">
        <f>O139/(Q139*Q139)</f>
        <v>26.634958382877528</v>
      </c>
      <c r="E139" s="35">
        <v>26</v>
      </c>
      <c r="F139" s="4" t="s">
        <v>27</v>
      </c>
      <c r="G139" s="2"/>
      <c r="H139" s="2">
        <v>1</v>
      </c>
      <c r="I139" s="2">
        <v>1</v>
      </c>
      <c r="J139" s="2"/>
      <c r="K139" s="2"/>
      <c r="L139" s="2">
        <v>1</v>
      </c>
      <c r="M139" s="2"/>
      <c r="N139" s="2">
        <f>P139-O139</f>
        <v>3</v>
      </c>
      <c r="O139" s="2">
        <v>56</v>
      </c>
      <c r="P139" s="2">
        <v>59</v>
      </c>
      <c r="Q139" s="2">
        <v>1.45</v>
      </c>
      <c r="R139" s="77">
        <v>44209</v>
      </c>
      <c r="S139" s="13">
        <v>25</v>
      </c>
      <c r="T139" s="2">
        <v>110</v>
      </c>
      <c r="U139" s="2">
        <v>70</v>
      </c>
      <c r="V139" s="78">
        <f t="shared" si="2"/>
        <v>83.333333333333329</v>
      </c>
      <c r="W139" s="2"/>
    </row>
    <row r="140" spans="1:23" ht="20.85" customHeight="1" x14ac:dyDescent="0.45">
      <c r="A140" s="4">
        <v>136</v>
      </c>
      <c r="B140" s="2" t="s">
        <v>41</v>
      </c>
      <c r="C140" s="13">
        <v>8</v>
      </c>
      <c r="D140" s="12">
        <f>O140/(Q140*Q140)</f>
        <v>26.298487836949374</v>
      </c>
      <c r="E140" s="35">
        <v>38</v>
      </c>
      <c r="F140" s="4">
        <v>3</v>
      </c>
      <c r="G140" s="2"/>
      <c r="H140" s="2">
        <v>1</v>
      </c>
      <c r="I140" s="2">
        <v>1</v>
      </c>
      <c r="J140" s="2"/>
      <c r="K140" s="2"/>
      <c r="L140" s="2">
        <v>1</v>
      </c>
      <c r="M140" s="2"/>
      <c r="N140" s="2">
        <f>P140-O140</f>
        <v>6</v>
      </c>
      <c r="O140" s="2">
        <v>64</v>
      </c>
      <c r="P140" s="2">
        <v>70</v>
      </c>
      <c r="Q140" s="2">
        <v>1.56</v>
      </c>
      <c r="R140" s="77">
        <v>44315</v>
      </c>
      <c r="S140" s="13">
        <v>26</v>
      </c>
      <c r="T140" s="2">
        <v>110</v>
      </c>
      <c r="U140" s="2">
        <v>70</v>
      </c>
      <c r="V140" s="78">
        <f t="shared" si="2"/>
        <v>83.333333333333329</v>
      </c>
      <c r="W140" s="2"/>
    </row>
    <row r="141" spans="1:23" ht="20.85" customHeight="1" x14ac:dyDescent="0.45">
      <c r="A141" s="4">
        <v>137</v>
      </c>
      <c r="B141" s="2" t="s">
        <v>156</v>
      </c>
      <c r="C141" s="13">
        <v>10</v>
      </c>
      <c r="D141" s="12">
        <f>O141/(Q141*Q141)</f>
        <v>27.339911999658252</v>
      </c>
      <c r="E141" s="35">
        <v>38</v>
      </c>
      <c r="F141" s="4">
        <v>3</v>
      </c>
      <c r="G141" s="2"/>
      <c r="H141" s="2">
        <v>1</v>
      </c>
      <c r="I141" s="2">
        <v>1</v>
      </c>
      <c r="J141" s="2"/>
      <c r="K141" s="2">
        <v>1</v>
      </c>
      <c r="L141" s="2"/>
      <c r="M141" s="2">
        <v>32</v>
      </c>
      <c r="N141" s="2">
        <f>P141-O141</f>
        <v>12</v>
      </c>
      <c r="O141" s="2">
        <v>64</v>
      </c>
      <c r="P141" s="2">
        <v>76</v>
      </c>
      <c r="Q141" s="2">
        <v>1.53</v>
      </c>
      <c r="R141" s="2" t="s">
        <v>76</v>
      </c>
      <c r="S141" s="13">
        <v>30</v>
      </c>
      <c r="T141" s="2">
        <v>120</v>
      </c>
      <c r="U141" s="2">
        <v>70</v>
      </c>
      <c r="V141" s="78">
        <f t="shared" si="2"/>
        <v>86.666666666666671</v>
      </c>
      <c r="W141" s="2"/>
    </row>
    <row r="142" spans="1:23" ht="20.85" customHeight="1" x14ac:dyDescent="0.45">
      <c r="A142" s="4">
        <v>138</v>
      </c>
      <c r="B142" s="2" t="s">
        <v>55</v>
      </c>
      <c r="C142" s="13">
        <v>20</v>
      </c>
      <c r="D142" s="12">
        <f>O142/(Q142*Q142)</f>
        <v>33.320517749583495</v>
      </c>
      <c r="E142" s="35">
        <v>27</v>
      </c>
      <c r="F142" s="4">
        <v>7.15</v>
      </c>
      <c r="G142" s="2">
        <v>1</v>
      </c>
      <c r="H142" s="2"/>
      <c r="I142" s="2"/>
      <c r="J142" s="2">
        <v>1</v>
      </c>
      <c r="K142" s="2">
        <v>1</v>
      </c>
      <c r="L142" s="2"/>
      <c r="M142" s="2">
        <v>27</v>
      </c>
      <c r="N142" s="2">
        <f>P142-O142</f>
        <v>6</v>
      </c>
      <c r="O142" s="2">
        <v>78</v>
      </c>
      <c r="P142" s="2">
        <v>84</v>
      </c>
      <c r="Q142" s="2">
        <v>1.53</v>
      </c>
      <c r="R142" s="77">
        <v>44234</v>
      </c>
      <c r="S142" s="13">
        <v>36</v>
      </c>
      <c r="T142" s="2">
        <v>130</v>
      </c>
      <c r="U142" s="2">
        <v>80</v>
      </c>
      <c r="V142" s="78">
        <f t="shared" si="2"/>
        <v>96.666666666666671</v>
      </c>
      <c r="W142" s="2"/>
    </row>
    <row r="143" spans="1:23" ht="20.85" customHeight="1" x14ac:dyDescent="0.45">
      <c r="A143" s="4">
        <v>139</v>
      </c>
      <c r="B143" s="2" t="s">
        <v>155</v>
      </c>
      <c r="C143" s="13">
        <v>9</v>
      </c>
      <c r="D143" s="12">
        <f>O143/(Q143*Q143)</f>
        <v>22.832879346258608</v>
      </c>
      <c r="E143" s="35">
        <v>22</v>
      </c>
      <c r="F143" s="4" t="s">
        <v>27</v>
      </c>
      <c r="G143" s="2"/>
      <c r="H143" s="2">
        <v>1</v>
      </c>
      <c r="I143" s="2">
        <v>1</v>
      </c>
      <c r="J143" s="2"/>
      <c r="K143" s="2"/>
      <c r="L143" s="2">
        <v>1</v>
      </c>
      <c r="M143" s="2"/>
      <c r="N143" s="2">
        <f>P143-O143</f>
        <v>7</v>
      </c>
      <c r="O143" s="2">
        <v>57</v>
      </c>
      <c r="P143" s="2">
        <v>64</v>
      </c>
      <c r="Q143" s="2">
        <v>1.58</v>
      </c>
      <c r="R143" s="77">
        <v>44245</v>
      </c>
      <c r="S143" s="13">
        <v>23.5</v>
      </c>
      <c r="T143" s="2">
        <v>110</v>
      </c>
      <c r="U143" s="2">
        <v>70</v>
      </c>
      <c r="V143" s="78">
        <f t="shared" si="2"/>
        <v>83.333333333333329</v>
      </c>
      <c r="W143" s="2"/>
    </row>
    <row r="144" spans="1:23" ht="20.85" customHeight="1" x14ac:dyDescent="0.45">
      <c r="A144" s="4">
        <v>140</v>
      </c>
      <c r="B144" s="2" t="s">
        <v>154</v>
      </c>
      <c r="C144" s="13">
        <v>12</v>
      </c>
      <c r="D144" s="12">
        <f>O144/(Q144*Q144)</f>
        <v>25.20398137468495</v>
      </c>
      <c r="E144" s="35">
        <v>26</v>
      </c>
      <c r="F144" s="4" t="s">
        <v>27</v>
      </c>
      <c r="G144" s="2"/>
      <c r="H144" s="2">
        <v>1</v>
      </c>
      <c r="I144" s="2">
        <v>1</v>
      </c>
      <c r="J144" s="2"/>
      <c r="K144" s="2"/>
      <c r="L144" s="2">
        <v>1</v>
      </c>
      <c r="M144" s="2"/>
      <c r="N144" s="2">
        <f>P144-O144</f>
        <v>6</v>
      </c>
      <c r="O144" s="2">
        <v>59</v>
      </c>
      <c r="P144" s="2">
        <v>65</v>
      </c>
      <c r="Q144" s="2">
        <v>1.53</v>
      </c>
      <c r="R144" s="2" t="s">
        <v>34</v>
      </c>
      <c r="S144" s="13">
        <v>24</v>
      </c>
      <c r="T144" s="2">
        <v>110</v>
      </c>
      <c r="U144" s="2">
        <v>70</v>
      </c>
      <c r="V144" s="78">
        <f t="shared" si="2"/>
        <v>83.333333333333329</v>
      </c>
      <c r="W144" s="2"/>
    </row>
    <row r="145" spans="1:23" ht="20.85" customHeight="1" x14ac:dyDescent="0.45">
      <c r="A145" s="4">
        <v>141</v>
      </c>
      <c r="B145" s="2" t="s">
        <v>33</v>
      </c>
      <c r="C145" s="13">
        <v>9</v>
      </c>
      <c r="D145" s="12">
        <f>O145/(Q145*Q145)</f>
        <v>25.437480812245077</v>
      </c>
      <c r="E145" s="35">
        <v>24</v>
      </c>
      <c r="F145" s="4">
        <v>15</v>
      </c>
      <c r="G145" s="2"/>
      <c r="H145" s="2">
        <v>1</v>
      </c>
      <c r="I145" s="2">
        <v>1</v>
      </c>
      <c r="J145" s="2"/>
      <c r="K145" s="2"/>
      <c r="L145" s="2">
        <v>1</v>
      </c>
      <c r="M145" s="2"/>
      <c r="N145" s="2">
        <f>P145-O145</f>
        <v>5</v>
      </c>
      <c r="O145" s="2">
        <v>58</v>
      </c>
      <c r="P145" s="2">
        <v>63</v>
      </c>
      <c r="Q145" s="2">
        <v>1.51</v>
      </c>
      <c r="R145" s="2" t="s">
        <v>34</v>
      </c>
      <c r="S145" s="13">
        <v>26</v>
      </c>
      <c r="T145" s="2">
        <v>110</v>
      </c>
      <c r="U145" s="2">
        <v>80</v>
      </c>
      <c r="V145" s="78">
        <f t="shared" si="2"/>
        <v>90</v>
      </c>
      <c r="W145" s="2"/>
    </row>
    <row r="146" spans="1:23" ht="20.85" customHeight="1" x14ac:dyDescent="0.45">
      <c r="A146" s="4">
        <v>142</v>
      </c>
      <c r="B146" s="2" t="s">
        <v>153</v>
      </c>
      <c r="C146" s="13">
        <v>20</v>
      </c>
      <c r="D146" s="12">
        <f>O146/(Q146*Q146)</f>
        <v>26.709401709401707</v>
      </c>
      <c r="E146" s="35">
        <v>23</v>
      </c>
      <c r="F146" s="4">
        <v>4.1500000000000004</v>
      </c>
      <c r="G146" s="2">
        <v>1</v>
      </c>
      <c r="H146" s="2"/>
      <c r="I146" s="2"/>
      <c r="J146" s="2">
        <v>1</v>
      </c>
      <c r="K146" s="2"/>
      <c r="L146" s="2">
        <v>1</v>
      </c>
      <c r="M146" s="2"/>
      <c r="N146" s="2">
        <f>P146-O146</f>
        <v>6</v>
      </c>
      <c r="O146" s="2">
        <v>65</v>
      </c>
      <c r="P146" s="2">
        <v>71</v>
      </c>
      <c r="Q146" s="2">
        <v>1.56</v>
      </c>
      <c r="R146" s="77">
        <v>44111</v>
      </c>
      <c r="S146" s="13">
        <v>28</v>
      </c>
      <c r="T146" s="2">
        <v>120</v>
      </c>
      <c r="U146" s="2">
        <v>80</v>
      </c>
      <c r="V146" s="78">
        <f t="shared" si="2"/>
        <v>93.333333333333329</v>
      </c>
      <c r="W146" s="2"/>
    </row>
    <row r="147" spans="1:23" ht="20.85" customHeight="1" x14ac:dyDescent="0.45">
      <c r="A147" s="4">
        <v>143</v>
      </c>
      <c r="B147" s="2" t="s">
        <v>152</v>
      </c>
      <c r="C147" s="13">
        <v>10</v>
      </c>
      <c r="D147" s="12">
        <f>O147/(Q147*Q147)</f>
        <v>26.619343389529721</v>
      </c>
      <c r="E147" s="35">
        <v>24</v>
      </c>
      <c r="F147" s="4">
        <v>15</v>
      </c>
      <c r="G147" s="2"/>
      <c r="H147" s="2">
        <v>1</v>
      </c>
      <c r="I147" s="2">
        <v>1</v>
      </c>
      <c r="J147" s="2"/>
      <c r="K147" s="2"/>
      <c r="L147" s="2">
        <v>1</v>
      </c>
      <c r="M147" s="2"/>
      <c r="N147" s="2">
        <f>P147-O147</f>
        <v>6</v>
      </c>
      <c r="O147" s="2">
        <v>69</v>
      </c>
      <c r="P147" s="2">
        <v>75</v>
      </c>
      <c r="Q147" s="2">
        <v>1.61</v>
      </c>
      <c r="R147" s="77">
        <v>44219</v>
      </c>
      <c r="S147" s="13">
        <v>26</v>
      </c>
      <c r="T147" s="2">
        <v>120</v>
      </c>
      <c r="U147" s="2">
        <v>80</v>
      </c>
      <c r="V147" s="78">
        <f t="shared" si="2"/>
        <v>93.333333333333329</v>
      </c>
      <c r="W147" s="77">
        <v>44490</v>
      </c>
    </row>
    <row r="148" spans="1:23" x14ac:dyDescent="0.45">
      <c r="V148" s="6"/>
    </row>
    <row r="149" spans="1:23" x14ac:dyDescent="0.45">
      <c r="G149">
        <f>SUM(G5:G147)</f>
        <v>58</v>
      </c>
      <c r="H149">
        <f t="shared" ref="H149:L149" si="3">SUM(H5:H147)</f>
        <v>85</v>
      </c>
      <c r="I149">
        <f t="shared" si="3"/>
        <v>85</v>
      </c>
      <c r="J149">
        <f t="shared" si="3"/>
        <v>58</v>
      </c>
      <c r="K149">
        <f t="shared" si="3"/>
        <v>57</v>
      </c>
      <c r="L149">
        <f t="shared" si="3"/>
        <v>86</v>
      </c>
    </row>
    <row r="150" spans="1:23" x14ac:dyDescent="0.45">
      <c r="H150">
        <f>G149+H149</f>
        <v>143</v>
      </c>
    </row>
  </sheetData>
  <autoFilter ref="A3:X147" xr:uid="{00000000-0009-0000-0000-000000000000}">
    <filterColumn colId="6" showButton="0"/>
    <filterColumn colId="8" showButton="0"/>
    <filterColumn colId="10" showButton="0"/>
  </autoFilter>
  <mergeCells count="11">
    <mergeCell ref="A3:A4"/>
    <mergeCell ref="B3:B4"/>
    <mergeCell ref="C3:C4"/>
    <mergeCell ref="F3:F4"/>
    <mergeCell ref="M3:M4"/>
    <mergeCell ref="D3:D4"/>
    <mergeCell ref="T4:U4"/>
    <mergeCell ref="I3:J3"/>
    <mergeCell ref="K3:L3"/>
    <mergeCell ref="N3:N4"/>
    <mergeCell ref="G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Y187"/>
  <sheetViews>
    <sheetView topLeftCell="A39" workbookViewId="0">
      <selection activeCell="Y5" sqref="Y5:Y146"/>
    </sheetView>
  </sheetViews>
  <sheetFormatPr defaultRowHeight="14.25" x14ac:dyDescent="0.45"/>
  <cols>
    <col min="1" max="1" width="5.59765625" style="7" customWidth="1"/>
    <col min="2" max="2" width="7.1328125" style="7" customWidth="1"/>
    <col min="3" max="3" width="7.3984375" style="7" customWidth="1"/>
    <col min="4" max="4" width="8" style="5" customWidth="1"/>
    <col min="5" max="6" width="7.3984375" style="5" customWidth="1"/>
    <col min="7" max="8" width="6.59765625" style="5" customWidth="1"/>
    <col min="9" max="9" width="6.265625" style="5" customWidth="1"/>
    <col min="10" max="10" width="10" style="5" customWidth="1"/>
    <col min="11" max="12" width="7.3984375" style="5" customWidth="1"/>
    <col min="13" max="13" width="7.59765625" style="5" customWidth="1"/>
    <col min="14" max="14" width="6" style="5" customWidth="1"/>
    <col min="15" max="15" width="6.59765625" style="5" customWidth="1"/>
    <col min="16" max="16" width="7.73046875" style="27" customWidth="1"/>
    <col min="17" max="18" width="6.3984375" style="5" customWidth="1"/>
    <col min="19" max="19" width="9" style="5"/>
    <col min="20" max="21" width="6" style="5" customWidth="1"/>
    <col min="22" max="22" width="6.73046875" style="5" customWidth="1"/>
    <col min="23" max="23" width="6.3984375" style="5" customWidth="1"/>
    <col min="24" max="24" width="8.59765625" style="5" customWidth="1"/>
    <col min="25" max="25" width="4.86328125" style="5" customWidth="1"/>
  </cols>
  <sheetData>
    <row r="1" spans="1:25" ht="14.25" customHeight="1" x14ac:dyDescent="0.45"/>
    <row r="2" spans="1:25" x14ac:dyDescent="0.45">
      <c r="B2" s="74">
        <v>1</v>
      </c>
      <c r="C2" s="74"/>
      <c r="E2" s="66">
        <v>2</v>
      </c>
      <c r="F2" s="66"/>
      <c r="G2" s="66">
        <v>3</v>
      </c>
      <c r="H2" s="66"/>
      <c r="I2" s="39">
        <v>4</v>
      </c>
      <c r="J2" s="39">
        <v>5</v>
      </c>
      <c r="K2" s="66">
        <v>6</v>
      </c>
      <c r="L2" s="66"/>
      <c r="M2" s="39">
        <v>7</v>
      </c>
      <c r="N2" s="39">
        <v>8</v>
      </c>
      <c r="O2" s="39">
        <v>9</v>
      </c>
      <c r="P2" s="39">
        <v>10</v>
      </c>
      <c r="Q2" s="39">
        <v>11</v>
      </c>
      <c r="R2" s="39">
        <v>12</v>
      </c>
      <c r="S2" s="66">
        <v>13</v>
      </c>
      <c r="T2" s="66"/>
      <c r="U2" s="66">
        <v>14</v>
      </c>
      <c r="V2" s="66"/>
      <c r="W2" s="39">
        <v>15</v>
      </c>
      <c r="X2" s="39">
        <v>16</v>
      </c>
      <c r="Y2" s="5">
        <v>17</v>
      </c>
    </row>
    <row r="3" spans="1:25" ht="14.25" customHeight="1" x14ac:dyDescent="0.45">
      <c r="A3" s="52" t="s">
        <v>0</v>
      </c>
      <c r="B3" s="53" t="s">
        <v>2</v>
      </c>
      <c r="C3" s="53"/>
      <c r="D3" s="72" t="s">
        <v>209</v>
      </c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25"/>
      <c r="Q3" s="18"/>
      <c r="R3" s="18"/>
      <c r="S3" s="76" t="s">
        <v>13</v>
      </c>
      <c r="T3" s="76"/>
      <c r="U3" s="51" t="s">
        <v>8</v>
      </c>
      <c r="V3" s="51"/>
      <c r="W3" s="43"/>
      <c r="X3" s="44"/>
      <c r="Y3" s="2"/>
    </row>
    <row r="4" spans="1:25" s="14" customFormat="1" ht="28.5" hidden="1" customHeight="1" x14ac:dyDescent="0.45">
      <c r="A4" s="52"/>
      <c r="B4" s="53"/>
      <c r="C4" s="53"/>
      <c r="D4" s="73"/>
      <c r="E4" s="70" t="s">
        <v>210</v>
      </c>
      <c r="F4" s="71"/>
      <c r="G4" s="70" t="s">
        <v>211</v>
      </c>
      <c r="H4" s="71"/>
      <c r="I4" s="3" t="s">
        <v>230</v>
      </c>
      <c r="J4" s="34" t="s">
        <v>232</v>
      </c>
      <c r="K4" s="70" t="s">
        <v>212</v>
      </c>
      <c r="L4" s="71"/>
      <c r="M4" s="33" t="s">
        <v>241</v>
      </c>
      <c r="N4" s="40" t="s">
        <v>245</v>
      </c>
      <c r="O4" s="40" t="s">
        <v>214</v>
      </c>
      <c r="P4" s="42" t="s">
        <v>247</v>
      </c>
      <c r="Q4" s="40" t="s">
        <v>250</v>
      </c>
      <c r="R4" s="41" t="s">
        <v>215</v>
      </c>
      <c r="S4" s="76"/>
      <c r="T4" s="76"/>
      <c r="U4" s="51"/>
      <c r="V4" s="51"/>
      <c r="W4" s="24" t="s">
        <v>4</v>
      </c>
      <c r="X4" s="44" t="s">
        <v>12</v>
      </c>
      <c r="Y4" s="4" t="s">
        <v>6</v>
      </c>
    </row>
    <row r="5" spans="1:25" ht="23.85" customHeight="1" x14ac:dyDescent="0.45">
      <c r="A5" s="4">
        <v>1</v>
      </c>
      <c r="B5" s="15">
        <v>15</v>
      </c>
      <c r="C5" s="4">
        <v>2</v>
      </c>
      <c r="D5" s="13">
        <v>3.15</v>
      </c>
      <c r="E5" s="35">
        <v>38</v>
      </c>
      <c r="F5" s="13">
        <v>2</v>
      </c>
      <c r="G5" s="13" t="s">
        <v>225</v>
      </c>
      <c r="H5" s="13">
        <v>1</v>
      </c>
      <c r="I5" s="13">
        <v>1</v>
      </c>
      <c r="J5" s="13">
        <v>1</v>
      </c>
      <c r="K5" s="19">
        <v>22.816117279943899</v>
      </c>
      <c r="L5" s="13">
        <v>1</v>
      </c>
      <c r="M5" s="13">
        <v>1</v>
      </c>
      <c r="N5" s="13">
        <v>1</v>
      </c>
      <c r="O5" s="13">
        <v>1</v>
      </c>
      <c r="P5" s="26">
        <v>1</v>
      </c>
      <c r="Q5" s="13">
        <v>2</v>
      </c>
      <c r="R5" s="26">
        <v>1</v>
      </c>
      <c r="S5" s="19">
        <v>22.816117279943899</v>
      </c>
      <c r="T5" s="13">
        <v>2</v>
      </c>
      <c r="U5" s="13">
        <v>9</v>
      </c>
      <c r="V5" s="13">
        <v>1</v>
      </c>
      <c r="W5" s="13">
        <v>2</v>
      </c>
      <c r="X5" s="13">
        <v>2</v>
      </c>
      <c r="Y5" s="20">
        <v>1</v>
      </c>
    </row>
    <row r="6" spans="1:25" ht="23.85" customHeight="1" x14ac:dyDescent="0.45">
      <c r="A6" s="4">
        <v>2</v>
      </c>
      <c r="B6" s="4">
        <v>12</v>
      </c>
      <c r="C6" s="4">
        <v>1</v>
      </c>
      <c r="D6" s="13" t="s">
        <v>23</v>
      </c>
      <c r="E6" s="35">
        <v>36</v>
      </c>
      <c r="F6" s="13">
        <v>2</v>
      </c>
      <c r="G6" s="13" t="s">
        <v>223</v>
      </c>
      <c r="H6" s="13">
        <v>1</v>
      </c>
      <c r="I6" s="13">
        <v>1</v>
      </c>
      <c r="J6" s="13">
        <v>2</v>
      </c>
      <c r="K6" s="19">
        <v>23.833114612235399</v>
      </c>
      <c r="L6" s="13">
        <v>1</v>
      </c>
      <c r="M6" s="13">
        <v>1</v>
      </c>
      <c r="N6" s="13">
        <v>1</v>
      </c>
      <c r="O6" s="13">
        <v>1</v>
      </c>
      <c r="P6" s="26">
        <v>1</v>
      </c>
      <c r="Q6" s="13">
        <v>1</v>
      </c>
      <c r="R6" s="26">
        <v>1</v>
      </c>
      <c r="S6" s="19">
        <v>23.833114612235399</v>
      </c>
      <c r="T6" s="13">
        <v>2</v>
      </c>
      <c r="U6" s="13">
        <v>6</v>
      </c>
      <c r="V6" s="13">
        <v>1</v>
      </c>
      <c r="W6" s="13">
        <v>2</v>
      </c>
      <c r="X6" s="13">
        <v>2</v>
      </c>
      <c r="Y6" s="13">
        <v>1</v>
      </c>
    </row>
    <row r="7" spans="1:25" ht="23.85" hidden="1" customHeight="1" x14ac:dyDescent="0.45">
      <c r="A7" s="4">
        <v>3</v>
      </c>
      <c r="B7" s="4">
        <v>13</v>
      </c>
      <c r="C7" s="4">
        <v>2</v>
      </c>
      <c r="D7" s="13" t="s">
        <v>27</v>
      </c>
      <c r="E7" s="35">
        <v>24</v>
      </c>
      <c r="F7" s="13">
        <v>1</v>
      </c>
      <c r="G7" s="13" t="s">
        <v>223</v>
      </c>
      <c r="H7" s="13">
        <v>1</v>
      </c>
      <c r="I7" s="13">
        <v>1</v>
      </c>
      <c r="J7" s="13">
        <v>1</v>
      </c>
      <c r="K7" s="19">
        <v>25.652633167345709</v>
      </c>
      <c r="L7" s="13">
        <v>1</v>
      </c>
      <c r="M7" s="13">
        <v>1</v>
      </c>
      <c r="N7" s="13">
        <v>1</v>
      </c>
      <c r="O7" s="13">
        <v>1</v>
      </c>
      <c r="P7" s="26">
        <v>1</v>
      </c>
      <c r="Q7" s="13">
        <v>1</v>
      </c>
      <c r="R7" s="26">
        <v>1</v>
      </c>
      <c r="S7" s="19">
        <v>25.652633167345709</v>
      </c>
      <c r="T7" s="13">
        <v>3</v>
      </c>
      <c r="U7" s="13">
        <v>11</v>
      </c>
      <c r="V7" s="13">
        <v>2</v>
      </c>
      <c r="W7" s="13">
        <v>1</v>
      </c>
      <c r="X7" s="13">
        <v>1</v>
      </c>
      <c r="Y7" s="13">
        <v>1</v>
      </c>
    </row>
    <row r="8" spans="1:25" ht="23.85" customHeight="1" x14ac:dyDescent="0.45">
      <c r="A8" s="4">
        <v>4</v>
      </c>
      <c r="B8" s="4">
        <v>12</v>
      </c>
      <c r="C8" s="4">
        <v>1</v>
      </c>
      <c r="D8" s="13">
        <v>3.5</v>
      </c>
      <c r="E8" s="35">
        <v>39</v>
      </c>
      <c r="F8" s="13">
        <v>2</v>
      </c>
      <c r="G8" s="13" t="s">
        <v>226</v>
      </c>
      <c r="H8" s="13">
        <v>1</v>
      </c>
      <c r="I8" s="13">
        <v>2</v>
      </c>
      <c r="J8" s="13">
        <v>1</v>
      </c>
      <c r="K8" s="19">
        <v>26.218821861677998</v>
      </c>
      <c r="L8" s="13">
        <v>1</v>
      </c>
      <c r="M8" s="13">
        <v>1</v>
      </c>
      <c r="N8" s="13">
        <v>1</v>
      </c>
      <c r="O8" s="13">
        <v>1</v>
      </c>
      <c r="P8" s="26">
        <v>1</v>
      </c>
      <c r="Q8" s="13">
        <v>1</v>
      </c>
      <c r="R8" s="26">
        <v>1</v>
      </c>
      <c r="S8" s="19">
        <v>26.218821861677998</v>
      </c>
      <c r="T8" s="13">
        <v>3</v>
      </c>
      <c r="U8" s="13">
        <v>6</v>
      </c>
      <c r="V8" s="13">
        <v>1</v>
      </c>
      <c r="W8" s="13">
        <v>2</v>
      </c>
      <c r="X8" s="13">
        <v>2</v>
      </c>
      <c r="Y8" s="13">
        <v>1</v>
      </c>
    </row>
    <row r="9" spans="1:25" ht="23.85" hidden="1" customHeight="1" x14ac:dyDescent="0.45">
      <c r="A9" s="4">
        <v>5</v>
      </c>
      <c r="B9" s="4">
        <v>16</v>
      </c>
      <c r="C9" s="4">
        <v>2</v>
      </c>
      <c r="D9" s="13" t="s">
        <v>57</v>
      </c>
      <c r="E9" s="35">
        <v>41</v>
      </c>
      <c r="F9" s="13">
        <v>2</v>
      </c>
      <c r="G9" s="13" t="s">
        <v>225</v>
      </c>
      <c r="H9" s="13">
        <v>1</v>
      </c>
      <c r="I9" s="13">
        <v>1</v>
      </c>
      <c r="J9" s="13">
        <v>2</v>
      </c>
      <c r="K9" s="19">
        <v>34.335195196639802</v>
      </c>
      <c r="L9" s="13">
        <v>2</v>
      </c>
      <c r="M9" s="13">
        <v>1</v>
      </c>
      <c r="N9" s="13">
        <v>1</v>
      </c>
      <c r="O9" s="13">
        <v>1</v>
      </c>
      <c r="P9" s="26">
        <v>1</v>
      </c>
      <c r="Q9" s="13">
        <v>2</v>
      </c>
      <c r="R9" s="26">
        <v>1</v>
      </c>
      <c r="S9" s="19">
        <v>34.335195196639802</v>
      </c>
      <c r="T9" s="13">
        <v>4</v>
      </c>
      <c r="U9" s="13">
        <v>4</v>
      </c>
      <c r="V9" s="13">
        <v>1</v>
      </c>
      <c r="W9" s="13">
        <v>2</v>
      </c>
      <c r="X9" s="13">
        <v>2</v>
      </c>
      <c r="Y9" s="13">
        <v>2</v>
      </c>
    </row>
    <row r="10" spans="1:25" ht="23.85" hidden="1" customHeight="1" x14ac:dyDescent="0.45">
      <c r="A10" s="4">
        <v>6</v>
      </c>
      <c r="B10" s="4">
        <v>11</v>
      </c>
      <c r="C10" s="4">
        <v>1</v>
      </c>
      <c r="D10" s="13">
        <v>4</v>
      </c>
      <c r="E10" s="35">
        <v>22</v>
      </c>
      <c r="F10" s="13">
        <v>1</v>
      </c>
      <c r="G10" s="13" t="s">
        <v>224</v>
      </c>
      <c r="H10" s="13">
        <v>2</v>
      </c>
      <c r="I10" s="13">
        <v>1</v>
      </c>
      <c r="J10" s="13">
        <v>1</v>
      </c>
      <c r="K10" s="19">
        <v>22.131725684986399</v>
      </c>
      <c r="L10" s="13">
        <v>1</v>
      </c>
      <c r="M10" s="13">
        <v>1</v>
      </c>
      <c r="N10" s="13">
        <v>1</v>
      </c>
      <c r="O10" s="13">
        <v>1</v>
      </c>
      <c r="P10" s="26">
        <v>1</v>
      </c>
      <c r="Q10" s="13">
        <v>1</v>
      </c>
      <c r="R10" s="26">
        <v>1</v>
      </c>
      <c r="S10" s="19">
        <v>22.131725684986399</v>
      </c>
      <c r="T10" s="13">
        <v>2</v>
      </c>
      <c r="U10" s="13">
        <v>7</v>
      </c>
      <c r="V10" s="13">
        <v>1</v>
      </c>
      <c r="W10" s="13">
        <v>1</v>
      </c>
      <c r="X10" s="13">
        <v>1</v>
      </c>
      <c r="Y10" s="13">
        <v>1</v>
      </c>
    </row>
    <row r="11" spans="1:25" ht="23.85" hidden="1" customHeight="1" x14ac:dyDescent="0.45">
      <c r="A11" s="4">
        <v>7</v>
      </c>
      <c r="B11" s="4">
        <v>12</v>
      </c>
      <c r="C11" s="4">
        <v>1</v>
      </c>
      <c r="D11" s="13">
        <v>4</v>
      </c>
      <c r="E11" s="35">
        <v>21</v>
      </c>
      <c r="F11" s="13">
        <v>1</v>
      </c>
      <c r="G11" s="13" t="s">
        <v>224</v>
      </c>
      <c r="H11" s="13">
        <v>2</v>
      </c>
      <c r="I11" s="13">
        <v>1</v>
      </c>
      <c r="J11" s="13">
        <v>1</v>
      </c>
      <c r="K11" s="19">
        <v>25.536713611118</v>
      </c>
      <c r="L11" s="13">
        <v>1</v>
      </c>
      <c r="M11" s="13">
        <v>1</v>
      </c>
      <c r="N11" s="13">
        <v>1</v>
      </c>
      <c r="O11" s="13">
        <v>1</v>
      </c>
      <c r="P11" s="26">
        <v>1</v>
      </c>
      <c r="Q11" s="13">
        <v>1</v>
      </c>
      <c r="R11" s="26">
        <v>1</v>
      </c>
      <c r="S11" s="19">
        <v>25.536713611118</v>
      </c>
      <c r="T11" s="13">
        <v>3</v>
      </c>
      <c r="U11" s="13">
        <v>9</v>
      </c>
      <c r="V11" s="13">
        <v>2</v>
      </c>
      <c r="W11" s="13">
        <v>1</v>
      </c>
      <c r="X11" s="13">
        <v>1</v>
      </c>
      <c r="Y11" s="13">
        <v>1</v>
      </c>
    </row>
    <row r="12" spans="1:25" ht="23.85" customHeight="1" x14ac:dyDescent="0.45">
      <c r="A12" s="4">
        <v>8</v>
      </c>
      <c r="B12" s="4">
        <v>11</v>
      </c>
      <c r="C12" s="4">
        <v>1</v>
      </c>
      <c r="D12" s="21" t="s">
        <v>216</v>
      </c>
      <c r="E12" s="35">
        <v>26</v>
      </c>
      <c r="F12" s="13">
        <v>1</v>
      </c>
      <c r="G12" s="13" t="s">
        <v>224</v>
      </c>
      <c r="H12" s="13">
        <v>2</v>
      </c>
      <c r="I12" s="13">
        <v>1</v>
      </c>
      <c r="J12" s="13">
        <v>1</v>
      </c>
      <c r="K12" s="19">
        <v>17.3484295115917</v>
      </c>
      <c r="L12" s="13">
        <v>1</v>
      </c>
      <c r="M12" s="13">
        <v>1</v>
      </c>
      <c r="N12" s="13">
        <v>2</v>
      </c>
      <c r="O12" s="13">
        <v>1</v>
      </c>
      <c r="P12" s="26">
        <v>1</v>
      </c>
      <c r="Q12" s="13">
        <v>1</v>
      </c>
      <c r="R12" s="26">
        <v>1</v>
      </c>
      <c r="S12" s="19">
        <v>17.3484295115917</v>
      </c>
      <c r="T12" s="13">
        <v>1</v>
      </c>
      <c r="U12" s="13">
        <v>11</v>
      </c>
      <c r="V12" s="13">
        <v>1</v>
      </c>
      <c r="W12" s="13">
        <v>2</v>
      </c>
      <c r="X12" s="13">
        <v>2</v>
      </c>
      <c r="Y12" s="13">
        <v>1</v>
      </c>
    </row>
    <row r="13" spans="1:25" ht="23.85" hidden="1" customHeight="1" x14ac:dyDescent="0.45">
      <c r="A13" s="4">
        <v>9</v>
      </c>
      <c r="B13" s="4">
        <v>21</v>
      </c>
      <c r="C13" s="4">
        <v>2</v>
      </c>
      <c r="D13" s="13">
        <v>4</v>
      </c>
      <c r="E13" s="35">
        <v>19</v>
      </c>
      <c r="F13" s="13">
        <v>1</v>
      </c>
      <c r="G13" s="13" t="s">
        <v>224</v>
      </c>
      <c r="H13" s="13">
        <v>2</v>
      </c>
      <c r="I13" s="13">
        <v>1</v>
      </c>
      <c r="J13" s="13">
        <v>1</v>
      </c>
      <c r="K13" s="19">
        <v>18.166167337874999</v>
      </c>
      <c r="L13" s="13">
        <v>1</v>
      </c>
      <c r="M13" s="13">
        <v>1</v>
      </c>
      <c r="N13" s="13">
        <v>1</v>
      </c>
      <c r="O13" s="13">
        <v>1</v>
      </c>
      <c r="P13" s="26">
        <v>1</v>
      </c>
      <c r="Q13" s="13">
        <v>1</v>
      </c>
      <c r="R13" s="26">
        <v>1</v>
      </c>
      <c r="S13" s="19">
        <v>18.166167337874999</v>
      </c>
      <c r="T13" s="13">
        <v>1</v>
      </c>
      <c r="U13" s="13">
        <v>11</v>
      </c>
      <c r="V13" s="13">
        <v>1</v>
      </c>
      <c r="W13" s="13">
        <v>1</v>
      </c>
      <c r="X13" s="13">
        <v>1</v>
      </c>
      <c r="Y13" s="13">
        <v>2</v>
      </c>
    </row>
    <row r="14" spans="1:25" ht="23.85" hidden="1" customHeight="1" x14ac:dyDescent="0.45">
      <c r="A14" s="4">
        <v>10</v>
      </c>
      <c r="B14" s="4">
        <v>8</v>
      </c>
      <c r="C14" s="4">
        <v>1</v>
      </c>
      <c r="D14" s="13" t="s">
        <v>27</v>
      </c>
      <c r="E14" s="35">
        <v>25</v>
      </c>
      <c r="F14" s="13">
        <v>1</v>
      </c>
      <c r="G14" s="13" t="s">
        <v>226</v>
      </c>
      <c r="H14" s="13">
        <v>1</v>
      </c>
      <c r="I14" s="13">
        <v>1</v>
      </c>
      <c r="J14" s="13">
        <v>1</v>
      </c>
      <c r="K14" s="19">
        <v>25.777777777777779</v>
      </c>
      <c r="L14" s="13">
        <v>1</v>
      </c>
      <c r="M14" s="13">
        <v>1</v>
      </c>
      <c r="N14" s="13">
        <v>1</v>
      </c>
      <c r="O14" s="13">
        <v>1</v>
      </c>
      <c r="P14" s="26">
        <v>1</v>
      </c>
      <c r="Q14" s="13">
        <v>1</v>
      </c>
      <c r="R14" s="26">
        <v>1</v>
      </c>
      <c r="S14" s="19">
        <v>25.777777777777779</v>
      </c>
      <c r="T14" s="13">
        <v>3</v>
      </c>
      <c r="U14" s="13">
        <v>11</v>
      </c>
      <c r="V14" s="13">
        <v>2</v>
      </c>
      <c r="W14" s="13">
        <v>1</v>
      </c>
      <c r="X14" s="13">
        <v>1</v>
      </c>
      <c r="Y14" s="13">
        <v>1</v>
      </c>
    </row>
    <row r="15" spans="1:25" ht="23.85" hidden="1" customHeight="1" x14ac:dyDescent="0.45">
      <c r="A15" s="4">
        <v>11</v>
      </c>
      <c r="B15" s="4">
        <v>9</v>
      </c>
      <c r="C15" s="4">
        <v>1</v>
      </c>
      <c r="D15" s="13" t="s">
        <v>27</v>
      </c>
      <c r="E15" s="35">
        <v>25</v>
      </c>
      <c r="F15" s="13">
        <v>1</v>
      </c>
      <c r="G15" s="13" t="s">
        <v>223</v>
      </c>
      <c r="H15" s="13">
        <v>1</v>
      </c>
      <c r="I15" s="13">
        <v>1</v>
      </c>
      <c r="J15" s="13">
        <v>1</v>
      </c>
      <c r="K15" s="19">
        <v>17.851622743316199</v>
      </c>
      <c r="L15" s="13">
        <v>1</v>
      </c>
      <c r="M15" s="13">
        <v>1</v>
      </c>
      <c r="N15" s="13">
        <v>1</v>
      </c>
      <c r="O15" s="13">
        <v>1</v>
      </c>
      <c r="P15" s="26">
        <v>1</v>
      </c>
      <c r="Q15" s="13">
        <v>1</v>
      </c>
      <c r="R15" s="26">
        <v>1</v>
      </c>
      <c r="S15" s="19">
        <v>17.851622743316199</v>
      </c>
      <c r="T15" s="13">
        <v>1</v>
      </c>
      <c r="U15" s="13">
        <v>7</v>
      </c>
      <c r="V15" s="13">
        <v>1</v>
      </c>
      <c r="W15" s="13">
        <v>1</v>
      </c>
      <c r="X15" s="13">
        <v>1</v>
      </c>
      <c r="Y15" s="13">
        <v>1</v>
      </c>
    </row>
    <row r="16" spans="1:25" ht="23.85" hidden="1" customHeight="1" x14ac:dyDescent="0.45">
      <c r="A16" s="4">
        <v>12</v>
      </c>
      <c r="B16" s="4">
        <v>12</v>
      </c>
      <c r="C16" s="4">
        <v>1</v>
      </c>
      <c r="D16" s="13">
        <v>15</v>
      </c>
      <c r="E16" s="35">
        <v>20</v>
      </c>
      <c r="F16" s="13">
        <v>1</v>
      </c>
      <c r="G16" s="13" t="s">
        <v>223</v>
      </c>
      <c r="H16" s="13">
        <v>1</v>
      </c>
      <c r="I16" s="13">
        <v>1</v>
      </c>
      <c r="J16" s="13">
        <v>1</v>
      </c>
      <c r="K16" s="19">
        <v>23.168151749711601</v>
      </c>
      <c r="L16" s="13">
        <v>1</v>
      </c>
      <c r="M16" s="13">
        <v>1</v>
      </c>
      <c r="N16" s="13">
        <v>1</v>
      </c>
      <c r="O16" s="13">
        <v>1</v>
      </c>
      <c r="P16" s="26">
        <v>1</v>
      </c>
      <c r="Q16" s="13">
        <v>2</v>
      </c>
      <c r="R16" s="26">
        <v>1</v>
      </c>
      <c r="S16" s="19">
        <v>23.168151749711601</v>
      </c>
      <c r="T16" s="13">
        <v>2</v>
      </c>
      <c r="U16" s="13">
        <v>8</v>
      </c>
      <c r="V16" s="13">
        <v>1</v>
      </c>
      <c r="W16" s="13">
        <v>1</v>
      </c>
      <c r="X16" s="13">
        <v>1</v>
      </c>
      <c r="Y16" s="13">
        <v>1</v>
      </c>
    </row>
    <row r="17" spans="1:25" ht="23.85" hidden="1" customHeight="1" x14ac:dyDescent="0.45">
      <c r="A17" s="4">
        <v>13</v>
      </c>
      <c r="B17" s="4">
        <v>21</v>
      </c>
      <c r="C17" s="4">
        <v>2</v>
      </c>
      <c r="D17" s="13" t="s">
        <v>27</v>
      </c>
      <c r="E17" s="35">
        <v>25</v>
      </c>
      <c r="F17" s="13">
        <v>1</v>
      </c>
      <c r="G17" s="13" t="s">
        <v>223</v>
      </c>
      <c r="H17" s="13">
        <v>1</v>
      </c>
      <c r="I17" s="13">
        <v>1</v>
      </c>
      <c r="J17" s="13">
        <v>1</v>
      </c>
      <c r="K17" s="19">
        <v>24.773658844196209</v>
      </c>
      <c r="L17" s="13">
        <v>1</v>
      </c>
      <c r="M17" s="13">
        <v>1</v>
      </c>
      <c r="N17" s="13">
        <v>1</v>
      </c>
      <c r="O17" s="13">
        <v>1</v>
      </c>
      <c r="P17" s="26">
        <v>1</v>
      </c>
      <c r="Q17" s="13">
        <v>1</v>
      </c>
      <c r="R17" s="26">
        <v>1</v>
      </c>
      <c r="S17" s="19">
        <v>24.773658844196209</v>
      </c>
      <c r="T17" s="13">
        <v>2</v>
      </c>
      <c r="U17" s="13">
        <v>9</v>
      </c>
      <c r="V17" s="13">
        <v>1</v>
      </c>
      <c r="W17" s="13">
        <v>1</v>
      </c>
      <c r="X17" s="13">
        <v>1</v>
      </c>
      <c r="Y17" s="13">
        <v>1</v>
      </c>
    </row>
    <row r="18" spans="1:25" ht="23.85" hidden="1" customHeight="1" x14ac:dyDescent="0.45">
      <c r="A18" s="4">
        <v>14</v>
      </c>
      <c r="B18" s="4">
        <v>8</v>
      </c>
      <c r="C18" s="4">
        <v>1</v>
      </c>
      <c r="D18" s="13">
        <v>6.15</v>
      </c>
      <c r="E18" s="35">
        <v>33</v>
      </c>
      <c r="F18" s="13">
        <v>1</v>
      </c>
      <c r="G18" s="13" t="s">
        <v>226</v>
      </c>
      <c r="H18" s="13">
        <v>1</v>
      </c>
      <c r="I18" s="13">
        <v>1</v>
      </c>
      <c r="J18" s="13">
        <v>2</v>
      </c>
      <c r="K18" s="19">
        <v>31.138985132231042</v>
      </c>
      <c r="L18" s="13">
        <v>2</v>
      </c>
      <c r="M18" s="13">
        <v>1</v>
      </c>
      <c r="N18" s="13">
        <v>1</v>
      </c>
      <c r="O18" s="13">
        <v>1</v>
      </c>
      <c r="P18" s="26">
        <v>1</v>
      </c>
      <c r="Q18" s="13">
        <v>2</v>
      </c>
      <c r="R18" s="26">
        <v>1</v>
      </c>
      <c r="S18" s="19">
        <v>31.138985132231042</v>
      </c>
      <c r="T18" s="13">
        <v>4</v>
      </c>
      <c r="U18" s="13">
        <v>8</v>
      </c>
      <c r="V18" s="13">
        <v>2</v>
      </c>
      <c r="W18" s="13">
        <v>2</v>
      </c>
      <c r="X18" s="13">
        <v>2</v>
      </c>
      <c r="Y18" s="13">
        <v>2</v>
      </c>
    </row>
    <row r="19" spans="1:25" ht="23.85" hidden="1" customHeight="1" x14ac:dyDescent="0.45">
      <c r="A19" s="4">
        <v>15</v>
      </c>
      <c r="B19" s="4">
        <v>21</v>
      </c>
      <c r="C19" s="4">
        <v>2</v>
      </c>
      <c r="D19" s="13" t="s">
        <v>27</v>
      </c>
      <c r="E19" s="35">
        <v>32</v>
      </c>
      <c r="F19" s="13">
        <v>1</v>
      </c>
      <c r="G19" s="13" t="s">
        <v>223</v>
      </c>
      <c r="H19" s="13">
        <v>1</v>
      </c>
      <c r="I19" s="13">
        <v>1</v>
      </c>
      <c r="J19" s="13">
        <v>1</v>
      </c>
      <c r="K19" s="19">
        <v>26.719411719411699</v>
      </c>
      <c r="L19" s="13">
        <v>1</v>
      </c>
      <c r="M19" s="13">
        <v>1</v>
      </c>
      <c r="N19" s="13">
        <v>1</v>
      </c>
      <c r="O19" s="13">
        <v>1</v>
      </c>
      <c r="P19" s="26">
        <v>1</v>
      </c>
      <c r="Q19" s="13">
        <v>1</v>
      </c>
      <c r="R19" s="26">
        <v>1</v>
      </c>
      <c r="S19" s="19">
        <v>26.719411719411699</v>
      </c>
      <c r="T19" s="13">
        <v>3</v>
      </c>
      <c r="U19" s="13">
        <v>5</v>
      </c>
      <c r="V19" s="13">
        <v>1</v>
      </c>
      <c r="W19" s="13">
        <v>1</v>
      </c>
      <c r="X19" s="13">
        <v>1</v>
      </c>
      <c r="Y19" s="13">
        <v>1</v>
      </c>
    </row>
    <row r="20" spans="1:25" ht="23.85" hidden="1" customHeight="1" x14ac:dyDescent="0.45">
      <c r="A20" s="4">
        <v>16</v>
      </c>
      <c r="B20" s="4">
        <v>8</v>
      </c>
      <c r="C20" s="4">
        <v>1</v>
      </c>
      <c r="D20" s="13" t="s">
        <v>27</v>
      </c>
      <c r="E20" s="35">
        <v>30</v>
      </c>
      <c r="F20" s="13">
        <v>1</v>
      </c>
      <c r="G20" s="13" t="s">
        <v>223</v>
      </c>
      <c r="H20" s="13">
        <v>1</v>
      </c>
      <c r="I20" s="13">
        <v>1</v>
      </c>
      <c r="J20" s="13">
        <v>1</v>
      </c>
      <c r="K20" s="19">
        <v>24.973985431841829</v>
      </c>
      <c r="L20" s="13">
        <v>1</v>
      </c>
      <c r="M20" s="13">
        <v>1</v>
      </c>
      <c r="N20" s="13">
        <v>1</v>
      </c>
      <c r="O20" s="13">
        <v>1</v>
      </c>
      <c r="P20" s="26">
        <v>1</v>
      </c>
      <c r="Q20" s="13">
        <v>1</v>
      </c>
      <c r="R20" s="26">
        <v>1</v>
      </c>
      <c r="S20" s="19">
        <v>24.973985431841829</v>
      </c>
      <c r="T20" s="13">
        <v>3</v>
      </c>
      <c r="U20" s="13">
        <v>8</v>
      </c>
      <c r="V20" s="13">
        <v>2</v>
      </c>
      <c r="W20" s="13">
        <v>1</v>
      </c>
      <c r="X20" s="13">
        <v>1</v>
      </c>
      <c r="Y20" s="13">
        <v>2</v>
      </c>
    </row>
    <row r="21" spans="1:25" ht="23.85" hidden="1" customHeight="1" x14ac:dyDescent="0.45">
      <c r="A21" s="4">
        <v>17</v>
      </c>
      <c r="B21" s="4">
        <v>16</v>
      </c>
      <c r="C21" s="4">
        <v>2</v>
      </c>
      <c r="D21" s="13">
        <v>4.1500000000000004</v>
      </c>
      <c r="E21" s="35">
        <v>23</v>
      </c>
      <c r="F21" s="13">
        <v>1</v>
      </c>
      <c r="G21" s="13" t="s">
        <v>224</v>
      </c>
      <c r="H21" s="13">
        <v>2</v>
      </c>
      <c r="I21" s="13">
        <v>1</v>
      </c>
      <c r="J21" s="13">
        <v>1</v>
      </c>
      <c r="K21" s="19">
        <v>28.167597213360001</v>
      </c>
      <c r="L21" s="13">
        <v>1</v>
      </c>
      <c r="M21" s="13">
        <v>1</v>
      </c>
      <c r="N21" s="13">
        <v>1</v>
      </c>
      <c r="O21" s="13">
        <v>1</v>
      </c>
      <c r="P21" s="26">
        <v>1</v>
      </c>
      <c r="Q21" s="13">
        <v>2</v>
      </c>
      <c r="R21" s="26">
        <v>1</v>
      </c>
      <c r="S21" s="19">
        <v>28.167597213360001</v>
      </c>
      <c r="T21" s="13">
        <v>3</v>
      </c>
      <c r="U21" s="13">
        <v>6</v>
      </c>
      <c r="V21" s="13">
        <v>1</v>
      </c>
      <c r="W21" s="13">
        <v>2</v>
      </c>
      <c r="X21" s="13">
        <v>2</v>
      </c>
      <c r="Y21" s="13">
        <v>2</v>
      </c>
    </row>
    <row r="22" spans="1:25" ht="23.85" hidden="1" customHeight="1" x14ac:dyDescent="0.45">
      <c r="A22" s="4">
        <v>18</v>
      </c>
      <c r="B22" s="4">
        <v>8</v>
      </c>
      <c r="C22" s="4">
        <v>1</v>
      </c>
      <c r="D22" s="13" t="s">
        <v>56</v>
      </c>
      <c r="E22" s="35">
        <v>40</v>
      </c>
      <c r="F22" s="13">
        <v>2</v>
      </c>
      <c r="G22" s="13" t="s">
        <v>223</v>
      </c>
      <c r="H22" s="13">
        <v>1</v>
      </c>
      <c r="I22" s="13">
        <v>1</v>
      </c>
      <c r="J22" s="13">
        <v>1</v>
      </c>
      <c r="K22" s="19">
        <v>31.297783933518001</v>
      </c>
      <c r="L22" s="13">
        <v>2</v>
      </c>
      <c r="M22" s="13">
        <v>1</v>
      </c>
      <c r="N22" s="13">
        <v>1</v>
      </c>
      <c r="O22" s="13">
        <v>2</v>
      </c>
      <c r="P22" s="26">
        <v>1</v>
      </c>
      <c r="Q22" s="13">
        <v>2</v>
      </c>
      <c r="R22" s="26">
        <v>1</v>
      </c>
      <c r="S22" s="19">
        <v>31.297783933518001</v>
      </c>
      <c r="T22" s="13">
        <v>4</v>
      </c>
      <c r="U22" s="13">
        <v>7</v>
      </c>
      <c r="V22" s="13">
        <v>2</v>
      </c>
      <c r="W22" s="13">
        <v>2</v>
      </c>
      <c r="X22" s="13">
        <v>2</v>
      </c>
      <c r="Y22" s="13">
        <v>2</v>
      </c>
    </row>
    <row r="23" spans="1:25" ht="23.85" hidden="1" customHeight="1" x14ac:dyDescent="0.45">
      <c r="A23" s="4">
        <v>19</v>
      </c>
      <c r="B23" s="4">
        <v>14</v>
      </c>
      <c r="C23" s="4">
        <v>2</v>
      </c>
      <c r="D23" s="13" t="s">
        <v>27</v>
      </c>
      <c r="E23" s="35">
        <v>34</v>
      </c>
      <c r="F23" s="13">
        <v>2</v>
      </c>
      <c r="G23" s="13" t="s">
        <v>223</v>
      </c>
      <c r="H23" s="13">
        <v>1</v>
      </c>
      <c r="I23" s="13">
        <v>1</v>
      </c>
      <c r="J23" s="13">
        <v>1</v>
      </c>
      <c r="K23" s="19">
        <v>21</v>
      </c>
      <c r="L23" s="13">
        <v>1</v>
      </c>
      <c r="M23" s="13">
        <v>1</v>
      </c>
      <c r="N23" s="13">
        <v>1</v>
      </c>
      <c r="O23" s="13">
        <v>1</v>
      </c>
      <c r="P23" s="26">
        <v>1</v>
      </c>
      <c r="Q23" s="13">
        <v>1</v>
      </c>
      <c r="R23" s="26">
        <v>1</v>
      </c>
      <c r="S23" s="19">
        <v>21</v>
      </c>
      <c r="T23" s="13">
        <v>2</v>
      </c>
      <c r="U23" s="13">
        <v>11</v>
      </c>
      <c r="V23" s="13">
        <v>1</v>
      </c>
      <c r="W23" s="13">
        <v>1</v>
      </c>
      <c r="X23" s="13">
        <v>1</v>
      </c>
      <c r="Y23" s="13">
        <v>1</v>
      </c>
    </row>
    <row r="24" spans="1:25" ht="23.85" hidden="1" customHeight="1" x14ac:dyDescent="0.45">
      <c r="A24" s="4">
        <v>21</v>
      </c>
      <c r="B24" s="4">
        <v>21</v>
      </c>
      <c r="C24" s="4">
        <v>2</v>
      </c>
      <c r="D24" s="22">
        <v>14</v>
      </c>
      <c r="E24" s="35">
        <v>31</v>
      </c>
      <c r="F24" s="13">
        <v>1</v>
      </c>
      <c r="G24" s="13" t="s">
        <v>226</v>
      </c>
      <c r="H24" s="13">
        <v>1</v>
      </c>
      <c r="I24" s="13">
        <v>1</v>
      </c>
      <c r="J24" s="13">
        <v>1</v>
      </c>
      <c r="K24" s="19">
        <v>25.4374818122451</v>
      </c>
      <c r="L24" s="13">
        <v>1</v>
      </c>
      <c r="M24" s="13">
        <v>1</v>
      </c>
      <c r="N24" s="13">
        <v>1</v>
      </c>
      <c r="O24" s="13">
        <v>1</v>
      </c>
      <c r="P24" s="26">
        <v>2</v>
      </c>
      <c r="Q24" s="13">
        <v>1</v>
      </c>
      <c r="R24" s="26">
        <v>1</v>
      </c>
      <c r="S24" s="19">
        <v>25.4374818122451</v>
      </c>
      <c r="T24" s="13">
        <v>3</v>
      </c>
      <c r="U24" s="13">
        <v>6</v>
      </c>
      <c r="V24" s="13">
        <v>1</v>
      </c>
      <c r="W24" s="13">
        <v>1</v>
      </c>
      <c r="X24" s="13">
        <v>1</v>
      </c>
      <c r="Y24" s="13">
        <v>1</v>
      </c>
    </row>
    <row r="25" spans="1:25" ht="23.85" hidden="1" customHeight="1" x14ac:dyDescent="0.45">
      <c r="A25" s="4">
        <v>21</v>
      </c>
      <c r="B25" s="4">
        <v>15</v>
      </c>
      <c r="C25" s="4">
        <v>2</v>
      </c>
      <c r="D25" s="13">
        <v>15</v>
      </c>
      <c r="E25" s="35">
        <v>27</v>
      </c>
      <c r="F25" s="13">
        <v>1</v>
      </c>
      <c r="G25" s="13" t="s">
        <v>223</v>
      </c>
      <c r="H25" s="13">
        <v>1</v>
      </c>
      <c r="I25" s="13">
        <v>1</v>
      </c>
      <c r="J25" s="13">
        <v>1</v>
      </c>
      <c r="K25" s="19">
        <v>23.111111111111111</v>
      </c>
      <c r="L25" s="13">
        <v>1</v>
      </c>
      <c r="M25" s="13">
        <v>1</v>
      </c>
      <c r="N25" s="13">
        <v>1</v>
      </c>
      <c r="O25" s="13">
        <v>1</v>
      </c>
      <c r="P25" s="26">
        <v>1</v>
      </c>
      <c r="Q25" s="13">
        <v>2</v>
      </c>
      <c r="R25" s="26">
        <v>1</v>
      </c>
      <c r="S25" s="19">
        <v>23.111111111111111</v>
      </c>
      <c r="T25" s="13">
        <v>2</v>
      </c>
      <c r="U25" s="13">
        <v>11</v>
      </c>
      <c r="V25" s="13">
        <v>1</v>
      </c>
      <c r="W25" s="13">
        <v>1</v>
      </c>
      <c r="X25" s="13">
        <v>1</v>
      </c>
      <c r="Y25" s="13">
        <v>2</v>
      </c>
    </row>
    <row r="26" spans="1:25" ht="23.85" hidden="1" customHeight="1" x14ac:dyDescent="0.45">
      <c r="A26" s="4">
        <v>22</v>
      </c>
      <c r="B26" s="4">
        <v>14</v>
      </c>
      <c r="C26" s="4">
        <v>2</v>
      </c>
      <c r="D26" s="13"/>
      <c r="E26" s="35">
        <v>28</v>
      </c>
      <c r="F26" s="13">
        <v>1</v>
      </c>
      <c r="G26" s="13" t="s">
        <v>223</v>
      </c>
      <c r="H26" s="13">
        <v>1</v>
      </c>
      <c r="I26" s="13">
        <v>1</v>
      </c>
      <c r="J26" s="13">
        <v>1</v>
      </c>
      <c r="K26" s="19">
        <v>27.8487947416866</v>
      </c>
      <c r="L26" s="13">
        <v>1</v>
      </c>
      <c r="M26" s="13">
        <v>1</v>
      </c>
      <c r="N26" s="13">
        <v>1</v>
      </c>
      <c r="O26" s="13">
        <v>1</v>
      </c>
      <c r="P26" s="26">
        <v>1</v>
      </c>
      <c r="Q26" s="13">
        <v>1</v>
      </c>
      <c r="R26" s="26">
        <v>1</v>
      </c>
      <c r="S26" s="19">
        <v>27.8487947416866</v>
      </c>
      <c r="T26" s="13">
        <v>3</v>
      </c>
      <c r="U26" s="13">
        <v>8</v>
      </c>
      <c r="V26" s="13">
        <v>2</v>
      </c>
      <c r="W26" s="13">
        <v>1</v>
      </c>
      <c r="X26" s="13">
        <v>1</v>
      </c>
      <c r="Y26" s="13">
        <v>1</v>
      </c>
    </row>
    <row r="27" spans="1:25" ht="23.85" hidden="1" customHeight="1" x14ac:dyDescent="0.45">
      <c r="A27" s="4">
        <v>23</v>
      </c>
      <c r="B27" s="4">
        <v>12</v>
      </c>
      <c r="C27" s="4">
        <v>1</v>
      </c>
      <c r="D27" s="22">
        <v>11</v>
      </c>
      <c r="E27" s="35">
        <v>30</v>
      </c>
      <c r="F27" s="13">
        <v>1</v>
      </c>
      <c r="G27" s="13" t="s">
        <v>223</v>
      </c>
      <c r="H27" s="13">
        <v>1</v>
      </c>
      <c r="I27" s="13">
        <v>1</v>
      </c>
      <c r="J27" s="13">
        <v>1</v>
      </c>
      <c r="K27" s="19">
        <v>19.979188345473464</v>
      </c>
      <c r="L27" s="13">
        <v>1</v>
      </c>
      <c r="M27" s="13">
        <v>1</v>
      </c>
      <c r="N27" s="13">
        <v>1</v>
      </c>
      <c r="O27" s="13">
        <v>2</v>
      </c>
      <c r="P27" s="26">
        <v>1</v>
      </c>
      <c r="Q27" s="13">
        <v>1</v>
      </c>
      <c r="R27" s="26">
        <v>1</v>
      </c>
      <c r="S27" s="19">
        <v>19.979188345473464</v>
      </c>
      <c r="T27" s="13">
        <v>2</v>
      </c>
      <c r="U27" s="13">
        <v>8</v>
      </c>
      <c r="V27" s="13">
        <v>1</v>
      </c>
      <c r="W27" s="13">
        <v>2</v>
      </c>
      <c r="X27" s="13">
        <v>2</v>
      </c>
      <c r="Y27" s="13">
        <v>2</v>
      </c>
    </row>
    <row r="28" spans="1:25" ht="23.85" hidden="1" customHeight="1" x14ac:dyDescent="0.45">
      <c r="A28" s="4">
        <v>24</v>
      </c>
      <c r="B28" s="4">
        <v>8</v>
      </c>
      <c r="C28" s="4">
        <v>1</v>
      </c>
      <c r="D28" s="13" t="s">
        <v>27</v>
      </c>
      <c r="E28" s="35">
        <v>30</v>
      </c>
      <c r="F28" s="13">
        <v>1</v>
      </c>
      <c r="G28" s="13" t="s">
        <v>223</v>
      </c>
      <c r="H28" s="13">
        <v>1</v>
      </c>
      <c r="I28" s="13">
        <v>1</v>
      </c>
      <c r="J28" s="13">
        <v>1</v>
      </c>
      <c r="K28" s="19">
        <v>23.6127518854782</v>
      </c>
      <c r="L28" s="13">
        <v>1</v>
      </c>
      <c r="M28" s="13">
        <v>1</v>
      </c>
      <c r="N28" s="13">
        <v>1</v>
      </c>
      <c r="O28" s="13">
        <v>1</v>
      </c>
      <c r="P28" s="26">
        <v>1</v>
      </c>
      <c r="Q28" s="13">
        <v>1</v>
      </c>
      <c r="R28" s="26">
        <v>1</v>
      </c>
      <c r="S28" s="19">
        <v>23.6127518854782</v>
      </c>
      <c r="T28" s="13">
        <v>2</v>
      </c>
      <c r="U28" s="13">
        <v>5</v>
      </c>
      <c r="V28" s="13">
        <v>1</v>
      </c>
      <c r="W28" s="13">
        <v>1</v>
      </c>
      <c r="X28" s="13">
        <v>1</v>
      </c>
      <c r="Y28" s="13">
        <v>1</v>
      </c>
    </row>
    <row r="29" spans="1:25" ht="23.85" hidden="1" customHeight="1" x14ac:dyDescent="0.45">
      <c r="A29" s="4">
        <v>25</v>
      </c>
      <c r="B29" s="4">
        <v>14</v>
      </c>
      <c r="C29" s="4">
        <v>2</v>
      </c>
      <c r="D29" s="13">
        <v>15</v>
      </c>
      <c r="E29" s="35">
        <v>30</v>
      </c>
      <c r="F29" s="13">
        <v>1</v>
      </c>
      <c r="G29" s="13" t="s">
        <v>223</v>
      </c>
      <c r="H29" s="13">
        <v>1</v>
      </c>
      <c r="I29" s="13">
        <v>1</v>
      </c>
      <c r="J29" s="13">
        <v>1</v>
      </c>
      <c r="K29" s="19">
        <v>23.111176857331699</v>
      </c>
      <c r="L29" s="13">
        <v>1</v>
      </c>
      <c r="M29" s="13">
        <v>1</v>
      </c>
      <c r="N29" s="13">
        <v>1</v>
      </c>
      <c r="O29" s="13">
        <v>1</v>
      </c>
      <c r="P29" s="26">
        <v>1</v>
      </c>
      <c r="Q29" s="13">
        <v>2</v>
      </c>
      <c r="R29" s="26">
        <v>1</v>
      </c>
      <c r="S29" s="19">
        <v>23.111176857331699</v>
      </c>
      <c r="T29" s="13">
        <v>2</v>
      </c>
      <c r="U29" s="13">
        <v>9</v>
      </c>
      <c r="V29" s="13">
        <v>1</v>
      </c>
      <c r="W29" s="13">
        <v>1</v>
      </c>
      <c r="X29" s="13">
        <v>1</v>
      </c>
      <c r="Y29" s="13">
        <v>1</v>
      </c>
    </row>
    <row r="30" spans="1:25" ht="23.85" hidden="1" customHeight="1" x14ac:dyDescent="0.45">
      <c r="A30" s="4">
        <v>26</v>
      </c>
      <c r="B30" s="4">
        <v>18</v>
      </c>
      <c r="C30" s="4">
        <v>2</v>
      </c>
      <c r="D30" s="13" t="s">
        <v>27</v>
      </c>
      <c r="E30" s="35">
        <v>30</v>
      </c>
      <c r="F30" s="13">
        <v>1</v>
      </c>
      <c r="G30" s="13" t="s">
        <v>226</v>
      </c>
      <c r="H30" s="13">
        <v>1</v>
      </c>
      <c r="I30" s="13">
        <v>1</v>
      </c>
      <c r="J30" s="13">
        <v>1</v>
      </c>
      <c r="K30" s="19">
        <v>25.4374818122451</v>
      </c>
      <c r="L30" s="13">
        <v>1</v>
      </c>
      <c r="M30" s="13">
        <v>1</v>
      </c>
      <c r="N30" s="13">
        <v>1</v>
      </c>
      <c r="O30" s="13">
        <v>1</v>
      </c>
      <c r="P30" s="26">
        <v>1</v>
      </c>
      <c r="Q30" s="13">
        <v>1</v>
      </c>
      <c r="R30" s="26">
        <v>1</v>
      </c>
      <c r="S30" s="19">
        <v>25.4374818122451</v>
      </c>
      <c r="T30" s="13">
        <v>3</v>
      </c>
      <c r="U30" s="13">
        <v>11</v>
      </c>
      <c r="V30" s="13">
        <v>2</v>
      </c>
      <c r="W30" s="13">
        <v>1</v>
      </c>
      <c r="X30" s="13">
        <v>1</v>
      </c>
      <c r="Y30" s="13">
        <v>1</v>
      </c>
    </row>
    <row r="31" spans="1:25" ht="23.85" customHeight="1" x14ac:dyDescent="0.45">
      <c r="A31" s="4">
        <v>27</v>
      </c>
      <c r="B31" s="4">
        <v>21</v>
      </c>
      <c r="C31" s="4">
        <v>2</v>
      </c>
      <c r="D31" s="13">
        <v>6.15</v>
      </c>
      <c r="E31" s="35">
        <v>26</v>
      </c>
      <c r="F31" s="13">
        <v>1</v>
      </c>
      <c r="G31" s="13" t="s">
        <v>226</v>
      </c>
      <c r="H31" s="13">
        <v>1</v>
      </c>
      <c r="I31" s="13">
        <v>1</v>
      </c>
      <c r="J31" s="13">
        <v>2</v>
      </c>
      <c r="K31" s="19">
        <v>24.243918474687703</v>
      </c>
      <c r="L31" s="13">
        <v>1</v>
      </c>
      <c r="M31" s="13">
        <v>1</v>
      </c>
      <c r="N31" s="13">
        <v>1</v>
      </c>
      <c r="O31" s="13">
        <v>1</v>
      </c>
      <c r="P31" s="26">
        <v>1</v>
      </c>
      <c r="Q31" s="13">
        <v>2</v>
      </c>
      <c r="R31" s="26">
        <v>1</v>
      </c>
      <c r="S31" s="19">
        <v>24.243918474687703</v>
      </c>
      <c r="T31" s="13">
        <v>2</v>
      </c>
      <c r="U31" s="13">
        <v>11</v>
      </c>
      <c r="V31" s="13">
        <v>1</v>
      </c>
      <c r="W31" s="13">
        <v>2</v>
      </c>
      <c r="X31" s="13">
        <v>2</v>
      </c>
      <c r="Y31" s="13">
        <v>1</v>
      </c>
    </row>
    <row r="32" spans="1:25" ht="23.85" customHeight="1" x14ac:dyDescent="0.45">
      <c r="A32" s="4">
        <v>28</v>
      </c>
      <c r="B32" s="4">
        <v>12</v>
      </c>
      <c r="C32" s="4">
        <v>1</v>
      </c>
      <c r="D32" s="13">
        <v>4.1500000000000004</v>
      </c>
      <c r="E32" s="35">
        <v>23</v>
      </c>
      <c r="F32" s="13">
        <v>1</v>
      </c>
      <c r="G32" s="13" t="s">
        <v>224</v>
      </c>
      <c r="H32" s="13">
        <v>2</v>
      </c>
      <c r="I32" s="13">
        <v>1</v>
      </c>
      <c r="J32" s="13">
        <v>1</v>
      </c>
      <c r="K32" s="19">
        <v>22.3477821881418</v>
      </c>
      <c r="L32" s="13">
        <v>1</v>
      </c>
      <c r="M32" s="13">
        <v>1</v>
      </c>
      <c r="N32" s="13">
        <v>1</v>
      </c>
      <c r="O32" s="13">
        <v>1</v>
      </c>
      <c r="P32" s="26">
        <v>1</v>
      </c>
      <c r="Q32" s="13">
        <v>2</v>
      </c>
      <c r="R32" s="26">
        <v>1</v>
      </c>
      <c r="S32" s="19">
        <v>22.3477821881418</v>
      </c>
      <c r="T32" s="13">
        <v>2</v>
      </c>
      <c r="U32" s="13">
        <v>9</v>
      </c>
      <c r="V32" s="13">
        <v>1</v>
      </c>
      <c r="W32" s="13">
        <v>2</v>
      </c>
      <c r="X32" s="13">
        <v>2</v>
      </c>
      <c r="Y32" s="13">
        <v>1</v>
      </c>
    </row>
    <row r="33" spans="1:25" ht="23.85" hidden="1" customHeight="1" x14ac:dyDescent="0.45">
      <c r="A33" s="4">
        <v>29</v>
      </c>
      <c r="B33" s="4">
        <v>12</v>
      </c>
      <c r="C33" s="4">
        <v>1</v>
      </c>
      <c r="D33" s="13">
        <v>4.1500000000000004</v>
      </c>
      <c r="E33" s="35">
        <v>24</v>
      </c>
      <c r="F33" s="13">
        <v>1</v>
      </c>
      <c r="G33" s="13" t="s">
        <v>224</v>
      </c>
      <c r="H33" s="13">
        <v>2</v>
      </c>
      <c r="I33" s="13">
        <v>1</v>
      </c>
      <c r="J33" s="13">
        <v>1</v>
      </c>
      <c r="K33" s="19">
        <v>23.555555555555557</v>
      </c>
      <c r="L33" s="13">
        <v>1</v>
      </c>
      <c r="M33" s="13">
        <v>1</v>
      </c>
      <c r="N33" s="13">
        <v>1</v>
      </c>
      <c r="O33" s="13">
        <v>1</v>
      </c>
      <c r="P33" s="26">
        <v>1</v>
      </c>
      <c r="Q33" s="13">
        <v>2</v>
      </c>
      <c r="R33" s="26">
        <v>1</v>
      </c>
      <c r="S33" s="19">
        <v>23.555555555555557</v>
      </c>
      <c r="T33" s="13">
        <v>2</v>
      </c>
      <c r="U33" s="13">
        <v>9</v>
      </c>
      <c r="V33" s="13">
        <v>1</v>
      </c>
      <c r="W33" s="13">
        <v>2</v>
      </c>
      <c r="X33" s="13">
        <v>2</v>
      </c>
      <c r="Y33" s="13">
        <v>2</v>
      </c>
    </row>
    <row r="34" spans="1:25" ht="23.85" hidden="1" customHeight="1" x14ac:dyDescent="0.45">
      <c r="A34" s="4">
        <v>31</v>
      </c>
      <c r="B34" s="4">
        <v>6</v>
      </c>
      <c r="C34" s="4">
        <v>1</v>
      </c>
      <c r="D34" s="13">
        <v>15</v>
      </c>
      <c r="E34" s="35">
        <v>24</v>
      </c>
      <c r="F34" s="13">
        <v>1</v>
      </c>
      <c r="G34" s="13" t="s">
        <v>223</v>
      </c>
      <c r="H34" s="13">
        <v>1</v>
      </c>
      <c r="I34" s="13">
        <v>1</v>
      </c>
      <c r="J34" s="13">
        <v>1</v>
      </c>
      <c r="K34" s="19">
        <v>21.182813291615499</v>
      </c>
      <c r="L34" s="13">
        <v>1</v>
      </c>
      <c r="M34" s="13">
        <v>1</v>
      </c>
      <c r="N34" s="13">
        <v>1</v>
      </c>
      <c r="O34" s="13">
        <v>1</v>
      </c>
      <c r="P34" s="26">
        <v>1</v>
      </c>
      <c r="Q34" s="13">
        <v>2</v>
      </c>
      <c r="R34" s="26">
        <v>1</v>
      </c>
      <c r="S34" s="19">
        <v>21.182813291615499</v>
      </c>
      <c r="T34" s="13">
        <v>2</v>
      </c>
      <c r="U34" s="13">
        <v>8</v>
      </c>
      <c r="V34" s="13">
        <v>1</v>
      </c>
      <c r="W34" s="13">
        <v>1</v>
      </c>
      <c r="X34" s="13">
        <v>1</v>
      </c>
      <c r="Y34" s="13">
        <v>1</v>
      </c>
    </row>
    <row r="35" spans="1:25" ht="23.85" hidden="1" customHeight="1" x14ac:dyDescent="0.45">
      <c r="A35" s="4">
        <v>31</v>
      </c>
      <c r="B35" s="4">
        <v>18</v>
      </c>
      <c r="C35" s="4">
        <v>2</v>
      </c>
      <c r="D35" s="13">
        <v>15</v>
      </c>
      <c r="E35" s="35">
        <v>26</v>
      </c>
      <c r="F35" s="13">
        <v>1</v>
      </c>
      <c r="G35" s="13" t="s">
        <v>226</v>
      </c>
      <c r="H35" s="13">
        <v>1</v>
      </c>
      <c r="I35" s="13">
        <v>1</v>
      </c>
      <c r="J35" s="13">
        <v>1</v>
      </c>
      <c r="K35" s="19">
        <v>19.223375624759708</v>
      </c>
      <c r="L35" s="13">
        <v>1</v>
      </c>
      <c r="M35" s="13">
        <v>1</v>
      </c>
      <c r="N35" s="13">
        <v>1</v>
      </c>
      <c r="O35" s="13">
        <v>1</v>
      </c>
      <c r="P35" s="26">
        <v>1</v>
      </c>
      <c r="Q35" s="13">
        <v>2</v>
      </c>
      <c r="R35" s="26">
        <v>1</v>
      </c>
      <c r="S35" s="19">
        <v>19.223375624759708</v>
      </c>
      <c r="T35" s="13">
        <v>2</v>
      </c>
      <c r="U35" s="13">
        <v>11</v>
      </c>
      <c r="V35" s="13">
        <v>1</v>
      </c>
      <c r="W35" s="13">
        <v>1</v>
      </c>
      <c r="X35" s="13">
        <v>1</v>
      </c>
      <c r="Y35" s="13">
        <v>2</v>
      </c>
    </row>
    <row r="36" spans="1:25" ht="23.85" hidden="1" customHeight="1" x14ac:dyDescent="0.45">
      <c r="A36" s="4">
        <v>32</v>
      </c>
      <c r="B36" s="4">
        <v>14</v>
      </c>
      <c r="C36" s="4">
        <v>2</v>
      </c>
      <c r="D36" s="13">
        <v>3</v>
      </c>
      <c r="E36" s="35">
        <v>38</v>
      </c>
      <c r="F36" s="13">
        <v>2</v>
      </c>
      <c r="G36" s="13" t="s">
        <v>223</v>
      </c>
      <c r="H36" s="13">
        <v>1</v>
      </c>
      <c r="I36" s="13">
        <v>1</v>
      </c>
      <c r="J36" s="13">
        <v>1</v>
      </c>
      <c r="K36" s="19">
        <v>21.287426535239948</v>
      </c>
      <c r="L36" s="13">
        <v>1</v>
      </c>
      <c r="M36" s="13">
        <v>1</v>
      </c>
      <c r="N36" s="13">
        <v>1</v>
      </c>
      <c r="O36" s="13">
        <v>1</v>
      </c>
      <c r="P36" s="26">
        <v>1</v>
      </c>
      <c r="Q36" s="13">
        <v>1</v>
      </c>
      <c r="R36" s="26">
        <v>1</v>
      </c>
      <c r="S36" s="19">
        <v>21.287426535239948</v>
      </c>
      <c r="T36" s="13">
        <v>2</v>
      </c>
      <c r="U36" s="13">
        <v>12</v>
      </c>
      <c r="V36" s="13">
        <v>2</v>
      </c>
      <c r="W36" s="13">
        <v>1</v>
      </c>
      <c r="X36" s="13">
        <v>1</v>
      </c>
      <c r="Y36" s="13">
        <v>2</v>
      </c>
    </row>
    <row r="37" spans="1:25" ht="23.85" hidden="1" customHeight="1" x14ac:dyDescent="0.45">
      <c r="A37" s="4">
        <v>33</v>
      </c>
      <c r="B37" s="4">
        <v>18</v>
      </c>
      <c r="C37" s="4">
        <v>2</v>
      </c>
      <c r="D37" s="13">
        <v>3</v>
      </c>
      <c r="E37" s="35">
        <v>36</v>
      </c>
      <c r="F37" s="13">
        <v>2</v>
      </c>
      <c r="G37" s="13" t="s">
        <v>226</v>
      </c>
      <c r="H37" s="13">
        <v>1</v>
      </c>
      <c r="I37" s="13">
        <v>1</v>
      </c>
      <c r="J37" s="13">
        <v>1</v>
      </c>
      <c r="K37" s="19">
        <v>24.998913556861499</v>
      </c>
      <c r="L37" s="13">
        <v>1</v>
      </c>
      <c r="M37" s="13">
        <v>1</v>
      </c>
      <c r="N37" s="13">
        <v>1</v>
      </c>
      <c r="O37" s="13">
        <v>1</v>
      </c>
      <c r="P37" s="26">
        <v>1</v>
      </c>
      <c r="Q37" s="13">
        <v>1</v>
      </c>
      <c r="R37" s="26">
        <v>1</v>
      </c>
      <c r="S37" s="19">
        <v>24.998913556861499</v>
      </c>
      <c r="T37" s="13">
        <v>3</v>
      </c>
      <c r="U37" s="13">
        <v>8</v>
      </c>
      <c r="V37" s="13">
        <v>2</v>
      </c>
      <c r="W37" s="13">
        <v>1</v>
      </c>
      <c r="X37" s="13">
        <v>1</v>
      </c>
      <c r="Y37" s="13">
        <v>2</v>
      </c>
    </row>
    <row r="38" spans="1:25" ht="23.85" hidden="1" customHeight="1" x14ac:dyDescent="0.45">
      <c r="A38" s="4">
        <v>34</v>
      </c>
      <c r="B38" s="4">
        <v>11</v>
      </c>
      <c r="C38" s="4">
        <v>1</v>
      </c>
      <c r="D38" s="13" t="s">
        <v>27</v>
      </c>
      <c r="E38" s="35">
        <v>29</v>
      </c>
      <c r="F38" s="13">
        <v>1</v>
      </c>
      <c r="G38" s="13" t="s">
        <v>226</v>
      </c>
      <c r="H38" s="13">
        <v>1</v>
      </c>
      <c r="I38" s="13">
        <v>1</v>
      </c>
      <c r="J38" s="13">
        <v>1</v>
      </c>
      <c r="K38" s="19">
        <v>23.233456176894723</v>
      </c>
      <c r="L38" s="13">
        <v>1</v>
      </c>
      <c r="M38" s="13">
        <v>1</v>
      </c>
      <c r="N38" s="13">
        <v>1</v>
      </c>
      <c r="O38" s="13">
        <v>1</v>
      </c>
      <c r="P38" s="26">
        <v>1</v>
      </c>
      <c r="Q38" s="13">
        <v>1</v>
      </c>
      <c r="R38" s="26">
        <v>1</v>
      </c>
      <c r="S38" s="19">
        <v>23.233456176894723</v>
      </c>
      <c r="T38" s="13">
        <v>2</v>
      </c>
      <c r="U38" s="13">
        <v>11</v>
      </c>
      <c r="V38" s="13">
        <v>1</v>
      </c>
      <c r="W38" s="13">
        <v>1</v>
      </c>
      <c r="X38" s="13">
        <v>1</v>
      </c>
      <c r="Y38" s="13">
        <v>2</v>
      </c>
    </row>
    <row r="39" spans="1:25" ht="23.85" customHeight="1" x14ac:dyDescent="0.45">
      <c r="A39" s="4">
        <v>35</v>
      </c>
      <c r="B39" s="4">
        <v>21</v>
      </c>
      <c r="C39" s="4">
        <v>2</v>
      </c>
      <c r="D39" s="13">
        <v>6.15</v>
      </c>
      <c r="E39" s="35">
        <v>30</v>
      </c>
      <c r="F39" s="13">
        <v>1</v>
      </c>
      <c r="G39" s="13" t="s">
        <v>223</v>
      </c>
      <c r="H39" s="13">
        <v>1</v>
      </c>
      <c r="I39" s="13">
        <v>1</v>
      </c>
      <c r="J39" s="13">
        <v>2</v>
      </c>
      <c r="K39" s="19">
        <v>28.566481994459835</v>
      </c>
      <c r="L39" s="13">
        <v>1</v>
      </c>
      <c r="M39" s="13">
        <v>1</v>
      </c>
      <c r="N39" s="13">
        <v>1</v>
      </c>
      <c r="O39" s="13">
        <v>1</v>
      </c>
      <c r="P39" s="26">
        <v>1</v>
      </c>
      <c r="Q39" s="13">
        <v>2</v>
      </c>
      <c r="R39" s="26">
        <v>1</v>
      </c>
      <c r="S39" s="19">
        <v>28.566481994459835</v>
      </c>
      <c r="T39" s="13">
        <v>3</v>
      </c>
      <c r="U39" s="13">
        <v>3</v>
      </c>
      <c r="V39" s="13">
        <v>1</v>
      </c>
      <c r="W39" s="13">
        <v>2</v>
      </c>
      <c r="X39" s="13">
        <v>2</v>
      </c>
      <c r="Y39" s="13">
        <v>1</v>
      </c>
    </row>
    <row r="40" spans="1:25" ht="23.85" hidden="1" customHeight="1" x14ac:dyDescent="0.45">
      <c r="A40" s="4">
        <v>36</v>
      </c>
      <c r="B40" s="4">
        <v>8</v>
      </c>
      <c r="C40" s="4">
        <v>1</v>
      </c>
      <c r="D40" s="13" t="s">
        <v>27</v>
      </c>
      <c r="E40" s="35">
        <v>26</v>
      </c>
      <c r="F40" s="13">
        <v>1</v>
      </c>
      <c r="G40" s="13" t="s">
        <v>226</v>
      </c>
      <c r="H40" s="13">
        <v>1</v>
      </c>
      <c r="I40" s="13">
        <v>1</v>
      </c>
      <c r="J40" s="13">
        <v>1</v>
      </c>
      <c r="K40" s="19">
        <v>18.666666666666668</v>
      </c>
      <c r="L40" s="13">
        <v>1</v>
      </c>
      <c r="M40" s="13">
        <v>1</v>
      </c>
      <c r="N40" s="13">
        <v>1</v>
      </c>
      <c r="O40" s="13">
        <v>1</v>
      </c>
      <c r="P40" s="26">
        <v>1</v>
      </c>
      <c r="Q40" s="13">
        <v>1</v>
      </c>
      <c r="R40" s="26">
        <v>1</v>
      </c>
      <c r="S40" s="19">
        <v>18.666666666666668</v>
      </c>
      <c r="T40" s="13">
        <v>2</v>
      </c>
      <c r="U40" s="13">
        <v>11</v>
      </c>
      <c r="V40" s="13">
        <v>1</v>
      </c>
      <c r="W40" s="13">
        <v>1</v>
      </c>
      <c r="X40" s="13">
        <v>1</v>
      </c>
      <c r="Y40" s="13">
        <v>1</v>
      </c>
    </row>
    <row r="41" spans="1:25" ht="23.85" hidden="1" customHeight="1" x14ac:dyDescent="0.45">
      <c r="A41" s="4">
        <v>37</v>
      </c>
      <c r="B41" s="4">
        <v>8</v>
      </c>
      <c r="C41" s="4">
        <v>1</v>
      </c>
      <c r="D41" s="13">
        <v>6</v>
      </c>
      <c r="E41" s="35">
        <v>29</v>
      </c>
      <c r="F41" s="13">
        <v>1</v>
      </c>
      <c r="G41" s="13" t="s">
        <v>223</v>
      </c>
      <c r="H41" s="13">
        <v>1</v>
      </c>
      <c r="I41" s="13">
        <v>1</v>
      </c>
      <c r="J41" s="13">
        <v>2</v>
      </c>
      <c r="K41" s="19">
        <v>28.141378144528101</v>
      </c>
      <c r="L41" s="13">
        <v>1</v>
      </c>
      <c r="M41" s="13">
        <v>1</v>
      </c>
      <c r="N41" s="13">
        <v>1</v>
      </c>
      <c r="O41" s="13">
        <v>1</v>
      </c>
      <c r="P41" s="26">
        <v>1</v>
      </c>
      <c r="Q41" s="13">
        <v>1</v>
      </c>
      <c r="R41" s="26">
        <v>1</v>
      </c>
      <c r="S41" s="19">
        <v>28.141378144528101</v>
      </c>
      <c r="T41" s="13">
        <v>3</v>
      </c>
      <c r="U41" s="13">
        <v>2</v>
      </c>
      <c r="V41" s="13">
        <v>1</v>
      </c>
      <c r="W41" s="13">
        <v>1</v>
      </c>
      <c r="X41" s="13">
        <v>1</v>
      </c>
      <c r="Y41" s="13">
        <v>1</v>
      </c>
    </row>
    <row r="42" spans="1:25" ht="23.85" hidden="1" customHeight="1" x14ac:dyDescent="0.45">
      <c r="A42" s="4">
        <v>38</v>
      </c>
      <c r="B42" s="4">
        <v>11</v>
      </c>
      <c r="C42" s="4">
        <v>1</v>
      </c>
      <c r="D42" s="13">
        <v>3</v>
      </c>
      <c r="E42" s="35">
        <v>41</v>
      </c>
      <c r="F42" s="13">
        <v>2</v>
      </c>
      <c r="G42" s="13" t="s">
        <v>223</v>
      </c>
      <c r="H42" s="13">
        <v>1</v>
      </c>
      <c r="I42" s="13">
        <v>1</v>
      </c>
      <c r="J42" s="13">
        <v>1</v>
      </c>
      <c r="K42" s="19">
        <v>28.6171113135673</v>
      </c>
      <c r="L42" s="13">
        <v>1</v>
      </c>
      <c r="M42" s="13">
        <v>1</v>
      </c>
      <c r="N42" s="13">
        <v>1</v>
      </c>
      <c r="O42" s="13">
        <v>1</v>
      </c>
      <c r="P42" s="26">
        <v>1</v>
      </c>
      <c r="Q42" s="13">
        <v>1</v>
      </c>
      <c r="R42" s="26">
        <v>1</v>
      </c>
      <c r="S42" s="19">
        <v>28.6171113135673</v>
      </c>
      <c r="T42" s="13">
        <v>3</v>
      </c>
      <c r="U42" s="13">
        <v>7</v>
      </c>
      <c r="V42" s="13">
        <v>2</v>
      </c>
      <c r="W42" s="13">
        <v>1</v>
      </c>
      <c r="X42" s="13">
        <v>1</v>
      </c>
      <c r="Y42" s="13">
        <v>1</v>
      </c>
    </row>
    <row r="43" spans="1:25" ht="23.85" hidden="1" customHeight="1" x14ac:dyDescent="0.45">
      <c r="A43" s="4">
        <v>39</v>
      </c>
      <c r="B43" s="4">
        <v>12</v>
      </c>
      <c r="C43" s="4">
        <v>1</v>
      </c>
      <c r="D43" s="13">
        <v>3</v>
      </c>
      <c r="E43" s="35">
        <v>39</v>
      </c>
      <c r="F43" s="13">
        <v>2</v>
      </c>
      <c r="G43" s="13" t="s">
        <v>226</v>
      </c>
      <c r="H43" s="13">
        <v>1</v>
      </c>
      <c r="I43" s="13">
        <v>1</v>
      </c>
      <c r="J43" s="13">
        <v>1</v>
      </c>
      <c r="K43" s="19">
        <v>22.611262984878401</v>
      </c>
      <c r="L43" s="13">
        <v>1</v>
      </c>
      <c r="M43" s="13">
        <v>1</v>
      </c>
      <c r="N43" s="13">
        <v>1</v>
      </c>
      <c r="O43" s="13">
        <v>1</v>
      </c>
      <c r="P43" s="26">
        <v>1</v>
      </c>
      <c r="Q43" s="13">
        <v>1</v>
      </c>
      <c r="R43" s="26">
        <v>1</v>
      </c>
      <c r="S43" s="19">
        <v>22.611262984878401</v>
      </c>
      <c r="T43" s="13">
        <v>2</v>
      </c>
      <c r="U43" s="13">
        <v>6</v>
      </c>
      <c r="V43" s="13">
        <v>1</v>
      </c>
      <c r="W43" s="13">
        <v>1</v>
      </c>
      <c r="X43" s="13">
        <v>1</v>
      </c>
      <c r="Y43" s="13">
        <v>1</v>
      </c>
    </row>
    <row r="44" spans="1:25" ht="23.85" customHeight="1" x14ac:dyDescent="0.45">
      <c r="A44" s="4">
        <v>41</v>
      </c>
      <c r="B44" s="4">
        <v>13</v>
      </c>
      <c r="C44" s="4">
        <v>2</v>
      </c>
      <c r="D44" s="13">
        <v>3.15</v>
      </c>
      <c r="E44" s="35">
        <v>38</v>
      </c>
      <c r="F44" s="13">
        <v>2</v>
      </c>
      <c r="G44" s="13" t="s">
        <v>226</v>
      </c>
      <c r="H44" s="13">
        <v>1</v>
      </c>
      <c r="I44" s="13">
        <v>1</v>
      </c>
      <c r="J44" s="13">
        <v>1</v>
      </c>
      <c r="K44" s="19">
        <v>26.564344746162927</v>
      </c>
      <c r="L44" s="13">
        <v>1</v>
      </c>
      <c r="M44" s="13">
        <v>1</v>
      </c>
      <c r="N44" s="13">
        <v>1</v>
      </c>
      <c r="O44" s="13">
        <v>1</v>
      </c>
      <c r="P44" s="26">
        <v>1</v>
      </c>
      <c r="Q44" s="13">
        <v>2</v>
      </c>
      <c r="R44" s="26">
        <v>1</v>
      </c>
      <c r="S44" s="19">
        <v>26.564344746162927</v>
      </c>
      <c r="T44" s="13">
        <v>3</v>
      </c>
      <c r="U44" s="13">
        <v>7</v>
      </c>
      <c r="V44" s="13">
        <v>2</v>
      </c>
      <c r="W44" s="13">
        <v>2</v>
      </c>
      <c r="X44" s="13">
        <v>2</v>
      </c>
      <c r="Y44" s="13">
        <v>1</v>
      </c>
    </row>
    <row r="45" spans="1:25" ht="23.85" hidden="1" customHeight="1" x14ac:dyDescent="0.45">
      <c r="A45" s="4">
        <v>41</v>
      </c>
      <c r="B45" s="4">
        <v>11</v>
      </c>
      <c r="C45" s="4">
        <v>1</v>
      </c>
      <c r="D45" s="13">
        <v>15</v>
      </c>
      <c r="E45" s="35">
        <v>27</v>
      </c>
      <c r="F45" s="13">
        <v>1</v>
      </c>
      <c r="G45" s="13" t="s">
        <v>223</v>
      </c>
      <c r="H45" s="13">
        <v>1</v>
      </c>
      <c r="I45" s="13">
        <v>1</v>
      </c>
      <c r="J45" s="13">
        <v>1</v>
      </c>
      <c r="K45" s="19">
        <v>24.7767952496913</v>
      </c>
      <c r="L45" s="13">
        <v>1</v>
      </c>
      <c r="M45" s="13">
        <v>1</v>
      </c>
      <c r="N45" s="13">
        <v>1</v>
      </c>
      <c r="O45" s="13">
        <v>1</v>
      </c>
      <c r="P45" s="26">
        <v>1</v>
      </c>
      <c r="Q45" s="13">
        <v>2</v>
      </c>
      <c r="R45" s="26">
        <v>1</v>
      </c>
      <c r="S45" s="19">
        <v>24.7767952496913</v>
      </c>
      <c r="T45" s="13">
        <v>2</v>
      </c>
      <c r="U45" s="13">
        <v>9</v>
      </c>
      <c r="V45" s="13">
        <v>1</v>
      </c>
      <c r="W45" s="13">
        <v>1</v>
      </c>
      <c r="X45" s="13">
        <v>1</v>
      </c>
      <c r="Y45" s="13">
        <v>2</v>
      </c>
    </row>
    <row r="46" spans="1:25" ht="23.85" customHeight="1" x14ac:dyDescent="0.45">
      <c r="A46" s="4">
        <v>42</v>
      </c>
      <c r="B46" s="4">
        <v>14</v>
      </c>
      <c r="C46" s="4">
        <v>2</v>
      </c>
      <c r="D46" s="13">
        <v>6.15</v>
      </c>
      <c r="E46" s="35">
        <v>28</v>
      </c>
      <c r="F46" s="13">
        <v>1</v>
      </c>
      <c r="G46" s="13" t="s">
        <v>226</v>
      </c>
      <c r="H46" s="13">
        <v>1</v>
      </c>
      <c r="I46" s="13">
        <v>1</v>
      </c>
      <c r="J46" s="13">
        <v>2</v>
      </c>
      <c r="K46" s="19">
        <v>28.2519698194114</v>
      </c>
      <c r="L46" s="13">
        <v>1</v>
      </c>
      <c r="M46" s="13">
        <v>1</v>
      </c>
      <c r="N46" s="13">
        <v>1</v>
      </c>
      <c r="O46" s="13">
        <v>1</v>
      </c>
      <c r="P46" s="26">
        <v>1</v>
      </c>
      <c r="Q46" s="13">
        <v>2</v>
      </c>
      <c r="R46" s="26">
        <v>1</v>
      </c>
      <c r="S46" s="19">
        <v>28.2519698194114</v>
      </c>
      <c r="T46" s="13">
        <v>3</v>
      </c>
      <c r="U46" s="13">
        <v>7</v>
      </c>
      <c r="V46" s="13">
        <v>2</v>
      </c>
      <c r="W46" s="13">
        <v>2</v>
      </c>
      <c r="X46" s="13">
        <v>2</v>
      </c>
      <c r="Y46" s="13">
        <v>1</v>
      </c>
    </row>
    <row r="47" spans="1:25" ht="23.85" hidden="1" customHeight="1" x14ac:dyDescent="0.45">
      <c r="A47" s="4">
        <v>43</v>
      </c>
      <c r="B47" s="4">
        <v>13</v>
      </c>
      <c r="C47" s="4">
        <v>2</v>
      </c>
      <c r="D47" s="13" t="s">
        <v>27</v>
      </c>
      <c r="E47" s="35">
        <v>22</v>
      </c>
      <c r="F47" s="13">
        <v>1</v>
      </c>
      <c r="G47" s="13" t="s">
        <v>223</v>
      </c>
      <c r="H47" s="13">
        <v>1</v>
      </c>
      <c r="I47" s="13">
        <v>1</v>
      </c>
      <c r="J47" s="13">
        <v>1</v>
      </c>
      <c r="K47" s="19">
        <v>22.313278429145196</v>
      </c>
      <c r="L47" s="13">
        <v>1</v>
      </c>
      <c r="M47" s="13">
        <v>1</v>
      </c>
      <c r="N47" s="13">
        <v>1</v>
      </c>
      <c r="O47" s="13">
        <v>1</v>
      </c>
      <c r="P47" s="26">
        <v>1</v>
      </c>
      <c r="Q47" s="13">
        <v>1</v>
      </c>
      <c r="R47" s="26">
        <v>1</v>
      </c>
      <c r="S47" s="19">
        <v>22.313278429145196</v>
      </c>
      <c r="T47" s="13">
        <v>2</v>
      </c>
      <c r="U47" s="13">
        <v>14</v>
      </c>
      <c r="V47" s="13">
        <v>2</v>
      </c>
      <c r="W47" s="13">
        <v>1</v>
      </c>
      <c r="X47" s="13">
        <v>1</v>
      </c>
      <c r="Y47" s="13">
        <v>2</v>
      </c>
    </row>
    <row r="48" spans="1:25" ht="23.85" hidden="1" customHeight="1" x14ac:dyDescent="0.45">
      <c r="A48" s="4">
        <v>44</v>
      </c>
      <c r="B48" s="4">
        <v>15</v>
      </c>
      <c r="C48" s="4">
        <v>2</v>
      </c>
      <c r="D48" s="13" t="s">
        <v>27</v>
      </c>
      <c r="E48" s="35">
        <v>28</v>
      </c>
      <c r="F48" s="13">
        <v>1</v>
      </c>
      <c r="G48" s="13" t="s">
        <v>226</v>
      </c>
      <c r="H48" s="13">
        <v>1</v>
      </c>
      <c r="I48" s="13">
        <v>1</v>
      </c>
      <c r="J48" s="13">
        <v>1</v>
      </c>
      <c r="K48" s="19">
        <v>27.219617816342701</v>
      </c>
      <c r="L48" s="13">
        <v>1</v>
      </c>
      <c r="M48" s="13">
        <v>1</v>
      </c>
      <c r="N48" s="13">
        <v>1</v>
      </c>
      <c r="O48" s="13">
        <v>1</v>
      </c>
      <c r="P48" s="26">
        <v>1</v>
      </c>
      <c r="Q48" s="13">
        <v>1</v>
      </c>
      <c r="R48" s="26">
        <v>1</v>
      </c>
      <c r="S48" s="19">
        <v>27.219617816342701</v>
      </c>
      <c r="T48" s="13">
        <v>3</v>
      </c>
      <c r="U48" s="13">
        <v>6</v>
      </c>
      <c r="V48" s="13">
        <v>1</v>
      </c>
      <c r="W48" s="13">
        <v>1</v>
      </c>
      <c r="X48" s="13">
        <v>1</v>
      </c>
      <c r="Y48" s="13">
        <v>1</v>
      </c>
    </row>
    <row r="49" spans="1:25" ht="23.85" hidden="1" customHeight="1" x14ac:dyDescent="0.45">
      <c r="A49" s="4">
        <v>45</v>
      </c>
      <c r="B49" s="4">
        <v>14</v>
      </c>
      <c r="C49" s="4">
        <v>2</v>
      </c>
      <c r="D49" s="13">
        <v>3</v>
      </c>
      <c r="E49" s="35">
        <v>37</v>
      </c>
      <c r="F49" s="13">
        <v>2</v>
      </c>
      <c r="G49" s="13" t="s">
        <v>223</v>
      </c>
      <c r="H49" s="13">
        <v>1</v>
      </c>
      <c r="I49" s="13">
        <v>1</v>
      </c>
      <c r="J49" s="13">
        <v>1</v>
      </c>
      <c r="K49" s="19">
        <v>25.4374818122451</v>
      </c>
      <c r="L49" s="13">
        <v>1</v>
      </c>
      <c r="M49" s="13">
        <v>1</v>
      </c>
      <c r="N49" s="13">
        <v>1</v>
      </c>
      <c r="O49" s="13">
        <v>1</v>
      </c>
      <c r="P49" s="26">
        <v>1</v>
      </c>
      <c r="Q49" s="13">
        <v>1</v>
      </c>
      <c r="R49" s="26">
        <v>1</v>
      </c>
      <c r="S49" s="19">
        <v>25.4374818122451</v>
      </c>
      <c r="T49" s="13">
        <v>3</v>
      </c>
      <c r="U49" s="13">
        <v>8</v>
      </c>
      <c r="V49" s="13">
        <v>2</v>
      </c>
      <c r="W49" s="13">
        <v>1</v>
      </c>
      <c r="X49" s="13">
        <v>1</v>
      </c>
      <c r="Y49" s="13">
        <v>1</v>
      </c>
    </row>
    <row r="50" spans="1:25" ht="23.85" customHeight="1" x14ac:dyDescent="0.45">
      <c r="A50" s="4">
        <v>46</v>
      </c>
      <c r="B50" s="4">
        <v>16</v>
      </c>
      <c r="C50" s="4">
        <v>2</v>
      </c>
      <c r="D50" s="13">
        <v>3.15</v>
      </c>
      <c r="E50" s="35">
        <v>39</v>
      </c>
      <c r="F50" s="13">
        <v>2</v>
      </c>
      <c r="G50" s="13" t="s">
        <v>223</v>
      </c>
      <c r="H50" s="13">
        <v>1</v>
      </c>
      <c r="I50" s="13">
        <v>1</v>
      </c>
      <c r="J50" s="13">
        <v>1</v>
      </c>
      <c r="K50" s="19">
        <v>27.125819648214001</v>
      </c>
      <c r="L50" s="13">
        <v>1</v>
      </c>
      <c r="M50" s="13">
        <v>1</v>
      </c>
      <c r="N50" s="13">
        <v>1</v>
      </c>
      <c r="O50" s="13">
        <v>1</v>
      </c>
      <c r="P50" s="26">
        <v>1</v>
      </c>
      <c r="Q50" s="13">
        <v>2</v>
      </c>
      <c r="R50" s="26">
        <v>1</v>
      </c>
      <c r="S50" s="19">
        <v>27.125819648214001</v>
      </c>
      <c r="T50" s="13">
        <v>3</v>
      </c>
      <c r="U50" s="13">
        <v>2</v>
      </c>
      <c r="V50" s="13">
        <v>1</v>
      </c>
      <c r="W50" s="13">
        <v>2</v>
      </c>
      <c r="X50" s="13">
        <v>2</v>
      </c>
      <c r="Y50" s="13">
        <v>1</v>
      </c>
    </row>
    <row r="51" spans="1:25" ht="23.85" hidden="1" customHeight="1" x14ac:dyDescent="0.45">
      <c r="A51" s="4">
        <v>47</v>
      </c>
      <c r="B51" s="4">
        <v>16</v>
      </c>
      <c r="C51" s="4">
        <v>2</v>
      </c>
      <c r="D51" s="13">
        <v>3</v>
      </c>
      <c r="E51" s="35">
        <v>40</v>
      </c>
      <c r="F51" s="13">
        <v>2</v>
      </c>
      <c r="G51" s="13" t="s">
        <v>226</v>
      </c>
      <c r="H51" s="13">
        <v>1</v>
      </c>
      <c r="I51" s="13">
        <v>1</v>
      </c>
      <c r="J51" s="13">
        <v>1</v>
      </c>
      <c r="K51" s="19">
        <v>17.111755444897099</v>
      </c>
      <c r="L51" s="13">
        <v>1</v>
      </c>
      <c r="M51" s="13">
        <v>1</v>
      </c>
      <c r="N51" s="13">
        <v>1</v>
      </c>
      <c r="O51" s="13">
        <v>1</v>
      </c>
      <c r="P51" s="26">
        <v>1</v>
      </c>
      <c r="Q51" s="13">
        <v>1</v>
      </c>
      <c r="R51" s="26">
        <v>1</v>
      </c>
      <c r="S51" s="19">
        <v>17.111755444897099</v>
      </c>
      <c r="T51" s="13">
        <v>1</v>
      </c>
      <c r="U51" s="13">
        <v>11</v>
      </c>
      <c r="V51" s="13">
        <v>1</v>
      </c>
      <c r="W51" s="13">
        <v>1</v>
      </c>
      <c r="X51" s="13">
        <v>1</v>
      </c>
      <c r="Y51" s="13">
        <v>1</v>
      </c>
    </row>
    <row r="52" spans="1:25" ht="23.85" hidden="1" customHeight="1" x14ac:dyDescent="0.45">
      <c r="A52" s="4">
        <v>48</v>
      </c>
      <c r="B52" s="4">
        <v>15</v>
      </c>
      <c r="C52" s="4">
        <v>2</v>
      </c>
      <c r="D52" s="13">
        <v>4</v>
      </c>
      <c r="E52" s="35">
        <v>19</v>
      </c>
      <c r="F52" s="13">
        <v>1</v>
      </c>
      <c r="G52" s="13" t="s">
        <v>224</v>
      </c>
      <c r="H52" s="13">
        <v>2</v>
      </c>
      <c r="I52" s="13">
        <v>1</v>
      </c>
      <c r="J52" s="13">
        <v>1</v>
      </c>
      <c r="K52" s="19">
        <v>22.213678499722331</v>
      </c>
      <c r="L52" s="13">
        <v>1</v>
      </c>
      <c r="M52" s="13">
        <v>1</v>
      </c>
      <c r="N52" s="13">
        <v>1</v>
      </c>
      <c r="O52" s="13">
        <v>1</v>
      </c>
      <c r="P52" s="26">
        <v>1</v>
      </c>
      <c r="Q52" s="13">
        <v>1</v>
      </c>
      <c r="R52" s="26">
        <v>1</v>
      </c>
      <c r="S52" s="19">
        <v>22.213678499722331</v>
      </c>
      <c r="T52" s="13">
        <v>2</v>
      </c>
      <c r="U52" s="13">
        <v>7</v>
      </c>
      <c r="V52" s="13">
        <v>1</v>
      </c>
      <c r="W52" s="13">
        <v>1</v>
      </c>
      <c r="X52" s="13">
        <v>1</v>
      </c>
      <c r="Y52" s="13">
        <v>1</v>
      </c>
    </row>
    <row r="53" spans="1:25" ht="23.85" hidden="1" customHeight="1" x14ac:dyDescent="0.45">
      <c r="A53" s="4">
        <v>49</v>
      </c>
      <c r="B53" s="4">
        <v>11</v>
      </c>
      <c r="C53" s="4">
        <v>1</v>
      </c>
      <c r="D53" s="13">
        <v>4.5999999999999996</v>
      </c>
      <c r="E53" s="35">
        <v>26</v>
      </c>
      <c r="F53" s="13">
        <v>1</v>
      </c>
      <c r="G53" s="13" t="s">
        <v>224</v>
      </c>
      <c r="H53" s="13">
        <v>2</v>
      </c>
      <c r="I53" s="13">
        <v>1</v>
      </c>
      <c r="J53" s="13">
        <v>2</v>
      </c>
      <c r="K53" s="19">
        <v>19.8991161191286</v>
      </c>
      <c r="L53" s="13">
        <v>1</v>
      </c>
      <c r="M53" s="13">
        <v>1</v>
      </c>
      <c r="N53" s="13">
        <v>1</v>
      </c>
      <c r="O53" s="13">
        <v>1</v>
      </c>
      <c r="P53" s="26">
        <v>1</v>
      </c>
      <c r="Q53" s="13">
        <v>1</v>
      </c>
      <c r="R53" s="26">
        <v>1</v>
      </c>
      <c r="S53" s="19">
        <v>19.8991161191286</v>
      </c>
      <c r="T53" s="13">
        <v>2</v>
      </c>
      <c r="U53" s="13">
        <v>11</v>
      </c>
      <c r="V53" s="13">
        <v>1</v>
      </c>
      <c r="W53" s="13">
        <v>2</v>
      </c>
      <c r="X53" s="13">
        <v>2</v>
      </c>
      <c r="Y53" s="13">
        <v>2</v>
      </c>
    </row>
    <row r="54" spans="1:25" ht="23.85" hidden="1" customHeight="1" x14ac:dyDescent="0.45">
      <c r="A54" s="4">
        <v>51</v>
      </c>
      <c r="B54" s="4">
        <v>14</v>
      </c>
      <c r="C54" s="4">
        <v>2</v>
      </c>
      <c r="D54" s="22">
        <v>10.11</v>
      </c>
      <c r="E54" s="35">
        <v>30</v>
      </c>
      <c r="F54" s="13">
        <v>1</v>
      </c>
      <c r="G54" s="13" t="s">
        <v>226</v>
      </c>
      <c r="H54" s="13">
        <v>1</v>
      </c>
      <c r="I54" s="13">
        <v>1</v>
      </c>
      <c r="J54" s="13">
        <v>1</v>
      </c>
      <c r="K54" s="19">
        <v>22.832879346258608</v>
      </c>
      <c r="L54" s="13">
        <v>1</v>
      </c>
      <c r="M54" s="13">
        <v>1</v>
      </c>
      <c r="N54" s="13">
        <v>2</v>
      </c>
      <c r="O54" s="13">
        <v>1</v>
      </c>
      <c r="P54" s="26">
        <v>1</v>
      </c>
      <c r="Q54" s="13">
        <v>1</v>
      </c>
      <c r="R54" s="26">
        <v>1</v>
      </c>
      <c r="S54" s="19">
        <v>22.832879346258608</v>
      </c>
      <c r="T54" s="13">
        <v>2</v>
      </c>
      <c r="U54" s="13">
        <v>11</v>
      </c>
      <c r="V54" s="13">
        <v>1</v>
      </c>
      <c r="W54" s="13">
        <v>2</v>
      </c>
      <c r="X54" s="13">
        <v>2</v>
      </c>
      <c r="Y54" s="13">
        <v>2</v>
      </c>
    </row>
    <row r="55" spans="1:25" ht="23.85" customHeight="1" x14ac:dyDescent="0.45">
      <c r="A55" s="4">
        <v>51</v>
      </c>
      <c r="B55" s="4">
        <v>12</v>
      </c>
      <c r="C55" s="4">
        <v>1</v>
      </c>
      <c r="D55" s="13" t="s">
        <v>86</v>
      </c>
      <c r="E55" s="35">
        <v>23</v>
      </c>
      <c r="F55" s="13">
        <v>1</v>
      </c>
      <c r="G55" s="13" t="s">
        <v>224</v>
      </c>
      <c r="H55" s="13">
        <v>2</v>
      </c>
      <c r="I55" s="13">
        <v>1</v>
      </c>
      <c r="J55" s="13">
        <v>1</v>
      </c>
      <c r="K55" s="19">
        <v>45.493446241161301</v>
      </c>
      <c r="L55" s="13">
        <v>2</v>
      </c>
      <c r="M55" s="13">
        <v>1</v>
      </c>
      <c r="N55" s="13">
        <v>1</v>
      </c>
      <c r="O55" s="13">
        <v>1</v>
      </c>
      <c r="P55" s="26">
        <v>2</v>
      </c>
      <c r="Q55" s="13">
        <v>2</v>
      </c>
      <c r="R55" s="26">
        <v>1</v>
      </c>
      <c r="S55" s="19">
        <v>45.493446241161301</v>
      </c>
      <c r="T55" s="13">
        <v>4</v>
      </c>
      <c r="U55" s="13">
        <v>1</v>
      </c>
      <c r="V55" s="13">
        <v>1</v>
      </c>
      <c r="W55" s="13">
        <v>2</v>
      </c>
      <c r="X55" s="13">
        <v>2</v>
      </c>
      <c r="Y55" s="13">
        <v>1</v>
      </c>
    </row>
    <row r="56" spans="1:25" ht="23.85" hidden="1" customHeight="1" x14ac:dyDescent="0.45">
      <c r="A56" s="4">
        <v>52</v>
      </c>
      <c r="B56" s="4">
        <v>9</v>
      </c>
      <c r="C56" s="4">
        <v>1</v>
      </c>
      <c r="D56" s="13">
        <v>5</v>
      </c>
      <c r="E56" s="35">
        <v>30</v>
      </c>
      <c r="F56" s="13">
        <v>1</v>
      </c>
      <c r="G56" s="13" t="s">
        <v>223</v>
      </c>
      <c r="H56" s="13">
        <v>1</v>
      </c>
      <c r="I56" s="13">
        <v>2</v>
      </c>
      <c r="J56" s="13">
        <v>1</v>
      </c>
      <c r="K56" s="19">
        <v>18.173721759819799</v>
      </c>
      <c r="L56" s="13">
        <v>1</v>
      </c>
      <c r="M56" s="13">
        <v>1</v>
      </c>
      <c r="N56" s="13">
        <v>1</v>
      </c>
      <c r="O56" s="13">
        <v>1</v>
      </c>
      <c r="P56" s="26">
        <v>1</v>
      </c>
      <c r="Q56" s="13">
        <v>1</v>
      </c>
      <c r="R56" s="26">
        <v>1</v>
      </c>
      <c r="S56" s="19">
        <v>18.173721759819799</v>
      </c>
      <c r="T56" s="13">
        <v>1</v>
      </c>
      <c r="U56" s="13">
        <v>16</v>
      </c>
      <c r="V56" s="13">
        <v>2</v>
      </c>
      <c r="W56" s="13">
        <v>1</v>
      </c>
      <c r="X56" s="13">
        <v>1</v>
      </c>
      <c r="Y56" s="13">
        <v>2</v>
      </c>
    </row>
    <row r="57" spans="1:25" ht="23.85" hidden="1" customHeight="1" x14ac:dyDescent="0.45">
      <c r="A57" s="4">
        <v>53</v>
      </c>
      <c r="B57" s="4">
        <v>11</v>
      </c>
      <c r="C57" s="4">
        <v>1</v>
      </c>
      <c r="D57" s="13">
        <v>6.7</v>
      </c>
      <c r="E57" s="35">
        <v>30</v>
      </c>
      <c r="F57" s="13">
        <v>1</v>
      </c>
      <c r="G57" s="13" t="s">
        <v>226</v>
      </c>
      <c r="H57" s="13">
        <v>1</v>
      </c>
      <c r="I57" s="13">
        <v>1</v>
      </c>
      <c r="J57" s="13">
        <v>2</v>
      </c>
      <c r="K57" s="19">
        <v>37.279166717611503</v>
      </c>
      <c r="L57" s="13">
        <v>2</v>
      </c>
      <c r="M57" s="13">
        <v>1</v>
      </c>
      <c r="N57" s="13">
        <v>1</v>
      </c>
      <c r="O57" s="13">
        <v>1</v>
      </c>
      <c r="P57" s="26">
        <v>1</v>
      </c>
      <c r="Q57" s="13">
        <v>1</v>
      </c>
      <c r="R57" s="26">
        <v>1</v>
      </c>
      <c r="S57" s="19">
        <v>37.279166717611503</v>
      </c>
      <c r="T57" s="13">
        <v>4</v>
      </c>
      <c r="U57" s="13">
        <v>5</v>
      </c>
      <c r="V57" s="13">
        <v>2</v>
      </c>
      <c r="W57" s="13">
        <v>2</v>
      </c>
      <c r="X57" s="13">
        <v>2</v>
      </c>
      <c r="Y57" s="13">
        <v>2</v>
      </c>
    </row>
    <row r="58" spans="1:25" ht="23.85" hidden="1" customHeight="1" x14ac:dyDescent="0.45">
      <c r="A58" s="4">
        <v>54</v>
      </c>
      <c r="B58" s="4">
        <v>8</v>
      </c>
      <c r="C58" s="4">
        <v>1</v>
      </c>
      <c r="D58" s="13">
        <v>7.15</v>
      </c>
      <c r="E58" s="35">
        <v>32</v>
      </c>
      <c r="F58" s="13">
        <v>1</v>
      </c>
      <c r="G58" s="13" t="s">
        <v>223</v>
      </c>
      <c r="H58" s="13">
        <v>1</v>
      </c>
      <c r="I58" s="13">
        <v>1</v>
      </c>
      <c r="J58" s="13">
        <v>1</v>
      </c>
      <c r="K58" s="19">
        <v>31.957633318984701</v>
      </c>
      <c r="L58" s="13">
        <v>2</v>
      </c>
      <c r="M58" s="13">
        <v>1</v>
      </c>
      <c r="N58" s="13">
        <v>1</v>
      </c>
      <c r="O58" s="13">
        <v>1</v>
      </c>
      <c r="P58" s="26">
        <v>1</v>
      </c>
      <c r="Q58" s="13">
        <v>2</v>
      </c>
      <c r="R58" s="26">
        <v>1</v>
      </c>
      <c r="S58" s="19">
        <v>31.957633318984701</v>
      </c>
      <c r="T58" s="13">
        <v>4</v>
      </c>
      <c r="U58" s="13">
        <v>5</v>
      </c>
      <c r="V58" s="13">
        <v>2</v>
      </c>
      <c r="W58" s="13">
        <v>2</v>
      </c>
      <c r="X58" s="13">
        <v>2</v>
      </c>
      <c r="Y58" s="13">
        <v>2</v>
      </c>
    </row>
    <row r="59" spans="1:25" ht="23.85" hidden="1" customHeight="1" x14ac:dyDescent="0.45">
      <c r="A59" s="4">
        <v>55</v>
      </c>
      <c r="B59" s="4">
        <v>18</v>
      </c>
      <c r="C59" s="4">
        <v>2</v>
      </c>
      <c r="D59" s="13">
        <v>7</v>
      </c>
      <c r="E59" s="35">
        <v>30</v>
      </c>
      <c r="F59" s="13">
        <v>1</v>
      </c>
      <c r="G59" s="13" t="s">
        <v>226</v>
      </c>
      <c r="H59" s="13">
        <v>1</v>
      </c>
      <c r="I59" s="13">
        <v>1</v>
      </c>
      <c r="J59" s="13">
        <v>1</v>
      </c>
      <c r="K59" s="19">
        <v>31.5881214528853</v>
      </c>
      <c r="L59" s="13">
        <v>2</v>
      </c>
      <c r="M59" s="13">
        <v>1</v>
      </c>
      <c r="N59" s="13">
        <v>1</v>
      </c>
      <c r="O59" s="13">
        <v>1</v>
      </c>
      <c r="P59" s="26">
        <v>1</v>
      </c>
      <c r="Q59" s="13">
        <v>1</v>
      </c>
      <c r="R59" s="26">
        <v>1</v>
      </c>
      <c r="S59" s="19">
        <v>31.5881214528853</v>
      </c>
      <c r="T59" s="13">
        <v>4</v>
      </c>
      <c r="U59" s="13">
        <v>8</v>
      </c>
      <c r="V59" s="13">
        <v>3</v>
      </c>
      <c r="W59" s="13">
        <v>1</v>
      </c>
      <c r="X59" s="13">
        <v>1</v>
      </c>
      <c r="Y59" s="13">
        <v>2</v>
      </c>
    </row>
    <row r="60" spans="1:25" ht="23.85" hidden="1" customHeight="1" x14ac:dyDescent="0.45">
      <c r="A60" s="4">
        <v>56</v>
      </c>
      <c r="B60" s="4">
        <v>6</v>
      </c>
      <c r="C60" s="4">
        <v>1</v>
      </c>
      <c r="D60" s="13">
        <v>15</v>
      </c>
      <c r="E60" s="35">
        <v>30</v>
      </c>
      <c r="F60" s="13">
        <v>1</v>
      </c>
      <c r="G60" s="13" t="s">
        <v>223</v>
      </c>
      <c r="H60" s="13">
        <v>1</v>
      </c>
      <c r="I60" s="13">
        <v>1</v>
      </c>
      <c r="J60" s="13">
        <v>1</v>
      </c>
      <c r="K60" s="19">
        <v>28.441954975164201</v>
      </c>
      <c r="L60" s="13">
        <v>1</v>
      </c>
      <c r="M60" s="13">
        <v>1</v>
      </c>
      <c r="N60" s="13">
        <v>1</v>
      </c>
      <c r="O60" s="13">
        <v>1</v>
      </c>
      <c r="P60" s="26">
        <v>1</v>
      </c>
      <c r="Q60" s="13">
        <v>2</v>
      </c>
      <c r="R60" s="26">
        <v>1</v>
      </c>
      <c r="S60" s="19">
        <v>28.441954975164201</v>
      </c>
      <c r="T60" s="13">
        <v>3</v>
      </c>
      <c r="U60" s="13">
        <v>9</v>
      </c>
      <c r="V60" s="13">
        <v>2</v>
      </c>
      <c r="W60" s="13">
        <v>1</v>
      </c>
      <c r="X60" s="13">
        <v>1</v>
      </c>
      <c r="Y60" s="13">
        <v>2</v>
      </c>
    </row>
    <row r="61" spans="1:25" ht="23.85" hidden="1" customHeight="1" x14ac:dyDescent="0.45">
      <c r="A61" s="4">
        <v>57</v>
      </c>
      <c r="B61" s="4">
        <v>21</v>
      </c>
      <c r="C61" s="4">
        <v>2</v>
      </c>
      <c r="D61" s="22">
        <v>8</v>
      </c>
      <c r="E61" s="35">
        <v>30</v>
      </c>
      <c r="F61" s="13">
        <v>1</v>
      </c>
      <c r="G61" s="13" t="s">
        <v>223</v>
      </c>
      <c r="H61" s="13">
        <v>1</v>
      </c>
      <c r="I61" s="13">
        <v>1</v>
      </c>
      <c r="J61" s="13">
        <v>1</v>
      </c>
      <c r="K61" s="19">
        <v>24.196493791188399</v>
      </c>
      <c r="L61" s="13">
        <v>1</v>
      </c>
      <c r="M61" s="13">
        <v>2</v>
      </c>
      <c r="N61" s="13">
        <v>1</v>
      </c>
      <c r="O61" s="13">
        <v>1</v>
      </c>
      <c r="P61" s="26">
        <v>1</v>
      </c>
      <c r="Q61" s="13">
        <v>1</v>
      </c>
      <c r="R61" s="26">
        <v>1</v>
      </c>
      <c r="S61" s="19">
        <v>24.196493791188399</v>
      </c>
      <c r="T61" s="13">
        <v>2</v>
      </c>
      <c r="U61" s="13">
        <v>3</v>
      </c>
      <c r="V61" s="13">
        <v>1</v>
      </c>
      <c r="W61" s="13">
        <v>2</v>
      </c>
      <c r="X61" s="13">
        <v>2</v>
      </c>
      <c r="Y61" s="13">
        <v>2</v>
      </c>
    </row>
    <row r="62" spans="1:25" ht="23.85" hidden="1" customHeight="1" x14ac:dyDescent="0.45">
      <c r="A62" s="4">
        <v>58</v>
      </c>
      <c r="B62" s="4">
        <v>17</v>
      </c>
      <c r="C62" s="4">
        <v>2</v>
      </c>
      <c r="D62" s="13" t="s">
        <v>27</v>
      </c>
      <c r="E62" s="35">
        <v>24</v>
      </c>
      <c r="F62" s="13">
        <v>1</v>
      </c>
      <c r="G62" s="13" t="s">
        <v>223</v>
      </c>
      <c r="H62" s="13">
        <v>1</v>
      </c>
      <c r="I62" s="13">
        <v>1</v>
      </c>
      <c r="J62" s="13">
        <v>1</v>
      </c>
      <c r="K62" s="19">
        <v>18.611495844875346</v>
      </c>
      <c r="L62" s="13">
        <v>1</v>
      </c>
      <c r="M62" s="13">
        <v>1</v>
      </c>
      <c r="N62" s="13">
        <v>1</v>
      </c>
      <c r="O62" s="13">
        <v>1</v>
      </c>
      <c r="P62" s="26">
        <v>1</v>
      </c>
      <c r="Q62" s="13">
        <v>1</v>
      </c>
      <c r="R62" s="26">
        <v>1</v>
      </c>
      <c r="S62" s="19">
        <v>18.611495844875346</v>
      </c>
      <c r="T62" s="13">
        <v>2</v>
      </c>
      <c r="U62" s="13">
        <v>5</v>
      </c>
      <c r="V62" s="13">
        <v>1</v>
      </c>
      <c r="W62" s="13">
        <v>1</v>
      </c>
      <c r="X62" s="13">
        <v>1</v>
      </c>
      <c r="Y62" s="13">
        <v>1</v>
      </c>
    </row>
    <row r="63" spans="1:25" ht="23.85" customHeight="1" x14ac:dyDescent="0.45">
      <c r="A63" s="4">
        <v>59</v>
      </c>
      <c r="B63" s="4">
        <v>14</v>
      </c>
      <c r="C63" s="4">
        <v>2</v>
      </c>
      <c r="D63" s="13">
        <v>3.7</v>
      </c>
      <c r="E63" s="35">
        <v>39</v>
      </c>
      <c r="F63" s="13">
        <v>2</v>
      </c>
      <c r="G63" s="13" t="s">
        <v>226</v>
      </c>
      <c r="H63" s="13">
        <v>1</v>
      </c>
      <c r="I63" s="13">
        <v>1</v>
      </c>
      <c r="J63" s="13">
        <v>1</v>
      </c>
      <c r="K63" s="19">
        <v>31.6326531612245</v>
      </c>
      <c r="L63" s="13">
        <v>2</v>
      </c>
      <c r="M63" s="13">
        <v>1</v>
      </c>
      <c r="N63" s="13">
        <v>1</v>
      </c>
      <c r="O63" s="13">
        <v>1</v>
      </c>
      <c r="P63" s="26">
        <v>1</v>
      </c>
      <c r="Q63" s="13">
        <v>1</v>
      </c>
      <c r="R63" s="26">
        <v>1</v>
      </c>
      <c r="S63" s="19">
        <v>31.6326531612245</v>
      </c>
      <c r="T63" s="13">
        <v>4</v>
      </c>
      <c r="U63" s="13">
        <v>8</v>
      </c>
      <c r="V63" s="13">
        <v>2</v>
      </c>
      <c r="W63" s="13">
        <v>2</v>
      </c>
      <c r="X63" s="13">
        <v>2</v>
      </c>
      <c r="Y63" s="13">
        <v>1</v>
      </c>
    </row>
    <row r="64" spans="1:25" ht="23.85" hidden="1" customHeight="1" x14ac:dyDescent="0.45">
      <c r="A64" s="4">
        <v>61</v>
      </c>
      <c r="B64" s="4">
        <v>21</v>
      </c>
      <c r="C64" s="4">
        <v>2</v>
      </c>
      <c r="D64" s="22">
        <v>11</v>
      </c>
      <c r="E64" s="35">
        <v>26</v>
      </c>
      <c r="F64" s="13">
        <v>1</v>
      </c>
      <c r="G64" s="13" t="s">
        <v>226</v>
      </c>
      <c r="H64" s="13">
        <v>1</v>
      </c>
      <c r="I64" s="13">
        <v>1</v>
      </c>
      <c r="J64" s="13">
        <v>1</v>
      </c>
      <c r="K64" s="19">
        <v>25.777777777777779</v>
      </c>
      <c r="L64" s="13">
        <v>1</v>
      </c>
      <c r="M64" s="13">
        <v>1</v>
      </c>
      <c r="N64" s="13">
        <v>1</v>
      </c>
      <c r="O64" s="13">
        <v>2</v>
      </c>
      <c r="P64" s="26">
        <v>1</v>
      </c>
      <c r="Q64" s="13">
        <v>1</v>
      </c>
      <c r="R64" s="26">
        <v>1</v>
      </c>
      <c r="S64" s="19">
        <v>25.777777777777779</v>
      </c>
      <c r="T64" s="13">
        <v>3</v>
      </c>
      <c r="U64" s="13">
        <v>3</v>
      </c>
      <c r="V64" s="13">
        <v>1</v>
      </c>
      <c r="W64" s="13">
        <v>2</v>
      </c>
      <c r="X64" s="13">
        <v>2</v>
      </c>
      <c r="Y64" s="13">
        <v>2</v>
      </c>
    </row>
    <row r="65" spans="1:25" ht="23.85" customHeight="1" x14ac:dyDescent="0.45">
      <c r="A65" s="4">
        <v>61</v>
      </c>
      <c r="B65" s="4">
        <v>11</v>
      </c>
      <c r="C65" s="4">
        <v>1</v>
      </c>
      <c r="D65" s="13">
        <v>5.15</v>
      </c>
      <c r="E65" s="35">
        <v>27</v>
      </c>
      <c r="F65" s="13">
        <v>1</v>
      </c>
      <c r="G65" s="13" t="s">
        <v>223</v>
      </c>
      <c r="H65" s="13">
        <v>1</v>
      </c>
      <c r="I65" s="13">
        <v>2</v>
      </c>
      <c r="J65" s="13">
        <v>1</v>
      </c>
      <c r="K65" s="19">
        <v>27.111111111111111</v>
      </c>
      <c r="L65" s="13">
        <v>1</v>
      </c>
      <c r="M65" s="13">
        <v>1</v>
      </c>
      <c r="N65" s="13">
        <v>1</v>
      </c>
      <c r="O65" s="13">
        <v>1</v>
      </c>
      <c r="P65" s="26">
        <v>1</v>
      </c>
      <c r="Q65" s="13">
        <v>2</v>
      </c>
      <c r="R65" s="26">
        <v>1</v>
      </c>
      <c r="S65" s="19">
        <v>27.111111111111111</v>
      </c>
      <c r="T65" s="13">
        <v>3</v>
      </c>
      <c r="U65" s="13">
        <v>3</v>
      </c>
      <c r="V65" s="13">
        <v>1</v>
      </c>
      <c r="W65" s="13">
        <v>2</v>
      </c>
      <c r="X65" s="13">
        <v>2</v>
      </c>
      <c r="Y65" s="13">
        <v>1</v>
      </c>
    </row>
    <row r="66" spans="1:25" ht="23.85" customHeight="1" x14ac:dyDescent="0.45">
      <c r="A66" s="4">
        <v>62</v>
      </c>
      <c r="B66" s="4">
        <v>11</v>
      </c>
      <c r="C66" s="4">
        <v>1</v>
      </c>
      <c r="D66" s="21" t="s">
        <v>213</v>
      </c>
      <c r="E66" s="35">
        <v>27</v>
      </c>
      <c r="F66" s="13">
        <v>1</v>
      </c>
      <c r="G66" s="13" t="s">
        <v>223</v>
      </c>
      <c r="H66" s="13">
        <v>1</v>
      </c>
      <c r="I66" s="13">
        <v>1</v>
      </c>
      <c r="J66" s="13">
        <v>1</v>
      </c>
      <c r="K66" s="19">
        <v>31.915576694411399</v>
      </c>
      <c r="L66" s="13">
        <v>2</v>
      </c>
      <c r="M66" s="13">
        <v>2</v>
      </c>
      <c r="N66" s="13">
        <v>1</v>
      </c>
      <c r="O66" s="13">
        <v>1</v>
      </c>
      <c r="P66" s="26">
        <v>1</v>
      </c>
      <c r="Q66" s="13">
        <v>2</v>
      </c>
      <c r="R66" s="26">
        <v>1</v>
      </c>
      <c r="S66" s="19">
        <v>31.915576694411399</v>
      </c>
      <c r="T66" s="13">
        <v>4</v>
      </c>
      <c r="U66" s="13">
        <v>7</v>
      </c>
      <c r="V66" s="13">
        <v>2</v>
      </c>
      <c r="W66" s="13">
        <v>2</v>
      </c>
      <c r="X66" s="13">
        <v>2</v>
      </c>
      <c r="Y66" s="13">
        <v>1</v>
      </c>
    </row>
    <row r="67" spans="1:25" ht="23.85" customHeight="1" x14ac:dyDescent="0.45">
      <c r="A67" s="4">
        <v>63</v>
      </c>
      <c r="B67" s="4">
        <v>16</v>
      </c>
      <c r="C67" s="4">
        <v>2</v>
      </c>
      <c r="D67" s="13">
        <v>3.15</v>
      </c>
      <c r="E67" s="35">
        <v>36</v>
      </c>
      <c r="F67" s="13">
        <v>2</v>
      </c>
      <c r="G67" s="13" t="s">
        <v>223</v>
      </c>
      <c r="H67" s="13">
        <v>1</v>
      </c>
      <c r="I67" s="13">
        <v>1</v>
      </c>
      <c r="J67" s="13">
        <v>1</v>
      </c>
      <c r="K67" s="19">
        <v>26.753212578395683</v>
      </c>
      <c r="L67" s="13">
        <v>1</v>
      </c>
      <c r="M67" s="13">
        <v>1</v>
      </c>
      <c r="N67" s="13">
        <v>1</v>
      </c>
      <c r="O67" s="13">
        <v>1</v>
      </c>
      <c r="P67" s="26">
        <v>1</v>
      </c>
      <c r="Q67" s="13">
        <v>2</v>
      </c>
      <c r="R67" s="26">
        <v>1</v>
      </c>
      <c r="S67" s="19">
        <v>26.753212578395683</v>
      </c>
      <c r="T67" s="13">
        <v>3</v>
      </c>
      <c r="U67" s="13">
        <v>8</v>
      </c>
      <c r="V67" s="13">
        <v>2</v>
      </c>
      <c r="W67" s="13">
        <v>2</v>
      </c>
      <c r="X67" s="13">
        <v>2</v>
      </c>
      <c r="Y67" s="13">
        <v>1</v>
      </c>
    </row>
    <row r="68" spans="1:25" ht="23.85" hidden="1" customHeight="1" x14ac:dyDescent="0.45">
      <c r="A68" s="4">
        <v>64</v>
      </c>
      <c r="B68" s="4">
        <v>6</v>
      </c>
      <c r="C68" s="4">
        <v>1</v>
      </c>
      <c r="D68" s="13">
        <v>15</v>
      </c>
      <c r="E68" s="35">
        <v>27</v>
      </c>
      <c r="F68" s="13">
        <v>1</v>
      </c>
      <c r="G68" s="13" t="s">
        <v>226</v>
      </c>
      <c r="H68" s="13">
        <v>1</v>
      </c>
      <c r="I68" s="13">
        <v>1</v>
      </c>
      <c r="J68" s="13">
        <v>1</v>
      </c>
      <c r="K68" s="19">
        <v>24.444444444444443</v>
      </c>
      <c r="L68" s="13">
        <v>1</v>
      </c>
      <c r="M68" s="13">
        <v>1</v>
      </c>
      <c r="N68" s="13">
        <v>1</v>
      </c>
      <c r="O68" s="13">
        <v>1</v>
      </c>
      <c r="P68" s="26">
        <v>1</v>
      </c>
      <c r="Q68" s="13">
        <v>2</v>
      </c>
      <c r="R68" s="26">
        <v>1</v>
      </c>
      <c r="S68" s="19">
        <v>24.444444444444443</v>
      </c>
      <c r="T68" s="13">
        <v>2</v>
      </c>
      <c r="U68" s="13">
        <v>11</v>
      </c>
      <c r="V68" s="13">
        <v>1</v>
      </c>
      <c r="W68" s="13">
        <v>1</v>
      </c>
      <c r="X68" s="13">
        <v>1</v>
      </c>
      <c r="Y68" s="13">
        <v>1</v>
      </c>
    </row>
    <row r="69" spans="1:25" ht="23.85" customHeight="1" x14ac:dyDescent="0.45">
      <c r="A69" s="4">
        <v>65</v>
      </c>
      <c r="B69" s="4">
        <v>18</v>
      </c>
      <c r="C69" s="4">
        <v>2</v>
      </c>
      <c r="D69" s="13" t="s">
        <v>101</v>
      </c>
      <c r="E69" s="35">
        <v>38</v>
      </c>
      <c r="F69" s="13">
        <v>2</v>
      </c>
      <c r="G69" s="13" t="s">
        <v>226</v>
      </c>
      <c r="H69" s="13">
        <v>1</v>
      </c>
      <c r="I69" s="13">
        <v>1</v>
      </c>
      <c r="J69" s="13">
        <v>1</v>
      </c>
      <c r="K69" s="19">
        <v>31.818541433924999</v>
      </c>
      <c r="L69" s="13">
        <v>2</v>
      </c>
      <c r="M69" s="13">
        <v>1</v>
      </c>
      <c r="N69" s="13">
        <v>1</v>
      </c>
      <c r="O69" s="13">
        <v>1</v>
      </c>
      <c r="P69" s="26">
        <v>1</v>
      </c>
      <c r="Q69" s="13">
        <v>1</v>
      </c>
      <c r="R69" s="26">
        <v>1</v>
      </c>
      <c r="S69" s="19">
        <v>31.818541433924999</v>
      </c>
      <c r="T69" s="13">
        <v>4</v>
      </c>
      <c r="U69" s="13">
        <v>7</v>
      </c>
      <c r="V69" s="13">
        <v>2</v>
      </c>
      <c r="W69" s="13">
        <v>2</v>
      </c>
      <c r="X69" s="13">
        <v>2</v>
      </c>
      <c r="Y69" s="13">
        <v>1</v>
      </c>
    </row>
    <row r="70" spans="1:25" ht="23.85" hidden="1" customHeight="1" x14ac:dyDescent="0.45">
      <c r="A70" s="4">
        <v>66</v>
      </c>
      <c r="B70" s="4">
        <v>8</v>
      </c>
      <c r="C70" s="4">
        <v>1</v>
      </c>
      <c r="D70" s="13">
        <v>6</v>
      </c>
      <c r="E70" s="35">
        <v>24</v>
      </c>
      <c r="F70" s="13">
        <v>1</v>
      </c>
      <c r="G70" s="13" t="s">
        <v>223</v>
      </c>
      <c r="H70" s="13">
        <v>1</v>
      </c>
      <c r="I70" s="13">
        <v>1</v>
      </c>
      <c r="J70" s="13">
        <v>2</v>
      </c>
      <c r="K70" s="19">
        <v>28.7211832466181</v>
      </c>
      <c r="L70" s="13">
        <v>1</v>
      </c>
      <c r="M70" s="13">
        <v>1</v>
      </c>
      <c r="N70" s="13">
        <v>1</v>
      </c>
      <c r="O70" s="13">
        <v>1</v>
      </c>
      <c r="P70" s="26">
        <v>1</v>
      </c>
      <c r="Q70" s="13">
        <v>1</v>
      </c>
      <c r="R70" s="26">
        <v>1</v>
      </c>
      <c r="S70" s="19">
        <v>28.7211832466181</v>
      </c>
      <c r="T70" s="13">
        <v>3</v>
      </c>
      <c r="U70" s="13">
        <v>5</v>
      </c>
      <c r="V70" s="13">
        <v>1</v>
      </c>
      <c r="W70" s="13">
        <v>1</v>
      </c>
      <c r="X70" s="13">
        <v>1</v>
      </c>
      <c r="Y70" s="13">
        <v>1</v>
      </c>
    </row>
    <row r="71" spans="1:25" ht="23.85" hidden="1" customHeight="1" x14ac:dyDescent="0.45">
      <c r="A71" s="4">
        <v>67</v>
      </c>
      <c r="B71" s="4">
        <v>11</v>
      </c>
      <c r="C71" s="4">
        <v>1</v>
      </c>
      <c r="D71" s="13">
        <v>15</v>
      </c>
      <c r="E71" s="35">
        <v>24</v>
      </c>
      <c r="F71" s="13">
        <v>1</v>
      </c>
      <c r="G71" s="13" t="s">
        <v>223</v>
      </c>
      <c r="H71" s="13">
        <v>1</v>
      </c>
      <c r="I71" s="13">
        <v>1</v>
      </c>
      <c r="J71" s="13">
        <v>1</v>
      </c>
      <c r="K71" s="19">
        <v>24.977143158861299</v>
      </c>
      <c r="L71" s="13">
        <v>1</v>
      </c>
      <c r="M71" s="13">
        <v>1</v>
      </c>
      <c r="N71" s="13">
        <v>1</v>
      </c>
      <c r="O71" s="13">
        <v>1</v>
      </c>
      <c r="P71" s="26">
        <v>1</v>
      </c>
      <c r="Q71" s="13">
        <v>2</v>
      </c>
      <c r="R71" s="26">
        <v>1</v>
      </c>
      <c r="S71" s="19">
        <v>24.977143158861299</v>
      </c>
      <c r="T71" s="13">
        <v>3</v>
      </c>
      <c r="U71" s="13">
        <v>8</v>
      </c>
      <c r="V71" s="13">
        <v>2</v>
      </c>
      <c r="W71" s="13">
        <v>1</v>
      </c>
      <c r="X71" s="13">
        <v>1</v>
      </c>
      <c r="Y71" s="13">
        <v>1</v>
      </c>
    </row>
    <row r="72" spans="1:25" ht="23.85" hidden="1" customHeight="1" x14ac:dyDescent="0.45">
      <c r="A72" s="4">
        <v>68</v>
      </c>
      <c r="B72" s="4">
        <v>12</v>
      </c>
      <c r="C72" s="4">
        <v>1</v>
      </c>
      <c r="D72" s="13">
        <v>4</v>
      </c>
      <c r="E72" s="35">
        <v>25</v>
      </c>
      <c r="F72" s="13">
        <v>1</v>
      </c>
      <c r="G72" s="13" t="s">
        <v>224</v>
      </c>
      <c r="H72" s="13">
        <v>2</v>
      </c>
      <c r="I72" s="13">
        <v>1</v>
      </c>
      <c r="J72" s="13">
        <v>1</v>
      </c>
      <c r="K72" s="19">
        <v>24.671152631578899</v>
      </c>
      <c r="L72" s="13">
        <v>1</v>
      </c>
      <c r="M72" s="13">
        <v>1</v>
      </c>
      <c r="N72" s="13">
        <v>1</v>
      </c>
      <c r="O72" s="13">
        <v>1</v>
      </c>
      <c r="P72" s="26">
        <v>1</v>
      </c>
      <c r="Q72" s="13">
        <v>1</v>
      </c>
      <c r="R72" s="26">
        <v>1</v>
      </c>
      <c r="S72" s="19">
        <v>24.671152631578899</v>
      </c>
      <c r="T72" s="13">
        <v>2</v>
      </c>
      <c r="U72" s="13">
        <v>6</v>
      </c>
      <c r="V72" s="13">
        <v>1</v>
      </c>
      <c r="W72" s="13">
        <v>1</v>
      </c>
      <c r="X72" s="13">
        <v>1</v>
      </c>
      <c r="Y72" s="13">
        <v>1</v>
      </c>
    </row>
    <row r="73" spans="1:25" ht="23.85" hidden="1" customHeight="1" x14ac:dyDescent="0.45">
      <c r="A73" s="4">
        <v>69</v>
      </c>
      <c r="B73" s="4">
        <v>11</v>
      </c>
      <c r="C73" s="4">
        <v>1</v>
      </c>
      <c r="D73" s="13">
        <v>7</v>
      </c>
      <c r="E73" s="35">
        <v>24</v>
      </c>
      <c r="F73" s="13">
        <v>1</v>
      </c>
      <c r="G73" s="13" t="s">
        <v>226</v>
      </c>
      <c r="H73" s="13">
        <v>1</v>
      </c>
      <c r="I73" s="13">
        <v>1</v>
      </c>
      <c r="J73" s="13">
        <v>1</v>
      </c>
      <c r="K73" s="19">
        <v>31.4271978579253</v>
      </c>
      <c r="L73" s="13">
        <v>2</v>
      </c>
      <c r="M73" s="13">
        <v>1</v>
      </c>
      <c r="N73" s="13">
        <v>1</v>
      </c>
      <c r="O73" s="13">
        <v>1</v>
      </c>
      <c r="P73" s="26">
        <v>1</v>
      </c>
      <c r="Q73" s="13">
        <v>1</v>
      </c>
      <c r="R73" s="26">
        <v>1</v>
      </c>
      <c r="S73" s="19">
        <v>31.4271978579253</v>
      </c>
      <c r="T73" s="13">
        <v>4</v>
      </c>
      <c r="U73" s="13">
        <v>3</v>
      </c>
      <c r="V73" s="13">
        <v>1</v>
      </c>
      <c r="W73" s="13">
        <v>1</v>
      </c>
      <c r="X73" s="13">
        <v>1</v>
      </c>
      <c r="Y73" s="13">
        <v>1</v>
      </c>
    </row>
    <row r="74" spans="1:25" ht="23.85" hidden="1" customHeight="1" x14ac:dyDescent="0.45">
      <c r="A74" s="4">
        <v>71</v>
      </c>
      <c r="B74" s="4">
        <v>21</v>
      </c>
      <c r="C74" s="4">
        <v>2</v>
      </c>
      <c r="D74" s="13" t="s">
        <v>27</v>
      </c>
      <c r="E74" s="35">
        <v>24</v>
      </c>
      <c r="F74" s="13">
        <v>1</v>
      </c>
      <c r="G74" s="13" t="s">
        <v>223</v>
      </c>
      <c r="H74" s="13">
        <v>1</v>
      </c>
      <c r="I74" s="13">
        <v>1</v>
      </c>
      <c r="J74" s="13">
        <v>1</v>
      </c>
      <c r="K74" s="19">
        <v>25.969529185872599</v>
      </c>
      <c r="L74" s="13">
        <v>1</v>
      </c>
      <c r="M74" s="13">
        <v>1</v>
      </c>
      <c r="N74" s="13">
        <v>1</v>
      </c>
      <c r="O74" s="13">
        <v>1</v>
      </c>
      <c r="P74" s="26">
        <v>1</v>
      </c>
      <c r="Q74" s="13">
        <v>1</v>
      </c>
      <c r="R74" s="26">
        <v>1</v>
      </c>
      <c r="S74" s="19">
        <v>25.969529185872599</v>
      </c>
      <c r="T74" s="13">
        <v>3</v>
      </c>
      <c r="U74" s="13">
        <v>5</v>
      </c>
      <c r="V74" s="13">
        <v>1</v>
      </c>
      <c r="W74" s="13">
        <v>1</v>
      </c>
      <c r="X74" s="13">
        <v>1</v>
      </c>
      <c r="Y74" s="13">
        <v>1</v>
      </c>
    </row>
    <row r="75" spans="1:25" ht="23.85" hidden="1" customHeight="1" x14ac:dyDescent="0.45">
      <c r="A75" s="4">
        <v>71</v>
      </c>
      <c r="B75" s="4">
        <v>11</v>
      </c>
      <c r="C75" s="4">
        <v>1</v>
      </c>
      <c r="D75" s="13" t="s">
        <v>27</v>
      </c>
      <c r="E75" s="35">
        <v>27</v>
      </c>
      <c r="F75" s="13">
        <v>1</v>
      </c>
      <c r="G75" s="13" t="s">
        <v>226</v>
      </c>
      <c r="H75" s="13">
        <v>1</v>
      </c>
      <c r="I75" s="13">
        <v>1</v>
      </c>
      <c r="J75" s="13">
        <v>1</v>
      </c>
      <c r="K75" s="19">
        <v>16.659725114535611</v>
      </c>
      <c r="L75" s="13">
        <v>1</v>
      </c>
      <c r="M75" s="13">
        <v>1</v>
      </c>
      <c r="N75" s="13">
        <v>1</v>
      </c>
      <c r="O75" s="13">
        <v>1</v>
      </c>
      <c r="P75" s="26">
        <v>1</v>
      </c>
      <c r="Q75" s="13">
        <v>1</v>
      </c>
      <c r="R75" s="26">
        <v>1</v>
      </c>
      <c r="S75" s="19">
        <v>16.659725114535611</v>
      </c>
      <c r="T75" s="13">
        <v>1</v>
      </c>
      <c r="U75" s="13">
        <v>11</v>
      </c>
      <c r="V75" s="13">
        <v>1</v>
      </c>
      <c r="W75" s="13">
        <v>1</v>
      </c>
      <c r="X75" s="13">
        <v>1</v>
      </c>
      <c r="Y75" s="13">
        <v>1</v>
      </c>
    </row>
    <row r="76" spans="1:25" ht="23.85" hidden="1" customHeight="1" x14ac:dyDescent="0.45">
      <c r="A76" s="4">
        <v>72</v>
      </c>
      <c r="B76" s="4">
        <v>13</v>
      </c>
      <c r="C76" s="4">
        <v>2</v>
      </c>
      <c r="D76" s="13">
        <v>4</v>
      </c>
      <c r="E76" s="35">
        <v>28</v>
      </c>
      <c r="F76" s="13">
        <v>1</v>
      </c>
      <c r="G76" s="13" t="s">
        <v>224</v>
      </c>
      <c r="H76" s="13">
        <v>2</v>
      </c>
      <c r="I76" s="13">
        <v>1</v>
      </c>
      <c r="J76" s="13">
        <v>1</v>
      </c>
      <c r="K76" s="19">
        <v>16.661258874791699</v>
      </c>
      <c r="L76" s="13">
        <v>1</v>
      </c>
      <c r="M76" s="13">
        <v>1</v>
      </c>
      <c r="N76" s="13">
        <v>1</v>
      </c>
      <c r="O76" s="13">
        <v>1</v>
      </c>
      <c r="P76" s="26">
        <v>1</v>
      </c>
      <c r="Q76" s="13">
        <v>1</v>
      </c>
      <c r="R76" s="26">
        <v>1</v>
      </c>
      <c r="S76" s="19">
        <v>16.661258874791699</v>
      </c>
      <c r="T76" s="13">
        <v>1</v>
      </c>
      <c r="U76" s="13">
        <v>13</v>
      </c>
      <c r="V76" s="13">
        <v>2</v>
      </c>
      <c r="W76" s="13">
        <v>1</v>
      </c>
      <c r="X76" s="13">
        <v>1</v>
      </c>
      <c r="Y76" s="13">
        <v>1</v>
      </c>
    </row>
    <row r="77" spans="1:25" ht="23.85" hidden="1" customHeight="1" x14ac:dyDescent="0.45">
      <c r="A77" s="4">
        <v>73</v>
      </c>
      <c r="B77" s="4">
        <v>16</v>
      </c>
      <c r="C77" s="4">
        <v>2</v>
      </c>
      <c r="D77" s="13" t="s">
        <v>110</v>
      </c>
      <c r="E77" s="35">
        <v>38</v>
      </c>
      <c r="F77" s="13">
        <v>2</v>
      </c>
      <c r="G77" s="13" t="s">
        <v>223</v>
      </c>
      <c r="H77" s="13">
        <v>1</v>
      </c>
      <c r="I77" s="13">
        <v>2</v>
      </c>
      <c r="J77" s="13">
        <v>1</v>
      </c>
      <c r="K77" s="19">
        <v>26.1214181632653</v>
      </c>
      <c r="L77" s="13">
        <v>1</v>
      </c>
      <c r="M77" s="13">
        <v>1</v>
      </c>
      <c r="N77" s="13">
        <v>1</v>
      </c>
      <c r="O77" s="13">
        <v>1</v>
      </c>
      <c r="P77" s="26">
        <v>1</v>
      </c>
      <c r="Q77" s="13">
        <v>1</v>
      </c>
      <c r="R77" s="26">
        <v>1</v>
      </c>
      <c r="S77" s="19">
        <v>26.1214181632653</v>
      </c>
      <c r="T77" s="13">
        <v>3</v>
      </c>
      <c r="U77" s="13">
        <v>7</v>
      </c>
      <c r="V77" s="13">
        <v>2</v>
      </c>
      <c r="W77" s="13">
        <v>2</v>
      </c>
      <c r="X77" s="13">
        <v>2</v>
      </c>
      <c r="Y77" s="13">
        <v>2</v>
      </c>
    </row>
    <row r="78" spans="1:25" ht="23.85" hidden="1" customHeight="1" x14ac:dyDescent="0.45">
      <c r="A78" s="4">
        <v>74</v>
      </c>
      <c r="B78" s="4">
        <v>16</v>
      </c>
      <c r="C78" s="4">
        <v>2</v>
      </c>
      <c r="D78" s="13" t="s">
        <v>27</v>
      </c>
      <c r="E78" s="35">
        <v>28</v>
      </c>
      <c r="F78" s="13">
        <v>1</v>
      </c>
      <c r="G78" s="13" t="s">
        <v>226</v>
      </c>
      <c r="H78" s="13">
        <v>1</v>
      </c>
      <c r="I78" s="13">
        <v>1</v>
      </c>
      <c r="J78" s="13">
        <v>1</v>
      </c>
      <c r="K78" s="19">
        <v>19.555555555555557</v>
      </c>
      <c r="L78" s="13">
        <v>1</v>
      </c>
      <c r="M78" s="13">
        <v>1</v>
      </c>
      <c r="N78" s="13">
        <v>1</v>
      </c>
      <c r="O78" s="13">
        <v>1</v>
      </c>
      <c r="P78" s="26">
        <v>1</v>
      </c>
      <c r="Q78" s="13">
        <v>1</v>
      </c>
      <c r="R78" s="26">
        <v>1</v>
      </c>
      <c r="S78" s="19">
        <v>19.555555555555557</v>
      </c>
      <c r="T78" s="13">
        <v>2</v>
      </c>
      <c r="U78" s="13">
        <v>12</v>
      </c>
      <c r="V78" s="13">
        <v>2</v>
      </c>
      <c r="W78" s="13">
        <v>1</v>
      </c>
      <c r="X78" s="13">
        <v>1</v>
      </c>
      <c r="Y78" s="13">
        <v>1</v>
      </c>
    </row>
    <row r="79" spans="1:25" ht="23.85" hidden="1" customHeight="1" x14ac:dyDescent="0.45">
      <c r="A79" s="4">
        <v>75</v>
      </c>
      <c r="B79" s="4">
        <v>21</v>
      </c>
      <c r="C79" s="4">
        <v>2</v>
      </c>
      <c r="D79" s="13">
        <v>6.15</v>
      </c>
      <c r="E79" s="35">
        <v>29</v>
      </c>
      <c r="F79" s="13">
        <v>1</v>
      </c>
      <c r="G79" s="13" t="s">
        <v>223</v>
      </c>
      <c r="H79" s="13">
        <v>1</v>
      </c>
      <c r="I79" s="13">
        <v>1</v>
      </c>
      <c r="J79" s="13">
        <v>2</v>
      </c>
      <c r="K79" s="19">
        <v>28.888888888888889</v>
      </c>
      <c r="L79" s="13">
        <v>1</v>
      </c>
      <c r="M79" s="13">
        <v>1</v>
      </c>
      <c r="N79" s="13">
        <v>1</v>
      </c>
      <c r="O79" s="13">
        <v>1</v>
      </c>
      <c r="P79" s="26">
        <v>1</v>
      </c>
      <c r="Q79" s="13">
        <v>2</v>
      </c>
      <c r="R79" s="26">
        <v>1</v>
      </c>
      <c r="S79" s="19">
        <v>28.888888888888889</v>
      </c>
      <c r="T79" s="13">
        <v>3</v>
      </c>
      <c r="U79" s="13">
        <v>5</v>
      </c>
      <c r="V79" s="13">
        <v>1</v>
      </c>
      <c r="W79" s="13">
        <v>2</v>
      </c>
      <c r="X79" s="13">
        <v>2</v>
      </c>
      <c r="Y79" s="13">
        <v>2</v>
      </c>
    </row>
    <row r="80" spans="1:25" ht="23.85" hidden="1" customHeight="1" x14ac:dyDescent="0.45">
      <c r="A80" s="4">
        <v>76</v>
      </c>
      <c r="B80" s="4">
        <v>13</v>
      </c>
      <c r="C80" s="4">
        <v>2</v>
      </c>
      <c r="D80" s="13" t="s">
        <v>27</v>
      </c>
      <c r="E80" s="35">
        <v>28</v>
      </c>
      <c r="F80" s="13">
        <v>1</v>
      </c>
      <c r="G80" s="13" t="s">
        <v>223</v>
      </c>
      <c r="H80" s="13">
        <v>1</v>
      </c>
      <c r="I80" s="13">
        <v>1</v>
      </c>
      <c r="J80" s="13">
        <v>1</v>
      </c>
      <c r="K80" s="19">
        <v>21.128841531815802</v>
      </c>
      <c r="L80" s="13">
        <v>1</v>
      </c>
      <c r="M80" s="13">
        <v>1</v>
      </c>
      <c r="N80" s="13">
        <v>1</v>
      </c>
      <c r="O80" s="13">
        <v>1</v>
      </c>
      <c r="P80" s="26">
        <v>1</v>
      </c>
      <c r="Q80" s="13">
        <v>1</v>
      </c>
      <c r="R80" s="26">
        <v>1</v>
      </c>
      <c r="S80" s="19">
        <v>21.128841531815802</v>
      </c>
      <c r="T80" s="13">
        <v>2</v>
      </c>
      <c r="U80" s="13">
        <v>8</v>
      </c>
      <c r="V80" s="13">
        <v>1</v>
      </c>
      <c r="W80" s="13">
        <v>1</v>
      </c>
      <c r="X80" s="13">
        <v>1</v>
      </c>
      <c r="Y80" s="13">
        <v>1</v>
      </c>
    </row>
    <row r="81" spans="1:25" ht="23.85" hidden="1" customHeight="1" x14ac:dyDescent="0.45">
      <c r="A81" s="4">
        <v>77</v>
      </c>
      <c r="B81" s="4">
        <v>8</v>
      </c>
      <c r="C81" s="4">
        <v>1</v>
      </c>
      <c r="D81" s="13">
        <v>4.1500000000000004</v>
      </c>
      <c r="E81" s="35">
        <v>20</v>
      </c>
      <c r="F81" s="13">
        <v>1</v>
      </c>
      <c r="G81" s="13" t="s">
        <v>224</v>
      </c>
      <c r="H81" s="13">
        <v>2</v>
      </c>
      <c r="I81" s="13">
        <v>1</v>
      </c>
      <c r="J81" s="13">
        <v>1</v>
      </c>
      <c r="K81" s="19">
        <v>19.6515617497544</v>
      </c>
      <c r="L81" s="13">
        <v>1</v>
      </c>
      <c r="M81" s="13">
        <v>1</v>
      </c>
      <c r="N81" s="13">
        <v>1</v>
      </c>
      <c r="O81" s="13">
        <v>1</v>
      </c>
      <c r="P81" s="26">
        <v>1</v>
      </c>
      <c r="Q81" s="13">
        <v>2</v>
      </c>
      <c r="R81" s="26">
        <v>1</v>
      </c>
      <c r="S81" s="19">
        <v>19.6515617497544</v>
      </c>
      <c r="T81" s="13">
        <v>2</v>
      </c>
      <c r="U81" s="13">
        <v>8</v>
      </c>
      <c r="V81" s="13">
        <v>1</v>
      </c>
      <c r="W81" s="13">
        <v>2</v>
      </c>
      <c r="X81" s="13">
        <v>2</v>
      </c>
      <c r="Y81" s="13">
        <v>2</v>
      </c>
    </row>
    <row r="82" spans="1:25" ht="23.85" hidden="1" customHeight="1" x14ac:dyDescent="0.45">
      <c r="A82" s="4">
        <v>78</v>
      </c>
      <c r="B82" s="4">
        <v>8</v>
      </c>
      <c r="C82" s="4">
        <v>1</v>
      </c>
      <c r="D82" s="13" t="s">
        <v>27</v>
      </c>
      <c r="E82" s="35">
        <v>28</v>
      </c>
      <c r="F82" s="13">
        <v>1</v>
      </c>
      <c r="G82" s="13" t="s">
        <v>223</v>
      </c>
      <c r="H82" s="13">
        <v>1</v>
      </c>
      <c r="I82" s="13">
        <v>1</v>
      </c>
      <c r="J82" s="13">
        <v>1</v>
      </c>
      <c r="K82" s="19">
        <v>22.354341171343599</v>
      </c>
      <c r="L82" s="13">
        <v>1</v>
      </c>
      <c r="M82" s="13">
        <v>1</v>
      </c>
      <c r="N82" s="13">
        <v>1</v>
      </c>
      <c r="O82" s="13">
        <v>1</v>
      </c>
      <c r="P82" s="26">
        <v>1</v>
      </c>
      <c r="Q82" s="13">
        <v>1</v>
      </c>
      <c r="R82" s="26">
        <v>1</v>
      </c>
      <c r="S82" s="19">
        <v>22.354341171343599</v>
      </c>
      <c r="T82" s="13">
        <v>2</v>
      </c>
      <c r="U82" s="13">
        <v>9</v>
      </c>
      <c r="V82" s="13">
        <v>1</v>
      </c>
      <c r="W82" s="13">
        <v>1</v>
      </c>
      <c r="X82" s="13">
        <v>1</v>
      </c>
      <c r="Y82" s="13">
        <v>1</v>
      </c>
    </row>
    <row r="83" spans="1:25" ht="23.85" hidden="1" customHeight="1" x14ac:dyDescent="0.45">
      <c r="A83" s="4">
        <v>79</v>
      </c>
      <c r="B83" s="4">
        <v>11</v>
      </c>
      <c r="C83" s="4">
        <v>1</v>
      </c>
      <c r="D83" s="13">
        <v>7</v>
      </c>
      <c r="E83" s="35">
        <v>24</v>
      </c>
      <c r="F83" s="13">
        <v>1</v>
      </c>
      <c r="G83" s="13" t="s">
        <v>226</v>
      </c>
      <c r="H83" s="13">
        <v>1</v>
      </c>
      <c r="I83" s="13">
        <v>1</v>
      </c>
      <c r="J83" s="13">
        <v>1</v>
      </c>
      <c r="K83" s="19">
        <v>33.311844999156698</v>
      </c>
      <c r="L83" s="13">
        <v>2</v>
      </c>
      <c r="M83" s="13">
        <v>1</v>
      </c>
      <c r="N83" s="13">
        <v>1</v>
      </c>
      <c r="O83" s="13">
        <v>1</v>
      </c>
      <c r="P83" s="26">
        <v>1</v>
      </c>
      <c r="Q83" s="13">
        <v>1</v>
      </c>
      <c r="R83" s="26">
        <v>1</v>
      </c>
      <c r="S83" s="19">
        <v>33.311844999156698</v>
      </c>
      <c r="T83" s="13">
        <v>4</v>
      </c>
      <c r="U83" s="13">
        <v>4</v>
      </c>
      <c r="V83" s="13">
        <v>1</v>
      </c>
      <c r="W83" s="13">
        <v>1</v>
      </c>
      <c r="X83" s="13">
        <v>1</v>
      </c>
      <c r="Y83" s="13">
        <v>2</v>
      </c>
    </row>
    <row r="84" spans="1:25" ht="23.85" hidden="1" customHeight="1" x14ac:dyDescent="0.45">
      <c r="A84" s="4">
        <v>81</v>
      </c>
      <c r="B84" s="4">
        <v>16</v>
      </c>
      <c r="C84" s="4">
        <v>2</v>
      </c>
      <c r="D84" s="13" t="s">
        <v>27</v>
      </c>
      <c r="E84" s="35">
        <v>28</v>
      </c>
      <c r="F84" s="13">
        <v>1</v>
      </c>
      <c r="G84" s="13" t="s">
        <v>223</v>
      </c>
      <c r="H84" s="13">
        <v>1</v>
      </c>
      <c r="I84" s="13">
        <v>1</v>
      </c>
      <c r="J84" s="13">
        <v>1</v>
      </c>
      <c r="K84" s="19">
        <v>18.7314891738814</v>
      </c>
      <c r="L84" s="13">
        <v>1</v>
      </c>
      <c r="M84" s="13">
        <v>1</v>
      </c>
      <c r="N84" s="13">
        <v>1</v>
      </c>
      <c r="O84" s="13">
        <v>1</v>
      </c>
      <c r="P84" s="26">
        <v>1</v>
      </c>
      <c r="Q84" s="13">
        <v>1</v>
      </c>
      <c r="R84" s="26">
        <v>1</v>
      </c>
      <c r="S84" s="19">
        <v>18.7314891738814</v>
      </c>
      <c r="T84" s="13">
        <v>2</v>
      </c>
      <c r="U84" s="13">
        <v>11</v>
      </c>
      <c r="V84" s="13">
        <v>1</v>
      </c>
      <c r="W84" s="13">
        <v>1</v>
      </c>
      <c r="X84" s="13">
        <v>1</v>
      </c>
      <c r="Y84" s="13">
        <v>1</v>
      </c>
    </row>
    <row r="85" spans="1:25" ht="23.85" hidden="1" customHeight="1" x14ac:dyDescent="0.45">
      <c r="A85" s="4">
        <v>81</v>
      </c>
      <c r="B85" s="4">
        <v>14</v>
      </c>
      <c r="C85" s="4">
        <v>2</v>
      </c>
      <c r="D85" s="22">
        <v>11</v>
      </c>
      <c r="E85" s="35">
        <v>26</v>
      </c>
      <c r="F85" s="13">
        <v>1</v>
      </c>
      <c r="G85" s="13" t="s">
        <v>223</v>
      </c>
      <c r="H85" s="13">
        <v>1</v>
      </c>
      <c r="I85" s="13">
        <v>1</v>
      </c>
      <c r="J85" s="13">
        <v>1</v>
      </c>
      <c r="K85" s="19">
        <v>28.444444444444443</v>
      </c>
      <c r="L85" s="13">
        <v>1</v>
      </c>
      <c r="M85" s="13">
        <v>1</v>
      </c>
      <c r="N85" s="13">
        <v>1</v>
      </c>
      <c r="O85" s="13">
        <v>2</v>
      </c>
      <c r="P85" s="26">
        <v>1</v>
      </c>
      <c r="Q85" s="13">
        <v>1</v>
      </c>
      <c r="R85" s="26">
        <v>1</v>
      </c>
      <c r="S85" s="19">
        <v>28.444444444444443</v>
      </c>
      <c r="T85" s="13">
        <v>3</v>
      </c>
      <c r="U85" s="13">
        <v>4</v>
      </c>
      <c r="V85" s="13">
        <v>1</v>
      </c>
      <c r="W85" s="13">
        <v>2</v>
      </c>
      <c r="X85" s="13">
        <v>2</v>
      </c>
      <c r="Y85" s="13">
        <v>2</v>
      </c>
    </row>
    <row r="86" spans="1:25" ht="23.85" hidden="1" customHeight="1" x14ac:dyDescent="0.45">
      <c r="A86" s="4">
        <v>82</v>
      </c>
      <c r="B86" s="4">
        <v>11</v>
      </c>
      <c r="C86" s="4">
        <v>1</v>
      </c>
      <c r="D86" s="22">
        <v>11</v>
      </c>
      <c r="E86" s="35">
        <v>27</v>
      </c>
      <c r="F86" s="13">
        <v>1</v>
      </c>
      <c r="G86" s="13" t="s">
        <v>226</v>
      </c>
      <c r="H86" s="13">
        <v>1</v>
      </c>
      <c r="I86" s="13">
        <v>1</v>
      </c>
      <c r="J86" s="13">
        <v>1</v>
      </c>
      <c r="K86" s="19">
        <v>24.773658844196209</v>
      </c>
      <c r="L86" s="13">
        <v>1</v>
      </c>
      <c r="M86" s="13">
        <v>1</v>
      </c>
      <c r="N86" s="13">
        <v>1</v>
      </c>
      <c r="O86" s="13">
        <v>2</v>
      </c>
      <c r="P86" s="26">
        <v>1</v>
      </c>
      <c r="Q86" s="13">
        <v>1</v>
      </c>
      <c r="R86" s="26">
        <v>1</v>
      </c>
      <c r="S86" s="19">
        <v>24.773658844196209</v>
      </c>
      <c r="T86" s="13">
        <v>2</v>
      </c>
      <c r="U86" s="13">
        <v>7</v>
      </c>
      <c r="V86" s="13">
        <v>1</v>
      </c>
      <c r="W86" s="13">
        <v>2</v>
      </c>
      <c r="X86" s="13">
        <v>2</v>
      </c>
      <c r="Y86" s="13">
        <v>2</v>
      </c>
    </row>
    <row r="87" spans="1:25" ht="23.85" customHeight="1" x14ac:dyDescent="0.45">
      <c r="A87" s="4">
        <v>83</v>
      </c>
      <c r="B87" s="4">
        <v>16</v>
      </c>
      <c r="C87" s="4">
        <v>2</v>
      </c>
      <c r="D87" s="13" t="s">
        <v>121</v>
      </c>
      <c r="E87" s="35">
        <v>30</v>
      </c>
      <c r="F87" s="13">
        <v>1</v>
      </c>
      <c r="G87" s="13" t="s">
        <v>223</v>
      </c>
      <c r="H87" s="13">
        <v>1</v>
      </c>
      <c r="I87" s="13">
        <v>1</v>
      </c>
      <c r="J87" s="13">
        <v>1</v>
      </c>
      <c r="K87" s="19">
        <v>33.777777777777779</v>
      </c>
      <c r="L87" s="13">
        <v>2</v>
      </c>
      <c r="M87" s="13">
        <v>1</v>
      </c>
      <c r="N87" s="13">
        <v>1</v>
      </c>
      <c r="O87" s="13">
        <v>1</v>
      </c>
      <c r="P87" s="26">
        <v>1</v>
      </c>
      <c r="Q87" s="13">
        <v>2</v>
      </c>
      <c r="R87" s="26">
        <v>1</v>
      </c>
      <c r="S87" s="19">
        <v>33.777777777777779</v>
      </c>
      <c r="T87" s="13">
        <v>4</v>
      </c>
      <c r="U87" s="13">
        <v>2</v>
      </c>
      <c r="V87" s="13">
        <v>1</v>
      </c>
      <c r="W87" s="13">
        <v>2</v>
      </c>
      <c r="X87" s="13">
        <v>2</v>
      </c>
      <c r="Y87" s="13">
        <v>1</v>
      </c>
    </row>
    <row r="88" spans="1:25" ht="23.85" hidden="1" customHeight="1" x14ac:dyDescent="0.45">
      <c r="A88" s="4">
        <v>84</v>
      </c>
      <c r="B88" s="4">
        <v>17</v>
      </c>
      <c r="C88" s="4">
        <v>2</v>
      </c>
      <c r="D88" s="13">
        <v>4</v>
      </c>
      <c r="E88" s="35">
        <v>21</v>
      </c>
      <c r="F88" s="13">
        <v>1</v>
      </c>
      <c r="G88" s="13" t="s">
        <v>224</v>
      </c>
      <c r="H88" s="13">
        <v>2</v>
      </c>
      <c r="I88" s="13">
        <v>1</v>
      </c>
      <c r="J88" s="13">
        <v>1</v>
      </c>
      <c r="K88" s="19">
        <v>25.88757396449704</v>
      </c>
      <c r="L88" s="13">
        <v>1</v>
      </c>
      <c r="M88" s="13">
        <v>1</v>
      </c>
      <c r="N88" s="13">
        <v>1</v>
      </c>
      <c r="O88" s="13">
        <v>1</v>
      </c>
      <c r="P88" s="26">
        <v>1</v>
      </c>
      <c r="Q88" s="13">
        <v>1</v>
      </c>
      <c r="R88" s="26">
        <v>1</v>
      </c>
      <c r="S88" s="19">
        <v>25.88757396449704</v>
      </c>
      <c r="T88" s="13">
        <v>3</v>
      </c>
      <c r="U88" s="13">
        <v>5</v>
      </c>
      <c r="V88" s="13">
        <v>1</v>
      </c>
      <c r="W88" s="13">
        <v>1</v>
      </c>
      <c r="X88" s="13">
        <v>1</v>
      </c>
      <c r="Y88" s="13">
        <v>1</v>
      </c>
    </row>
    <row r="89" spans="1:25" ht="23.85" hidden="1" customHeight="1" x14ac:dyDescent="0.45">
      <c r="A89" s="4">
        <v>85</v>
      </c>
      <c r="B89" s="4">
        <v>8</v>
      </c>
      <c r="C89" s="4">
        <v>1</v>
      </c>
      <c r="D89" s="13">
        <v>4</v>
      </c>
      <c r="E89" s="35">
        <v>21</v>
      </c>
      <c r="F89" s="13">
        <v>1</v>
      </c>
      <c r="G89" s="13" t="s">
        <v>224</v>
      </c>
      <c r="H89" s="13">
        <v>2</v>
      </c>
      <c r="I89" s="13">
        <v>1</v>
      </c>
      <c r="J89" s="13">
        <v>1</v>
      </c>
      <c r="K89" s="19">
        <v>23.124671372123199</v>
      </c>
      <c r="L89" s="13">
        <v>1</v>
      </c>
      <c r="M89" s="13">
        <v>1</v>
      </c>
      <c r="N89" s="13">
        <v>1</v>
      </c>
      <c r="O89" s="13">
        <v>1</v>
      </c>
      <c r="P89" s="26">
        <v>1</v>
      </c>
      <c r="Q89" s="13">
        <v>1</v>
      </c>
      <c r="R89" s="26">
        <v>1</v>
      </c>
      <c r="S89" s="19">
        <v>23.124671372123199</v>
      </c>
      <c r="T89" s="13">
        <v>2</v>
      </c>
      <c r="U89" s="13">
        <v>7</v>
      </c>
      <c r="V89" s="13">
        <v>1</v>
      </c>
      <c r="W89" s="13">
        <v>1</v>
      </c>
      <c r="X89" s="13">
        <v>1</v>
      </c>
      <c r="Y89" s="13">
        <v>1</v>
      </c>
    </row>
    <row r="90" spans="1:25" ht="23.85" hidden="1" customHeight="1" x14ac:dyDescent="0.45">
      <c r="A90" s="4">
        <v>86</v>
      </c>
      <c r="B90" s="4">
        <v>18</v>
      </c>
      <c r="C90" s="4">
        <v>2</v>
      </c>
      <c r="D90" s="13">
        <v>4</v>
      </c>
      <c r="E90" s="35">
        <v>25</v>
      </c>
      <c r="F90" s="13">
        <v>1</v>
      </c>
      <c r="G90" s="13" t="s">
        <v>224</v>
      </c>
      <c r="H90" s="13">
        <v>2</v>
      </c>
      <c r="I90" s="13">
        <v>1</v>
      </c>
      <c r="J90" s="13">
        <v>1</v>
      </c>
      <c r="K90" s="19">
        <v>16.8811939158172</v>
      </c>
      <c r="L90" s="13">
        <v>1</v>
      </c>
      <c r="M90" s="13">
        <v>1</v>
      </c>
      <c r="N90" s="13">
        <v>1</v>
      </c>
      <c r="O90" s="13">
        <v>1</v>
      </c>
      <c r="P90" s="26">
        <v>1</v>
      </c>
      <c r="Q90" s="13">
        <v>1</v>
      </c>
      <c r="R90" s="26">
        <v>1</v>
      </c>
      <c r="S90" s="19">
        <v>16.8811939158172</v>
      </c>
      <c r="T90" s="13">
        <v>1</v>
      </c>
      <c r="U90" s="13">
        <v>11</v>
      </c>
      <c r="V90" s="13">
        <v>1</v>
      </c>
      <c r="W90" s="13">
        <v>1</v>
      </c>
      <c r="X90" s="13">
        <v>1</v>
      </c>
      <c r="Y90" s="13">
        <v>1</v>
      </c>
    </row>
    <row r="91" spans="1:25" ht="23.85" hidden="1" customHeight="1" x14ac:dyDescent="0.45">
      <c r="A91" s="4">
        <v>87</v>
      </c>
      <c r="B91" s="4">
        <v>16</v>
      </c>
      <c r="C91" s="4">
        <v>2</v>
      </c>
      <c r="D91" s="13" t="s">
        <v>27</v>
      </c>
      <c r="E91" s="35">
        <v>32</v>
      </c>
      <c r="F91" s="13">
        <v>1</v>
      </c>
      <c r="G91" s="13" t="s">
        <v>226</v>
      </c>
      <c r="H91" s="13">
        <v>1</v>
      </c>
      <c r="I91" s="13">
        <v>1</v>
      </c>
      <c r="J91" s="13">
        <v>1</v>
      </c>
      <c r="K91" s="19">
        <v>22.641864624717002</v>
      </c>
      <c r="L91" s="13">
        <v>1</v>
      </c>
      <c r="M91" s="13">
        <v>1</v>
      </c>
      <c r="N91" s="13">
        <v>1</v>
      </c>
      <c r="O91" s="13">
        <v>1</v>
      </c>
      <c r="P91" s="26">
        <v>1</v>
      </c>
      <c r="Q91" s="13">
        <v>1</v>
      </c>
      <c r="R91" s="26">
        <v>1</v>
      </c>
      <c r="S91" s="19">
        <v>22.641864624717002</v>
      </c>
      <c r="T91" s="13">
        <v>2</v>
      </c>
      <c r="U91" s="13">
        <v>11</v>
      </c>
      <c r="V91" s="13">
        <v>2</v>
      </c>
      <c r="W91" s="13">
        <v>1</v>
      </c>
      <c r="X91" s="13">
        <v>1</v>
      </c>
      <c r="Y91" s="13">
        <v>2</v>
      </c>
    </row>
    <row r="92" spans="1:25" ht="23.85" hidden="1" customHeight="1" x14ac:dyDescent="0.45">
      <c r="A92" s="4">
        <v>88</v>
      </c>
      <c r="B92" s="4">
        <v>11</v>
      </c>
      <c r="C92" s="4">
        <v>1</v>
      </c>
      <c r="D92" s="13">
        <v>3.15</v>
      </c>
      <c r="E92" s="35">
        <v>38</v>
      </c>
      <c r="F92" s="13">
        <v>2</v>
      </c>
      <c r="G92" s="13" t="s">
        <v>223</v>
      </c>
      <c r="H92" s="13">
        <v>1</v>
      </c>
      <c r="I92" s="13">
        <v>1</v>
      </c>
      <c r="J92" s="13">
        <v>1</v>
      </c>
      <c r="K92" s="19">
        <v>29.6665481114747</v>
      </c>
      <c r="L92" s="13">
        <v>1</v>
      </c>
      <c r="M92" s="13">
        <v>1</v>
      </c>
      <c r="N92" s="13">
        <v>1</v>
      </c>
      <c r="O92" s="13">
        <v>1</v>
      </c>
      <c r="P92" s="26">
        <v>1</v>
      </c>
      <c r="Q92" s="13">
        <v>2</v>
      </c>
      <c r="R92" s="26">
        <v>1</v>
      </c>
      <c r="S92" s="19">
        <v>29.6665481114747</v>
      </c>
      <c r="T92" s="13">
        <v>3</v>
      </c>
      <c r="U92" s="13">
        <v>7</v>
      </c>
      <c r="V92" s="13">
        <v>2</v>
      </c>
      <c r="W92" s="13">
        <v>2</v>
      </c>
      <c r="X92" s="13">
        <v>2</v>
      </c>
      <c r="Y92" s="13">
        <v>2</v>
      </c>
    </row>
    <row r="93" spans="1:25" ht="23.85" hidden="1" customHeight="1" x14ac:dyDescent="0.45">
      <c r="A93" s="4">
        <v>89</v>
      </c>
      <c r="B93" s="4">
        <v>16</v>
      </c>
      <c r="C93" s="4">
        <v>2</v>
      </c>
      <c r="D93" s="13">
        <v>15</v>
      </c>
      <c r="E93" s="35">
        <v>32</v>
      </c>
      <c r="F93" s="13">
        <v>1</v>
      </c>
      <c r="G93" s="13" t="s">
        <v>223</v>
      </c>
      <c r="H93" s="13">
        <v>1</v>
      </c>
      <c r="I93" s="13">
        <v>1</v>
      </c>
      <c r="J93" s="13">
        <v>1</v>
      </c>
      <c r="K93" s="19">
        <v>23.8751147842157</v>
      </c>
      <c r="L93" s="13">
        <v>1</v>
      </c>
      <c r="M93" s="13">
        <v>1</v>
      </c>
      <c r="N93" s="13">
        <v>1</v>
      </c>
      <c r="O93" s="13">
        <v>1</v>
      </c>
      <c r="P93" s="26">
        <v>1</v>
      </c>
      <c r="Q93" s="13">
        <v>2</v>
      </c>
      <c r="R93" s="26">
        <v>1</v>
      </c>
      <c r="S93" s="19">
        <v>23.8751147842157</v>
      </c>
      <c r="T93" s="13">
        <v>2</v>
      </c>
      <c r="U93" s="13">
        <v>5</v>
      </c>
      <c r="V93" s="13">
        <v>1</v>
      </c>
      <c r="W93" s="13">
        <v>1</v>
      </c>
      <c r="X93" s="13">
        <v>1</v>
      </c>
      <c r="Y93" s="13">
        <v>2</v>
      </c>
    </row>
    <row r="94" spans="1:25" ht="23.85" hidden="1" customHeight="1" x14ac:dyDescent="0.45">
      <c r="A94" s="4">
        <v>91</v>
      </c>
      <c r="B94" s="4">
        <v>16</v>
      </c>
      <c r="C94" s="4">
        <v>2</v>
      </c>
      <c r="D94" s="13">
        <v>3.15</v>
      </c>
      <c r="E94" s="35">
        <v>38</v>
      </c>
      <c r="F94" s="13">
        <v>2</v>
      </c>
      <c r="G94" s="13" t="s">
        <v>226</v>
      </c>
      <c r="H94" s="13">
        <v>1</v>
      </c>
      <c r="I94" s="13">
        <v>1</v>
      </c>
      <c r="J94" s="13">
        <v>1</v>
      </c>
      <c r="K94" s="19">
        <v>23.555555555555557</v>
      </c>
      <c r="L94" s="13">
        <v>1</v>
      </c>
      <c r="M94" s="13">
        <v>1</v>
      </c>
      <c r="N94" s="13">
        <v>1</v>
      </c>
      <c r="O94" s="13">
        <v>1</v>
      </c>
      <c r="P94" s="26">
        <v>1</v>
      </c>
      <c r="Q94" s="13">
        <v>2</v>
      </c>
      <c r="R94" s="26">
        <v>1</v>
      </c>
      <c r="S94" s="19">
        <v>23.555555555555557</v>
      </c>
      <c r="T94" s="13">
        <v>2</v>
      </c>
      <c r="U94" s="13">
        <v>9</v>
      </c>
      <c r="V94" s="13">
        <v>1</v>
      </c>
      <c r="W94" s="13">
        <v>2</v>
      </c>
      <c r="X94" s="13">
        <v>2</v>
      </c>
      <c r="Y94" s="13">
        <v>2</v>
      </c>
    </row>
    <row r="95" spans="1:25" ht="23.85" customHeight="1" x14ac:dyDescent="0.45">
      <c r="A95" s="4">
        <v>91</v>
      </c>
      <c r="B95" s="4">
        <v>17</v>
      </c>
      <c r="C95" s="4">
        <v>2</v>
      </c>
      <c r="D95" s="13">
        <v>4.5999999999999996</v>
      </c>
      <c r="E95" s="35">
        <v>22</v>
      </c>
      <c r="F95" s="13">
        <v>1</v>
      </c>
      <c r="G95" s="13" t="s">
        <v>224</v>
      </c>
      <c r="H95" s="13">
        <v>2</v>
      </c>
      <c r="I95" s="13">
        <v>1</v>
      </c>
      <c r="J95" s="13">
        <v>2</v>
      </c>
      <c r="K95" s="19">
        <v>24.218749999999996</v>
      </c>
      <c r="L95" s="13">
        <v>1</v>
      </c>
      <c r="M95" s="13">
        <v>1</v>
      </c>
      <c r="N95" s="13">
        <v>1</v>
      </c>
      <c r="O95" s="13">
        <v>1</v>
      </c>
      <c r="P95" s="26">
        <v>1</v>
      </c>
      <c r="Q95" s="13">
        <v>1</v>
      </c>
      <c r="R95" s="26">
        <v>1</v>
      </c>
      <c r="S95" s="19">
        <v>24.218749999999996</v>
      </c>
      <c r="T95" s="13">
        <v>2</v>
      </c>
      <c r="U95" s="13">
        <v>11</v>
      </c>
      <c r="V95" s="13">
        <v>1</v>
      </c>
      <c r="W95" s="13">
        <v>2</v>
      </c>
      <c r="X95" s="13">
        <v>2</v>
      </c>
      <c r="Y95" s="13">
        <v>1</v>
      </c>
    </row>
    <row r="96" spans="1:25" ht="23.85" hidden="1" customHeight="1" x14ac:dyDescent="0.45">
      <c r="A96" s="4">
        <v>92</v>
      </c>
      <c r="B96" s="4">
        <v>14</v>
      </c>
      <c r="C96" s="4">
        <v>2</v>
      </c>
      <c r="D96" s="13" t="s">
        <v>27</v>
      </c>
      <c r="E96" s="35">
        <v>34</v>
      </c>
      <c r="F96" s="13">
        <v>1</v>
      </c>
      <c r="G96" s="13" t="s">
        <v>223</v>
      </c>
      <c r="H96" s="13">
        <v>1</v>
      </c>
      <c r="I96" s="13">
        <v>1</v>
      </c>
      <c r="J96" s="13">
        <v>1</v>
      </c>
      <c r="K96" s="19">
        <v>18.974531961544947</v>
      </c>
      <c r="L96" s="13">
        <v>1</v>
      </c>
      <c r="M96" s="13">
        <v>1</v>
      </c>
      <c r="N96" s="13">
        <v>1</v>
      </c>
      <c r="O96" s="13">
        <v>1</v>
      </c>
      <c r="P96" s="26">
        <v>1</v>
      </c>
      <c r="Q96" s="13">
        <v>1</v>
      </c>
      <c r="R96" s="26">
        <v>1</v>
      </c>
      <c r="S96" s="19">
        <v>18.974531961544947</v>
      </c>
      <c r="T96" s="13">
        <v>2</v>
      </c>
      <c r="U96" s="13">
        <v>8</v>
      </c>
      <c r="V96" s="13">
        <v>1</v>
      </c>
      <c r="W96" s="13">
        <v>1</v>
      </c>
      <c r="X96" s="13">
        <v>1</v>
      </c>
      <c r="Y96" s="13">
        <v>2</v>
      </c>
    </row>
    <row r="97" spans="1:25" ht="23.85" hidden="1" customHeight="1" x14ac:dyDescent="0.45">
      <c r="A97" s="4">
        <v>93</v>
      </c>
      <c r="B97" s="4">
        <v>12</v>
      </c>
      <c r="C97" s="4">
        <v>1</v>
      </c>
      <c r="D97" s="13">
        <v>4</v>
      </c>
      <c r="E97" s="35">
        <v>22</v>
      </c>
      <c r="F97" s="13">
        <v>1</v>
      </c>
      <c r="G97" s="13" t="s">
        <v>224</v>
      </c>
      <c r="H97" s="13">
        <v>2</v>
      </c>
      <c r="I97" s="13">
        <v>1</v>
      </c>
      <c r="J97" s="13">
        <v>1</v>
      </c>
      <c r="K97" s="19">
        <v>22.432312515622499</v>
      </c>
      <c r="L97" s="13">
        <v>1</v>
      </c>
      <c r="M97" s="13">
        <v>1</v>
      </c>
      <c r="N97" s="13">
        <v>1</v>
      </c>
      <c r="O97" s="13">
        <v>1</v>
      </c>
      <c r="P97" s="26">
        <v>1</v>
      </c>
      <c r="Q97" s="13">
        <v>1</v>
      </c>
      <c r="R97" s="26">
        <v>1</v>
      </c>
      <c r="S97" s="19">
        <v>22.432312515622499</v>
      </c>
      <c r="T97" s="13">
        <v>2</v>
      </c>
      <c r="U97" s="13">
        <v>11</v>
      </c>
      <c r="V97" s="13">
        <v>1</v>
      </c>
      <c r="W97" s="13">
        <v>1</v>
      </c>
      <c r="X97" s="13">
        <v>1</v>
      </c>
      <c r="Y97" s="13">
        <v>2</v>
      </c>
    </row>
    <row r="98" spans="1:25" ht="23.85" hidden="1" customHeight="1" x14ac:dyDescent="0.45">
      <c r="A98" s="4">
        <v>94</v>
      </c>
      <c r="B98" s="4">
        <v>21</v>
      </c>
      <c r="C98" s="4">
        <v>2</v>
      </c>
      <c r="D98" s="13" t="s">
        <v>27</v>
      </c>
      <c r="E98" s="35">
        <v>32</v>
      </c>
      <c r="F98" s="13">
        <v>1</v>
      </c>
      <c r="G98" s="13" t="s">
        <v>226</v>
      </c>
      <c r="H98" s="13">
        <v>1</v>
      </c>
      <c r="I98" s="13">
        <v>1</v>
      </c>
      <c r="J98" s="13">
        <v>1</v>
      </c>
      <c r="K98" s="19">
        <v>25.9645421721962</v>
      </c>
      <c r="L98" s="13">
        <v>1</v>
      </c>
      <c r="M98" s="13">
        <v>1</v>
      </c>
      <c r="N98" s="13">
        <v>1</v>
      </c>
      <c r="O98" s="13">
        <v>1</v>
      </c>
      <c r="P98" s="26">
        <v>1</v>
      </c>
      <c r="Q98" s="13">
        <v>1</v>
      </c>
      <c r="R98" s="26">
        <v>1</v>
      </c>
      <c r="S98" s="19">
        <v>25.9645421721962</v>
      </c>
      <c r="T98" s="13">
        <v>3</v>
      </c>
      <c r="U98" s="13">
        <v>8</v>
      </c>
      <c r="V98" s="13">
        <v>2</v>
      </c>
      <c r="W98" s="13">
        <v>1</v>
      </c>
      <c r="X98" s="13">
        <v>1</v>
      </c>
      <c r="Y98" s="13">
        <v>1</v>
      </c>
    </row>
    <row r="99" spans="1:25" ht="23.85" hidden="1" customHeight="1" x14ac:dyDescent="0.45">
      <c r="A99" s="4">
        <v>95</v>
      </c>
      <c r="B99" s="4">
        <v>14</v>
      </c>
      <c r="C99" s="4">
        <v>2</v>
      </c>
      <c r="D99" s="13">
        <v>6.7</v>
      </c>
      <c r="E99" s="35">
        <v>30</v>
      </c>
      <c r="F99" s="13">
        <v>1</v>
      </c>
      <c r="G99" s="13" t="s">
        <v>226</v>
      </c>
      <c r="H99" s="13">
        <v>1</v>
      </c>
      <c r="I99" s="13">
        <v>1</v>
      </c>
      <c r="J99" s="13">
        <v>2</v>
      </c>
      <c r="K99" s="19">
        <v>37.119374999999998</v>
      </c>
      <c r="L99" s="13">
        <v>2</v>
      </c>
      <c r="M99" s="13">
        <v>1</v>
      </c>
      <c r="N99" s="13">
        <v>1</v>
      </c>
      <c r="O99" s="13">
        <v>1</v>
      </c>
      <c r="P99" s="26">
        <v>1</v>
      </c>
      <c r="Q99" s="13">
        <v>1</v>
      </c>
      <c r="R99" s="26">
        <v>1</v>
      </c>
      <c r="S99" s="19">
        <v>37.119374999999998</v>
      </c>
      <c r="T99" s="13">
        <v>4</v>
      </c>
      <c r="U99" s="13">
        <v>4</v>
      </c>
      <c r="V99" s="13">
        <v>1</v>
      </c>
      <c r="W99" s="13">
        <v>2</v>
      </c>
      <c r="X99" s="13">
        <v>2</v>
      </c>
      <c r="Y99" s="13">
        <v>2</v>
      </c>
    </row>
    <row r="100" spans="1:25" ht="23.85" hidden="1" customHeight="1" x14ac:dyDescent="0.45">
      <c r="A100" s="4">
        <v>96</v>
      </c>
      <c r="B100" s="4">
        <v>11</v>
      </c>
      <c r="C100" s="4">
        <v>1</v>
      </c>
      <c r="D100" s="13" t="s">
        <v>27</v>
      </c>
      <c r="E100" s="35">
        <v>34</v>
      </c>
      <c r="F100" s="13">
        <v>1</v>
      </c>
      <c r="G100" s="13" t="s">
        <v>223</v>
      </c>
      <c r="H100" s="13">
        <v>1</v>
      </c>
      <c r="I100" s="13">
        <v>1</v>
      </c>
      <c r="J100" s="13">
        <v>1</v>
      </c>
      <c r="K100" s="19">
        <v>16.888888888888889</v>
      </c>
      <c r="L100" s="13">
        <v>1</v>
      </c>
      <c r="M100" s="13">
        <v>1</v>
      </c>
      <c r="N100" s="13">
        <v>1</v>
      </c>
      <c r="O100" s="13">
        <v>1</v>
      </c>
      <c r="P100" s="26">
        <v>1</v>
      </c>
      <c r="Q100" s="13">
        <v>1</v>
      </c>
      <c r="R100" s="26">
        <v>1</v>
      </c>
      <c r="S100" s="19">
        <v>16.888888888888889</v>
      </c>
      <c r="T100" s="13">
        <v>1</v>
      </c>
      <c r="U100" s="13">
        <v>13</v>
      </c>
      <c r="V100" s="13">
        <v>2</v>
      </c>
      <c r="W100" s="13">
        <v>1</v>
      </c>
      <c r="X100" s="13">
        <v>1</v>
      </c>
      <c r="Y100" s="13">
        <v>1</v>
      </c>
    </row>
    <row r="101" spans="1:25" ht="23.85" hidden="1" customHeight="1" x14ac:dyDescent="0.45">
      <c r="A101" s="4">
        <v>97</v>
      </c>
      <c r="B101" s="4">
        <v>14</v>
      </c>
      <c r="C101" s="4">
        <v>2</v>
      </c>
      <c r="D101" s="21" t="s">
        <v>136</v>
      </c>
      <c r="E101" s="35">
        <v>33</v>
      </c>
      <c r="F101" s="13">
        <v>1</v>
      </c>
      <c r="G101" s="13" t="s">
        <v>226</v>
      </c>
      <c r="H101" s="13">
        <v>1</v>
      </c>
      <c r="I101" s="13">
        <v>1</v>
      </c>
      <c r="J101" s="13">
        <v>1</v>
      </c>
      <c r="K101" s="19">
        <v>28.888888888888889</v>
      </c>
      <c r="L101" s="13">
        <v>1</v>
      </c>
      <c r="M101" s="13">
        <v>1</v>
      </c>
      <c r="N101" s="13">
        <v>1</v>
      </c>
      <c r="O101" s="13">
        <v>2</v>
      </c>
      <c r="P101" s="26">
        <v>1</v>
      </c>
      <c r="Q101" s="13">
        <v>2</v>
      </c>
      <c r="R101" s="26">
        <v>1</v>
      </c>
      <c r="S101" s="19">
        <v>28.888888888888889</v>
      </c>
      <c r="T101" s="13">
        <v>3</v>
      </c>
      <c r="U101" s="13">
        <v>6</v>
      </c>
      <c r="V101" s="13">
        <v>1</v>
      </c>
      <c r="W101" s="13">
        <v>2</v>
      </c>
      <c r="X101" s="13">
        <v>2</v>
      </c>
      <c r="Y101" s="13">
        <v>2</v>
      </c>
    </row>
    <row r="102" spans="1:25" ht="23.85" hidden="1" customHeight="1" x14ac:dyDescent="0.45">
      <c r="A102" s="4">
        <v>98</v>
      </c>
      <c r="B102" s="4">
        <v>11</v>
      </c>
      <c r="C102" s="4">
        <v>1</v>
      </c>
      <c r="D102" s="13" t="s">
        <v>27</v>
      </c>
      <c r="E102" s="35">
        <v>33</v>
      </c>
      <c r="F102" s="13">
        <v>1</v>
      </c>
      <c r="G102" s="13" t="s">
        <v>223</v>
      </c>
      <c r="H102" s="13">
        <v>1</v>
      </c>
      <c r="I102" s="13">
        <v>1</v>
      </c>
      <c r="J102" s="13">
        <v>1</v>
      </c>
      <c r="K102" s="19">
        <v>27.639811313892</v>
      </c>
      <c r="L102" s="13">
        <v>1</v>
      </c>
      <c r="M102" s="13">
        <v>1</v>
      </c>
      <c r="N102" s="13">
        <v>1</v>
      </c>
      <c r="O102" s="13">
        <v>1</v>
      </c>
      <c r="P102" s="26">
        <v>1</v>
      </c>
      <c r="Q102" s="13">
        <v>1</v>
      </c>
      <c r="R102" s="26">
        <v>1</v>
      </c>
      <c r="S102" s="19">
        <v>27.639811313892</v>
      </c>
      <c r="T102" s="13">
        <v>3</v>
      </c>
      <c r="U102" s="13">
        <v>7</v>
      </c>
      <c r="V102" s="13">
        <v>2</v>
      </c>
      <c r="W102" s="13">
        <v>1</v>
      </c>
      <c r="X102" s="13">
        <v>1</v>
      </c>
      <c r="Y102" s="13">
        <v>1</v>
      </c>
    </row>
    <row r="103" spans="1:25" ht="23.85" hidden="1" customHeight="1" x14ac:dyDescent="0.45">
      <c r="A103" s="4">
        <v>99</v>
      </c>
      <c r="B103" s="4">
        <v>21</v>
      </c>
      <c r="C103" s="4">
        <v>2</v>
      </c>
      <c r="D103" s="23" t="s">
        <v>217</v>
      </c>
      <c r="E103" s="35">
        <v>30</v>
      </c>
      <c r="F103" s="13">
        <v>1</v>
      </c>
      <c r="G103" s="13" t="s">
        <v>223</v>
      </c>
      <c r="H103" s="13">
        <v>1</v>
      </c>
      <c r="I103" s="13">
        <v>1</v>
      </c>
      <c r="J103" s="13">
        <v>1</v>
      </c>
      <c r="K103" s="19">
        <v>28.651137741146801</v>
      </c>
      <c r="L103" s="13">
        <v>1</v>
      </c>
      <c r="M103" s="13">
        <v>1</v>
      </c>
      <c r="N103" s="13">
        <v>1</v>
      </c>
      <c r="O103" s="13">
        <v>1</v>
      </c>
      <c r="P103" s="26">
        <v>1</v>
      </c>
      <c r="Q103" s="13">
        <v>2</v>
      </c>
      <c r="R103" s="26">
        <v>1</v>
      </c>
      <c r="S103" s="19">
        <v>28.651137741146801</v>
      </c>
      <c r="T103" s="13">
        <v>3</v>
      </c>
      <c r="U103" s="13">
        <v>8</v>
      </c>
      <c r="V103" s="13">
        <v>2</v>
      </c>
      <c r="W103" s="13">
        <v>2</v>
      </c>
      <c r="X103" s="13">
        <v>2</v>
      </c>
      <c r="Y103" s="13">
        <v>2</v>
      </c>
    </row>
    <row r="104" spans="1:25" ht="23.85" hidden="1" customHeight="1" x14ac:dyDescent="0.45">
      <c r="A104" s="4">
        <v>111</v>
      </c>
      <c r="B104" s="4">
        <v>11</v>
      </c>
      <c r="C104" s="4">
        <v>1</v>
      </c>
      <c r="D104" s="21" t="s">
        <v>139</v>
      </c>
      <c r="E104" s="35">
        <v>21</v>
      </c>
      <c r="F104" s="13">
        <v>1</v>
      </c>
      <c r="G104" s="13" t="s">
        <v>224</v>
      </c>
      <c r="H104" s="13">
        <v>2</v>
      </c>
      <c r="I104" s="13">
        <v>1</v>
      </c>
      <c r="J104" s="13">
        <v>1</v>
      </c>
      <c r="K104" s="19">
        <v>21.751196677311398</v>
      </c>
      <c r="L104" s="13">
        <v>1</v>
      </c>
      <c r="M104" s="13">
        <v>1</v>
      </c>
      <c r="N104" s="13">
        <v>1</v>
      </c>
      <c r="O104" s="13">
        <v>2</v>
      </c>
      <c r="P104" s="26">
        <v>1</v>
      </c>
      <c r="Q104" s="13">
        <v>1</v>
      </c>
      <c r="R104" s="26">
        <v>1</v>
      </c>
      <c r="S104" s="19">
        <v>21.751196677311398</v>
      </c>
      <c r="T104" s="13">
        <v>2</v>
      </c>
      <c r="U104" s="13">
        <v>6</v>
      </c>
      <c r="V104" s="13">
        <v>1</v>
      </c>
      <c r="W104" s="13">
        <v>2</v>
      </c>
      <c r="X104" s="13">
        <v>2</v>
      </c>
      <c r="Y104" s="13">
        <v>2</v>
      </c>
    </row>
    <row r="105" spans="1:25" ht="23.85" hidden="1" customHeight="1" x14ac:dyDescent="0.45">
      <c r="A105" s="4">
        <v>111</v>
      </c>
      <c r="B105" s="4">
        <v>19</v>
      </c>
      <c r="C105" s="4">
        <v>2</v>
      </c>
      <c r="D105" s="13" t="s">
        <v>27</v>
      </c>
      <c r="E105" s="35">
        <v>31</v>
      </c>
      <c r="F105" s="13">
        <v>1</v>
      </c>
      <c r="G105" s="13" t="s">
        <v>226</v>
      </c>
      <c r="H105" s="13">
        <v>1</v>
      </c>
      <c r="I105" s="13">
        <v>1</v>
      </c>
      <c r="J105" s="13">
        <v>1</v>
      </c>
      <c r="K105" s="19">
        <v>17.333333333333332</v>
      </c>
      <c r="L105" s="13">
        <v>1</v>
      </c>
      <c r="M105" s="13">
        <v>1</v>
      </c>
      <c r="N105" s="13">
        <v>1</v>
      </c>
      <c r="O105" s="13">
        <v>1</v>
      </c>
      <c r="P105" s="26">
        <v>1</v>
      </c>
      <c r="Q105" s="13">
        <v>1</v>
      </c>
      <c r="R105" s="26">
        <v>1</v>
      </c>
      <c r="S105" s="19">
        <v>17.333333333333332</v>
      </c>
      <c r="T105" s="13">
        <v>1</v>
      </c>
      <c r="U105" s="13">
        <v>6</v>
      </c>
      <c r="V105" s="13">
        <v>1</v>
      </c>
      <c r="W105" s="13">
        <v>1</v>
      </c>
      <c r="X105" s="13">
        <v>1</v>
      </c>
      <c r="Y105" s="13">
        <v>1</v>
      </c>
    </row>
    <row r="106" spans="1:25" ht="23.85" hidden="1" customHeight="1" x14ac:dyDescent="0.45">
      <c r="A106" s="4">
        <v>112</v>
      </c>
      <c r="B106" s="4">
        <v>8</v>
      </c>
      <c r="C106" s="4">
        <v>1</v>
      </c>
      <c r="D106" s="13" t="s">
        <v>27</v>
      </c>
      <c r="E106" s="35">
        <v>32</v>
      </c>
      <c r="F106" s="13">
        <v>1</v>
      </c>
      <c r="G106" s="13" t="s">
        <v>223</v>
      </c>
      <c r="H106" s="13">
        <v>1</v>
      </c>
      <c r="I106" s="13">
        <v>1</v>
      </c>
      <c r="J106" s="13">
        <v>1</v>
      </c>
      <c r="K106" s="19">
        <v>18.666666666666668</v>
      </c>
      <c r="L106" s="13">
        <v>1</v>
      </c>
      <c r="M106" s="13">
        <v>1</v>
      </c>
      <c r="N106" s="13">
        <v>1</v>
      </c>
      <c r="O106" s="13">
        <v>1</v>
      </c>
      <c r="P106" s="26">
        <v>1</v>
      </c>
      <c r="Q106" s="13">
        <v>1</v>
      </c>
      <c r="R106" s="26">
        <v>1</v>
      </c>
      <c r="S106" s="19">
        <v>18.666666666666668</v>
      </c>
      <c r="T106" s="13">
        <v>2</v>
      </c>
      <c r="U106" s="13">
        <v>6</v>
      </c>
      <c r="V106" s="13">
        <v>1</v>
      </c>
      <c r="W106" s="13">
        <v>1</v>
      </c>
      <c r="X106" s="13">
        <v>1</v>
      </c>
      <c r="Y106" s="13">
        <v>1</v>
      </c>
    </row>
    <row r="107" spans="1:25" ht="23.85" hidden="1" customHeight="1" x14ac:dyDescent="0.45">
      <c r="A107" s="4">
        <v>113</v>
      </c>
      <c r="B107" s="4">
        <v>21</v>
      </c>
      <c r="C107" s="4">
        <v>2</v>
      </c>
      <c r="D107" s="21" t="s">
        <v>143</v>
      </c>
      <c r="E107" s="35">
        <v>40</v>
      </c>
      <c r="F107" s="13">
        <v>2</v>
      </c>
      <c r="G107" s="13" t="s">
        <v>226</v>
      </c>
      <c r="H107" s="13">
        <v>1</v>
      </c>
      <c r="I107" s="13">
        <v>2</v>
      </c>
      <c r="J107" s="13">
        <v>1</v>
      </c>
      <c r="K107" s="19">
        <v>23.111111111111111</v>
      </c>
      <c r="L107" s="13">
        <v>1</v>
      </c>
      <c r="M107" s="13">
        <v>1</v>
      </c>
      <c r="N107" s="13">
        <v>1</v>
      </c>
      <c r="O107" s="13">
        <v>2</v>
      </c>
      <c r="P107" s="26">
        <v>1</v>
      </c>
      <c r="Q107" s="13">
        <v>1</v>
      </c>
      <c r="R107" s="26">
        <v>1</v>
      </c>
      <c r="S107" s="19">
        <v>23.111111111111111</v>
      </c>
      <c r="T107" s="13">
        <v>2</v>
      </c>
      <c r="U107" s="13">
        <v>3</v>
      </c>
      <c r="V107" s="13">
        <v>1</v>
      </c>
      <c r="W107" s="13">
        <v>2</v>
      </c>
      <c r="X107" s="13">
        <v>2</v>
      </c>
      <c r="Y107" s="13">
        <v>2</v>
      </c>
    </row>
    <row r="108" spans="1:25" ht="23.85" hidden="1" customHeight="1" x14ac:dyDescent="0.45">
      <c r="A108" s="4">
        <v>114</v>
      </c>
      <c r="B108" s="4">
        <v>8</v>
      </c>
      <c r="C108" s="4">
        <v>1</v>
      </c>
      <c r="D108" s="13">
        <v>3.15</v>
      </c>
      <c r="E108" s="35">
        <v>38</v>
      </c>
      <c r="F108" s="13">
        <v>2</v>
      </c>
      <c r="G108" s="13" t="s">
        <v>223</v>
      </c>
      <c r="H108" s="13">
        <v>1</v>
      </c>
      <c r="I108" s="13">
        <v>1</v>
      </c>
      <c r="J108" s="13">
        <v>1</v>
      </c>
      <c r="K108" s="19">
        <v>18.467636592946263</v>
      </c>
      <c r="L108" s="13">
        <v>1</v>
      </c>
      <c r="M108" s="13">
        <v>1</v>
      </c>
      <c r="N108" s="13">
        <v>1</v>
      </c>
      <c r="O108" s="13">
        <v>1</v>
      </c>
      <c r="P108" s="26">
        <v>1</v>
      </c>
      <c r="Q108" s="13">
        <v>2</v>
      </c>
      <c r="R108" s="26">
        <v>1</v>
      </c>
      <c r="S108" s="19">
        <v>18.467636592946263</v>
      </c>
      <c r="T108" s="13">
        <v>2</v>
      </c>
      <c r="U108" s="13">
        <v>11</v>
      </c>
      <c r="V108" s="13">
        <v>1</v>
      </c>
      <c r="W108" s="13">
        <v>2</v>
      </c>
      <c r="X108" s="13">
        <v>2</v>
      </c>
      <c r="Y108" s="13">
        <v>2</v>
      </c>
    </row>
    <row r="109" spans="1:25" ht="23.85" hidden="1" customHeight="1" x14ac:dyDescent="0.45">
      <c r="A109" s="4">
        <v>115</v>
      </c>
      <c r="B109" s="4">
        <v>21</v>
      </c>
      <c r="C109" s="4">
        <v>2</v>
      </c>
      <c r="D109" s="13">
        <v>3.15</v>
      </c>
      <c r="E109" s="35">
        <v>38</v>
      </c>
      <c r="F109" s="13">
        <v>2</v>
      </c>
      <c r="G109" s="13" t="s">
        <v>226</v>
      </c>
      <c r="H109" s="13">
        <v>1</v>
      </c>
      <c r="I109" s="13">
        <v>1</v>
      </c>
      <c r="J109" s="13">
        <v>1</v>
      </c>
      <c r="K109" s="19">
        <v>27.191789833779222</v>
      </c>
      <c r="L109" s="13">
        <v>1</v>
      </c>
      <c r="M109" s="13">
        <v>1</v>
      </c>
      <c r="N109" s="13">
        <v>1</v>
      </c>
      <c r="O109" s="13">
        <v>1</v>
      </c>
      <c r="P109" s="26">
        <v>1</v>
      </c>
      <c r="Q109" s="13">
        <v>2</v>
      </c>
      <c r="R109" s="26">
        <v>1</v>
      </c>
      <c r="S109" s="19">
        <v>27.191789833779222</v>
      </c>
      <c r="T109" s="13">
        <v>3</v>
      </c>
      <c r="U109" s="13">
        <v>9</v>
      </c>
      <c r="V109" s="13">
        <v>2</v>
      </c>
      <c r="W109" s="13">
        <v>2</v>
      </c>
      <c r="X109" s="13">
        <v>2</v>
      </c>
      <c r="Y109" s="13">
        <v>2</v>
      </c>
    </row>
    <row r="110" spans="1:25" ht="23.85" hidden="1" customHeight="1" x14ac:dyDescent="0.45">
      <c r="A110" s="4">
        <v>116</v>
      </c>
      <c r="B110" s="4">
        <v>5</v>
      </c>
      <c r="C110" s="4">
        <v>1</v>
      </c>
      <c r="D110" s="22">
        <v>11</v>
      </c>
      <c r="E110" s="35">
        <v>25</v>
      </c>
      <c r="F110" s="13">
        <v>1</v>
      </c>
      <c r="G110" s="13" t="s">
        <v>223</v>
      </c>
      <c r="H110" s="13">
        <v>1</v>
      </c>
      <c r="I110" s="13">
        <v>1</v>
      </c>
      <c r="J110" s="13">
        <v>1</v>
      </c>
      <c r="K110" s="19">
        <v>27.734374999999993</v>
      </c>
      <c r="L110" s="13">
        <v>1</v>
      </c>
      <c r="M110" s="13">
        <v>1</v>
      </c>
      <c r="N110" s="13">
        <v>1</v>
      </c>
      <c r="O110" s="13">
        <v>2</v>
      </c>
      <c r="P110" s="26">
        <v>1</v>
      </c>
      <c r="Q110" s="13">
        <v>1</v>
      </c>
      <c r="R110" s="26">
        <v>1</v>
      </c>
      <c r="S110" s="19">
        <v>27.734374999999993</v>
      </c>
      <c r="T110" s="13">
        <v>3</v>
      </c>
      <c r="U110" s="13">
        <v>2</v>
      </c>
      <c r="V110" s="13">
        <v>1</v>
      </c>
      <c r="W110" s="13">
        <v>2</v>
      </c>
      <c r="X110" s="13">
        <v>2</v>
      </c>
      <c r="Y110" s="13">
        <v>2</v>
      </c>
    </row>
    <row r="111" spans="1:25" ht="23.85" hidden="1" customHeight="1" x14ac:dyDescent="0.45">
      <c r="A111" s="4">
        <v>117</v>
      </c>
      <c r="B111" s="4">
        <v>16</v>
      </c>
      <c r="C111" s="4">
        <v>2</v>
      </c>
      <c r="D111" s="13" t="s">
        <v>27</v>
      </c>
      <c r="E111" s="35">
        <v>26</v>
      </c>
      <c r="F111" s="13">
        <v>1</v>
      </c>
      <c r="G111" s="13" t="s">
        <v>223</v>
      </c>
      <c r="H111" s="13">
        <v>1</v>
      </c>
      <c r="I111" s="13">
        <v>1</v>
      </c>
      <c r="J111" s="13">
        <v>1</v>
      </c>
      <c r="K111" s="19">
        <v>25.566116647187702</v>
      </c>
      <c r="L111" s="13">
        <v>1</v>
      </c>
      <c r="M111" s="13">
        <v>1</v>
      </c>
      <c r="N111" s="13">
        <v>1</v>
      </c>
      <c r="O111" s="13">
        <v>1</v>
      </c>
      <c r="P111" s="26">
        <v>1</v>
      </c>
      <c r="Q111" s="13">
        <v>1</v>
      </c>
      <c r="R111" s="26">
        <v>1</v>
      </c>
      <c r="S111" s="19">
        <v>25.566116647187702</v>
      </c>
      <c r="T111" s="13">
        <v>2</v>
      </c>
      <c r="U111" s="13">
        <v>7</v>
      </c>
      <c r="V111" s="13">
        <v>2</v>
      </c>
      <c r="W111" s="13">
        <v>1</v>
      </c>
      <c r="X111" s="13">
        <v>1</v>
      </c>
      <c r="Y111" s="13">
        <v>2</v>
      </c>
    </row>
    <row r="112" spans="1:25" ht="23.85" hidden="1" customHeight="1" x14ac:dyDescent="0.45">
      <c r="A112" s="4">
        <v>118</v>
      </c>
      <c r="B112" s="4">
        <v>12</v>
      </c>
      <c r="C112" s="4">
        <v>1</v>
      </c>
      <c r="D112" s="21" t="s">
        <v>149</v>
      </c>
      <c r="E112" s="35">
        <v>29</v>
      </c>
      <c r="F112" s="13">
        <v>1</v>
      </c>
      <c r="G112" s="13" t="s">
        <v>223</v>
      </c>
      <c r="H112" s="13">
        <v>1</v>
      </c>
      <c r="I112" s="13">
        <v>1</v>
      </c>
      <c r="J112" s="13">
        <v>2</v>
      </c>
      <c r="K112" s="19">
        <v>31.111111111111111</v>
      </c>
      <c r="L112" s="13">
        <v>2</v>
      </c>
      <c r="M112" s="13">
        <v>1</v>
      </c>
      <c r="N112" s="13">
        <v>1</v>
      </c>
      <c r="O112" s="13">
        <v>2</v>
      </c>
      <c r="P112" s="26">
        <v>1</v>
      </c>
      <c r="Q112" s="13">
        <v>2</v>
      </c>
      <c r="R112" s="26">
        <v>1</v>
      </c>
      <c r="S112" s="19">
        <v>31.111111111111111</v>
      </c>
      <c r="T112" s="13">
        <v>4</v>
      </c>
      <c r="U112" s="13">
        <v>5</v>
      </c>
      <c r="V112" s="13">
        <v>2</v>
      </c>
      <c r="W112" s="13">
        <v>2</v>
      </c>
      <c r="X112" s="13">
        <v>2</v>
      </c>
      <c r="Y112" s="13">
        <v>2</v>
      </c>
    </row>
    <row r="113" spans="1:25" ht="23.85" hidden="1" customHeight="1" x14ac:dyDescent="0.45">
      <c r="A113" s="4">
        <v>119</v>
      </c>
      <c r="B113" s="4">
        <v>6</v>
      </c>
      <c r="C113" s="4">
        <v>1</v>
      </c>
      <c r="D113" s="13">
        <v>4</v>
      </c>
      <c r="E113" s="35">
        <v>21</v>
      </c>
      <c r="F113" s="13">
        <v>1</v>
      </c>
      <c r="G113" s="13" t="s">
        <v>224</v>
      </c>
      <c r="H113" s="13">
        <v>2</v>
      </c>
      <c r="I113" s="13">
        <v>1</v>
      </c>
      <c r="J113" s="13">
        <v>1</v>
      </c>
      <c r="K113" s="19">
        <v>21.4444444444444</v>
      </c>
      <c r="L113" s="13">
        <v>1</v>
      </c>
      <c r="M113" s="13">
        <v>1</v>
      </c>
      <c r="N113" s="13">
        <v>1</v>
      </c>
      <c r="O113" s="13">
        <v>1</v>
      </c>
      <c r="P113" s="26">
        <v>1</v>
      </c>
      <c r="Q113" s="13">
        <v>1</v>
      </c>
      <c r="R113" s="26">
        <v>1</v>
      </c>
      <c r="S113" s="19">
        <v>21.4444444444444</v>
      </c>
      <c r="T113" s="13">
        <v>2</v>
      </c>
      <c r="U113" s="13">
        <v>2</v>
      </c>
      <c r="V113" s="13">
        <v>1</v>
      </c>
      <c r="W113" s="13">
        <v>1</v>
      </c>
      <c r="X113" s="13">
        <v>1</v>
      </c>
      <c r="Y113" s="13">
        <v>1</v>
      </c>
    </row>
    <row r="114" spans="1:25" ht="23.85" hidden="1" customHeight="1" x14ac:dyDescent="0.45">
      <c r="A114" s="4">
        <v>111</v>
      </c>
      <c r="B114" s="4">
        <v>6</v>
      </c>
      <c r="C114" s="4">
        <v>1</v>
      </c>
      <c r="D114" s="13">
        <v>4</v>
      </c>
      <c r="E114" s="35">
        <v>25</v>
      </c>
      <c r="F114" s="13">
        <v>1</v>
      </c>
      <c r="G114" s="13" t="s">
        <v>226</v>
      </c>
      <c r="H114" s="13">
        <v>2</v>
      </c>
      <c r="I114" s="13">
        <v>1</v>
      </c>
      <c r="J114" s="13">
        <v>1</v>
      </c>
      <c r="K114" s="19">
        <v>18.1786713611118</v>
      </c>
      <c r="L114" s="13">
        <v>1</v>
      </c>
      <c r="M114" s="13">
        <v>1</v>
      </c>
      <c r="N114" s="13">
        <v>1</v>
      </c>
      <c r="O114" s="13">
        <v>1</v>
      </c>
      <c r="P114" s="26">
        <v>1</v>
      </c>
      <c r="Q114" s="13">
        <v>1</v>
      </c>
      <c r="R114" s="26">
        <v>1</v>
      </c>
      <c r="S114" s="19">
        <v>18.1786713611118</v>
      </c>
      <c r="T114" s="13">
        <v>1</v>
      </c>
      <c r="U114" s="13">
        <v>11</v>
      </c>
      <c r="V114" s="13">
        <v>1</v>
      </c>
      <c r="W114" s="13">
        <v>1</v>
      </c>
      <c r="X114" s="13">
        <v>1</v>
      </c>
      <c r="Y114" s="13">
        <v>1</v>
      </c>
    </row>
    <row r="115" spans="1:25" ht="23.85" hidden="1" customHeight="1" x14ac:dyDescent="0.45">
      <c r="A115" s="4">
        <v>111</v>
      </c>
      <c r="B115" s="4">
        <v>15</v>
      </c>
      <c r="C115" s="4">
        <v>2</v>
      </c>
      <c r="D115" s="13">
        <v>3</v>
      </c>
      <c r="E115" s="35">
        <v>37</v>
      </c>
      <c r="F115" s="13">
        <v>2</v>
      </c>
      <c r="G115" s="13" t="s">
        <v>223</v>
      </c>
      <c r="H115" s="13">
        <v>1</v>
      </c>
      <c r="I115" s="13">
        <v>1</v>
      </c>
      <c r="J115" s="13">
        <v>1</v>
      </c>
      <c r="K115" s="19">
        <v>29.136316337148799</v>
      </c>
      <c r="L115" s="13">
        <v>1</v>
      </c>
      <c r="M115" s="13">
        <v>1</v>
      </c>
      <c r="N115" s="13">
        <v>1</v>
      </c>
      <c r="O115" s="13">
        <v>1</v>
      </c>
      <c r="P115" s="26">
        <v>1</v>
      </c>
      <c r="Q115" s="13">
        <v>1</v>
      </c>
      <c r="R115" s="26">
        <v>1</v>
      </c>
      <c r="S115" s="19">
        <v>29.136316337148799</v>
      </c>
      <c r="T115" s="13">
        <v>3</v>
      </c>
      <c r="U115" s="13">
        <v>8</v>
      </c>
      <c r="V115" s="13">
        <v>2</v>
      </c>
      <c r="W115" s="13">
        <v>1</v>
      </c>
      <c r="X115" s="13">
        <v>1</v>
      </c>
      <c r="Y115" s="13">
        <v>1</v>
      </c>
    </row>
    <row r="116" spans="1:25" ht="23.85" customHeight="1" x14ac:dyDescent="0.45">
      <c r="A116" s="4">
        <v>112</v>
      </c>
      <c r="B116" s="4">
        <v>7</v>
      </c>
      <c r="C116" s="4">
        <v>1</v>
      </c>
      <c r="D116" s="13">
        <v>4.7</v>
      </c>
      <c r="E116" s="35">
        <v>20</v>
      </c>
      <c r="F116" s="13">
        <v>1</v>
      </c>
      <c r="G116" s="13" t="s">
        <v>224</v>
      </c>
      <c r="H116" s="13">
        <v>2</v>
      </c>
      <c r="I116" s="13">
        <v>1</v>
      </c>
      <c r="J116" s="13">
        <v>1</v>
      </c>
      <c r="K116" s="19">
        <v>31.781917414283999</v>
      </c>
      <c r="L116" s="13">
        <v>2</v>
      </c>
      <c r="M116" s="13">
        <v>1</v>
      </c>
      <c r="N116" s="13">
        <v>1</v>
      </c>
      <c r="O116" s="13">
        <v>1</v>
      </c>
      <c r="P116" s="26">
        <v>1</v>
      </c>
      <c r="Q116" s="13">
        <v>1</v>
      </c>
      <c r="R116" s="26">
        <v>1</v>
      </c>
      <c r="S116" s="19">
        <v>31.781917414283999</v>
      </c>
      <c r="T116" s="13">
        <v>4</v>
      </c>
      <c r="U116" s="13">
        <v>5</v>
      </c>
      <c r="V116" s="13">
        <v>2</v>
      </c>
      <c r="W116" s="13">
        <v>2</v>
      </c>
      <c r="X116" s="13">
        <v>2</v>
      </c>
      <c r="Y116" s="13">
        <v>1</v>
      </c>
    </row>
    <row r="117" spans="1:25" ht="23.85" hidden="1" customHeight="1" x14ac:dyDescent="0.45">
      <c r="A117" s="4">
        <v>113</v>
      </c>
      <c r="B117" s="4">
        <v>11</v>
      </c>
      <c r="C117" s="4">
        <v>1</v>
      </c>
      <c r="D117" s="21" t="s">
        <v>168</v>
      </c>
      <c r="E117" s="35">
        <v>28</v>
      </c>
      <c r="F117" s="13">
        <v>1</v>
      </c>
      <c r="G117" s="13" t="s">
        <v>226</v>
      </c>
      <c r="H117" s="13">
        <v>1</v>
      </c>
      <c r="I117" s="13">
        <v>1</v>
      </c>
      <c r="J117" s="13">
        <v>1</v>
      </c>
      <c r="K117" s="19">
        <v>19.396188227357058</v>
      </c>
      <c r="L117" s="13">
        <v>1</v>
      </c>
      <c r="M117" s="13">
        <v>1</v>
      </c>
      <c r="N117" s="13">
        <v>1</v>
      </c>
      <c r="O117" s="13">
        <v>2</v>
      </c>
      <c r="P117" s="26">
        <v>1</v>
      </c>
      <c r="Q117" s="13">
        <v>1</v>
      </c>
      <c r="R117" s="26">
        <v>1</v>
      </c>
      <c r="S117" s="19">
        <v>19.396188227357058</v>
      </c>
      <c r="T117" s="13">
        <v>2</v>
      </c>
      <c r="U117" s="13">
        <v>11</v>
      </c>
      <c r="V117" s="13">
        <v>1</v>
      </c>
      <c r="W117" s="13">
        <v>2</v>
      </c>
      <c r="X117" s="13">
        <v>2</v>
      </c>
      <c r="Y117" s="13">
        <v>2</v>
      </c>
    </row>
    <row r="118" spans="1:25" ht="23.85" customHeight="1" x14ac:dyDescent="0.45">
      <c r="A118" s="4">
        <v>114</v>
      </c>
      <c r="B118" s="4">
        <v>6</v>
      </c>
      <c r="C118" s="4">
        <v>1</v>
      </c>
      <c r="D118" s="13">
        <v>3.15</v>
      </c>
      <c r="E118" s="35">
        <v>39</v>
      </c>
      <c r="F118" s="13">
        <v>2</v>
      </c>
      <c r="G118" s="13" t="s">
        <v>226</v>
      </c>
      <c r="H118" s="13">
        <v>1</v>
      </c>
      <c r="I118" s="13">
        <v>1</v>
      </c>
      <c r="J118" s="13">
        <v>1</v>
      </c>
      <c r="K118" s="19">
        <v>21.786492374727668</v>
      </c>
      <c r="L118" s="13">
        <v>1</v>
      </c>
      <c r="M118" s="13">
        <v>1</v>
      </c>
      <c r="N118" s="13">
        <v>1</v>
      </c>
      <c r="O118" s="13">
        <v>1</v>
      </c>
      <c r="P118" s="26">
        <v>1</v>
      </c>
      <c r="Q118" s="13">
        <v>2</v>
      </c>
      <c r="R118" s="26">
        <v>1</v>
      </c>
      <c r="S118" s="19">
        <v>21.786492374727668</v>
      </c>
      <c r="T118" s="13">
        <v>2</v>
      </c>
      <c r="U118" s="13">
        <v>9</v>
      </c>
      <c r="V118" s="13">
        <v>1</v>
      </c>
      <c r="W118" s="13">
        <v>2</v>
      </c>
      <c r="X118" s="13">
        <v>2</v>
      </c>
      <c r="Y118" s="13">
        <v>1</v>
      </c>
    </row>
    <row r="119" spans="1:25" ht="23.85" hidden="1" customHeight="1" x14ac:dyDescent="0.45">
      <c r="A119" s="4">
        <v>115</v>
      </c>
      <c r="B119" s="4">
        <v>18</v>
      </c>
      <c r="C119" s="4">
        <v>2</v>
      </c>
      <c r="D119" s="13">
        <v>15</v>
      </c>
      <c r="E119" s="35">
        <v>30</v>
      </c>
      <c r="F119" s="13">
        <v>1</v>
      </c>
      <c r="G119" s="13" t="s">
        <v>223</v>
      </c>
      <c r="H119" s="13">
        <v>1</v>
      </c>
      <c r="I119" s="13">
        <v>1</v>
      </c>
      <c r="J119" s="13">
        <v>1</v>
      </c>
      <c r="K119" s="19">
        <v>19.562955254942764</v>
      </c>
      <c r="L119" s="13">
        <v>1</v>
      </c>
      <c r="M119" s="13">
        <v>1</v>
      </c>
      <c r="N119" s="13">
        <v>1</v>
      </c>
      <c r="O119" s="13">
        <v>1</v>
      </c>
      <c r="P119" s="26">
        <v>1</v>
      </c>
      <c r="Q119" s="13">
        <v>2</v>
      </c>
      <c r="R119" s="26">
        <v>1</v>
      </c>
      <c r="S119" s="19">
        <v>19.562955254942764</v>
      </c>
      <c r="T119" s="13">
        <v>2</v>
      </c>
      <c r="U119" s="13">
        <v>11</v>
      </c>
      <c r="V119" s="13">
        <v>1</v>
      </c>
      <c r="W119" s="13">
        <v>1</v>
      </c>
      <c r="X119" s="13">
        <v>1</v>
      </c>
      <c r="Y119" s="13">
        <v>1</v>
      </c>
    </row>
    <row r="120" spans="1:25" ht="23.85" hidden="1" customHeight="1" x14ac:dyDescent="0.45">
      <c r="A120" s="4">
        <v>116</v>
      </c>
      <c r="B120" s="4">
        <v>7</v>
      </c>
      <c r="C120" s="4">
        <v>1</v>
      </c>
      <c r="D120" s="13">
        <v>4</v>
      </c>
      <c r="E120" s="35">
        <v>22</v>
      </c>
      <c r="F120" s="13">
        <v>1</v>
      </c>
      <c r="G120" s="13" t="s">
        <v>224</v>
      </c>
      <c r="H120" s="13">
        <v>2</v>
      </c>
      <c r="I120" s="13">
        <v>1</v>
      </c>
      <c r="J120" s="13">
        <v>1</v>
      </c>
      <c r="K120" s="19">
        <v>29.136316337148799</v>
      </c>
      <c r="L120" s="13">
        <v>1</v>
      </c>
      <c r="M120" s="13">
        <v>1</v>
      </c>
      <c r="N120" s="13">
        <v>1</v>
      </c>
      <c r="O120" s="13">
        <v>1</v>
      </c>
      <c r="P120" s="26">
        <v>1</v>
      </c>
      <c r="Q120" s="13">
        <v>1</v>
      </c>
      <c r="R120" s="26">
        <v>1</v>
      </c>
      <c r="S120" s="19">
        <v>29.136316337148799</v>
      </c>
      <c r="T120" s="13">
        <v>3</v>
      </c>
      <c r="U120" s="13">
        <v>8</v>
      </c>
      <c r="V120" s="13">
        <v>2</v>
      </c>
      <c r="W120" s="13">
        <v>1</v>
      </c>
      <c r="X120" s="13">
        <v>1</v>
      </c>
      <c r="Y120" s="13">
        <v>2</v>
      </c>
    </row>
    <row r="121" spans="1:25" ht="23.85" hidden="1" customHeight="1" x14ac:dyDescent="0.45">
      <c r="A121" s="4">
        <v>117</v>
      </c>
      <c r="B121" s="4">
        <v>11</v>
      </c>
      <c r="C121" s="4">
        <v>1</v>
      </c>
      <c r="D121" s="13" t="s">
        <v>27</v>
      </c>
      <c r="E121" s="35">
        <v>30</v>
      </c>
      <c r="F121" s="13">
        <v>1</v>
      </c>
      <c r="G121" s="13" t="s">
        <v>226</v>
      </c>
      <c r="H121" s="13">
        <v>1</v>
      </c>
      <c r="I121" s="13">
        <v>1</v>
      </c>
      <c r="J121" s="13">
        <v>1</v>
      </c>
      <c r="K121" s="19">
        <v>24.557752341311129</v>
      </c>
      <c r="L121" s="13">
        <v>1</v>
      </c>
      <c r="M121" s="13">
        <v>1</v>
      </c>
      <c r="N121" s="13">
        <v>1</v>
      </c>
      <c r="O121" s="13">
        <v>1</v>
      </c>
      <c r="P121" s="26">
        <v>1</v>
      </c>
      <c r="Q121" s="13">
        <v>1</v>
      </c>
      <c r="R121" s="26">
        <v>1</v>
      </c>
      <c r="S121" s="19">
        <v>24.557752341311129</v>
      </c>
      <c r="T121" s="13">
        <v>2</v>
      </c>
      <c r="U121" s="13">
        <v>11</v>
      </c>
      <c r="V121" s="13">
        <v>1</v>
      </c>
      <c r="W121" s="13">
        <v>1</v>
      </c>
      <c r="X121" s="13">
        <v>1</v>
      </c>
      <c r="Y121" s="13">
        <v>1</v>
      </c>
    </row>
    <row r="122" spans="1:25" ht="23.85" hidden="1" customHeight="1" x14ac:dyDescent="0.45">
      <c r="A122" s="4">
        <v>118</v>
      </c>
      <c r="B122" s="4">
        <v>13</v>
      </c>
      <c r="C122" s="4">
        <v>2</v>
      </c>
      <c r="D122" s="13" t="s">
        <v>27</v>
      </c>
      <c r="E122" s="35">
        <v>28</v>
      </c>
      <c r="F122" s="13">
        <v>1</v>
      </c>
      <c r="G122" s="13" t="s">
        <v>223</v>
      </c>
      <c r="H122" s="13">
        <v>1</v>
      </c>
      <c r="I122" s="13">
        <v>1</v>
      </c>
      <c r="J122" s="13">
        <v>1</v>
      </c>
      <c r="K122" s="19">
        <v>23.979591836734699</v>
      </c>
      <c r="L122" s="13">
        <v>1</v>
      </c>
      <c r="M122" s="13">
        <v>1</v>
      </c>
      <c r="N122" s="13">
        <v>1</v>
      </c>
      <c r="O122" s="13">
        <v>1</v>
      </c>
      <c r="P122" s="26">
        <v>1</v>
      </c>
      <c r="Q122" s="13">
        <v>1</v>
      </c>
      <c r="R122" s="26">
        <v>1</v>
      </c>
      <c r="S122" s="19">
        <v>23.979591836734699</v>
      </c>
      <c r="T122" s="13">
        <v>2</v>
      </c>
      <c r="U122" s="13">
        <v>7</v>
      </c>
      <c r="V122" s="13">
        <v>1</v>
      </c>
      <c r="W122" s="13">
        <v>1</v>
      </c>
      <c r="X122" s="13">
        <v>1</v>
      </c>
      <c r="Y122" s="13">
        <v>1</v>
      </c>
    </row>
    <row r="123" spans="1:25" ht="23.85" hidden="1" customHeight="1" x14ac:dyDescent="0.45">
      <c r="A123" s="4">
        <v>119</v>
      </c>
      <c r="B123" s="4">
        <v>16</v>
      </c>
      <c r="C123" s="4">
        <v>2</v>
      </c>
      <c r="D123" s="13">
        <v>4</v>
      </c>
      <c r="E123" s="35">
        <v>20</v>
      </c>
      <c r="F123" s="13">
        <v>1</v>
      </c>
      <c r="G123" s="13" t="s">
        <v>224</v>
      </c>
      <c r="H123" s="13">
        <v>2</v>
      </c>
      <c r="I123" s="13">
        <v>1</v>
      </c>
      <c r="J123" s="13">
        <v>1</v>
      </c>
      <c r="K123" s="19">
        <v>23.168151749711601</v>
      </c>
      <c r="L123" s="13">
        <v>1</v>
      </c>
      <c r="M123" s="13">
        <v>1</v>
      </c>
      <c r="N123" s="13">
        <v>1</v>
      </c>
      <c r="O123" s="13">
        <v>1</v>
      </c>
      <c r="P123" s="26">
        <v>1</v>
      </c>
      <c r="Q123" s="13">
        <v>1</v>
      </c>
      <c r="R123" s="26">
        <v>1</v>
      </c>
      <c r="S123" s="19">
        <v>23.168151749711601</v>
      </c>
      <c r="T123" s="13">
        <v>2</v>
      </c>
      <c r="U123" s="13">
        <v>14</v>
      </c>
      <c r="V123" s="13">
        <v>2</v>
      </c>
      <c r="W123" s="13">
        <v>1</v>
      </c>
      <c r="X123" s="13">
        <v>1</v>
      </c>
      <c r="Y123" s="13">
        <v>2</v>
      </c>
    </row>
    <row r="124" spans="1:25" ht="23.85" hidden="1" customHeight="1" x14ac:dyDescent="0.45">
      <c r="A124" s="4">
        <v>121</v>
      </c>
      <c r="B124" s="4">
        <v>11</v>
      </c>
      <c r="C124" s="4">
        <v>1</v>
      </c>
      <c r="D124" s="13" t="s">
        <v>27</v>
      </c>
      <c r="E124" s="35">
        <v>22</v>
      </c>
      <c r="F124" s="13">
        <v>1</v>
      </c>
      <c r="G124" s="13" t="s">
        <v>226</v>
      </c>
      <c r="H124" s="13">
        <v>1</v>
      </c>
      <c r="I124" s="13">
        <v>1</v>
      </c>
      <c r="J124" s="13">
        <v>1</v>
      </c>
      <c r="K124" s="19">
        <v>21.928862769176792</v>
      </c>
      <c r="L124" s="13">
        <v>1</v>
      </c>
      <c r="M124" s="13">
        <v>1</v>
      </c>
      <c r="N124" s="13">
        <v>1</v>
      </c>
      <c r="O124" s="13">
        <v>1</v>
      </c>
      <c r="P124" s="26">
        <v>1</v>
      </c>
      <c r="Q124" s="13">
        <v>1</v>
      </c>
      <c r="R124" s="26">
        <v>1</v>
      </c>
      <c r="S124" s="19">
        <v>21.928862769176792</v>
      </c>
      <c r="T124" s="13">
        <v>2</v>
      </c>
      <c r="U124" s="13">
        <v>6</v>
      </c>
      <c r="V124" s="13">
        <v>1</v>
      </c>
      <c r="W124" s="13">
        <v>1</v>
      </c>
      <c r="X124" s="13">
        <v>1</v>
      </c>
      <c r="Y124" s="13">
        <v>1</v>
      </c>
    </row>
    <row r="125" spans="1:25" ht="23.85" hidden="1" customHeight="1" x14ac:dyDescent="0.45">
      <c r="A125" s="4">
        <v>121</v>
      </c>
      <c r="B125" s="4">
        <v>8</v>
      </c>
      <c r="C125" s="4">
        <v>1</v>
      </c>
      <c r="D125" s="13" t="s">
        <v>27</v>
      </c>
      <c r="E125" s="35">
        <v>22</v>
      </c>
      <c r="F125" s="13">
        <v>1</v>
      </c>
      <c r="G125" s="13" t="s">
        <v>223</v>
      </c>
      <c r="H125" s="13">
        <v>1</v>
      </c>
      <c r="I125" s="13">
        <v>1</v>
      </c>
      <c r="J125" s="13">
        <v>1</v>
      </c>
      <c r="K125" s="19">
        <v>25.391218522372501</v>
      </c>
      <c r="L125" s="13">
        <v>1</v>
      </c>
      <c r="M125" s="13">
        <v>1</v>
      </c>
      <c r="N125" s="13">
        <v>1</v>
      </c>
      <c r="O125" s="13">
        <v>1</v>
      </c>
      <c r="P125" s="26">
        <v>1</v>
      </c>
      <c r="Q125" s="13">
        <v>1</v>
      </c>
      <c r="R125" s="26">
        <v>1</v>
      </c>
      <c r="S125" s="19">
        <v>25.391218522372501</v>
      </c>
      <c r="T125" s="13">
        <v>3</v>
      </c>
      <c r="U125" s="13">
        <v>6</v>
      </c>
      <c r="V125" s="13">
        <v>1</v>
      </c>
      <c r="W125" s="13">
        <v>1</v>
      </c>
      <c r="X125" s="13">
        <v>1</v>
      </c>
      <c r="Y125" s="13">
        <v>1</v>
      </c>
    </row>
    <row r="126" spans="1:25" ht="23.85" hidden="1" customHeight="1" x14ac:dyDescent="0.45">
      <c r="A126" s="4">
        <v>122</v>
      </c>
      <c r="B126" s="4">
        <v>21</v>
      </c>
      <c r="C126" s="4">
        <v>2</v>
      </c>
      <c r="D126" s="13">
        <v>3.7</v>
      </c>
      <c r="E126" s="35">
        <v>37</v>
      </c>
      <c r="F126" s="13">
        <v>2</v>
      </c>
      <c r="G126" s="13" t="s">
        <v>223</v>
      </c>
      <c r="H126" s="13">
        <v>1</v>
      </c>
      <c r="I126" s="13">
        <v>1</v>
      </c>
      <c r="J126" s="13">
        <v>1</v>
      </c>
      <c r="K126" s="19">
        <v>34.149131614169903</v>
      </c>
      <c r="L126" s="13">
        <v>2</v>
      </c>
      <c r="M126" s="13">
        <v>1</v>
      </c>
      <c r="N126" s="13">
        <v>1</v>
      </c>
      <c r="O126" s="13">
        <v>1</v>
      </c>
      <c r="P126" s="26">
        <v>1</v>
      </c>
      <c r="Q126" s="13">
        <v>1</v>
      </c>
      <c r="R126" s="26">
        <v>1</v>
      </c>
      <c r="S126" s="19">
        <v>34.149131614169903</v>
      </c>
      <c r="T126" s="13">
        <v>4</v>
      </c>
      <c r="U126" s="13">
        <v>3</v>
      </c>
      <c r="V126" s="13">
        <v>1</v>
      </c>
      <c r="W126" s="13">
        <v>2</v>
      </c>
      <c r="X126" s="13">
        <v>2</v>
      </c>
      <c r="Y126" s="13">
        <v>2</v>
      </c>
    </row>
    <row r="127" spans="1:25" ht="23.85" hidden="1" customHeight="1" x14ac:dyDescent="0.45">
      <c r="A127" s="4">
        <v>123</v>
      </c>
      <c r="B127" s="4">
        <v>12</v>
      </c>
      <c r="C127" s="4">
        <v>1</v>
      </c>
      <c r="D127" s="13" t="s">
        <v>27</v>
      </c>
      <c r="E127" s="35">
        <v>25</v>
      </c>
      <c r="F127" s="13">
        <v>1</v>
      </c>
      <c r="G127" s="13" t="s">
        <v>223</v>
      </c>
      <c r="H127" s="13">
        <v>1</v>
      </c>
      <c r="I127" s="13">
        <v>1</v>
      </c>
      <c r="J127" s="13">
        <v>1</v>
      </c>
      <c r="K127" s="19">
        <v>17.846519928613922</v>
      </c>
      <c r="L127" s="13">
        <v>1</v>
      </c>
      <c r="M127" s="13">
        <v>1</v>
      </c>
      <c r="N127" s="13">
        <v>1</v>
      </c>
      <c r="O127" s="13">
        <v>1</v>
      </c>
      <c r="P127" s="26">
        <v>1</v>
      </c>
      <c r="Q127" s="13">
        <v>1</v>
      </c>
      <c r="R127" s="26">
        <v>1</v>
      </c>
      <c r="S127" s="19">
        <v>17.846519928613922</v>
      </c>
      <c r="T127" s="13">
        <v>1</v>
      </c>
      <c r="U127" s="13">
        <v>8</v>
      </c>
      <c r="V127" s="13">
        <v>1</v>
      </c>
      <c r="W127" s="13">
        <v>1</v>
      </c>
      <c r="X127" s="13">
        <v>1</v>
      </c>
      <c r="Y127" s="13">
        <v>1</v>
      </c>
    </row>
    <row r="128" spans="1:25" ht="23.85" hidden="1" customHeight="1" x14ac:dyDescent="0.45">
      <c r="A128" s="4">
        <v>124</v>
      </c>
      <c r="B128" s="4">
        <v>11</v>
      </c>
      <c r="C128" s="4">
        <v>1</v>
      </c>
      <c r="D128" s="13">
        <v>6.15</v>
      </c>
      <c r="E128" s="35">
        <v>24</v>
      </c>
      <c r="F128" s="13">
        <v>1</v>
      </c>
      <c r="G128" s="13" t="s">
        <v>226</v>
      </c>
      <c r="H128" s="13">
        <v>1</v>
      </c>
      <c r="I128" s="13">
        <v>1</v>
      </c>
      <c r="J128" s="13">
        <v>2</v>
      </c>
      <c r="K128" s="19">
        <v>26.155625974548567</v>
      </c>
      <c r="L128" s="13">
        <v>1</v>
      </c>
      <c r="M128" s="13">
        <v>1</v>
      </c>
      <c r="N128" s="13">
        <v>1</v>
      </c>
      <c r="O128" s="13">
        <v>1</v>
      </c>
      <c r="P128" s="26">
        <v>1</v>
      </c>
      <c r="Q128" s="13">
        <v>2</v>
      </c>
      <c r="R128" s="26">
        <v>1</v>
      </c>
      <c r="S128" s="19">
        <v>26.155625974548567</v>
      </c>
      <c r="T128" s="13">
        <v>3</v>
      </c>
      <c r="U128" s="13">
        <v>6</v>
      </c>
      <c r="V128" s="13">
        <v>1</v>
      </c>
      <c r="W128" s="13">
        <v>2</v>
      </c>
      <c r="X128" s="13">
        <v>2</v>
      </c>
      <c r="Y128" s="13">
        <v>2</v>
      </c>
    </row>
    <row r="129" spans="1:25" ht="23.85" customHeight="1" x14ac:dyDescent="0.45">
      <c r="A129" s="4">
        <v>125</v>
      </c>
      <c r="B129" s="4">
        <v>12</v>
      </c>
      <c r="C129" s="4">
        <v>1</v>
      </c>
      <c r="D129" s="13">
        <v>4.1500000000000004</v>
      </c>
      <c r="E129" s="35">
        <v>23</v>
      </c>
      <c r="F129" s="13">
        <v>1</v>
      </c>
      <c r="G129" s="13" t="s">
        <v>224</v>
      </c>
      <c r="H129" s="13">
        <v>2</v>
      </c>
      <c r="I129" s="13">
        <v>1</v>
      </c>
      <c r="J129" s="13">
        <v>1</v>
      </c>
      <c r="K129" s="19">
        <v>25.593737161989502</v>
      </c>
      <c r="L129" s="13">
        <v>1</v>
      </c>
      <c r="M129" s="13">
        <v>1</v>
      </c>
      <c r="N129" s="13">
        <v>1</v>
      </c>
      <c r="O129" s="13">
        <v>1</v>
      </c>
      <c r="P129" s="26">
        <v>1</v>
      </c>
      <c r="Q129" s="13">
        <v>2</v>
      </c>
      <c r="R129" s="26">
        <v>1</v>
      </c>
      <c r="S129" s="19">
        <v>25.593737161989502</v>
      </c>
      <c r="T129" s="13">
        <v>3</v>
      </c>
      <c r="U129" s="13">
        <v>6</v>
      </c>
      <c r="V129" s="13">
        <v>1</v>
      </c>
      <c r="W129" s="13">
        <v>2</v>
      </c>
      <c r="X129" s="13">
        <v>2</v>
      </c>
      <c r="Y129" s="13">
        <v>1</v>
      </c>
    </row>
    <row r="130" spans="1:25" ht="23.85" hidden="1" customHeight="1" x14ac:dyDescent="0.45">
      <c r="A130" s="4">
        <v>126</v>
      </c>
      <c r="B130" s="4">
        <v>16</v>
      </c>
      <c r="C130" s="4">
        <v>2</v>
      </c>
      <c r="D130" s="13">
        <v>7</v>
      </c>
      <c r="E130" s="35">
        <v>24</v>
      </c>
      <c r="F130" s="13">
        <v>1</v>
      </c>
      <c r="G130" s="13" t="s">
        <v>226</v>
      </c>
      <c r="H130" s="13">
        <v>1</v>
      </c>
      <c r="I130" s="13">
        <v>1</v>
      </c>
      <c r="J130" s="13">
        <v>1</v>
      </c>
      <c r="K130" s="19">
        <v>29.996712689121399</v>
      </c>
      <c r="L130" s="13">
        <v>1</v>
      </c>
      <c r="M130" s="13">
        <v>1</v>
      </c>
      <c r="N130" s="13">
        <v>1</v>
      </c>
      <c r="O130" s="13">
        <v>1</v>
      </c>
      <c r="P130" s="26">
        <v>1</v>
      </c>
      <c r="Q130" s="13">
        <v>1</v>
      </c>
      <c r="R130" s="26">
        <v>1</v>
      </c>
      <c r="S130" s="19">
        <v>29.996712689121399</v>
      </c>
      <c r="T130" s="13">
        <v>4</v>
      </c>
      <c r="U130" s="13">
        <v>7</v>
      </c>
      <c r="V130" s="13">
        <v>2</v>
      </c>
      <c r="W130" s="13">
        <v>1</v>
      </c>
      <c r="X130" s="13">
        <v>1</v>
      </c>
      <c r="Y130" s="13">
        <v>2</v>
      </c>
    </row>
    <row r="131" spans="1:25" ht="23.85" hidden="1" customHeight="1" x14ac:dyDescent="0.45">
      <c r="A131" s="4">
        <v>127</v>
      </c>
      <c r="B131" s="4">
        <v>16</v>
      </c>
      <c r="C131" s="4">
        <v>2</v>
      </c>
      <c r="D131" s="13" t="s">
        <v>27</v>
      </c>
      <c r="E131" s="35">
        <v>24</v>
      </c>
      <c r="F131" s="13">
        <v>1</v>
      </c>
      <c r="G131" s="13" t="s">
        <v>223</v>
      </c>
      <c r="H131" s="13">
        <v>1</v>
      </c>
      <c r="I131" s="13">
        <v>1</v>
      </c>
      <c r="J131" s="13">
        <v>1</v>
      </c>
      <c r="K131" s="19">
        <v>23.683171791711899</v>
      </c>
      <c r="L131" s="13">
        <v>1</v>
      </c>
      <c r="M131" s="13">
        <v>1</v>
      </c>
      <c r="N131" s="13">
        <v>1</v>
      </c>
      <c r="O131" s="13">
        <v>1</v>
      </c>
      <c r="P131" s="26">
        <v>1</v>
      </c>
      <c r="Q131" s="13">
        <v>1</v>
      </c>
      <c r="R131" s="26">
        <v>1</v>
      </c>
      <c r="S131" s="19">
        <v>23.683171791711899</v>
      </c>
      <c r="T131" s="13">
        <v>2</v>
      </c>
      <c r="U131" s="13">
        <v>8</v>
      </c>
      <c r="V131" s="13">
        <v>1</v>
      </c>
      <c r="W131" s="13">
        <v>1</v>
      </c>
      <c r="X131" s="13">
        <v>1</v>
      </c>
      <c r="Y131" s="13">
        <v>1</v>
      </c>
    </row>
    <row r="132" spans="1:25" ht="23.85" customHeight="1" x14ac:dyDescent="0.45">
      <c r="A132" s="4">
        <v>128</v>
      </c>
      <c r="B132" s="4">
        <v>15</v>
      </c>
      <c r="C132" s="4">
        <v>2</v>
      </c>
      <c r="D132" s="13">
        <v>6.15</v>
      </c>
      <c r="E132" s="35">
        <v>26</v>
      </c>
      <c r="F132" s="13">
        <v>1</v>
      </c>
      <c r="G132" s="13" t="s">
        <v>223</v>
      </c>
      <c r="H132" s="13">
        <v>1</v>
      </c>
      <c r="I132" s="13">
        <v>1</v>
      </c>
      <c r="J132" s="13">
        <v>2</v>
      </c>
      <c r="K132" s="19">
        <v>24.7767952496913</v>
      </c>
      <c r="L132" s="13">
        <v>1</v>
      </c>
      <c r="M132" s="13">
        <v>1</v>
      </c>
      <c r="N132" s="13">
        <v>1</v>
      </c>
      <c r="O132" s="13">
        <v>1</v>
      </c>
      <c r="P132" s="26">
        <v>1</v>
      </c>
      <c r="Q132" s="13">
        <v>2</v>
      </c>
      <c r="R132" s="26">
        <v>1</v>
      </c>
      <c r="S132" s="19">
        <v>24.7767952496913</v>
      </c>
      <c r="T132" s="13">
        <v>2</v>
      </c>
      <c r="U132" s="13">
        <v>9</v>
      </c>
      <c r="V132" s="13">
        <v>1</v>
      </c>
      <c r="W132" s="13">
        <v>2</v>
      </c>
      <c r="X132" s="13">
        <v>2</v>
      </c>
      <c r="Y132" s="13">
        <v>1</v>
      </c>
    </row>
    <row r="133" spans="1:25" ht="23.85" hidden="1" customHeight="1" x14ac:dyDescent="0.45">
      <c r="A133" s="4">
        <v>129</v>
      </c>
      <c r="B133" s="4">
        <v>13</v>
      </c>
      <c r="C133" s="4">
        <v>2</v>
      </c>
      <c r="D133" s="13" t="s">
        <v>27</v>
      </c>
      <c r="E133" s="35">
        <v>27</v>
      </c>
      <c r="F133" s="13">
        <v>1</v>
      </c>
      <c r="G133" s="13" t="s">
        <v>223</v>
      </c>
      <c r="H133" s="13">
        <v>1</v>
      </c>
      <c r="I133" s="13">
        <v>1</v>
      </c>
      <c r="J133" s="13">
        <v>1</v>
      </c>
      <c r="K133" s="19">
        <v>17.333333333333332</v>
      </c>
      <c r="L133" s="13">
        <v>1</v>
      </c>
      <c r="M133" s="13">
        <v>1</v>
      </c>
      <c r="N133" s="13">
        <v>1</v>
      </c>
      <c r="O133" s="13">
        <v>1</v>
      </c>
      <c r="P133" s="26">
        <v>1</v>
      </c>
      <c r="Q133" s="13">
        <v>1</v>
      </c>
      <c r="R133" s="26">
        <v>1</v>
      </c>
      <c r="S133" s="19">
        <v>17.333333333333332</v>
      </c>
      <c r="T133" s="13">
        <v>1</v>
      </c>
      <c r="U133" s="13">
        <v>9</v>
      </c>
      <c r="V133" s="13">
        <v>1</v>
      </c>
      <c r="W133" s="13">
        <v>1</v>
      </c>
      <c r="X133" s="13">
        <v>1</v>
      </c>
      <c r="Y133" s="13">
        <v>2</v>
      </c>
    </row>
    <row r="134" spans="1:25" ht="23.85" customHeight="1" x14ac:dyDescent="0.45">
      <c r="A134" s="4">
        <v>131</v>
      </c>
      <c r="B134" s="4">
        <v>21</v>
      </c>
      <c r="C134" s="4">
        <v>2</v>
      </c>
      <c r="D134" s="13">
        <v>3.15</v>
      </c>
      <c r="E134" s="35">
        <v>36</v>
      </c>
      <c r="F134" s="13">
        <v>2</v>
      </c>
      <c r="G134" s="13" t="s">
        <v>226</v>
      </c>
      <c r="H134" s="13">
        <v>1</v>
      </c>
      <c r="I134" s="13">
        <v>1</v>
      </c>
      <c r="J134" s="13">
        <v>1</v>
      </c>
      <c r="K134" s="19">
        <v>26.564344746162927</v>
      </c>
      <c r="L134" s="13">
        <v>1</v>
      </c>
      <c r="M134" s="13">
        <v>1</v>
      </c>
      <c r="N134" s="13">
        <v>1</v>
      </c>
      <c r="O134" s="13">
        <v>1</v>
      </c>
      <c r="P134" s="26">
        <v>1</v>
      </c>
      <c r="Q134" s="13">
        <v>2</v>
      </c>
      <c r="R134" s="26">
        <v>1</v>
      </c>
      <c r="S134" s="19">
        <v>26.564344746162927</v>
      </c>
      <c r="T134" s="13">
        <v>3</v>
      </c>
      <c r="U134" s="13">
        <v>7</v>
      </c>
      <c r="V134" s="13">
        <v>2</v>
      </c>
      <c r="W134" s="13">
        <v>2</v>
      </c>
      <c r="X134" s="13">
        <v>2</v>
      </c>
      <c r="Y134" s="13">
        <v>1</v>
      </c>
    </row>
    <row r="135" spans="1:25" ht="23.85" hidden="1" customHeight="1" x14ac:dyDescent="0.45">
      <c r="A135" s="4">
        <v>131</v>
      </c>
      <c r="B135" s="4">
        <v>16</v>
      </c>
      <c r="C135" s="4">
        <v>2</v>
      </c>
      <c r="D135" s="13">
        <v>3.15</v>
      </c>
      <c r="E135" s="35">
        <v>36</v>
      </c>
      <c r="F135" s="13">
        <v>2</v>
      </c>
      <c r="G135" s="13" t="s">
        <v>226</v>
      </c>
      <c r="H135" s="13">
        <v>1</v>
      </c>
      <c r="I135" s="13">
        <v>1</v>
      </c>
      <c r="J135" s="13">
        <v>1</v>
      </c>
      <c r="K135" s="19">
        <v>24.7767952496913</v>
      </c>
      <c r="L135" s="13">
        <v>1</v>
      </c>
      <c r="M135" s="13">
        <v>1</v>
      </c>
      <c r="N135" s="13">
        <v>1</v>
      </c>
      <c r="O135" s="13">
        <v>1</v>
      </c>
      <c r="P135" s="26">
        <v>1</v>
      </c>
      <c r="Q135" s="13">
        <v>2</v>
      </c>
      <c r="R135" s="26">
        <v>1</v>
      </c>
      <c r="S135" s="19">
        <v>24.7767952496913</v>
      </c>
      <c r="T135" s="13">
        <v>2</v>
      </c>
      <c r="U135" s="13">
        <v>8</v>
      </c>
      <c r="V135" s="13">
        <v>1</v>
      </c>
      <c r="W135" s="13">
        <v>2</v>
      </c>
      <c r="X135" s="13">
        <v>2</v>
      </c>
      <c r="Y135" s="13">
        <v>2</v>
      </c>
    </row>
    <row r="136" spans="1:25" ht="23.85" hidden="1" customHeight="1" x14ac:dyDescent="0.45">
      <c r="A136" s="4">
        <v>132</v>
      </c>
      <c r="B136" s="4">
        <v>16</v>
      </c>
      <c r="C136" s="4">
        <v>2</v>
      </c>
      <c r="D136" s="13" t="s">
        <v>27</v>
      </c>
      <c r="E136" s="35">
        <v>22</v>
      </c>
      <c r="F136" s="13">
        <v>1</v>
      </c>
      <c r="G136" s="13" t="s">
        <v>226</v>
      </c>
      <c r="H136" s="13">
        <v>1</v>
      </c>
      <c r="I136" s="13">
        <v>1</v>
      </c>
      <c r="J136" s="13">
        <v>1</v>
      </c>
      <c r="K136" s="19">
        <v>24.1217491461945</v>
      </c>
      <c r="L136" s="13">
        <v>1</v>
      </c>
      <c r="M136" s="13">
        <v>1</v>
      </c>
      <c r="N136" s="13">
        <v>1</v>
      </c>
      <c r="O136" s="13">
        <v>1</v>
      </c>
      <c r="P136" s="26">
        <v>1</v>
      </c>
      <c r="Q136" s="13">
        <v>1</v>
      </c>
      <c r="R136" s="26">
        <v>1</v>
      </c>
      <c r="S136" s="19">
        <v>24.1217491461945</v>
      </c>
      <c r="T136" s="13">
        <v>2</v>
      </c>
      <c r="U136" s="13">
        <v>8</v>
      </c>
      <c r="V136" s="13">
        <v>1</v>
      </c>
      <c r="W136" s="13">
        <v>1</v>
      </c>
      <c r="X136" s="13">
        <v>1</v>
      </c>
      <c r="Y136" s="13">
        <v>1</v>
      </c>
    </row>
    <row r="137" spans="1:25" ht="23.85" hidden="1" customHeight="1" x14ac:dyDescent="0.45">
      <c r="A137" s="4">
        <v>133</v>
      </c>
      <c r="B137" s="4">
        <v>21</v>
      </c>
      <c r="C137" s="4">
        <v>2</v>
      </c>
      <c r="D137" s="13">
        <v>4.16</v>
      </c>
      <c r="E137" s="35">
        <v>21</v>
      </c>
      <c r="F137" s="13">
        <v>1</v>
      </c>
      <c r="G137" s="13" t="s">
        <v>224</v>
      </c>
      <c r="H137" s="13">
        <v>2</v>
      </c>
      <c r="I137" s="13">
        <v>1</v>
      </c>
      <c r="J137" s="13">
        <v>2</v>
      </c>
      <c r="K137" s="19">
        <v>25.4374818122451</v>
      </c>
      <c r="L137" s="13">
        <v>1</v>
      </c>
      <c r="M137" s="13">
        <v>1</v>
      </c>
      <c r="N137" s="13">
        <v>1</v>
      </c>
      <c r="O137" s="13">
        <v>1</v>
      </c>
      <c r="P137" s="26">
        <v>1</v>
      </c>
      <c r="Q137" s="13">
        <v>1</v>
      </c>
      <c r="R137" s="26">
        <v>2</v>
      </c>
      <c r="S137" s="19">
        <v>25.4374818122451</v>
      </c>
      <c r="T137" s="13">
        <v>3</v>
      </c>
      <c r="U137" s="13">
        <v>7</v>
      </c>
      <c r="V137" s="13">
        <v>2</v>
      </c>
      <c r="W137" s="13">
        <v>2</v>
      </c>
      <c r="X137" s="13">
        <v>2</v>
      </c>
      <c r="Y137" s="13">
        <v>2</v>
      </c>
    </row>
    <row r="138" spans="1:25" ht="23.85" hidden="1" customHeight="1" x14ac:dyDescent="0.45">
      <c r="A138" s="4">
        <v>134</v>
      </c>
      <c r="B138" s="4">
        <v>12</v>
      </c>
      <c r="C138" s="4">
        <v>1</v>
      </c>
      <c r="D138" s="13">
        <v>15</v>
      </c>
      <c r="E138" s="35">
        <v>22</v>
      </c>
      <c r="F138" s="13">
        <v>1</v>
      </c>
      <c r="G138" s="13" t="s">
        <v>223</v>
      </c>
      <c r="H138" s="13">
        <v>1</v>
      </c>
      <c r="I138" s="13">
        <v>1</v>
      </c>
      <c r="J138" s="13">
        <v>1</v>
      </c>
      <c r="K138" s="19">
        <v>22.666666666666668</v>
      </c>
      <c r="L138" s="13">
        <v>1</v>
      </c>
      <c r="M138" s="13">
        <v>1</v>
      </c>
      <c r="N138" s="13">
        <v>1</v>
      </c>
      <c r="O138" s="13">
        <v>1</v>
      </c>
      <c r="P138" s="26">
        <v>1</v>
      </c>
      <c r="Q138" s="13">
        <v>2</v>
      </c>
      <c r="R138" s="26">
        <v>1</v>
      </c>
      <c r="S138" s="19">
        <v>22.666666666666668</v>
      </c>
      <c r="T138" s="13">
        <v>2</v>
      </c>
      <c r="U138" s="13">
        <v>9</v>
      </c>
      <c r="V138" s="13">
        <v>1</v>
      </c>
      <c r="W138" s="13">
        <v>1</v>
      </c>
      <c r="X138" s="13">
        <v>1</v>
      </c>
      <c r="Y138" s="13">
        <v>1</v>
      </c>
    </row>
    <row r="139" spans="1:25" ht="23.85" hidden="1" customHeight="1" x14ac:dyDescent="0.45">
      <c r="A139" s="4">
        <v>135</v>
      </c>
      <c r="B139" s="4">
        <v>21</v>
      </c>
      <c r="C139" s="4">
        <v>2</v>
      </c>
      <c r="D139" s="13" t="s">
        <v>27</v>
      </c>
      <c r="E139" s="35">
        <v>26</v>
      </c>
      <c r="F139" s="13">
        <v>1</v>
      </c>
      <c r="G139" s="13" t="s">
        <v>223</v>
      </c>
      <c r="H139" s="13">
        <v>1</v>
      </c>
      <c r="I139" s="13">
        <v>1</v>
      </c>
      <c r="J139" s="13">
        <v>1</v>
      </c>
      <c r="K139" s="19">
        <v>26.634958382877528</v>
      </c>
      <c r="L139" s="13">
        <v>1</v>
      </c>
      <c r="M139" s="13">
        <v>1</v>
      </c>
      <c r="N139" s="13">
        <v>1</v>
      </c>
      <c r="O139" s="13">
        <v>1</v>
      </c>
      <c r="P139" s="26">
        <v>1</v>
      </c>
      <c r="Q139" s="13">
        <v>1</v>
      </c>
      <c r="R139" s="26">
        <v>1</v>
      </c>
      <c r="S139" s="19">
        <v>26.634958382877528</v>
      </c>
      <c r="T139" s="13">
        <v>3</v>
      </c>
      <c r="U139" s="13">
        <v>3</v>
      </c>
      <c r="V139" s="13">
        <v>1</v>
      </c>
      <c r="W139" s="13">
        <v>1</v>
      </c>
      <c r="X139" s="13">
        <v>1</v>
      </c>
      <c r="Y139" s="13">
        <v>1</v>
      </c>
    </row>
    <row r="140" spans="1:25" ht="23.85" hidden="1" customHeight="1" x14ac:dyDescent="0.45">
      <c r="A140" s="4">
        <v>136</v>
      </c>
      <c r="B140" s="4">
        <v>8</v>
      </c>
      <c r="C140" s="4">
        <v>1</v>
      </c>
      <c r="D140" s="13">
        <v>3</v>
      </c>
      <c r="E140" s="35">
        <v>38</v>
      </c>
      <c r="F140" s="13">
        <v>2</v>
      </c>
      <c r="G140" s="13" t="s">
        <v>223</v>
      </c>
      <c r="H140" s="13">
        <v>1</v>
      </c>
      <c r="I140" s="13">
        <v>1</v>
      </c>
      <c r="J140" s="13">
        <v>1</v>
      </c>
      <c r="K140" s="19">
        <v>26.298487836949374</v>
      </c>
      <c r="L140" s="13">
        <v>1</v>
      </c>
      <c r="M140" s="13">
        <v>1</v>
      </c>
      <c r="N140" s="13">
        <v>1</v>
      </c>
      <c r="O140" s="13">
        <v>1</v>
      </c>
      <c r="P140" s="26">
        <v>1</v>
      </c>
      <c r="Q140" s="13">
        <v>1</v>
      </c>
      <c r="R140" s="26">
        <v>1</v>
      </c>
      <c r="S140" s="19">
        <v>26.298487836949374</v>
      </c>
      <c r="T140" s="13">
        <v>3</v>
      </c>
      <c r="U140" s="13">
        <v>6</v>
      </c>
      <c r="V140" s="13">
        <v>1</v>
      </c>
      <c r="W140" s="13">
        <v>1</v>
      </c>
      <c r="X140" s="13">
        <v>1</v>
      </c>
      <c r="Y140" s="13">
        <v>1</v>
      </c>
    </row>
    <row r="141" spans="1:25" ht="23.85" hidden="1" customHeight="1" x14ac:dyDescent="0.45">
      <c r="A141" s="4">
        <v>137</v>
      </c>
      <c r="B141" s="4">
        <v>11</v>
      </c>
      <c r="C141" s="4">
        <v>1</v>
      </c>
      <c r="D141" s="13">
        <v>3</v>
      </c>
      <c r="E141" s="35">
        <v>38</v>
      </c>
      <c r="F141" s="13">
        <v>2</v>
      </c>
      <c r="G141" s="13" t="s">
        <v>223</v>
      </c>
      <c r="H141" s="13">
        <v>1</v>
      </c>
      <c r="I141" s="13">
        <v>1</v>
      </c>
      <c r="J141" s="13">
        <v>1</v>
      </c>
      <c r="K141" s="19">
        <v>27.339911999658252</v>
      </c>
      <c r="L141" s="13">
        <v>1</v>
      </c>
      <c r="M141" s="13">
        <v>1</v>
      </c>
      <c r="N141" s="13">
        <v>1</v>
      </c>
      <c r="O141" s="13">
        <v>1</v>
      </c>
      <c r="P141" s="26">
        <v>1</v>
      </c>
      <c r="Q141" s="13">
        <v>1</v>
      </c>
      <c r="R141" s="26">
        <v>1</v>
      </c>
      <c r="S141" s="19">
        <v>27.339911999658252</v>
      </c>
      <c r="T141" s="13">
        <v>3</v>
      </c>
      <c r="U141" s="13">
        <v>12</v>
      </c>
      <c r="V141" s="13">
        <v>3</v>
      </c>
      <c r="W141" s="13">
        <v>1</v>
      </c>
      <c r="X141" s="13">
        <v>1</v>
      </c>
      <c r="Y141" s="13">
        <v>2</v>
      </c>
    </row>
    <row r="142" spans="1:25" ht="23.85" hidden="1" customHeight="1" x14ac:dyDescent="0.45">
      <c r="A142" s="4">
        <v>138</v>
      </c>
      <c r="B142" s="4">
        <v>21</v>
      </c>
      <c r="C142" s="4">
        <v>2</v>
      </c>
      <c r="D142" s="13">
        <v>7.15</v>
      </c>
      <c r="E142" s="35">
        <v>27</v>
      </c>
      <c r="F142" s="13">
        <v>1</v>
      </c>
      <c r="G142" s="13" t="s">
        <v>223</v>
      </c>
      <c r="H142" s="13">
        <v>1</v>
      </c>
      <c r="I142" s="13">
        <v>1</v>
      </c>
      <c r="J142" s="13">
        <v>1</v>
      </c>
      <c r="K142" s="19">
        <v>33.321517749583499</v>
      </c>
      <c r="L142" s="13">
        <v>2</v>
      </c>
      <c r="M142" s="13">
        <v>1</v>
      </c>
      <c r="N142" s="13">
        <v>1</v>
      </c>
      <c r="O142" s="13">
        <v>1</v>
      </c>
      <c r="P142" s="26">
        <v>1</v>
      </c>
      <c r="Q142" s="13">
        <v>2</v>
      </c>
      <c r="R142" s="26">
        <v>1</v>
      </c>
      <c r="S142" s="19">
        <v>33.321517749583499</v>
      </c>
      <c r="T142" s="13">
        <v>4</v>
      </c>
      <c r="U142" s="13">
        <v>6</v>
      </c>
      <c r="V142" s="13">
        <v>2</v>
      </c>
      <c r="W142" s="13">
        <v>2</v>
      </c>
      <c r="X142" s="13">
        <v>2</v>
      </c>
      <c r="Y142" s="13">
        <v>2</v>
      </c>
    </row>
    <row r="143" spans="1:25" ht="23.85" hidden="1" customHeight="1" x14ac:dyDescent="0.45">
      <c r="A143" s="4">
        <v>139</v>
      </c>
      <c r="B143" s="4">
        <v>9</v>
      </c>
      <c r="C143" s="4">
        <v>1</v>
      </c>
      <c r="D143" s="13" t="s">
        <v>27</v>
      </c>
      <c r="E143" s="35">
        <v>22</v>
      </c>
      <c r="F143" s="13">
        <v>1</v>
      </c>
      <c r="G143" s="13" t="s">
        <v>223</v>
      </c>
      <c r="H143" s="13">
        <v>1</v>
      </c>
      <c r="I143" s="13">
        <v>1</v>
      </c>
      <c r="J143" s="13">
        <v>1</v>
      </c>
      <c r="K143" s="19">
        <v>22.832879346258608</v>
      </c>
      <c r="L143" s="13">
        <v>1</v>
      </c>
      <c r="M143" s="13">
        <v>1</v>
      </c>
      <c r="N143" s="13">
        <v>1</v>
      </c>
      <c r="O143" s="13">
        <v>1</v>
      </c>
      <c r="P143" s="26">
        <v>1</v>
      </c>
      <c r="Q143" s="13">
        <v>1</v>
      </c>
      <c r="R143" s="26">
        <v>1</v>
      </c>
      <c r="S143" s="19">
        <v>22.832879346258608</v>
      </c>
      <c r="T143" s="13">
        <v>2</v>
      </c>
      <c r="U143" s="13">
        <v>7</v>
      </c>
      <c r="V143" s="13">
        <v>1</v>
      </c>
      <c r="W143" s="13">
        <v>1</v>
      </c>
      <c r="X143" s="13">
        <v>1</v>
      </c>
      <c r="Y143" s="13">
        <v>1</v>
      </c>
    </row>
    <row r="144" spans="1:25" ht="23.85" hidden="1" customHeight="1" x14ac:dyDescent="0.45">
      <c r="A144" s="4">
        <v>141</v>
      </c>
      <c r="B144" s="4">
        <v>12</v>
      </c>
      <c r="C144" s="4">
        <v>1</v>
      </c>
      <c r="D144" s="13" t="s">
        <v>27</v>
      </c>
      <c r="E144" s="35">
        <v>26</v>
      </c>
      <c r="F144" s="13">
        <v>1</v>
      </c>
      <c r="G144" s="13" t="s">
        <v>226</v>
      </c>
      <c r="H144" s="13">
        <v>1</v>
      </c>
      <c r="I144" s="13">
        <v>1</v>
      </c>
      <c r="J144" s="13">
        <v>1</v>
      </c>
      <c r="K144" s="19">
        <v>25.213981374685002</v>
      </c>
      <c r="L144" s="13">
        <v>1</v>
      </c>
      <c r="M144" s="13">
        <v>1</v>
      </c>
      <c r="N144" s="13">
        <v>1</v>
      </c>
      <c r="O144" s="13">
        <v>1</v>
      </c>
      <c r="P144" s="26">
        <v>1</v>
      </c>
      <c r="Q144" s="13">
        <v>1</v>
      </c>
      <c r="R144" s="26">
        <v>1</v>
      </c>
      <c r="S144" s="19">
        <v>25.213981374685002</v>
      </c>
      <c r="T144" s="13">
        <v>3</v>
      </c>
      <c r="U144" s="13">
        <v>6</v>
      </c>
      <c r="V144" s="13">
        <v>1</v>
      </c>
      <c r="W144" s="13">
        <v>1</v>
      </c>
      <c r="X144" s="13">
        <v>1</v>
      </c>
      <c r="Y144" s="13">
        <v>1</v>
      </c>
    </row>
    <row r="145" spans="1:25" ht="23.85" hidden="1" customHeight="1" x14ac:dyDescent="0.45">
      <c r="A145" s="4">
        <v>141</v>
      </c>
      <c r="B145" s="4">
        <v>9</v>
      </c>
      <c r="C145" s="4">
        <v>1</v>
      </c>
      <c r="D145" s="13">
        <v>15</v>
      </c>
      <c r="E145" s="35">
        <v>24</v>
      </c>
      <c r="F145" s="13">
        <v>1</v>
      </c>
      <c r="G145" s="13" t="s">
        <v>223</v>
      </c>
      <c r="H145" s="13">
        <v>1</v>
      </c>
      <c r="I145" s="13">
        <v>1</v>
      </c>
      <c r="J145" s="13">
        <v>1</v>
      </c>
      <c r="K145" s="19">
        <v>25.4374818122451</v>
      </c>
      <c r="L145" s="13">
        <v>1</v>
      </c>
      <c r="M145" s="13">
        <v>1</v>
      </c>
      <c r="N145" s="13">
        <v>1</v>
      </c>
      <c r="O145" s="13">
        <v>1</v>
      </c>
      <c r="P145" s="26">
        <v>1</v>
      </c>
      <c r="Q145" s="13">
        <v>2</v>
      </c>
      <c r="R145" s="26">
        <v>1</v>
      </c>
      <c r="S145" s="19">
        <v>25.4374818122451</v>
      </c>
      <c r="T145" s="13">
        <v>3</v>
      </c>
      <c r="U145" s="13">
        <v>5</v>
      </c>
      <c r="V145" s="13">
        <v>1</v>
      </c>
      <c r="W145" s="13">
        <v>1</v>
      </c>
      <c r="X145" s="13">
        <v>1</v>
      </c>
      <c r="Y145" s="13">
        <v>1</v>
      </c>
    </row>
    <row r="146" spans="1:25" ht="23.85" customHeight="1" x14ac:dyDescent="0.45">
      <c r="A146" s="4">
        <v>142</v>
      </c>
      <c r="B146" s="4">
        <v>21</v>
      </c>
      <c r="C146" s="4">
        <v>2</v>
      </c>
      <c r="D146" s="13">
        <v>4.1500000000000004</v>
      </c>
      <c r="E146" s="35">
        <v>23</v>
      </c>
      <c r="F146" s="13">
        <v>1</v>
      </c>
      <c r="G146" s="13" t="s">
        <v>224</v>
      </c>
      <c r="H146" s="13">
        <v>2</v>
      </c>
      <c r="I146" s="13">
        <v>1</v>
      </c>
      <c r="J146" s="13">
        <v>1</v>
      </c>
      <c r="K146" s="19">
        <v>26.719411719411699</v>
      </c>
      <c r="L146" s="13">
        <v>1</v>
      </c>
      <c r="M146" s="13">
        <v>1</v>
      </c>
      <c r="N146" s="13">
        <v>1</v>
      </c>
      <c r="O146" s="13">
        <v>1</v>
      </c>
      <c r="P146" s="26">
        <v>1</v>
      </c>
      <c r="Q146" s="13">
        <v>2</v>
      </c>
      <c r="R146" s="26">
        <v>1</v>
      </c>
      <c r="S146" s="19">
        <v>26.719411719411699</v>
      </c>
      <c r="T146" s="13">
        <v>3</v>
      </c>
      <c r="U146" s="13">
        <v>6</v>
      </c>
      <c r="V146" s="13">
        <v>1</v>
      </c>
      <c r="W146" s="13">
        <v>2</v>
      </c>
      <c r="X146" s="13">
        <v>2</v>
      </c>
      <c r="Y146" s="13">
        <v>1</v>
      </c>
    </row>
    <row r="147" spans="1:25" ht="23.85" hidden="1" customHeight="1" x14ac:dyDescent="0.45">
      <c r="A147" s="4">
        <v>143</v>
      </c>
      <c r="B147" s="4">
        <v>11</v>
      </c>
      <c r="C147" s="4">
        <v>1</v>
      </c>
      <c r="D147" s="13">
        <v>15</v>
      </c>
      <c r="E147" s="35">
        <v>24</v>
      </c>
      <c r="F147" s="13">
        <v>1</v>
      </c>
      <c r="G147" s="13" t="s">
        <v>226</v>
      </c>
      <c r="H147" s="13">
        <v>1</v>
      </c>
      <c r="I147" s="13">
        <v>1</v>
      </c>
      <c r="J147" s="13">
        <v>1</v>
      </c>
      <c r="K147" s="19">
        <v>26.619343389529721</v>
      </c>
      <c r="L147" s="13">
        <v>1</v>
      </c>
      <c r="M147" s="13">
        <v>1</v>
      </c>
      <c r="N147" s="13">
        <v>1</v>
      </c>
      <c r="O147" s="13">
        <v>1</v>
      </c>
      <c r="P147" s="26">
        <v>1</v>
      </c>
      <c r="Q147" s="13">
        <v>2</v>
      </c>
      <c r="R147" s="26">
        <v>1</v>
      </c>
      <c r="S147" s="19">
        <v>26.619343389529721</v>
      </c>
      <c r="T147" s="13">
        <v>3</v>
      </c>
      <c r="U147" s="13">
        <v>6</v>
      </c>
      <c r="V147" s="13">
        <v>1</v>
      </c>
      <c r="W147" s="13">
        <v>1</v>
      </c>
      <c r="X147" s="13">
        <v>1</v>
      </c>
      <c r="Y147" s="13">
        <v>1</v>
      </c>
    </row>
    <row r="149" spans="1:25" x14ac:dyDescent="0.45">
      <c r="A149"/>
      <c r="B149"/>
      <c r="C149"/>
      <c r="P149" s="5"/>
    </row>
    <row r="150" spans="1:25" ht="25.35" customHeight="1" x14ac:dyDescent="0.45">
      <c r="A150" s="75" t="s">
        <v>222</v>
      </c>
      <c r="B150" s="75"/>
      <c r="C150" s="75"/>
      <c r="D150" s="75"/>
      <c r="E150" s="75"/>
    </row>
    <row r="151" spans="1:25" ht="25.35" customHeight="1" x14ac:dyDescent="0.45">
      <c r="A151" s="52">
        <v>1</v>
      </c>
      <c r="B151" s="52" t="s">
        <v>197</v>
      </c>
      <c r="C151" s="69" t="s">
        <v>198</v>
      </c>
      <c r="D151" s="69"/>
      <c r="E151" s="13">
        <v>1</v>
      </c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28"/>
      <c r="Q151" s="16"/>
      <c r="R151" s="16"/>
    </row>
    <row r="152" spans="1:25" ht="25.35" customHeight="1" x14ac:dyDescent="0.45">
      <c r="A152" s="52"/>
      <c r="B152" s="52"/>
      <c r="C152" s="52" t="s">
        <v>199</v>
      </c>
      <c r="D152" s="52"/>
      <c r="E152" s="13">
        <v>2</v>
      </c>
    </row>
    <row r="153" spans="1:25" ht="25.35" customHeight="1" x14ac:dyDescent="0.45">
      <c r="A153" s="52">
        <v>2</v>
      </c>
      <c r="B153" s="52" t="s">
        <v>219</v>
      </c>
      <c r="C153" s="69" t="s">
        <v>220</v>
      </c>
      <c r="D153" s="69"/>
      <c r="E153" s="13">
        <v>2</v>
      </c>
    </row>
    <row r="154" spans="1:25" ht="25.35" customHeight="1" x14ac:dyDescent="0.45">
      <c r="A154" s="52"/>
      <c r="B154" s="52"/>
      <c r="C154" s="52" t="s">
        <v>221</v>
      </c>
      <c r="D154" s="52"/>
      <c r="E154" s="13">
        <v>1</v>
      </c>
    </row>
    <row r="155" spans="1:25" ht="25.35" customHeight="1" x14ac:dyDescent="0.45">
      <c r="A155" s="52">
        <v>3</v>
      </c>
      <c r="B155" s="52" t="s">
        <v>227</v>
      </c>
      <c r="C155" s="52" t="s">
        <v>228</v>
      </c>
      <c r="D155" s="52"/>
      <c r="E155" s="13">
        <v>2</v>
      </c>
    </row>
    <row r="156" spans="1:25" ht="25.35" customHeight="1" x14ac:dyDescent="0.45">
      <c r="A156" s="52"/>
      <c r="B156" s="52"/>
      <c r="C156" s="52" t="s">
        <v>229</v>
      </c>
      <c r="D156" s="52"/>
      <c r="E156" s="13">
        <v>1</v>
      </c>
    </row>
    <row r="157" spans="1:25" ht="25.35" customHeight="1" x14ac:dyDescent="0.45">
      <c r="A157" s="52">
        <v>4</v>
      </c>
      <c r="B157" s="52" t="s">
        <v>234</v>
      </c>
      <c r="C157" s="49" t="s">
        <v>231</v>
      </c>
      <c r="D157" s="50"/>
      <c r="E157" s="13">
        <v>1</v>
      </c>
    </row>
    <row r="158" spans="1:25" ht="25.35" customHeight="1" x14ac:dyDescent="0.45">
      <c r="A158" s="52"/>
      <c r="B158" s="52"/>
      <c r="C158" s="47" t="s">
        <v>233</v>
      </c>
      <c r="D158" s="48"/>
      <c r="E158" s="13">
        <v>2</v>
      </c>
    </row>
    <row r="159" spans="1:25" ht="25.35" customHeight="1" x14ac:dyDescent="0.45">
      <c r="A159" s="52">
        <v>5</v>
      </c>
      <c r="B159" s="52" t="s">
        <v>235</v>
      </c>
      <c r="C159" s="52" t="s">
        <v>237</v>
      </c>
      <c r="D159" s="52"/>
      <c r="E159" s="13">
        <v>1</v>
      </c>
    </row>
    <row r="160" spans="1:25" ht="25.35" customHeight="1" x14ac:dyDescent="0.45">
      <c r="A160" s="52"/>
      <c r="B160" s="52"/>
      <c r="C160" s="52" t="s">
        <v>258</v>
      </c>
      <c r="D160" s="52"/>
      <c r="E160" s="13">
        <v>2</v>
      </c>
    </row>
    <row r="161" spans="1:5" ht="25.35" customHeight="1" x14ac:dyDescent="0.45">
      <c r="A161" s="52">
        <v>6</v>
      </c>
      <c r="B161" s="52" t="s">
        <v>238</v>
      </c>
      <c r="C161" s="69" t="s">
        <v>240</v>
      </c>
      <c r="D161" s="52"/>
      <c r="E161" s="13">
        <v>1</v>
      </c>
    </row>
    <row r="162" spans="1:5" ht="25.35" customHeight="1" x14ac:dyDescent="0.45">
      <c r="A162" s="52"/>
      <c r="B162" s="52"/>
      <c r="C162" s="52" t="s">
        <v>239</v>
      </c>
      <c r="D162" s="52"/>
      <c r="E162" s="13">
        <v>2</v>
      </c>
    </row>
    <row r="163" spans="1:5" ht="25.35" customHeight="1" x14ac:dyDescent="0.45">
      <c r="A163" s="52">
        <v>7</v>
      </c>
      <c r="B163" s="68" t="s">
        <v>255</v>
      </c>
      <c r="C163" s="68"/>
      <c r="D163" s="1" t="s">
        <v>237</v>
      </c>
      <c r="E163" s="13">
        <v>1</v>
      </c>
    </row>
    <row r="164" spans="1:5" ht="25.35" customHeight="1" x14ac:dyDescent="0.45">
      <c r="A164" s="52"/>
      <c r="B164" s="68"/>
      <c r="C164" s="68"/>
      <c r="D164" s="1" t="s">
        <v>236</v>
      </c>
      <c r="E164" s="13">
        <v>2</v>
      </c>
    </row>
    <row r="165" spans="1:5" ht="25.35" customHeight="1" x14ac:dyDescent="0.45">
      <c r="A165" s="52">
        <v>8</v>
      </c>
      <c r="B165" s="53" t="s">
        <v>242</v>
      </c>
      <c r="C165" s="60" t="s">
        <v>257</v>
      </c>
      <c r="D165" s="61"/>
      <c r="E165" s="13">
        <v>2</v>
      </c>
    </row>
    <row r="166" spans="1:5" ht="25.35" customHeight="1" x14ac:dyDescent="0.45">
      <c r="A166" s="52"/>
      <c r="B166" s="53"/>
      <c r="C166" s="64" t="s">
        <v>243</v>
      </c>
      <c r="D166" s="65"/>
      <c r="E166" s="13">
        <v>2</v>
      </c>
    </row>
    <row r="167" spans="1:5" ht="25.35" customHeight="1" x14ac:dyDescent="0.45">
      <c r="A167" s="52">
        <v>9</v>
      </c>
      <c r="B167" s="53" t="s">
        <v>244</v>
      </c>
      <c r="C167" s="68" t="s">
        <v>237</v>
      </c>
      <c r="D167" s="68"/>
      <c r="E167" s="13">
        <v>1</v>
      </c>
    </row>
    <row r="168" spans="1:5" ht="25.35" customHeight="1" x14ac:dyDescent="0.45">
      <c r="A168" s="52"/>
      <c r="B168" s="53"/>
      <c r="C168" s="68" t="s">
        <v>236</v>
      </c>
      <c r="D168" s="68"/>
      <c r="E168" s="13">
        <v>2</v>
      </c>
    </row>
    <row r="169" spans="1:5" ht="25.35" customHeight="1" x14ac:dyDescent="0.45">
      <c r="A169" s="52">
        <v>10</v>
      </c>
      <c r="B169" s="68" t="s">
        <v>246</v>
      </c>
      <c r="C169" s="68"/>
      <c r="D169" s="30" t="s">
        <v>10</v>
      </c>
      <c r="E169" s="13">
        <v>1</v>
      </c>
    </row>
    <row r="170" spans="1:5" ht="25.35" customHeight="1" x14ac:dyDescent="0.45">
      <c r="A170" s="52"/>
      <c r="B170" s="68"/>
      <c r="C170" s="68"/>
      <c r="D170" s="30" t="s">
        <v>9</v>
      </c>
      <c r="E170" s="13">
        <v>2</v>
      </c>
    </row>
    <row r="171" spans="1:5" ht="25.35" customHeight="1" x14ac:dyDescent="0.45">
      <c r="A171" s="52">
        <v>11</v>
      </c>
      <c r="B171" s="53" t="s">
        <v>20</v>
      </c>
      <c r="C171" s="68" t="s">
        <v>248</v>
      </c>
      <c r="D171" s="68"/>
      <c r="E171" s="13">
        <v>1</v>
      </c>
    </row>
    <row r="172" spans="1:5" ht="25.35" customHeight="1" x14ac:dyDescent="0.45">
      <c r="A172" s="52"/>
      <c r="B172" s="53"/>
      <c r="C172" s="67" t="s">
        <v>249</v>
      </c>
      <c r="D172" s="68"/>
      <c r="E172" s="13">
        <v>2</v>
      </c>
    </row>
    <row r="173" spans="1:5" ht="25.35" customHeight="1" x14ac:dyDescent="0.45">
      <c r="A173" s="52">
        <v>12</v>
      </c>
      <c r="B173" s="53" t="s">
        <v>251</v>
      </c>
      <c r="C173" s="67" t="s">
        <v>252</v>
      </c>
      <c r="D173" s="67"/>
      <c r="E173" s="13">
        <v>2</v>
      </c>
    </row>
    <row r="174" spans="1:5" ht="25.35" customHeight="1" x14ac:dyDescent="0.45">
      <c r="A174" s="52"/>
      <c r="B174" s="53"/>
      <c r="C174" s="67" t="s">
        <v>253</v>
      </c>
      <c r="D174" s="67"/>
      <c r="E174" s="13">
        <v>1</v>
      </c>
    </row>
    <row r="175" spans="1:5" ht="25.35" customHeight="1" x14ac:dyDescent="0.45">
      <c r="A175" s="52">
        <v>13</v>
      </c>
      <c r="B175" s="57" t="s">
        <v>13</v>
      </c>
      <c r="C175" s="60" t="s">
        <v>200</v>
      </c>
      <c r="D175" s="61"/>
      <c r="E175" s="13">
        <v>1</v>
      </c>
    </row>
    <row r="176" spans="1:5" ht="25.35" customHeight="1" x14ac:dyDescent="0.45">
      <c r="A176" s="52"/>
      <c r="B176" s="58"/>
      <c r="C176" s="45" t="s">
        <v>201</v>
      </c>
      <c r="D176" s="46"/>
      <c r="E176" s="13">
        <v>2</v>
      </c>
    </row>
    <row r="177" spans="1:19" ht="25.35" customHeight="1" x14ac:dyDescent="0.45">
      <c r="A177" s="52"/>
      <c r="B177" s="58"/>
      <c r="C177" s="60" t="s">
        <v>202</v>
      </c>
      <c r="D177" s="61"/>
      <c r="E177" s="13">
        <v>3</v>
      </c>
    </row>
    <row r="178" spans="1:19" ht="25.35" customHeight="1" x14ac:dyDescent="0.45">
      <c r="A178" s="52"/>
      <c r="B178" s="59"/>
      <c r="C178" s="62" t="s">
        <v>218</v>
      </c>
      <c r="D178" s="63"/>
      <c r="E178" s="13">
        <v>4</v>
      </c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28"/>
      <c r="Q178" s="16"/>
      <c r="R178" s="16"/>
    </row>
    <row r="179" spans="1:19" ht="25.35" customHeight="1" x14ac:dyDescent="0.45">
      <c r="A179" s="52">
        <v>14</v>
      </c>
      <c r="B179" s="53" t="s">
        <v>203</v>
      </c>
      <c r="C179" s="47" t="s">
        <v>205</v>
      </c>
      <c r="D179" s="48"/>
      <c r="E179" s="13">
        <v>1</v>
      </c>
    </row>
    <row r="180" spans="1:19" ht="25.35" customHeight="1" x14ac:dyDescent="0.45">
      <c r="A180" s="52"/>
      <c r="B180" s="53"/>
      <c r="C180" s="47" t="s">
        <v>204</v>
      </c>
      <c r="D180" s="48"/>
      <c r="E180" s="13">
        <v>2</v>
      </c>
    </row>
    <row r="181" spans="1:19" ht="25.35" customHeight="1" x14ac:dyDescent="0.45">
      <c r="A181" s="52"/>
      <c r="B181" s="53"/>
      <c r="C181" s="47" t="s">
        <v>206</v>
      </c>
      <c r="D181" s="48"/>
      <c r="E181" s="13">
        <v>3</v>
      </c>
    </row>
    <row r="182" spans="1:19" ht="25.35" customHeight="1" x14ac:dyDescent="0.45">
      <c r="A182" s="52">
        <v>15</v>
      </c>
      <c r="B182" s="53" t="s">
        <v>4</v>
      </c>
      <c r="C182" s="52" t="s">
        <v>253</v>
      </c>
      <c r="D182" s="52"/>
      <c r="E182" s="13">
        <v>1</v>
      </c>
      <c r="F182" s="14"/>
      <c r="K182" s="14"/>
      <c r="L182" s="14"/>
      <c r="M182" s="14"/>
      <c r="N182" s="14"/>
      <c r="O182" s="14"/>
      <c r="P182" s="29"/>
      <c r="Q182" s="14"/>
      <c r="R182" s="14"/>
      <c r="S182" s="14"/>
    </row>
    <row r="183" spans="1:19" ht="25.35" customHeight="1" x14ac:dyDescent="0.45">
      <c r="A183" s="52"/>
      <c r="B183" s="53"/>
      <c r="C183" s="52" t="s">
        <v>252</v>
      </c>
      <c r="D183" s="52"/>
      <c r="E183" s="13">
        <v>2</v>
      </c>
    </row>
    <row r="184" spans="1:19" ht="25.35" customHeight="1" x14ac:dyDescent="0.45">
      <c r="A184" s="52">
        <v>16</v>
      </c>
      <c r="B184" s="53" t="s">
        <v>207</v>
      </c>
      <c r="C184" s="1" t="s">
        <v>208</v>
      </c>
      <c r="D184" s="1"/>
      <c r="E184" s="13">
        <v>1</v>
      </c>
    </row>
    <row r="185" spans="1:19" ht="25.35" customHeight="1" x14ac:dyDescent="0.45">
      <c r="A185" s="52"/>
      <c r="B185" s="53"/>
      <c r="C185" s="60" t="s">
        <v>12</v>
      </c>
      <c r="D185" s="61"/>
      <c r="E185" s="13">
        <v>2</v>
      </c>
    </row>
    <row r="186" spans="1:19" ht="25.35" customHeight="1" x14ac:dyDescent="0.45">
      <c r="A186" s="52">
        <v>17</v>
      </c>
      <c r="B186" s="52" t="s">
        <v>254</v>
      </c>
      <c r="C186" s="56" t="s">
        <v>256</v>
      </c>
      <c r="D186" s="56"/>
      <c r="E186" s="13">
        <v>1</v>
      </c>
    </row>
    <row r="187" spans="1:19" ht="25.35" customHeight="1" x14ac:dyDescent="0.45">
      <c r="A187" s="52"/>
      <c r="B187" s="52"/>
      <c r="C187" s="56" t="s">
        <v>6</v>
      </c>
      <c r="D187" s="56"/>
      <c r="E187" s="13">
        <v>2</v>
      </c>
    </row>
  </sheetData>
  <autoFilter ref="A3:Y147" xr:uid="{00000000-0009-0000-0000-000001000000}">
    <filterColumn colId="1" showButton="0"/>
    <filterColumn colId="18" showButton="0"/>
    <filterColumn colId="20" showButton="0"/>
    <filterColumn colId="23">
      <filters>
        <filter val="2"/>
      </filters>
    </filterColumn>
    <filterColumn colId="24">
      <filters>
        <filter val="1"/>
      </filters>
    </filterColumn>
  </autoFilter>
  <mergeCells count="80">
    <mergeCell ref="C156:D156"/>
    <mergeCell ref="B169:C170"/>
    <mergeCell ref="A3:A4"/>
    <mergeCell ref="B3:C4"/>
    <mergeCell ref="S3:T4"/>
    <mergeCell ref="C155:D155"/>
    <mergeCell ref="A151:A152"/>
    <mergeCell ref="A157:A158"/>
    <mergeCell ref="A155:A156"/>
    <mergeCell ref="B151:B152"/>
    <mergeCell ref="B155:B156"/>
    <mergeCell ref="B157:B158"/>
    <mergeCell ref="A153:A154"/>
    <mergeCell ref="A159:A160"/>
    <mergeCell ref="B159:B160"/>
    <mergeCell ref="C159:D159"/>
    <mergeCell ref="U2:V2"/>
    <mergeCell ref="K2:L2"/>
    <mergeCell ref="C153:D153"/>
    <mergeCell ref="C154:D154"/>
    <mergeCell ref="E2:F2"/>
    <mergeCell ref="G2:H2"/>
    <mergeCell ref="E4:F4"/>
    <mergeCell ref="U3:V4"/>
    <mergeCell ref="G4:H4"/>
    <mergeCell ref="K4:L4"/>
    <mergeCell ref="D3:D4"/>
    <mergeCell ref="C151:D151"/>
    <mergeCell ref="C152:D152"/>
    <mergeCell ref="B2:C2"/>
    <mergeCell ref="A150:E150"/>
    <mergeCell ref="B153:B154"/>
    <mergeCell ref="C160:D160"/>
    <mergeCell ref="A161:A162"/>
    <mergeCell ref="C167:D167"/>
    <mergeCell ref="C168:D168"/>
    <mergeCell ref="A163:A164"/>
    <mergeCell ref="B161:B162"/>
    <mergeCell ref="C161:D161"/>
    <mergeCell ref="C162:D162"/>
    <mergeCell ref="B163:C164"/>
    <mergeCell ref="C165:D165"/>
    <mergeCell ref="S2:T2"/>
    <mergeCell ref="C181:D181"/>
    <mergeCell ref="A173:A174"/>
    <mergeCell ref="B173:B174"/>
    <mergeCell ref="C173:D173"/>
    <mergeCell ref="C174:D174"/>
    <mergeCell ref="A175:A178"/>
    <mergeCell ref="A169:A170"/>
    <mergeCell ref="A171:A172"/>
    <mergeCell ref="B171:B172"/>
    <mergeCell ref="C171:D171"/>
    <mergeCell ref="C172:D172"/>
    <mergeCell ref="A167:A168"/>
    <mergeCell ref="A165:A166"/>
    <mergeCell ref="B165:B166"/>
    <mergeCell ref="B167:B168"/>
    <mergeCell ref="C183:D183"/>
    <mergeCell ref="C185:D185"/>
    <mergeCell ref="B179:B181"/>
    <mergeCell ref="A179:A181"/>
    <mergeCell ref="A182:A183"/>
    <mergeCell ref="B184:B185"/>
    <mergeCell ref="A186:A187"/>
    <mergeCell ref="B186:B187"/>
    <mergeCell ref="C186:D186"/>
    <mergeCell ref="C187:D187"/>
    <mergeCell ref="C157:D157"/>
    <mergeCell ref="C158:D158"/>
    <mergeCell ref="B175:B178"/>
    <mergeCell ref="C175:D175"/>
    <mergeCell ref="C177:D177"/>
    <mergeCell ref="C178:D178"/>
    <mergeCell ref="C166:D166"/>
    <mergeCell ref="C179:D179"/>
    <mergeCell ref="C180:D180"/>
    <mergeCell ref="A184:A185"/>
    <mergeCell ref="B182:B183"/>
    <mergeCell ref="C182:D182"/>
  </mergeCells>
  <phoneticPr fontId="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3"/>
  <sheetViews>
    <sheetView tabSelected="1" workbookViewId="0">
      <selection activeCell="M10" sqref="M10"/>
    </sheetView>
  </sheetViews>
  <sheetFormatPr defaultRowHeight="14.25" x14ac:dyDescent="0.45"/>
  <cols>
    <col min="5" max="6" width="9.1328125" bestFit="1" customWidth="1"/>
  </cols>
  <sheetData>
    <row r="2" spans="2:8" ht="31.35" customHeight="1" x14ac:dyDescent="0.45">
      <c r="B2" s="8"/>
      <c r="C2" s="8" t="s">
        <v>6</v>
      </c>
      <c r="D2" s="8" t="s">
        <v>164</v>
      </c>
      <c r="E2" s="8" t="s">
        <v>186</v>
      </c>
      <c r="F2" s="8" t="s">
        <v>6</v>
      </c>
      <c r="G2" s="8" t="s">
        <v>164</v>
      </c>
      <c r="H2" s="11"/>
    </row>
    <row r="3" spans="2:8" ht="34.5" customHeight="1" x14ac:dyDescent="0.45">
      <c r="B3" s="8" t="s">
        <v>162</v>
      </c>
      <c r="C3" s="8">
        <v>23</v>
      </c>
      <c r="D3" s="8">
        <v>62</v>
      </c>
      <c r="E3" s="8">
        <f>C3+D3</f>
        <v>85</v>
      </c>
      <c r="F3" s="10">
        <f>(C5*E3)/E5</f>
        <v>33.88111888111888</v>
      </c>
      <c r="G3" s="10">
        <f>(D5*E3)/E5</f>
        <v>51.11888111888112</v>
      </c>
      <c r="H3" s="11"/>
    </row>
    <row r="4" spans="2:8" ht="34.5" customHeight="1" x14ac:dyDescent="0.45">
      <c r="B4" s="9" t="s">
        <v>163</v>
      </c>
      <c r="C4" s="8">
        <v>34</v>
      </c>
      <c r="D4" s="8">
        <v>24</v>
      </c>
      <c r="E4" s="8">
        <f>C4+D4</f>
        <v>58</v>
      </c>
      <c r="F4" s="10">
        <f>(C5*E4)/E5</f>
        <v>23.11888111888112</v>
      </c>
      <c r="G4" s="10">
        <f>(D5*E4)/E5</f>
        <v>34.88111888111888</v>
      </c>
      <c r="H4" s="11"/>
    </row>
    <row r="5" spans="2:8" ht="45" customHeight="1" x14ac:dyDescent="0.45">
      <c r="B5" s="8" t="s">
        <v>185</v>
      </c>
      <c r="C5" s="8">
        <f>C3+C4</f>
        <v>57</v>
      </c>
      <c r="D5" s="8">
        <f t="shared" ref="D5:E5" si="0">D3+D4</f>
        <v>86</v>
      </c>
      <c r="E5" s="8">
        <f t="shared" si="0"/>
        <v>143</v>
      </c>
      <c r="F5" s="8"/>
      <c r="G5" s="8"/>
      <c r="H5" s="11"/>
    </row>
    <row r="8" spans="2:8" ht="34.35" customHeight="1" x14ac:dyDescent="0.45">
      <c r="B8" s="8" t="s">
        <v>187</v>
      </c>
      <c r="C8" s="8" t="s">
        <v>188</v>
      </c>
      <c r="D8" s="8" t="s">
        <v>189</v>
      </c>
      <c r="E8" s="8" t="s">
        <v>190</v>
      </c>
      <c r="F8" s="8" t="s">
        <v>191</v>
      </c>
    </row>
    <row r="9" spans="2:8" ht="34.35" customHeight="1" x14ac:dyDescent="0.45">
      <c r="B9" s="4">
        <f>C3</f>
        <v>23</v>
      </c>
      <c r="C9" s="12">
        <f>F3</f>
        <v>33.88111888111888</v>
      </c>
      <c r="D9" s="12">
        <f>B9-C9</f>
        <v>-10.88111888111888</v>
      </c>
      <c r="E9" s="12">
        <f>D9*D9</f>
        <v>118.39874810504179</v>
      </c>
      <c r="F9" s="12">
        <f>E9/C9</f>
        <v>3.4945347737917394</v>
      </c>
      <c r="H9" t="s">
        <v>192</v>
      </c>
    </row>
    <row r="10" spans="2:8" ht="34.35" customHeight="1" x14ac:dyDescent="0.45">
      <c r="B10" s="4">
        <f>D3</f>
        <v>62</v>
      </c>
      <c r="C10" s="12">
        <f>G3</f>
        <v>51.11888111888112</v>
      </c>
      <c r="D10" s="12">
        <f t="shared" ref="D10:D12" si="1">B10-C10</f>
        <v>10.88111888111888</v>
      </c>
      <c r="E10" s="12">
        <f t="shared" ref="E10:E12" si="2">D10*D10</f>
        <v>118.39874810504179</v>
      </c>
      <c r="F10" s="12">
        <f t="shared" ref="F10:F12" si="3">E10/C10</f>
        <v>2.3161451407689433</v>
      </c>
      <c r="H10" t="s">
        <v>193</v>
      </c>
    </row>
    <row r="11" spans="2:8" ht="34.35" customHeight="1" x14ac:dyDescent="0.45">
      <c r="B11" s="4">
        <f>C4</f>
        <v>34</v>
      </c>
      <c r="C11" s="12">
        <f>F4</f>
        <v>23.11888111888112</v>
      </c>
      <c r="D11" s="12">
        <f t="shared" si="1"/>
        <v>10.88111888111888</v>
      </c>
      <c r="E11" s="12">
        <f t="shared" si="2"/>
        <v>118.39874810504179</v>
      </c>
      <c r="F11" s="12">
        <f t="shared" si="3"/>
        <v>5.1213009615913414</v>
      </c>
      <c r="H11" t="s">
        <v>194</v>
      </c>
    </row>
    <row r="12" spans="2:8" ht="34.35" customHeight="1" x14ac:dyDescent="0.45">
      <c r="B12" s="4">
        <f>D4</f>
        <v>24</v>
      </c>
      <c r="C12" s="12">
        <f>G4</f>
        <v>34.88111888111888</v>
      </c>
      <c r="D12" s="12">
        <f t="shared" si="1"/>
        <v>-10.88111888111888</v>
      </c>
      <c r="E12" s="12">
        <f t="shared" si="2"/>
        <v>118.39874810504179</v>
      </c>
      <c r="F12" s="12">
        <f t="shared" si="3"/>
        <v>3.3943506373337966</v>
      </c>
      <c r="H12" t="s">
        <v>195</v>
      </c>
    </row>
    <row r="13" spans="2:8" ht="34.5" customHeight="1" x14ac:dyDescent="0.45">
      <c r="B13" s="4"/>
      <c r="C13" s="4"/>
      <c r="D13" s="12">
        <f>D9+D10+D11+D12</f>
        <v>0</v>
      </c>
      <c r="E13" s="4"/>
      <c r="F13" s="12">
        <f>SUM(F9:F12)</f>
        <v>14.326331513485822</v>
      </c>
      <c r="H13" t="s">
        <v>196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dasar</vt:lpstr>
      <vt:lpstr>coding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raiz</dc:creator>
  <cp:lastModifiedBy>raiz</cp:lastModifiedBy>
  <dcterms:created xsi:type="dcterms:W3CDTF">2022-12-19T01:03:17Z</dcterms:created>
  <dcterms:modified xsi:type="dcterms:W3CDTF">2023-03-08T07:10:28Z</dcterms:modified>
</cp:coreProperties>
</file>