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ea8b08a6af8dce4/Documents/TA ARTIKEL JURNAL/"/>
    </mc:Choice>
  </mc:AlternateContent>
  <xr:revisionPtr revIDLastSave="9" documentId="13_ncr:1_{14C23D18-F978-4C0F-A69B-B0D0661BC74E}" xr6:coauthVersionLast="47" xr6:coauthVersionMax="47" xr10:uidLastSave="{3FF46306-EFD5-4356-BD3E-260948D702E4}"/>
  <bookViews>
    <workbookView xWindow="-120" yWindow="-120" windowWidth="20730" windowHeight="11040" activeTab="3" xr2:uid="{CD2B52DA-43B2-4FC1-942C-F0148EB5F361}"/>
  </bookViews>
  <sheets>
    <sheet name="Angket Motivasi Siklus I" sheetId="1" r:id="rId1"/>
    <sheet name="Hasil Belajar Siklus I" sheetId="2" r:id="rId2"/>
    <sheet name="Angket Motivasi Siklus II" sheetId="3" r:id="rId3"/>
    <sheet name="Hasil Belajar Siklus II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2" i="1" l="1"/>
  <c r="AF11" i="1"/>
  <c r="AF10" i="1"/>
  <c r="AF9" i="1"/>
  <c r="AN3" i="4"/>
  <c r="AN4" i="4"/>
  <c r="AN5" i="4"/>
  <c r="AN6" i="4"/>
  <c r="AN7" i="4"/>
  <c r="AN8" i="4"/>
  <c r="AN9" i="4"/>
  <c r="AN10" i="4"/>
  <c r="AN11" i="4"/>
  <c r="AN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B31" i="2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B26" i="4"/>
  <c r="AN5" i="2"/>
  <c r="AL4" i="4"/>
  <c r="AL5" i="4"/>
  <c r="AL6" i="4"/>
  <c r="AL7" i="4"/>
  <c r="AL8" i="4"/>
  <c r="AL9" i="4"/>
  <c r="AL10" i="4"/>
  <c r="AL11" i="4"/>
  <c r="AL14" i="4"/>
  <c r="AL15" i="4"/>
  <c r="AL16" i="4"/>
  <c r="AL17" i="4"/>
  <c r="AL18" i="4"/>
  <c r="AL19" i="4"/>
  <c r="AL20" i="4"/>
  <c r="AL21" i="4"/>
  <c r="AL22" i="4"/>
  <c r="AL23" i="4"/>
  <c r="AL24" i="4"/>
  <c r="AL25" i="4"/>
  <c r="AL3" i="4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K4" i="4"/>
  <c r="AK5" i="4"/>
  <c r="AK6" i="4"/>
  <c r="AK7" i="4"/>
  <c r="AK8" i="4"/>
  <c r="AK9" i="4"/>
  <c r="AK10" i="4"/>
  <c r="AK11" i="4"/>
  <c r="AK12" i="4"/>
  <c r="AK13" i="4"/>
  <c r="AL13" i="4" s="1"/>
  <c r="AK14" i="4"/>
  <c r="AK15" i="4"/>
  <c r="AK16" i="4"/>
  <c r="AK17" i="4"/>
  <c r="AK18" i="4"/>
  <c r="AK19" i="4"/>
  <c r="AK20" i="4"/>
  <c r="AK21" i="4"/>
  <c r="AK22" i="4"/>
  <c r="AK23" i="4"/>
  <c r="AK24" i="4"/>
  <c r="AK25" i="4"/>
  <c r="AK3" i="4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C33" i="3"/>
  <c r="C33" i="1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D32" i="1"/>
  <c r="C32" i="3"/>
  <c r="C32" i="1"/>
  <c r="Y27" i="3"/>
  <c r="C30" i="3"/>
  <c r="C30" i="1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C29" i="3"/>
  <c r="C29" i="1"/>
  <c r="C28" i="3"/>
  <c r="C27" i="3"/>
  <c r="AB4" i="3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4" i="3"/>
  <c r="AA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4" i="3"/>
  <c r="AN7" i="2"/>
  <c r="AN9" i="2"/>
  <c r="AN10" i="2"/>
  <c r="AN11" i="2"/>
  <c r="AN13" i="2"/>
  <c r="AN14" i="2"/>
  <c r="AN15" i="2"/>
  <c r="AN16" i="2"/>
  <c r="AN19" i="2"/>
  <c r="AN20" i="2"/>
  <c r="AN21" i="2"/>
  <c r="AN25" i="2"/>
  <c r="AN26" i="2"/>
  <c r="AN27" i="2"/>
  <c r="W32" i="1"/>
  <c r="X32" i="1"/>
  <c r="AA19" i="1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L28" i="2" s="1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AN6" i="2"/>
  <c r="AN8" i="2"/>
  <c r="AN12" i="2"/>
  <c r="AN18" i="2"/>
  <c r="AN22" i="2"/>
  <c r="AN23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Z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4" i="1"/>
  <c r="AJ28" i="4" l="1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AK26" i="4"/>
  <c r="AL26" i="4" s="1"/>
  <c r="AL12" i="4"/>
  <c r="AN24" i="2"/>
  <c r="AA26" i="1"/>
  <c r="AA25" i="1"/>
  <c r="AA24" i="1"/>
  <c r="AA23" i="1"/>
  <c r="AA22" i="1"/>
  <c r="AA21" i="1"/>
  <c r="AA20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M3" i="4" l="1"/>
  <c r="AN17" i="2"/>
  <c r="AM5" i="2"/>
  <c r="AB4" i="1"/>
  <c r="D33" i="1"/>
  <c r="E32" i="1"/>
  <c r="E33" i="1"/>
  <c r="F32" i="1"/>
  <c r="F33" i="1"/>
  <c r="G32" i="1"/>
  <c r="G33" i="1"/>
  <c r="H32" i="1"/>
  <c r="H33" i="1"/>
  <c r="I32" i="1"/>
  <c r="I33" i="1"/>
  <c r="J32" i="1"/>
  <c r="J33" i="1"/>
  <c r="K32" i="1"/>
  <c r="K33" i="1"/>
  <c r="L32" i="1"/>
  <c r="L33" i="1"/>
  <c r="M32" i="1"/>
  <c r="M33" i="1"/>
  <c r="N32" i="1"/>
  <c r="N33" i="1"/>
  <c r="O32" i="1"/>
  <c r="O33" i="1"/>
  <c r="P32" i="1"/>
  <c r="P33" i="1"/>
  <c r="Q32" i="1"/>
  <c r="Q33" i="1"/>
  <c r="R32" i="1"/>
  <c r="R33" i="1"/>
  <c r="S32" i="1"/>
  <c r="S33" i="1"/>
  <c r="T32" i="1"/>
  <c r="T33" i="1"/>
  <c r="U32" i="1"/>
  <c r="U33" i="1"/>
  <c r="V32" i="1"/>
  <c r="V33" i="1"/>
  <c r="W33" i="1"/>
  <c r="X33" i="1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</calcChain>
</file>

<file path=xl/sharedStrings.xml><?xml version="1.0" encoding="utf-8"?>
<sst xmlns="http://schemas.openxmlformats.org/spreadsheetml/2006/main" count="257" uniqueCount="71">
  <si>
    <t xml:space="preserve"> </t>
  </si>
  <si>
    <t>%</t>
  </si>
  <si>
    <t>Responden</t>
  </si>
  <si>
    <t>Jumlah</t>
  </si>
  <si>
    <t>Skor Maks</t>
  </si>
  <si>
    <t>N</t>
  </si>
  <si>
    <t>S</t>
  </si>
  <si>
    <t>%Rata2</t>
  </si>
  <si>
    <t>Nomor Item Soal/Skor Hasil Angket</t>
  </si>
  <si>
    <t>r tabel</t>
  </si>
  <si>
    <t>jumlah</t>
  </si>
  <si>
    <t xml:space="preserve">r hitung </t>
  </si>
  <si>
    <t xml:space="preserve">hasil </t>
  </si>
  <si>
    <t>%rata2</t>
  </si>
  <si>
    <t>Skor Untuk Butir Item Nomor</t>
  </si>
  <si>
    <t>Hasil</t>
  </si>
  <si>
    <t xml:space="preserve">jumlah </t>
  </si>
  <si>
    <t>Achmad Fadil</t>
  </si>
  <si>
    <t>Aisyah Maulidiyah</t>
  </si>
  <si>
    <t>Anindyta Khanza</t>
  </si>
  <si>
    <t>Belvania Q</t>
  </si>
  <si>
    <t>Celvin A</t>
  </si>
  <si>
    <t>Davian Chandra</t>
  </si>
  <si>
    <t>Fahri Abd</t>
  </si>
  <si>
    <t>Gibran Zahir</t>
  </si>
  <si>
    <t>Hafis Nur</t>
  </si>
  <si>
    <t>Huwaida Belva</t>
  </si>
  <si>
    <t>Intan Berlian</t>
  </si>
  <si>
    <t>Jezzyca Putri</t>
  </si>
  <si>
    <t>Keyla Oktavelin</t>
  </si>
  <si>
    <t>Marcelya Z</t>
  </si>
  <si>
    <t>M Nizam</t>
  </si>
  <si>
    <t>M Putra</t>
  </si>
  <si>
    <t>M Robbah</t>
  </si>
  <si>
    <t>Novan Dwi</t>
  </si>
  <si>
    <t>Rahmad Shona</t>
  </si>
  <si>
    <t>Raisha Clarita</t>
  </si>
  <si>
    <t>Salwaliza P</t>
  </si>
  <si>
    <t>Siti Fatimah</t>
  </si>
  <si>
    <t>Zulfia Risma</t>
  </si>
  <si>
    <t>Achamd Fadil</t>
  </si>
  <si>
    <t>Marcelya Zahra</t>
  </si>
  <si>
    <t>Raisha Clarinta</t>
  </si>
  <si>
    <t>skor maks</t>
  </si>
  <si>
    <t xml:space="preserve">Kategori </t>
  </si>
  <si>
    <t>0,3961</t>
  </si>
  <si>
    <t>r hitung</t>
  </si>
  <si>
    <t>rata-rata</t>
  </si>
  <si>
    <t>Nilai</t>
  </si>
  <si>
    <t>Kesimpulan</t>
  </si>
  <si>
    <t>SB</t>
  </si>
  <si>
    <t>B</t>
  </si>
  <si>
    <t>C</t>
  </si>
  <si>
    <t>Kategori</t>
  </si>
  <si>
    <t>Rata-Rata</t>
  </si>
  <si>
    <t>Tinggi</t>
  </si>
  <si>
    <t xml:space="preserve">Sedang </t>
  </si>
  <si>
    <t xml:space="preserve">Rendah </t>
  </si>
  <si>
    <t>Sedang</t>
  </si>
  <si>
    <t xml:space="preserve">Tinggi </t>
  </si>
  <si>
    <t>M + 1SD &lt;=X</t>
  </si>
  <si>
    <t>M - 1SD&lt;= X &lt; M + 1SD</t>
  </si>
  <si>
    <t>X &gt; M - 1SD</t>
  </si>
  <si>
    <t>M =</t>
  </si>
  <si>
    <t xml:space="preserve">SD = </t>
  </si>
  <si>
    <t>M - 1SD</t>
  </si>
  <si>
    <t xml:space="preserve">M + 1SD </t>
  </si>
  <si>
    <t>X &lt; 71</t>
  </si>
  <si>
    <t xml:space="preserve">71 &lt;=X &lt; 93 </t>
  </si>
  <si>
    <t>X &gt;= 93</t>
  </si>
  <si>
    <t xml:space="preserve">sedang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</si>
</sst>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164" fontId="2" fillId="0" borderId="1" xfId="0" applyNumberFormat="1" applyFont="1" applyBorder="1"/>
    <xf numFmtId="2" fontId="2" fillId="0" borderId="1" xfId="0" applyNumberFormat="1" applyFont="1" applyBorder="1"/>
    <xf numFmtId="1" fontId="2" fillId="0" borderId="0" xfId="0" applyNumberFormat="1" applyFont="1"/>
    <xf numFmtId="0" fontId="2" fillId="0" borderId="7" xfId="0" applyFont="1" applyBorder="1" applyAlignment="1">
      <alignment horizontal="center"/>
    </xf>
    <xf numFmtId="1" fontId="2" fillId="0" borderId="1" xfId="0" applyNumberFormat="1" applyFont="1" applyBorder="1"/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microsoft.com/office/2017/10/relationships/person" Target="persons/person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03072-04EB-4DAD-BEDE-A9D9A76615F6}">
  <dimension ref="A1:AG33"/>
  <sheetViews>
    <sheetView zoomScale="60" zoomScaleNormal="60" workbookViewId="0">
      <selection activeCell="AC4" sqref="AC4"/>
    </sheetView>
  </sheetViews>
  <sheetFormatPr defaultRowHeight="15.75" x14ac:dyDescent="0.25"/>
  <cols>
    <col min="1" max="1" width="20.140625" style="2" customWidth="1"/>
    <col min="2" max="2" width="7" style="2" customWidth="1"/>
    <col min="3" max="3" width="12.28515625" style="2" customWidth="1"/>
    <col min="4" max="4" width="12" style="2" customWidth="1"/>
    <col min="5" max="5" width="11.85546875" style="2" customWidth="1"/>
    <col min="6" max="6" width="12.42578125" style="2" customWidth="1"/>
    <col min="7" max="8" width="11.7109375" style="2" customWidth="1"/>
    <col min="9" max="9" width="11.85546875" style="2" customWidth="1"/>
    <col min="10" max="10" width="12" style="2" customWidth="1"/>
    <col min="11" max="11" width="11.42578125" style="2" customWidth="1"/>
    <col min="12" max="12" width="12.140625" style="2" customWidth="1"/>
    <col min="13" max="13" width="12" style="2" customWidth="1"/>
    <col min="14" max="14" width="12.7109375" style="2" customWidth="1"/>
    <col min="15" max="15" width="12.140625" style="2" customWidth="1"/>
    <col min="16" max="17" width="12.28515625" style="2" customWidth="1"/>
    <col min="18" max="18" width="12.140625" style="2" customWidth="1"/>
    <col min="19" max="19" width="11.85546875" style="2" customWidth="1"/>
    <col min="20" max="20" width="12" style="2" customWidth="1"/>
    <col min="21" max="21" width="11.85546875" style="2" customWidth="1"/>
    <col min="22" max="22" width="11.42578125" style="2" customWidth="1"/>
    <col min="23" max="23" width="11.85546875" style="2" customWidth="1"/>
    <col min="24" max="24" width="11.7109375" style="2" customWidth="1"/>
    <col min="25" max="25" width="11" style="2" customWidth="1"/>
    <col min="26" max="26" width="13.7109375" style="2" customWidth="1"/>
    <col min="27" max="27" width="12.7109375" style="2" customWidth="1"/>
    <col min="28" max="28" width="14.28515625" style="2" customWidth="1"/>
    <col min="29" max="29" width="14.5703125" style="2" customWidth="1"/>
    <col min="30" max="16384" width="9.140625" style="2"/>
  </cols>
  <sheetData>
    <row r="1" spans="1:33" x14ac:dyDescent="0.25">
      <c r="A1" s="2" t="s">
        <v>0</v>
      </c>
    </row>
    <row r="2" spans="1:33" x14ac:dyDescent="0.25">
      <c r="A2" s="16" t="s">
        <v>2</v>
      </c>
      <c r="B2" s="24" t="s">
        <v>0</v>
      </c>
      <c r="C2" s="18" t="s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20"/>
      <c r="Y2" s="1" t="s">
        <v>3</v>
      </c>
      <c r="Z2" s="1" t="s">
        <v>4</v>
      </c>
      <c r="AA2" s="16" t="s">
        <v>1</v>
      </c>
      <c r="AB2" s="16" t="s">
        <v>7</v>
      </c>
      <c r="AC2" s="16" t="s">
        <v>44</v>
      </c>
    </row>
    <row r="3" spans="1:33" x14ac:dyDescent="0.25">
      <c r="A3" s="17"/>
      <c r="B3" s="25"/>
      <c r="C3" s="1">
        <v>1</v>
      </c>
      <c r="D3" s="1">
        <v>2</v>
      </c>
      <c r="E3" s="1">
        <v>3</v>
      </c>
      <c r="F3" s="1">
        <v>4</v>
      </c>
      <c r="G3" s="1">
        <v>5</v>
      </c>
      <c r="H3" s="1">
        <v>6</v>
      </c>
      <c r="I3" s="1">
        <v>7</v>
      </c>
      <c r="J3" s="1">
        <v>8</v>
      </c>
      <c r="K3" s="1">
        <v>9</v>
      </c>
      <c r="L3" s="1">
        <v>10</v>
      </c>
      <c r="M3" s="1">
        <v>11</v>
      </c>
      <c r="N3" s="1">
        <v>12</v>
      </c>
      <c r="O3" s="1">
        <v>13</v>
      </c>
      <c r="P3" s="1">
        <v>14</v>
      </c>
      <c r="Q3" s="1">
        <v>15</v>
      </c>
      <c r="R3" s="1">
        <v>16</v>
      </c>
      <c r="S3" s="1">
        <v>17</v>
      </c>
      <c r="T3" s="1">
        <v>18</v>
      </c>
      <c r="U3" s="1">
        <v>19</v>
      </c>
      <c r="V3" s="1">
        <v>20</v>
      </c>
      <c r="W3" s="1">
        <v>21</v>
      </c>
      <c r="X3" s="1">
        <v>22</v>
      </c>
      <c r="Y3" s="1" t="s">
        <v>6</v>
      </c>
      <c r="Z3" s="1" t="s">
        <v>5</v>
      </c>
      <c r="AA3" s="17"/>
      <c r="AB3" s="17"/>
      <c r="AC3" s="17"/>
    </row>
    <row r="4" spans="1:33" x14ac:dyDescent="0.25">
      <c r="A4" s="3" t="s">
        <v>17</v>
      </c>
      <c r="B4" s="24" t="s">
        <v>0</v>
      </c>
      <c r="C4" s="1">
        <v>4</v>
      </c>
      <c r="D4" s="1">
        <v>5</v>
      </c>
      <c r="E4" s="1">
        <v>5</v>
      </c>
      <c r="F4" s="1">
        <v>4</v>
      </c>
      <c r="G4" s="1">
        <v>2</v>
      </c>
      <c r="H4" s="1">
        <v>5</v>
      </c>
      <c r="I4" s="1">
        <v>2</v>
      </c>
      <c r="J4" s="1">
        <v>2</v>
      </c>
      <c r="K4" s="1">
        <v>4</v>
      </c>
      <c r="L4" s="1">
        <v>5</v>
      </c>
      <c r="M4" s="1">
        <v>1</v>
      </c>
      <c r="N4" s="1">
        <v>5</v>
      </c>
      <c r="O4" s="1">
        <v>5</v>
      </c>
      <c r="P4" s="1">
        <v>4</v>
      </c>
      <c r="Q4" s="1">
        <v>5</v>
      </c>
      <c r="R4" s="1">
        <v>4</v>
      </c>
      <c r="S4" s="1">
        <v>2</v>
      </c>
      <c r="T4" s="1">
        <v>5</v>
      </c>
      <c r="U4" s="1">
        <v>4</v>
      </c>
      <c r="V4" s="1">
        <v>5</v>
      </c>
      <c r="W4" s="1">
        <v>5</v>
      </c>
      <c r="X4" s="1">
        <v>2</v>
      </c>
      <c r="Y4" s="1">
        <f t="shared" ref="Y4:Y26" si="0">SUM(C4:W4)</f>
        <v>83</v>
      </c>
      <c r="Z4" s="1">
        <f>5*22</f>
        <v>110</v>
      </c>
      <c r="AA4" s="11">
        <f>Y4/Z4*100</f>
        <v>75.454545454545453</v>
      </c>
      <c r="AB4" s="27">
        <f>AVERAGE(AA4:AA26)</f>
        <v>74.18972332015808</v>
      </c>
      <c r="AC4" s="1" t="s">
        <v>56</v>
      </c>
    </row>
    <row r="5" spans="1:33" x14ac:dyDescent="0.25">
      <c r="A5" s="3" t="s">
        <v>18</v>
      </c>
      <c r="B5" s="26"/>
      <c r="C5" s="1">
        <v>5</v>
      </c>
      <c r="D5" s="1">
        <v>5</v>
      </c>
      <c r="E5" s="1">
        <v>5</v>
      </c>
      <c r="F5" s="1">
        <v>5</v>
      </c>
      <c r="G5" s="1">
        <v>1</v>
      </c>
      <c r="H5" s="1">
        <v>5</v>
      </c>
      <c r="I5" s="1">
        <v>2</v>
      </c>
      <c r="J5" s="1">
        <v>5</v>
      </c>
      <c r="K5" s="1">
        <v>5</v>
      </c>
      <c r="L5" s="1">
        <v>5</v>
      </c>
      <c r="M5" s="1">
        <v>1</v>
      </c>
      <c r="N5" s="1">
        <v>4</v>
      </c>
      <c r="O5" s="1">
        <v>5</v>
      </c>
      <c r="P5" s="1">
        <v>2</v>
      </c>
      <c r="Q5" s="1">
        <v>5</v>
      </c>
      <c r="R5" s="1">
        <v>5</v>
      </c>
      <c r="S5" s="1">
        <v>5</v>
      </c>
      <c r="T5" s="1">
        <v>1</v>
      </c>
      <c r="U5" s="1">
        <v>5</v>
      </c>
      <c r="V5" s="1">
        <v>5</v>
      </c>
      <c r="W5" s="1">
        <v>5</v>
      </c>
      <c r="X5" s="1">
        <v>5</v>
      </c>
      <c r="Y5" s="1">
        <f t="shared" si="0"/>
        <v>86</v>
      </c>
      <c r="Z5" s="1">
        <f t="shared" ref="Z5:Z26" si="1">5*22</f>
        <v>110</v>
      </c>
      <c r="AA5" s="11">
        <f t="shared" ref="AA5:AA26" si="2">Y5/Z5*100</f>
        <v>78.181818181818187</v>
      </c>
      <c r="AB5" s="28"/>
      <c r="AC5" s="1" t="s">
        <v>58</v>
      </c>
      <c r="AE5" s="2" t="s">
        <v>55</v>
      </c>
      <c r="AG5" s="2" t="s">
        <v>60</v>
      </c>
    </row>
    <row r="6" spans="1:33" x14ac:dyDescent="0.25">
      <c r="A6" s="3" t="s">
        <v>19</v>
      </c>
      <c r="B6" s="26"/>
      <c r="C6" s="1">
        <v>4</v>
      </c>
      <c r="D6" s="1">
        <v>2</v>
      </c>
      <c r="E6" s="1">
        <v>4</v>
      </c>
      <c r="F6" s="1">
        <v>4</v>
      </c>
      <c r="G6" s="1">
        <v>5</v>
      </c>
      <c r="H6" s="1">
        <v>5</v>
      </c>
      <c r="I6" s="1">
        <v>5</v>
      </c>
      <c r="J6" s="1">
        <v>4</v>
      </c>
      <c r="K6" s="1">
        <v>5</v>
      </c>
      <c r="L6" s="1">
        <v>5</v>
      </c>
      <c r="M6" s="1">
        <v>1</v>
      </c>
      <c r="N6" s="1">
        <v>2</v>
      </c>
      <c r="O6" s="1">
        <v>1</v>
      </c>
      <c r="P6" s="1">
        <v>5</v>
      </c>
      <c r="Q6" s="1">
        <v>4</v>
      </c>
      <c r="R6" s="1">
        <v>5</v>
      </c>
      <c r="S6" s="1">
        <v>2</v>
      </c>
      <c r="T6" s="1">
        <v>3</v>
      </c>
      <c r="U6" s="1">
        <v>4</v>
      </c>
      <c r="V6" s="1">
        <v>5</v>
      </c>
      <c r="W6" s="1">
        <v>5</v>
      </c>
      <c r="X6" s="1">
        <v>3</v>
      </c>
      <c r="Y6" s="1">
        <f t="shared" si="0"/>
        <v>80</v>
      </c>
      <c r="Z6" s="1">
        <f t="shared" si="1"/>
        <v>110</v>
      </c>
      <c r="AA6" s="11">
        <f t="shared" si="2"/>
        <v>72.727272727272734</v>
      </c>
      <c r="AB6" s="28"/>
      <c r="AC6" s="1" t="s">
        <v>56</v>
      </c>
      <c r="AE6" s="2" t="s">
        <v>56</v>
      </c>
      <c r="AG6" s="2" t="s">
        <v>61</v>
      </c>
    </row>
    <row r="7" spans="1:33" x14ac:dyDescent="0.25">
      <c r="A7" s="3" t="s">
        <v>20</v>
      </c>
      <c r="B7" s="26"/>
      <c r="C7" s="1">
        <v>3</v>
      </c>
      <c r="D7" s="1">
        <v>4</v>
      </c>
      <c r="E7" s="1">
        <v>4</v>
      </c>
      <c r="F7" s="1">
        <v>4</v>
      </c>
      <c r="G7" s="1">
        <v>3</v>
      </c>
      <c r="H7" s="1">
        <v>4</v>
      </c>
      <c r="I7" s="1">
        <v>3</v>
      </c>
      <c r="J7" s="1">
        <v>3</v>
      </c>
      <c r="K7" s="1">
        <v>4</v>
      </c>
      <c r="L7" s="1">
        <v>5</v>
      </c>
      <c r="M7" s="1">
        <v>2</v>
      </c>
      <c r="N7" s="1">
        <v>2</v>
      </c>
      <c r="O7" s="1">
        <v>3</v>
      </c>
      <c r="P7" s="1">
        <v>3</v>
      </c>
      <c r="Q7" s="1">
        <v>4</v>
      </c>
      <c r="R7" s="1">
        <v>3</v>
      </c>
      <c r="S7" s="1">
        <v>2</v>
      </c>
      <c r="T7" s="1">
        <v>3</v>
      </c>
      <c r="U7" s="1">
        <v>4</v>
      </c>
      <c r="V7" s="1">
        <v>2</v>
      </c>
      <c r="W7" s="1">
        <v>4</v>
      </c>
      <c r="X7" s="1">
        <v>1</v>
      </c>
      <c r="Y7" s="1">
        <f t="shared" si="0"/>
        <v>69</v>
      </c>
      <c r="Z7" s="1">
        <f t="shared" si="1"/>
        <v>110</v>
      </c>
      <c r="AA7" s="11">
        <f t="shared" si="2"/>
        <v>62.727272727272734</v>
      </c>
      <c r="AB7" s="28"/>
      <c r="AC7" s="1" t="s">
        <v>70</v>
      </c>
      <c r="AE7" s="2" t="s">
        <v>57</v>
      </c>
      <c r="AG7" s="2" t="s">
        <v>62</v>
      </c>
    </row>
    <row r="8" spans="1:33" x14ac:dyDescent="0.25">
      <c r="A8" s="3" t="s">
        <v>21</v>
      </c>
      <c r="B8" s="26"/>
      <c r="C8" s="1">
        <v>4</v>
      </c>
      <c r="D8" s="1">
        <v>5</v>
      </c>
      <c r="E8" s="1">
        <v>5</v>
      </c>
      <c r="F8" s="1">
        <v>5</v>
      </c>
      <c r="G8" s="1">
        <v>3</v>
      </c>
      <c r="H8" s="1">
        <v>5</v>
      </c>
      <c r="I8" s="1">
        <v>4</v>
      </c>
      <c r="J8" s="1">
        <v>4</v>
      </c>
      <c r="K8" s="1">
        <v>5</v>
      </c>
      <c r="L8" s="1">
        <v>4</v>
      </c>
      <c r="M8" s="1">
        <v>3</v>
      </c>
      <c r="N8" s="1">
        <v>2</v>
      </c>
      <c r="O8" s="1">
        <v>4</v>
      </c>
      <c r="P8" s="1">
        <v>4</v>
      </c>
      <c r="Q8" s="1">
        <v>3</v>
      </c>
      <c r="R8" s="1">
        <v>2</v>
      </c>
      <c r="S8" s="1">
        <v>2</v>
      </c>
      <c r="T8" s="1">
        <v>2</v>
      </c>
      <c r="U8" s="1">
        <v>5</v>
      </c>
      <c r="V8" s="1">
        <v>4</v>
      </c>
      <c r="W8" s="1">
        <v>4</v>
      </c>
      <c r="X8" s="1">
        <v>3</v>
      </c>
      <c r="Y8" s="1">
        <f t="shared" si="0"/>
        <v>79</v>
      </c>
      <c r="Z8" s="1">
        <f t="shared" si="1"/>
        <v>110</v>
      </c>
      <c r="AA8" s="11">
        <f t="shared" si="2"/>
        <v>71.818181818181813</v>
      </c>
      <c r="AB8" s="28"/>
      <c r="AC8" s="1" t="s">
        <v>56</v>
      </c>
    </row>
    <row r="9" spans="1:33" x14ac:dyDescent="0.25">
      <c r="A9" s="3" t="s">
        <v>22</v>
      </c>
      <c r="B9" s="26"/>
      <c r="C9" s="1">
        <v>5</v>
      </c>
      <c r="D9" s="1">
        <v>5</v>
      </c>
      <c r="E9" s="1">
        <v>5</v>
      </c>
      <c r="F9" s="1">
        <v>4</v>
      </c>
      <c r="G9" s="1">
        <v>3</v>
      </c>
      <c r="H9" s="1">
        <v>5</v>
      </c>
      <c r="I9" s="1">
        <v>5</v>
      </c>
      <c r="J9" s="1">
        <v>5</v>
      </c>
      <c r="K9" s="1">
        <v>5</v>
      </c>
      <c r="L9" s="1">
        <v>5</v>
      </c>
      <c r="M9" s="1">
        <v>1</v>
      </c>
      <c r="N9" s="1">
        <v>4</v>
      </c>
      <c r="O9" s="1">
        <v>5</v>
      </c>
      <c r="P9" s="1">
        <v>5</v>
      </c>
      <c r="Q9" s="1">
        <v>5</v>
      </c>
      <c r="R9" s="1">
        <v>4</v>
      </c>
      <c r="S9" s="1">
        <v>3</v>
      </c>
      <c r="T9" s="1">
        <v>4</v>
      </c>
      <c r="U9" s="1">
        <v>4</v>
      </c>
      <c r="V9" s="1">
        <v>5</v>
      </c>
      <c r="W9" s="1">
        <v>5</v>
      </c>
      <c r="X9" s="1">
        <v>5</v>
      </c>
      <c r="Y9" s="1">
        <f t="shared" si="0"/>
        <v>92</v>
      </c>
      <c r="Z9" s="1">
        <f t="shared" si="1"/>
        <v>110</v>
      </c>
      <c r="AA9" s="11">
        <f t="shared" si="2"/>
        <v>83.636363636363626</v>
      </c>
      <c r="AB9" s="28"/>
      <c r="AC9" s="1" t="s">
        <v>59</v>
      </c>
      <c r="AE9" s="2" t="s">
        <v>63</v>
      </c>
      <c r="AF9" s="9">
        <f>AVERAGE(Y4:Y26)</f>
        <v>81.608695652173907</v>
      </c>
    </row>
    <row r="10" spans="1:33" x14ac:dyDescent="0.25">
      <c r="A10" s="3" t="s">
        <v>23</v>
      </c>
      <c r="B10" s="26"/>
      <c r="C10" s="1">
        <v>2</v>
      </c>
      <c r="D10" s="1">
        <v>1</v>
      </c>
      <c r="E10" s="1">
        <v>5</v>
      </c>
      <c r="F10" s="1">
        <v>3</v>
      </c>
      <c r="G10" s="1">
        <v>2</v>
      </c>
      <c r="H10" s="1">
        <v>5</v>
      </c>
      <c r="I10" s="1">
        <v>1</v>
      </c>
      <c r="J10" s="1">
        <v>3</v>
      </c>
      <c r="K10" s="1">
        <v>5</v>
      </c>
      <c r="L10" s="1">
        <v>5</v>
      </c>
      <c r="M10" s="1">
        <v>4</v>
      </c>
      <c r="N10" s="1">
        <v>1</v>
      </c>
      <c r="O10" s="1">
        <v>5</v>
      </c>
      <c r="P10" s="1">
        <v>5</v>
      </c>
      <c r="Q10" s="1">
        <v>2</v>
      </c>
      <c r="R10" s="1">
        <v>4</v>
      </c>
      <c r="S10" s="1">
        <v>3</v>
      </c>
      <c r="T10" s="1">
        <v>1</v>
      </c>
      <c r="U10" s="1">
        <v>5</v>
      </c>
      <c r="V10" s="1">
        <v>1</v>
      </c>
      <c r="W10" s="1">
        <v>4</v>
      </c>
      <c r="X10" s="1">
        <v>2</v>
      </c>
      <c r="Y10" s="1">
        <f t="shared" si="0"/>
        <v>67</v>
      </c>
      <c r="Z10" s="1">
        <f t="shared" si="1"/>
        <v>110</v>
      </c>
      <c r="AA10" s="11">
        <f t="shared" si="2"/>
        <v>60.909090909090914</v>
      </c>
      <c r="AB10" s="28"/>
      <c r="AC10" s="1" t="s">
        <v>56</v>
      </c>
      <c r="AE10" s="2" t="s">
        <v>64</v>
      </c>
      <c r="AF10" s="9">
        <f>STDEV(Y4:Y26)</f>
        <v>11.023689905400772</v>
      </c>
    </row>
    <row r="11" spans="1:33" x14ac:dyDescent="0.25">
      <c r="A11" s="3" t="s">
        <v>24</v>
      </c>
      <c r="B11" s="26"/>
      <c r="C11" s="1">
        <v>5</v>
      </c>
      <c r="D11" s="1">
        <v>5</v>
      </c>
      <c r="E11" s="1">
        <v>5</v>
      </c>
      <c r="F11" s="1">
        <v>5</v>
      </c>
      <c r="G11" s="1">
        <v>4</v>
      </c>
      <c r="H11" s="1">
        <v>5</v>
      </c>
      <c r="I11" s="1">
        <v>5</v>
      </c>
      <c r="J11" s="1">
        <v>4</v>
      </c>
      <c r="K11" s="1">
        <v>5</v>
      </c>
      <c r="L11" s="1">
        <v>5</v>
      </c>
      <c r="M11" s="1">
        <v>2</v>
      </c>
      <c r="N11" s="1">
        <v>4</v>
      </c>
      <c r="O11" s="1">
        <v>5</v>
      </c>
      <c r="P11" s="1">
        <v>4</v>
      </c>
      <c r="Q11" s="1">
        <v>5</v>
      </c>
      <c r="R11" s="1">
        <v>5</v>
      </c>
      <c r="S11" s="1">
        <v>4</v>
      </c>
      <c r="T11" s="1">
        <v>3</v>
      </c>
      <c r="U11" s="1">
        <v>4</v>
      </c>
      <c r="V11" s="1">
        <v>4</v>
      </c>
      <c r="W11" s="1">
        <v>5</v>
      </c>
      <c r="X11" s="1">
        <v>2</v>
      </c>
      <c r="Y11" s="1">
        <f t="shared" si="0"/>
        <v>93</v>
      </c>
      <c r="Z11" s="1">
        <f t="shared" si="1"/>
        <v>110</v>
      </c>
      <c r="AA11" s="11">
        <f t="shared" si="2"/>
        <v>84.545454545454547</v>
      </c>
      <c r="AB11" s="28"/>
      <c r="AC11" s="1" t="s">
        <v>59</v>
      </c>
      <c r="AE11" s="2" t="s">
        <v>65</v>
      </c>
      <c r="AF11" s="9">
        <f>AF9-AF10</f>
        <v>70.585005746773135</v>
      </c>
    </row>
    <row r="12" spans="1:33" x14ac:dyDescent="0.25">
      <c r="A12" s="3" t="s">
        <v>25</v>
      </c>
      <c r="B12" s="26"/>
      <c r="C12" s="1">
        <v>5</v>
      </c>
      <c r="D12" s="1">
        <v>5</v>
      </c>
      <c r="E12" s="1">
        <v>4</v>
      </c>
      <c r="F12" s="1">
        <v>4</v>
      </c>
      <c r="G12" s="1">
        <v>5</v>
      </c>
      <c r="H12" s="1">
        <v>5</v>
      </c>
      <c r="I12" s="1">
        <v>5</v>
      </c>
      <c r="J12" s="1">
        <v>4</v>
      </c>
      <c r="K12" s="1">
        <v>5</v>
      </c>
      <c r="L12" s="1">
        <v>4</v>
      </c>
      <c r="M12" s="1">
        <v>1</v>
      </c>
      <c r="N12" s="1">
        <v>2</v>
      </c>
      <c r="O12" s="1">
        <v>5</v>
      </c>
      <c r="P12" s="1">
        <v>5</v>
      </c>
      <c r="Q12" s="1">
        <v>5</v>
      </c>
      <c r="R12" s="1">
        <v>5</v>
      </c>
      <c r="S12" s="1">
        <v>3</v>
      </c>
      <c r="T12" s="1">
        <v>4</v>
      </c>
      <c r="U12" s="1">
        <v>5</v>
      </c>
      <c r="V12" s="1">
        <v>3</v>
      </c>
      <c r="W12" s="1">
        <v>5</v>
      </c>
      <c r="X12" s="1">
        <v>5</v>
      </c>
      <c r="Y12" s="1">
        <f t="shared" si="0"/>
        <v>89</v>
      </c>
      <c r="Z12" s="1">
        <f t="shared" si="1"/>
        <v>110</v>
      </c>
      <c r="AA12" s="11">
        <f t="shared" si="2"/>
        <v>80.909090909090907</v>
      </c>
      <c r="AB12" s="28"/>
      <c r="AC12" s="1" t="s">
        <v>59</v>
      </c>
      <c r="AE12" s="2" t="s">
        <v>66</v>
      </c>
      <c r="AF12" s="9">
        <f>AF9+AF10</f>
        <v>92.632385557574679</v>
      </c>
    </row>
    <row r="13" spans="1:33" x14ac:dyDescent="0.25">
      <c r="A13" s="3" t="s">
        <v>26</v>
      </c>
      <c r="B13" s="26"/>
      <c r="C13" s="1">
        <v>5</v>
      </c>
      <c r="D13" s="1">
        <v>5</v>
      </c>
      <c r="E13" s="1">
        <v>4</v>
      </c>
      <c r="F13" s="1">
        <v>5</v>
      </c>
      <c r="G13" s="1">
        <v>5</v>
      </c>
      <c r="H13" s="1">
        <v>3</v>
      </c>
      <c r="I13" s="1">
        <v>4</v>
      </c>
      <c r="J13" s="1">
        <v>4</v>
      </c>
      <c r="K13" s="1">
        <v>3</v>
      </c>
      <c r="L13" s="1">
        <v>5</v>
      </c>
      <c r="M13" s="1">
        <v>1</v>
      </c>
      <c r="N13" s="1">
        <v>3</v>
      </c>
      <c r="O13" s="1">
        <v>4</v>
      </c>
      <c r="P13" s="1">
        <v>5</v>
      </c>
      <c r="Q13" s="1">
        <v>4</v>
      </c>
      <c r="R13" s="1">
        <v>5</v>
      </c>
      <c r="S13" s="1">
        <v>2</v>
      </c>
      <c r="T13" s="1">
        <v>3</v>
      </c>
      <c r="U13" s="1">
        <v>5</v>
      </c>
      <c r="V13" s="1">
        <v>3</v>
      </c>
      <c r="W13" s="1">
        <v>4</v>
      </c>
      <c r="X13" s="1">
        <v>1</v>
      </c>
      <c r="Y13" s="1">
        <f t="shared" si="0"/>
        <v>82</v>
      </c>
      <c r="Z13" s="1">
        <f t="shared" si="1"/>
        <v>110</v>
      </c>
      <c r="AA13" s="11">
        <f t="shared" si="2"/>
        <v>74.545454545454547</v>
      </c>
      <c r="AB13" s="28"/>
      <c r="AC13" s="1" t="s">
        <v>56</v>
      </c>
      <c r="AF13" s="9"/>
    </row>
    <row r="14" spans="1:33" x14ac:dyDescent="0.25">
      <c r="A14" s="3" t="s">
        <v>27</v>
      </c>
      <c r="B14" s="26"/>
      <c r="C14" s="1">
        <v>4</v>
      </c>
      <c r="D14" s="1">
        <v>5</v>
      </c>
      <c r="E14" s="1">
        <v>5</v>
      </c>
      <c r="F14" s="1">
        <v>5</v>
      </c>
      <c r="G14" s="1">
        <v>2</v>
      </c>
      <c r="H14" s="1">
        <v>5</v>
      </c>
      <c r="I14" s="1">
        <v>5</v>
      </c>
      <c r="J14" s="1">
        <v>2</v>
      </c>
      <c r="K14" s="1">
        <v>5</v>
      </c>
      <c r="L14" s="1">
        <v>1</v>
      </c>
      <c r="M14" s="1">
        <v>1</v>
      </c>
      <c r="N14" s="1">
        <v>2</v>
      </c>
      <c r="O14" s="1">
        <v>1</v>
      </c>
      <c r="P14" s="1">
        <v>5</v>
      </c>
      <c r="Q14" s="1">
        <v>2</v>
      </c>
      <c r="R14" s="1">
        <v>5</v>
      </c>
      <c r="S14" s="1">
        <v>1</v>
      </c>
      <c r="T14" s="1">
        <v>2</v>
      </c>
      <c r="U14" s="1">
        <v>1</v>
      </c>
      <c r="V14" s="1">
        <v>1</v>
      </c>
      <c r="W14" s="1">
        <v>4</v>
      </c>
      <c r="X14" s="1">
        <v>1</v>
      </c>
      <c r="Y14" s="1">
        <f t="shared" si="0"/>
        <v>64</v>
      </c>
      <c r="Z14" s="1">
        <f t="shared" si="1"/>
        <v>110</v>
      </c>
      <c r="AA14" s="11">
        <f t="shared" si="2"/>
        <v>58.18181818181818</v>
      </c>
      <c r="AB14" s="28"/>
      <c r="AC14" s="1" t="s">
        <v>58</v>
      </c>
      <c r="AE14" s="2" t="s">
        <v>59</v>
      </c>
      <c r="AF14" s="9"/>
      <c r="AG14" s="2" t="s">
        <v>69</v>
      </c>
    </row>
    <row r="15" spans="1:33" x14ac:dyDescent="0.25">
      <c r="A15" s="3" t="s">
        <v>28</v>
      </c>
      <c r="B15" s="26"/>
      <c r="C15" s="1">
        <v>5</v>
      </c>
      <c r="D15" s="1">
        <v>5</v>
      </c>
      <c r="E15" s="1">
        <v>5</v>
      </c>
      <c r="F15" s="1">
        <v>4</v>
      </c>
      <c r="G15" s="1">
        <v>4</v>
      </c>
      <c r="H15" s="1">
        <v>4</v>
      </c>
      <c r="I15" s="1">
        <v>5</v>
      </c>
      <c r="J15" s="1">
        <v>5</v>
      </c>
      <c r="K15" s="1">
        <v>5</v>
      </c>
      <c r="L15" s="1">
        <v>4</v>
      </c>
      <c r="M15" s="1">
        <v>1</v>
      </c>
      <c r="N15" s="1">
        <v>2</v>
      </c>
      <c r="O15" s="1">
        <v>1</v>
      </c>
      <c r="P15" s="1">
        <v>3</v>
      </c>
      <c r="Q15" s="1">
        <v>4</v>
      </c>
      <c r="R15" s="1">
        <v>5</v>
      </c>
      <c r="S15" s="1">
        <v>2</v>
      </c>
      <c r="T15" s="1">
        <v>5</v>
      </c>
      <c r="U15" s="1">
        <v>5</v>
      </c>
      <c r="V15" s="1">
        <v>2</v>
      </c>
      <c r="W15" s="1">
        <v>5</v>
      </c>
      <c r="X15" s="1">
        <v>4</v>
      </c>
      <c r="Y15" s="1">
        <f t="shared" si="0"/>
        <v>81</v>
      </c>
      <c r="Z15" s="1">
        <f t="shared" si="1"/>
        <v>110</v>
      </c>
      <c r="AA15" s="11">
        <f t="shared" si="2"/>
        <v>73.636363636363626</v>
      </c>
      <c r="AB15" s="28"/>
      <c r="AC15" s="1" t="s">
        <v>56</v>
      </c>
      <c r="AE15" s="2" t="s">
        <v>58</v>
      </c>
      <c r="AG15" s="2" t="s">
        <v>68</v>
      </c>
    </row>
    <row r="16" spans="1:33" x14ac:dyDescent="0.25">
      <c r="A16" s="3" t="s">
        <v>29</v>
      </c>
      <c r="B16" s="26"/>
      <c r="C16" s="1">
        <v>5</v>
      </c>
      <c r="D16" s="1">
        <v>5</v>
      </c>
      <c r="E16" s="1">
        <v>4</v>
      </c>
      <c r="F16" s="1">
        <v>5</v>
      </c>
      <c r="G16" s="1">
        <v>5</v>
      </c>
      <c r="H16" s="1">
        <v>3</v>
      </c>
      <c r="I16" s="1">
        <v>4</v>
      </c>
      <c r="J16" s="1">
        <v>4</v>
      </c>
      <c r="K16" s="1">
        <v>3</v>
      </c>
      <c r="L16" s="1">
        <v>5</v>
      </c>
      <c r="M16" s="1">
        <v>1</v>
      </c>
      <c r="N16" s="1">
        <v>3</v>
      </c>
      <c r="O16" s="1">
        <v>4</v>
      </c>
      <c r="P16" s="1">
        <v>5</v>
      </c>
      <c r="Q16" s="1">
        <v>4</v>
      </c>
      <c r="R16" s="1">
        <v>5</v>
      </c>
      <c r="S16" s="1">
        <v>2</v>
      </c>
      <c r="T16" s="1">
        <v>3</v>
      </c>
      <c r="U16" s="1">
        <v>5</v>
      </c>
      <c r="V16" s="1">
        <v>3</v>
      </c>
      <c r="W16" s="1">
        <v>4</v>
      </c>
      <c r="X16" s="1">
        <v>1</v>
      </c>
      <c r="Y16" s="1">
        <f t="shared" si="0"/>
        <v>82</v>
      </c>
      <c r="Z16" s="1">
        <f t="shared" si="1"/>
        <v>110</v>
      </c>
      <c r="AA16" s="11">
        <f t="shared" si="2"/>
        <v>74.545454545454547</v>
      </c>
      <c r="AB16" s="28"/>
      <c r="AC16" s="1" t="s">
        <v>56</v>
      </c>
      <c r="AE16" s="2" t="s">
        <v>57</v>
      </c>
      <c r="AG16" s="2" t="s">
        <v>67</v>
      </c>
    </row>
    <row r="17" spans="1:29" x14ac:dyDescent="0.25">
      <c r="A17" s="3" t="s">
        <v>30</v>
      </c>
      <c r="B17" s="26"/>
      <c r="C17" s="1">
        <v>5</v>
      </c>
      <c r="D17" s="1">
        <v>5</v>
      </c>
      <c r="E17" s="1">
        <v>4</v>
      </c>
      <c r="F17" s="1">
        <v>4</v>
      </c>
      <c r="G17" s="1">
        <v>4</v>
      </c>
      <c r="H17" s="1">
        <v>5</v>
      </c>
      <c r="I17" s="1">
        <v>5</v>
      </c>
      <c r="J17" s="1">
        <v>5</v>
      </c>
      <c r="K17" s="1">
        <v>5</v>
      </c>
      <c r="L17" s="1">
        <v>4</v>
      </c>
      <c r="M17" s="1">
        <v>1</v>
      </c>
      <c r="N17" s="1">
        <v>5</v>
      </c>
      <c r="O17" s="1">
        <v>2</v>
      </c>
      <c r="P17" s="1">
        <v>4</v>
      </c>
      <c r="Q17" s="1">
        <v>4</v>
      </c>
      <c r="R17" s="1">
        <v>3</v>
      </c>
      <c r="S17" s="1">
        <v>3</v>
      </c>
      <c r="T17" s="1">
        <v>4</v>
      </c>
      <c r="U17" s="1">
        <v>2</v>
      </c>
      <c r="V17" s="1">
        <v>4</v>
      </c>
      <c r="W17" s="1">
        <v>5</v>
      </c>
      <c r="X17" s="1">
        <v>3</v>
      </c>
      <c r="Y17" s="1">
        <f t="shared" si="0"/>
        <v>83</v>
      </c>
      <c r="Z17" s="1">
        <f t="shared" si="1"/>
        <v>110</v>
      </c>
      <c r="AA17" s="11">
        <f t="shared" si="2"/>
        <v>75.454545454545453</v>
      </c>
      <c r="AB17" s="28"/>
      <c r="AC17" s="1" t="s">
        <v>58</v>
      </c>
    </row>
    <row r="18" spans="1:29" x14ac:dyDescent="0.25">
      <c r="A18" s="3" t="s">
        <v>31</v>
      </c>
      <c r="B18" s="26"/>
      <c r="C18" s="1">
        <v>3</v>
      </c>
      <c r="D18" s="1">
        <v>4</v>
      </c>
      <c r="E18" s="1">
        <v>5</v>
      </c>
      <c r="F18" s="1">
        <v>5</v>
      </c>
      <c r="G18" s="1">
        <v>3</v>
      </c>
      <c r="H18" s="1">
        <v>4</v>
      </c>
      <c r="I18" s="1">
        <v>5</v>
      </c>
      <c r="J18" s="1">
        <v>4</v>
      </c>
      <c r="K18" s="1">
        <v>5</v>
      </c>
      <c r="L18" s="1">
        <v>4</v>
      </c>
      <c r="M18" s="1">
        <v>2</v>
      </c>
      <c r="N18" s="1">
        <v>5</v>
      </c>
      <c r="O18" s="1">
        <v>5</v>
      </c>
      <c r="P18" s="1">
        <v>4</v>
      </c>
      <c r="Q18" s="1">
        <v>5</v>
      </c>
      <c r="R18" s="1">
        <v>4</v>
      </c>
      <c r="S18" s="1">
        <v>4</v>
      </c>
      <c r="T18" s="1">
        <v>5</v>
      </c>
      <c r="U18" s="1">
        <v>5</v>
      </c>
      <c r="V18" s="1">
        <v>5</v>
      </c>
      <c r="W18" s="1">
        <v>5</v>
      </c>
      <c r="X18" s="1">
        <v>4</v>
      </c>
      <c r="Y18" s="1">
        <f t="shared" si="0"/>
        <v>91</v>
      </c>
      <c r="Z18" s="1">
        <f t="shared" si="1"/>
        <v>110</v>
      </c>
      <c r="AA18" s="11">
        <f t="shared" si="2"/>
        <v>82.727272727272734</v>
      </c>
      <c r="AB18" s="28"/>
      <c r="AC18" s="1" t="s">
        <v>59</v>
      </c>
    </row>
    <row r="19" spans="1:29" x14ac:dyDescent="0.25">
      <c r="A19" s="3" t="s">
        <v>32</v>
      </c>
      <c r="B19" s="26"/>
      <c r="C19" s="1">
        <v>3</v>
      </c>
      <c r="D19" s="1">
        <v>1</v>
      </c>
      <c r="E19" s="1">
        <v>4</v>
      </c>
      <c r="F19" s="1">
        <v>2</v>
      </c>
      <c r="G19" s="1">
        <v>1</v>
      </c>
      <c r="H19" s="1">
        <v>4</v>
      </c>
      <c r="I19" s="1">
        <v>1</v>
      </c>
      <c r="J19" s="1">
        <v>2</v>
      </c>
      <c r="K19" s="1">
        <v>5</v>
      </c>
      <c r="L19" s="1">
        <v>5</v>
      </c>
      <c r="M19" s="1">
        <v>1</v>
      </c>
      <c r="N19" s="1">
        <v>1</v>
      </c>
      <c r="O19" s="1">
        <v>4</v>
      </c>
      <c r="P19" s="1">
        <v>4</v>
      </c>
      <c r="Q19" s="1">
        <v>2</v>
      </c>
      <c r="R19" s="1">
        <v>2</v>
      </c>
      <c r="S19" s="1">
        <v>2</v>
      </c>
      <c r="T19" s="1">
        <v>1</v>
      </c>
      <c r="U19" s="1">
        <v>2</v>
      </c>
      <c r="V19" s="1">
        <v>1</v>
      </c>
      <c r="W19" s="1">
        <v>4</v>
      </c>
      <c r="X19" s="1">
        <v>2</v>
      </c>
      <c r="Y19" s="1">
        <f t="shared" si="0"/>
        <v>52</v>
      </c>
      <c r="Z19" s="1">
        <f t="shared" si="1"/>
        <v>110</v>
      </c>
      <c r="AA19" s="11">
        <f>Y19/Z19*100</f>
        <v>47.272727272727273</v>
      </c>
      <c r="AB19" s="28"/>
      <c r="AC19" s="1" t="s">
        <v>57</v>
      </c>
    </row>
    <row r="20" spans="1:29" x14ac:dyDescent="0.25">
      <c r="A20" s="3" t="s">
        <v>33</v>
      </c>
      <c r="B20" s="26"/>
      <c r="C20" s="1">
        <v>5</v>
      </c>
      <c r="D20" s="1">
        <v>5</v>
      </c>
      <c r="E20" s="1">
        <v>5</v>
      </c>
      <c r="F20" s="1">
        <v>5</v>
      </c>
      <c r="G20" s="1">
        <v>5</v>
      </c>
      <c r="H20" s="1">
        <v>4</v>
      </c>
      <c r="I20" s="1">
        <v>2</v>
      </c>
      <c r="J20" s="1">
        <v>2</v>
      </c>
      <c r="K20" s="1">
        <v>4</v>
      </c>
      <c r="L20" s="1">
        <v>4</v>
      </c>
      <c r="M20" s="1">
        <v>1</v>
      </c>
      <c r="N20" s="1">
        <v>1</v>
      </c>
      <c r="O20" s="1">
        <v>1</v>
      </c>
      <c r="P20" s="1">
        <v>3</v>
      </c>
      <c r="Q20" s="1">
        <v>1</v>
      </c>
      <c r="R20" s="1">
        <v>3</v>
      </c>
      <c r="S20" s="1">
        <v>2</v>
      </c>
      <c r="T20" s="1">
        <v>3</v>
      </c>
      <c r="U20" s="1">
        <v>5</v>
      </c>
      <c r="V20" s="1">
        <v>5</v>
      </c>
      <c r="W20" s="1">
        <v>5</v>
      </c>
      <c r="X20" s="1">
        <v>1</v>
      </c>
      <c r="Y20" s="1">
        <f t="shared" si="0"/>
        <v>71</v>
      </c>
      <c r="Z20" s="1">
        <f t="shared" si="1"/>
        <v>110</v>
      </c>
      <c r="AA20" s="11">
        <f t="shared" si="2"/>
        <v>64.545454545454547</v>
      </c>
      <c r="AB20" s="28"/>
      <c r="AC20" s="1" t="s">
        <v>56</v>
      </c>
    </row>
    <row r="21" spans="1:29" x14ac:dyDescent="0.25">
      <c r="A21" s="3" t="s">
        <v>34</v>
      </c>
      <c r="B21" s="26"/>
      <c r="C21" s="1">
        <v>5</v>
      </c>
      <c r="D21" s="1">
        <v>5</v>
      </c>
      <c r="E21" s="1">
        <v>5</v>
      </c>
      <c r="F21" s="1">
        <v>5</v>
      </c>
      <c r="G21" s="1">
        <v>1</v>
      </c>
      <c r="H21" s="1">
        <v>5</v>
      </c>
      <c r="I21" s="1">
        <v>5</v>
      </c>
      <c r="J21" s="1">
        <v>5</v>
      </c>
      <c r="K21" s="1">
        <v>5</v>
      </c>
      <c r="L21" s="1">
        <v>5</v>
      </c>
      <c r="M21" s="1">
        <v>1</v>
      </c>
      <c r="N21" s="1">
        <v>5</v>
      </c>
      <c r="O21" s="1">
        <v>5</v>
      </c>
      <c r="P21" s="1">
        <v>5</v>
      </c>
      <c r="Q21" s="1">
        <v>5</v>
      </c>
      <c r="R21" s="1">
        <v>5</v>
      </c>
      <c r="S21" s="1">
        <v>5</v>
      </c>
      <c r="T21" s="1">
        <v>4</v>
      </c>
      <c r="U21" s="1">
        <v>4</v>
      </c>
      <c r="V21" s="1">
        <v>4</v>
      </c>
      <c r="W21" s="1">
        <v>4</v>
      </c>
      <c r="X21" s="1">
        <v>4</v>
      </c>
      <c r="Y21" s="1">
        <f t="shared" si="0"/>
        <v>93</v>
      </c>
      <c r="Z21" s="1">
        <f t="shared" si="1"/>
        <v>110</v>
      </c>
      <c r="AA21" s="11">
        <f t="shared" si="2"/>
        <v>84.545454545454547</v>
      </c>
      <c r="AB21" s="28"/>
      <c r="AC21" s="1" t="s">
        <v>59</v>
      </c>
    </row>
    <row r="22" spans="1:29" x14ac:dyDescent="0.25">
      <c r="A22" s="3" t="s">
        <v>35</v>
      </c>
      <c r="B22" s="26"/>
      <c r="C22" s="1">
        <v>5</v>
      </c>
      <c r="D22" s="1">
        <v>5</v>
      </c>
      <c r="E22" s="1">
        <v>1</v>
      </c>
      <c r="F22" s="1">
        <v>4</v>
      </c>
      <c r="G22" s="1">
        <v>3</v>
      </c>
      <c r="H22" s="1">
        <v>5</v>
      </c>
      <c r="I22" s="1">
        <v>5</v>
      </c>
      <c r="J22" s="1">
        <v>5</v>
      </c>
      <c r="K22" s="1">
        <v>3</v>
      </c>
      <c r="L22" s="1">
        <v>4</v>
      </c>
      <c r="M22" s="1">
        <v>2</v>
      </c>
      <c r="N22" s="1">
        <v>3</v>
      </c>
      <c r="O22" s="1">
        <v>1</v>
      </c>
      <c r="P22" s="1">
        <v>4</v>
      </c>
      <c r="Q22" s="1">
        <v>5</v>
      </c>
      <c r="R22" s="1">
        <v>4</v>
      </c>
      <c r="S22" s="1">
        <v>3</v>
      </c>
      <c r="T22" s="1">
        <v>5</v>
      </c>
      <c r="U22" s="1">
        <v>4</v>
      </c>
      <c r="V22" s="1">
        <v>5</v>
      </c>
      <c r="W22" s="1">
        <v>5</v>
      </c>
      <c r="X22" s="1">
        <v>2</v>
      </c>
      <c r="Y22" s="1">
        <f t="shared" si="0"/>
        <v>81</v>
      </c>
      <c r="Z22" s="1">
        <f t="shared" si="1"/>
        <v>110</v>
      </c>
      <c r="AA22" s="11">
        <f t="shared" si="2"/>
        <v>73.636363636363626</v>
      </c>
      <c r="AB22" s="28"/>
      <c r="AC22" s="1" t="s">
        <v>56</v>
      </c>
    </row>
    <row r="23" spans="1:29" x14ac:dyDescent="0.25">
      <c r="A23" s="3" t="s">
        <v>36</v>
      </c>
      <c r="B23" s="26"/>
      <c r="C23" s="1">
        <v>5</v>
      </c>
      <c r="D23" s="1">
        <v>5</v>
      </c>
      <c r="E23" s="1">
        <v>1</v>
      </c>
      <c r="F23" s="1">
        <v>5</v>
      </c>
      <c r="G23" s="1">
        <v>5</v>
      </c>
      <c r="H23" s="1">
        <v>5</v>
      </c>
      <c r="I23" s="1">
        <v>4</v>
      </c>
      <c r="J23" s="1">
        <v>5</v>
      </c>
      <c r="K23" s="1">
        <v>5</v>
      </c>
      <c r="L23" s="1">
        <v>5</v>
      </c>
      <c r="M23" s="1">
        <v>1</v>
      </c>
      <c r="N23" s="1">
        <v>4</v>
      </c>
      <c r="O23" s="1">
        <v>3</v>
      </c>
      <c r="P23" s="1">
        <v>5</v>
      </c>
      <c r="Q23" s="1">
        <v>5</v>
      </c>
      <c r="R23" s="1">
        <v>5</v>
      </c>
      <c r="S23" s="1">
        <v>4</v>
      </c>
      <c r="T23" s="1">
        <v>5</v>
      </c>
      <c r="U23" s="1">
        <v>5</v>
      </c>
      <c r="V23" s="1">
        <v>5</v>
      </c>
      <c r="W23" s="1">
        <v>5</v>
      </c>
      <c r="X23" s="1">
        <v>2</v>
      </c>
      <c r="Y23" s="1">
        <f t="shared" si="0"/>
        <v>92</v>
      </c>
      <c r="Z23" s="1">
        <f t="shared" si="1"/>
        <v>110</v>
      </c>
      <c r="AA23" s="11">
        <f t="shared" si="2"/>
        <v>83.636363636363626</v>
      </c>
      <c r="AB23" s="28"/>
      <c r="AC23" s="1" t="s">
        <v>59</v>
      </c>
    </row>
    <row r="24" spans="1:29" x14ac:dyDescent="0.25">
      <c r="A24" s="3" t="s">
        <v>37</v>
      </c>
      <c r="B24" s="26"/>
      <c r="C24" s="1">
        <v>5</v>
      </c>
      <c r="D24" s="1">
        <v>5</v>
      </c>
      <c r="E24" s="1">
        <v>5</v>
      </c>
      <c r="F24" s="1">
        <v>1</v>
      </c>
      <c r="G24" s="1">
        <v>5</v>
      </c>
      <c r="H24" s="1">
        <v>5</v>
      </c>
      <c r="I24" s="1">
        <v>1</v>
      </c>
      <c r="J24" s="1">
        <v>5</v>
      </c>
      <c r="K24" s="1">
        <v>5</v>
      </c>
      <c r="L24" s="1">
        <v>5</v>
      </c>
      <c r="M24" s="1">
        <v>1</v>
      </c>
      <c r="N24" s="1">
        <v>1</v>
      </c>
      <c r="O24" s="1">
        <v>5</v>
      </c>
      <c r="P24" s="1">
        <v>5</v>
      </c>
      <c r="Q24" s="1">
        <v>5</v>
      </c>
      <c r="R24" s="1">
        <v>5</v>
      </c>
      <c r="S24" s="1">
        <v>5</v>
      </c>
      <c r="T24" s="1">
        <v>1</v>
      </c>
      <c r="U24" s="1">
        <v>5</v>
      </c>
      <c r="V24" s="1">
        <v>5</v>
      </c>
      <c r="W24" s="1">
        <v>5</v>
      </c>
      <c r="X24" s="1">
        <v>5</v>
      </c>
      <c r="Y24" s="1">
        <f t="shared" si="0"/>
        <v>85</v>
      </c>
      <c r="Z24" s="1">
        <f t="shared" si="1"/>
        <v>110</v>
      </c>
      <c r="AA24" s="11">
        <f t="shared" si="2"/>
        <v>77.272727272727266</v>
      </c>
      <c r="AB24" s="28"/>
      <c r="AC24" s="1" t="s">
        <v>56</v>
      </c>
    </row>
    <row r="25" spans="1:29" x14ac:dyDescent="0.25">
      <c r="A25" s="3" t="s">
        <v>38</v>
      </c>
      <c r="B25" s="26"/>
      <c r="C25" s="1">
        <v>5</v>
      </c>
      <c r="D25" s="1">
        <v>4</v>
      </c>
      <c r="E25" s="1">
        <v>5</v>
      </c>
      <c r="F25" s="1">
        <v>5</v>
      </c>
      <c r="G25" s="1">
        <v>2</v>
      </c>
      <c r="H25" s="1">
        <v>4</v>
      </c>
      <c r="I25" s="1">
        <v>2</v>
      </c>
      <c r="J25" s="1">
        <v>4</v>
      </c>
      <c r="K25" s="1">
        <v>5</v>
      </c>
      <c r="L25" s="1">
        <v>5</v>
      </c>
      <c r="M25" s="1">
        <v>1</v>
      </c>
      <c r="N25" s="1">
        <v>5</v>
      </c>
      <c r="O25" s="1">
        <v>2</v>
      </c>
      <c r="P25" s="1">
        <v>3</v>
      </c>
      <c r="Q25" s="1">
        <v>5</v>
      </c>
      <c r="R25" s="1">
        <v>4</v>
      </c>
      <c r="S25" s="1">
        <v>4</v>
      </c>
      <c r="T25" s="1">
        <v>4</v>
      </c>
      <c r="U25" s="1">
        <v>3</v>
      </c>
      <c r="V25" s="1">
        <v>5</v>
      </c>
      <c r="W25" s="1">
        <v>5</v>
      </c>
      <c r="X25" s="1">
        <v>1</v>
      </c>
      <c r="Y25" s="1">
        <f t="shared" si="0"/>
        <v>82</v>
      </c>
      <c r="Z25" s="1">
        <f t="shared" si="1"/>
        <v>110</v>
      </c>
      <c r="AA25" s="11">
        <f t="shared" si="2"/>
        <v>74.545454545454547</v>
      </c>
      <c r="AB25" s="28"/>
      <c r="AC25" s="1" t="s">
        <v>56</v>
      </c>
    </row>
    <row r="26" spans="1:29" x14ac:dyDescent="0.25">
      <c r="A26" s="3" t="s">
        <v>39</v>
      </c>
      <c r="B26" s="25"/>
      <c r="C26" s="1">
        <v>5</v>
      </c>
      <c r="D26" s="1">
        <v>5</v>
      </c>
      <c r="E26" s="1">
        <v>5</v>
      </c>
      <c r="F26" s="1">
        <v>4</v>
      </c>
      <c r="G26" s="1">
        <v>5</v>
      </c>
      <c r="H26" s="1">
        <v>5</v>
      </c>
      <c r="I26" s="1">
        <v>5</v>
      </c>
      <c r="J26" s="1">
        <v>5</v>
      </c>
      <c r="K26" s="1">
        <v>5</v>
      </c>
      <c r="L26" s="1">
        <v>5</v>
      </c>
      <c r="M26" s="1">
        <v>1</v>
      </c>
      <c r="N26" s="1">
        <v>5</v>
      </c>
      <c r="O26" s="1">
        <v>5</v>
      </c>
      <c r="P26" s="1">
        <v>5</v>
      </c>
      <c r="Q26" s="1">
        <v>5</v>
      </c>
      <c r="R26" s="1">
        <v>5</v>
      </c>
      <c r="S26" s="1">
        <v>5</v>
      </c>
      <c r="T26" s="1">
        <v>5</v>
      </c>
      <c r="U26" s="1">
        <v>5</v>
      </c>
      <c r="V26" s="1">
        <v>5</v>
      </c>
      <c r="W26" s="1">
        <v>5</v>
      </c>
      <c r="X26" s="1">
        <v>1</v>
      </c>
      <c r="Y26" s="1">
        <f t="shared" si="0"/>
        <v>100</v>
      </c>
      <c r="Z26" s="1">
        <f t="shared" si="1"/>
        <v>110</v>
      </c>
      <c r="AA26" s="11">
        <f t="shared" si="2"/>
        <v>90.909090909090907</v>
      </c>
      <c r="AB26" s="29"/>
      <c r="AC26" s="1" t="s">
        <v>59</v>
      </c>
    </row>
    <row r="27" spans="1:29" x14ac:dyDescent="0.25">
      <c r="A27" s="1" t="s">
        <v>10</v>
      </c>
      <c r="B27" s="1" t="s">
        <v>5</v>
      </c>
      <c r="C27" s="4">
        <f>SUM(C4:C26)</f>
        <v>102</v>
      </c>
      <c r="D27" s="4">
        <f t="shared" ref="D27:X27" si="3">SUM(D4:D26)</f>
        <v>101</v>
      </c>
      <c r="E27" s="4">
        <f t="shared" si="3"/>
        <v>100</v>
      </c>
      <c r="F27" s="4">
        <f t="shared" si="3"/>
        <v>97</v>
      </c>
      <c r="G27" s="4">
        <f t="shared" si="3"/>
        <v>78</v>
      </c>
      <c r="H27" s="4">
        <f t="shared" si="3"/>
        <v>105</v>
      </c>
      <c r="I27" s="4">
        <f t="shared" si="3"/>
        <v>85</v>
      </c>
      <c r="J27" s="4">
        <f t="shared" si="3"/>
        <v>91</v>
      </c>
      <c r="K27" s="4">
        <f t="shared" si="3"/>
        <v>106</v>
      </c>
      <c r="L27" s="4">
        <f t="shared" si="3"/>
        <v>104</v>
      </c>
      <c r="M27" s="4">
        <f t="shared" si="3"/>
        <v>32</v>
      </c>
      <c r="N27" s="4">
        <f t="shared" si="3"/>
        <v>71</v>
      </c>
      <c r="O27" s="4">
        <f t="shared" si="3"/>
        <v>81</v>
      </c>
      <c r="P27" s="4">
        <f t="shared" si="3"/>
        <v>97</v>
      </c>
      <c r="Q27" s="4">
        <f t="shared" si="3"/>
        <v>94</v>
      </c>
      <c r="R27" s="4">
        <f t="shared" si="3"/>
        <v>97</v>
      </c>
      <c r="S27" s="4">
        <f t="shared" si="3"/>
        <v>70</v>
      </c>
      <c r="T27" s="4">
        <f t="shared" si="3"/>
        <v>76</v>
      </c>
      <c r="U27" s="4">
        <f t="shared" si="3"/>
        <v>96</v>
      </c>
      <c r="V27" s="4">
        <f t="shared" si="3"/>
        <v>87</v>
      </c>
      <c r="W27" s="4">
        <f t="shared" si="3"/>
        <v>107</v>
      </c>
      <c r="X27" s="4">
        <f t="shared" si="3"/>
        <v>60</v>
      </c>
      <c r="Y27" s="1">
        <f>SUM(C27:X27)</f>
        <v>1937</v>
      </c>
      <c r="Z27" s="4"/>
      <c r="AA27" s="4"/>
      <c r="AB27" s="4"/>
    </row>
    <row r="28" spans="1:29" x14ac:dyDescent="0.25">
      <c r="A28" s="1" t="s">
        <v>43</v>
      </c>
      <c r="B28" s="1" t="s">
        <v>6</v>
      </c>
      <c r="C28" s="4">
        <f>5*23</f>
        <v>115</v>
      </c>
      <c r="D28" s="4">
        <f t="shared" ref="D28:X28" si="4">5*23</f>
        <v>115</v>
      </c>
      <c r="E28" s="4">
        <f t="shared" si="4"/>
        <v>115</v>
      </c>
      <c r="F28" s="4">
        <f t="shared" si="4"/>
        <v>115</v>
      </c>
      <c r="G28" s="4">
        <f t="shared" si="4"/>
        <v>115</v>
      </c>
      <c r="H28" s="4">
        <f t="shared" si="4"/>
        <v>115</v>
      </c>
      <c r="I28" s="4">
        <f t="shared" si="4"/>
        <v>115</v>
      </c>
      <c r="J28" s="4">
        <f t="shared" si="4"/>
        <v>115</v>
      </c>
      <c r="K28" s="4">
        <f t="shared" si="4"/>
        <v>115</v>
      </c>
      <c r="L28" s="4">
        <f t="shared" si="4"/>
        <v>115</v>
      </c>
      <c r="M28" s="4">
        <f t="shared" si="4"/>
        <v>115</v>
      </c>
      <c r="N28" s="4">
        <f t="shared" si="4"/>
        <v>115</v>
      </c>
      <c r="O28" s="4">
        <f t="shared" si="4"/>
        <v>115</v>
      </c>
      <c r="P28" s="4">
        <f t="shared" si="4"/>
        <v>115</v>
      </c>
      <c r="Q28" s="4">
        <f t="shared" si="4"/>
        <v>115</v>
      </c>
      <c r="R28" s="4">
        <f t="shared" si="4"/>
        <v>115</v>
      </c>
      <c r="S28" s="4">
        <f t="shared" si="4"/>
        <v>115</v>
      </c>
      <c r="T28" s="4">
        <f t="shared" si="4"/>
        <v>115</v>
      </c>
      <c r="U28" s="4">
        <f t="shared" si="4"/>
        <v>115</v>
      </c>
      <c r="V28" s="4">
        <f t="shared" si="4"/>
        <v>115</v>
      </c>
      <c r="W28" s="4">
        <f t="shared" si="4"/>
        <v>115</v>
      </c>
      <c r="X28" s="4">
        <f t="shared" si="4"/>
        <v>115</v>
      </c>
      <c r="Y28" s="4"/>
      <c r="Z28" s="4"/>
      <c r="AA28" s="4"/>
      <c r="AB28" s="4"/>
    </row>
    <row r="29" spans="1:29" x14ac:dyDescent="0.25">
      <c r="A29" s="1" t="s">
        <v>1</v>
      </c>
      <c r="C29" s="8">
        <f>C27/C28*100</f>
        <v>88.695652173913047</v>
      </c>
      <c r="D29" s="8">
        <f t="shared" ref="D29:X29" si="5">D27/D28*100</f>
        <v>87.826086956521749</v>
      </c>
      <c r="E29" s="8">
        <f t="shared" si="5"/>
        <v>86.956521739130437</v>
      </c>
      <c r="F29" s="8">
        <f t="shared" si="5"/>
        <v>84.34782608695653</v>
      </c>
      <c r="G29" s="8">
        <f t="shared" si="5"/>
        <v>67.826086956521735</v>
      </c>
      <c r="H29" s="8">
        <f t="shared" si="5"/>
        <v>91.304347826086953</v>
      </c>
      <c r="I29" s="8">
        <f t="shared" si="5"/>
        <v>73.91304347826086</v>
      </c>
      <c r="J29" s="8">
        <f t="shared" si="5"/>
        <v>79.130434782608688</v>
      </c>
      <c r="K29" s="8">
        <f t="shared" si="5"/>
        <v>92.173913043478265</v>
      </c>
      <c r="L29" s="8">
        <f t="shared" si="5"/>
        <v>90.434782608695656</v>
      </c>
      <c r="M29" s="8">
        <f t="shared" si="5"/>
        <v>27.826086956521738</v>
      </c>
      <c r="N29" s="8">
        <f t="shared" si="5"/>
        <v>61.739130434782609</v>
      </c>
      <c r="O29" s="8">
        <f t="shared" si="5"/>
        <v>70.434782608695656</v>
      </c>
      <c r="P29" s="8">
        <f t="shared" si="5"/>
        <v>84.34782608695653</v>
      </c>
      <c r="Q29" s="8">
        <f t="shared" si="5"/>
        <v>81.739130434782609</v>
      </c>
      <c r="R29" s="8">
        <f t="shared" si="5"/>
        <v>84.34782608695653</v>
      </c>
      <c r="S29" s="8">
        <f t="shared" si="5"/>
        <v>60.869565217391312</v>
      </c>
      <c r="T29" s="8">
        <f t="shared" si="5"/>
        <v>66.086956521739125</v>
      </c>
      <c r="U29" s="8">
        <f t="shared" si="5"/>
        <v>83.478260869565219</v>
      </c>
      <c r="V29" s="8">
        <f t="shared" si="5"/>
        <v>75.65217391304347</v>
      </c>
      <c r="W29" s="8">
        <f t="shared" si="5"/>
        <v>93.043478260869563</v>
      </c>
      <c r="X29" s="8">
        <f t="shared" si="5"/>
        <v>52.173913043478258</v>
      </c>
    </row>
    <row r="30" spans="1:29" x14ac:dyDescent="0.25">
      <c r="A30" s="1" t="s">
        <v>13</v>
      </c>
      <c r="C30" s="21">
        <f>AVERAGE(C29:X29)</f>
        <v>76.56126482213439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3"/>
    </row>
    <row r="31" spans="1:29" x14ac:dyDescent="0.25">
      <c r="A31" s="1" t="s">
        <v>9</v>
      </c>
      <c r="C31" s="18" t="s">
        <v>45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20"/>
    </row>
    <row r="32" spans="1:29" x14ac:dyDescent="0.25">
      <c r="A32" s="1" t="s">
        <v>11</v>
      </c>
      <c r="B32" s="5"/>
      <c r="C32" s="7">
        <f>CORREL(C4:C26,$Y$4:$Y$26)</f>
        <v>0.59801947837895764</v>
      </c>
      <c r="D32" s="7">
        <f>CORREL(D4:D26,$Y$4:$Y$26)</f>
        <v>0.5991396333757012</v>
      </c>
      <c r="E32" s="7">
        <f t="shared" ref="E32:V32" si="6">CORREL(E4:E26,$Y$4:$Y$26)</f>
        <v>-1.7423329090493923E-2</v>
      </c>
      <c r="F32" s="7">
        <f t="shared" si="6"/>
        <v>0.32018138977062033</v>
      </c>
      <c r="G32" s="7">
        <f t="shared" si="6"/>
        <v>0.35512350895653338</v>
      </c>
      <c r="H32" s="7">
        <f t="shared" si="6"/>
        <v>0.26199718406211536</v>
      </c>
      <c r="I32" s="7">
        <f t="shared" si="6"/>
        <v>0.5140468844575663</v>
      </c>
      <c r="J32" s="7">
        <f t="shared" si="6"/>
        <v>0.7398232984638401</v>
      </c>
      <c r="K32" s="7">
        <f t="shared" si="6"/>
        <v>0.12260910971716781</v>
      </c>
      <c r="L32" s="7">
        <f t="shared" si="6"/>
        <v>0.30626194164752513</v>
      </c>
      <c r="M32" s="7">
        <f t="shared" si="6"/>
        <v>-0.21850696319934124</v>
      </c>
      <c r="N32" s="7">
        <f t="shared" si="6"/>
        <v>0.68985689539066597</v>
      </c>
      <c r="O32" s="7">
        <f t="shared" si="6"/>
        <v>0.38708855507746015</v>
      </c>
      <c r="P32" s="7">
        <f t="shared" si="6"/>
        <v>0.19629357742407696</v>
      </c>
      <c r="Q32" s="7">
        <f t="shared" si="6"/>
        <v>0.81731024048366907</v>
      </c>
      <c r="R32" s="7">
        <f t="shared" si="6"/>
        <v>0.55344463722705384</v>
      </c>
      <c r="S32" s="7">
        <f t="shared" si="6"/>
        <v>0.66499595486168062</v>
      </c>
      <c r="T32" s="7">
        <f t="shared" si="6"/>
        <v>0.57958585709102584</v>
      </c>
      <c r="U32" s="7">
        <f t="shared" si="6"/>
        <v>0.48076014619256835</v>
      </c>
      <c r="V32" s="7">
        <f t="shared" si="6"/>
        <v>0.69584092160109889</v>
      </c>
      <c r="W32" s="7">
        <f>CORREL(W4:W26,$Y$4:$Y$26)</f>
        <v>0.54925744657125497</v>
      </c>
      <c r="X32" s="7">
        <f>CORREL(X4:X26,$Y$4:$Y$26)</f>
        <v>0.37249810820256296</v>
      </c>
    </row>
    <row r="33" spans="1:24" x14ac:dyDescent="0.25">
      <c r="A33" s="1" t="s">
        <v>12</v>
      </c>
      <c r="B33" s="6"/>
      <c r="C33" s="4" t="str">
        <f>IF(C32&gt;C31,"Puas","Tidak Puas ")</f>
        <v xml:space="preserve">Tidak Puas </v>
      </c>
      <c r="D33" s="4" t="str">
        <f t="shared" ref="D33:X33" si="7">IF(D32&gt;D31,"Puas","Tidak Puas ")</f>
        <v>Puas</v>
      </c>
      <c r="E33" s="4" t="str">
        <f t="shared" si="7"/>
        <v xml:space="preserve">Tidak Puas </v>
      </c>
      <c r="F33" s="4" t="str">
        <f t="shared" si="7"/>
        <v>Puas</v>
      </c>
      <c r="G33" s="4" t="str">
        <f t="shared" si="7"/>
        <v>Puas</v>
      </c>
      <c r="H33" s="4" t="str">
        <f t="shared" si="7"/>
        <v>Puas</v>
      </c>
      <c r="I33" s="4" t="str">
        <f t="shared" si="7"/>
        <v>Puas</v>
      </c>
      <c r="J33" s="4" t="str">
        <f t="shared" si="7"/>
        <v>Puas</v>
      </c>
      <c r="K33" s="4" t="str">
        <f t="shared" si="7"/>
        <v>Puas</v>
      </c>
      <c r="L33" s="4" t="str">
        <f t="shared" si="7"/>
        <v>Puas</v>
      </c>
      <c r="M33" s="4" t="str">
        <f t="shared" si="7"/>
        <v xml:space="preserve">Tidak Puas </v>
      </c>
      <c r="N33" s="4" t="str">
        <f t="shared" si="7"/>
        <v>Puas</v>
      </c>
      <c r="O33" s="4" t="str">
        <f t="shared" si="7"/>
        <v>Puas</v>
      </c>
      <c r="P33" s="4" t="str">
        <f t="shared" si="7"/>
        <v>Puas</v>
      </c>
      <c r="Q33" s="4" t="str">
        <f t="shared" si="7"/>
        <v>Puas</v>
      </c>
      <c r="R33" s="4" t="str">
        <f t="shared" si="7"/>
        <v>Puas</v>
      </c>
      <c r="S33" s="4" t="str">
        <f t="shared" si="7"/>
        <v>Puas</v>
      </c>
      <c r="T33" s="4" t="str">
        <f t="shared" si="7"/>
        <v>Puas</v>
      </c>
      <c r="U33" s="4" t="str">
        <f t="shared" si="7"/>
        <v>Puas</v>
      </c>
      <c r="V33" s="4" t="str">
        <f t="shared" si="7"/>
        <v>Puas</v>
      </c>
      <c r="W33" s="4" t="str">
        <f t="shared" si="7"/>
        <v>Puas</v>
      </c>
      <c r="X33" s="4" t="str">
        <f t="shared" si="7"/>
        <v>Puas</v>
      </c>
    </row>
  </sheetData>
  <mergeCells count="10">
    <mergeCell ref="A2:A3"/>
    <mergeCell ref="C31:X31"/>
    <mergeCell ref="C30:X30"/>
    <mergeCell ref="AC2:AC3"/>
    <mergeCell ref="C2:X2"/>
    <mergeCell ref="B2:B3"/>
    <mergeCell ref="B4:B26"/>
    <mergeCell ref="AB2:AB3"/>
    <mergeCell ref="AA2:AA3"/>
    <mergeCell ref="AB4:AB2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C1741-0906-48C9-8BA2-717EC59F43C2}">
  <dimension ref="A3:AN32"/>
  <sheetViews>
    <sheetView topLeftCell="A2" zoomScale="64" zoomScaleNormal="64" workbookViewId="0">
      <selection activeCell="AM5" sqref="AM5:AM27"/>
    </sheetView>
  </sheetViews>
  <sheetFormatPr defaultRowHeight="15" x14ac:dyDescent="0.25"/>
  <cols>
    <col min="1" max="1" width="19.28515625" customWidth="1"/>
    <col min="2" max="2" width="7.28515625" customWidth="1"/>
    <col min="3" max="3" width="6.5703125" customWidth="1"/>
    <col min="4" max="4" width="6.7109375" customWidth="1"/>
    <col min="5" max="5" width="6" customWidth="1"/>
    <col min="6" max="6" width="6.140625" customWidth="1"/>
    <col min="7" max="7" width="5.85546875" customWidth="1"/>
    <col min="8" max="9" width="6.140625" customWidth="1"/>
    <col min="10" max="10" width="6.42578125" customWidth="1"/>
    <col min="11" max="11" width="6.140625" customWidth="1"/>
    <col min="12" max="12" width="5.85546875" customWidth="1"/>
    <col min="13" max="13" width="6" customWidth="1"/>
    <col min="14" max="16" width="5.85546875" customWidth="1"/>
    <col min="17" max="17" width="6.140625" customWidth="1"/>
    <col min="18" max="18" width="5.85546875" customWidth="1"/>
    <col min="19" max="20" width="6" customWidth="1"/>
    <col min="21" max="24" width="5.85546875" customWidth="1"/>
    <col min="25" max="25" width="7.42578125" customWidth="1"/>
    <col min="26" max="26" width="5.85546875" customWidth="1"/>
    <col min="27" max="27" width="6.140625" customWidth="1"/>
    <col min="28" max="28" width="6.5703125" customWidth="1"/>
    <col min="29" max="29" width="6" customWidth="1"/>
    <col min="30" max="31" width="5.85546875" customWidth="1"/>
    <col min="32" max="32" width="5.7109375" customWidth="1"/>
    <col min="33" max="33" width="6" customWidth="1"/>
    <col min="34" max="34" width="5.85546875" customWidth="1"/>
    <col min="35" max="35" width="6.140625" customWidth="1"/>
    <col min="36" max="36" width="5.7109375" customWidth="1"/>
    <col min="38" max="38" width="10.7109375" customWidth="1"/>
    <col min="39" max="39" width="13.42578125" customWidth="1"/>
    <col min="40" max="40" width="14.42578125" customWidth="1"/>
  </cols>
  <sheetData>
    <row r="3" spans="1:40" ht="15.75" x14ac:dyDescent="0.25">
      <c r="A3" s="24" t="s">
        <v>2</v>
      </c>
      <c r="B3" s="18" t="s">
        <v>14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20"/>
      <c r="AK3" s="16" t="s">
        <v>15</v>
      </c>
      <c r="AL3" s="30" t="s">
        <v>48</v>
      </c>
      <c r="AM3" s="30" t="s">
        <v>54</v>
      </c>
      <c r="AN3" s="30" t="s">
        <v>53</v>
      </c>
    </row>
    <row r="4" spans="1:40" ht="15.75" x14ac:dyDescent="0.25">
      <c r="A4" s="25"/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  <c r="L4" s="1">
        <v>11</v>
      </c>
      <c r="M4" s="1">
        <v>12</v>
      </c>
      <c r="N4" s="1">
        <v>13</v>
      </c>
      <c r="O4" s="1">
        <v>14</v>
      </c>
      <c r="P4" s="1">
        <v>15</v>
      </c>
      <c r="Q4" s="1">
        <v>16</v>
      </c>
      <c r="R4" s="1">
        <v>17</v>
      </c>
      <c r="S4" s="1">
        <v>18</v>
      </c>
      <c r="T4" s="1">
        <v>19</v>
      </c>
      <c r="U4" s="1">
        <v>20</v>
      </c>
      <c r="V4" s="1">
        <v>21</v>
      </c>
      <c r="W4" s="1">
        <v>22</v>
      </c>
      <c r="X4" s="1">
        <v>23</v>
      </c>
      <c r="Y4" s="1">
        <v>24</v>
      </c>
      <c r="Z4" s="1">
        <v>25</v>
      </c>
      <c r="AA4" s="1">
        <v>26</v>
      </c>
      <c r="AB4" s="1">
        <v>27</v>
      </c>
      <c r="AC4" s="1">
        <v>28</v>
      </c>
      <c r="AD4" s="1">
        <v>29</v>
      </c>
      <c r="AE4" s="1">
        <v>30</v>
      </c>
      <c r="AF4" s="1">
        <v>31</v>
      </c>
      <c r="AG4" s="1">
        <v>32</v>
      </c>
      <c r="AH4" s="1">
        <v>33</v>
      </c>
      <c r="AI4" s="1">
        <v>34</v>
      </c>
      <c r="AJ4" s="1">
        <v>35</v>
      </c>
      <c r="AK4" s="17"/>
      <c r="AL4" s="30"/>
      <c r="AM4" s="30"/>
      <c r="AN4" s="30"/>
    </row>
    <row r="5" spans="1:40" ht="15.75" x14ac:dyDescent="0.25">
      <c r="A5" s="3" t="s">
        <v>40</v>
      </c>
      <c r="B5" s="1">
        <v>1</v>
      </c>
      <c r="C5" s="1">
        <v>1</v>
      </c>
      <c r="D5" s="1">
        <v>0</v>
      </c>
      <c r="E5" s="1">
        <v>1</v>
      </c>
      <c r="F5" s="1">
        <v>0</v>
      </c>
      <c r="G5" s="1">
        <v>1</v>
      </c>
      <c r="H5" s="1">
        <v>1</v>
      </c>
      <c r="I5" s="1">
        <v>1</v>
      </c>
      <c r="J5" s="1">
        <v>1</v>
      </c>
      <c r="K5" s="1">
        <v>0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1">
        <v>1</v>
      </c>
      <c r="R5" s="1">
        <v>1</v>
      </c>
      <c r="S5" s="1">
        <v>1</v>
      </c>
      <c r="T5" s="1">
        <v>1</v>
      </c>
      <c r="U5" s="1">
        <v>1</v>
      </c>
      <c r="V5" s="1">
        <v>0</v>
      </c>
      <c r="W5" s="1">
        <v>1</v>
      </c>
      <c r="X5" s="1">
        <v>0</v>
      </c>
      <c r="Y5" s="1">
        <v>1</v>
      </c>
      <c r="Z5" s="1">
        <v>1</v>
      </c>
      <c r="AA5" s="1">
        <v>1</v>
      </c>
      <c r="AB5" s="1">
        <v>1</v>
      </c>
      <c r="AC5" s="1">
        <v>1</v>
      </c>
      <c r="AD5" s="1">
        <v>0</v>
      </c>
      <c r="AE5" s="1">
        <v>1</v>
      </c>
      <c r="AF5" s="1">
        <v>1</v>
      </c>
      <c r="AG5" s="1">
        <v>1</v>
      </c>
      <c r="AH5" s="1">
        <v>1</v>
      </c>
      <c r="AI5" s="1">
        <v>1</v>
      </c>
      <c r="AJ5" s="1">
        <v>1</v>
      </c>
      <c r="AK5" s="1">
        <f>SUM(B5:AJ5)</f>
        <v>29</v>
      </c>
      <c r="AL5" s="12">
        <f>AK5*20/7</f>
        <v>82.857142857142861</v>
      </c>
      <c r="AM5" s="31">
        <f>AVERAGE(AL5:AL27)</f>
        <v>79.50310559006212</v>
      </c>
      <c r="AN5" s="4" t="str">
        <f>IF(AL5&gt;75,"Tuntas ","Tidak Tuntas ")</f>
        <v xml:space="preserve">Tuntas </v>
      </c>
    </row>
    <row r="6" spans="1:40" ht="15.75" x14ac:dyDescent="0.25">
      <c r="A6" s="3" t="s">
        <v>18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0</v>
      </c>
      <c r="H6" s="1">
        <v>1</v>
      </c>
      <c r="I6" s="1">
        <v>0</v>
      </c>
      <c r="J6" s="1">
        <v>1</v>
      </c>
      <c r="K6" s="1">
        <v>1</v>
      </c>
      <c r="L6" s="1">
        <v>1</v>
      </c>
      <c r="M6" s="1">
        <v>1</v>
      </c>
      <c r="N6" s="1">
        <v>1</v>
      </c>
      <c r="O6" s="1">
        <v>0</v>
      </c>
      <c r="P6" s="1">
        <v>1</v>
      </c>
      <c r="Q6" s="1">
        <v>0</v>
      </c>
      <c r="R6" s="1">
        <v>0</v>
      </c>
      <c r="S6" s="1">
        <v>1</v>
      </c>
      <c r="T6" s="1">
        <v>1</v>
      </c>
      <c r="U6" s="1">
        <v>1</v>
      </c>
      <c r="V6" s="1">
        <v>1</v>
      </c>
      <c r="W6" s="1">
        <v>1</v>
      </c>
      <c r="X6" s="1">
        <v>1</v>
      </c>
      <c r="Y6" s="1">
        <v>0</v>
      </c>
      <c r="Z6" s="1">
        <v>1</v>
      </c>
      <c r="AA6" s="1">
        <v>1</v>
      </c>
      <c r="AB6" s="1">
        <v>1</v>
      </c>
      <c r="AC6" s="1">
        <v>1</v>
      </c>
      <c r="AD6" s="1">
        <v>1</v>
      </c>
      <c r="AE6" s="1">
        <v>1</v>
      </c>
      <c r="AF6" s="1">
        <v>1</v>
      </c>
      <c r="AG6" s="1">
        <v>0</v>
      </c>
      <c r="AH6" s="1">
        <v>1</v>
      </c>
      <c r="AI6" s="1">
        <v>1</v>
      </c>
      <c r="AJ6" s="1">
        <v>1</v>
      </c>
      <c r="AK6" s="1">
        <f t="shared" ref="AK6:AK27" si="0">SUM(B6:AJ6)</f>
        <v>28</v>
      </c>
      <c r="AL6" s="12">
        <f t="shared" ref="AL6:AL27" si="1">AK6*20/7</f>
        <v>80</v>
      </c>
      <c r="AM6" s="32"/>
      <c r="AN6" s="4" t="str">
        <f t="shared" ref="AN6:AN27" si="2">IF(AL6&gt;75,"Tuntas ","Tidak Tuntas ")</f>
        <v xml:space="preserve">Tuntas </v>
      </c>
    </row>
    <row r="7" spans="1:40" ht="15.75" x14ac:dyDescent="0.25">
      <c r="A7" s="3" t="s">
        <v>19</v>
      </c>
      <c r="B7" s="1">
        <v>1</v>
      </c>
      <c r="C7" s="1">
        <v>0</v>
      </c>
      <c r="D7" s="1">
        <v>1</v>
      </c>
      <c r="E7" s="1">
        <v>1</v>
      </c>
      <c r="F7" s="1">
        <v>0</v>
      </c>
      <c r="G7" s="1">
        <v>1</v>
      </c>
      <c r="H7" s="1">
        <v>1</v>
      </c>
      <c r="I7" s="1">
        <v>0</v>
      </c>
      <c r="J7" s="1">
        <v>1</v>
      </c>
      <c r="K7" s="1">
        <v>0</v>
      </c>
      <c r="L7" s="1">
        <v>1</v>
      </c>
      <c r="M7" s="1">
        <v>1</v>
      </c>
      <c r="N7" s="1">
        <v>0</v>
      </c>
      <c r="O7" s="1">
        <v>1</v>
      </c>
      <c r="P7" s="1">
        <v>1</v>
      </c>
      <c r="Q7" s="1">
        <v>1</v>
      </c>
      <c r="R7" s="1">
        <v>1</v>
      </c>
      <c r="S7" s="1">
        <v>1</v>
      </c>
      <c r="T7" s="1">
        <v>1</v>
      </c>
      <c r="U7" s="1">
        <v>0</v>
      </c>
      <c r="V7" s="1">
        <v>1</v>
      </c>
      <c r="W7" s="1">
        <v>1</v>
      </c>
      <c r="X7" s="1">
        <v>1</v>
      </c>
      <c r="Y7" s="1">
        <v>1</v>
      </c>
      <c r="Z7" s="1">
        <v>1</v>
      </c>
      <c r="AA7" s="1">
        <v>1</v>
      </c>
      <c r="AB7" s="1">
        <v>1</v>
      </c>
      <c r="AC7" s="1">
        <v>1</v>
      </c>
      <c r="AD7" s="1">
        <v>1</v>
      </c>
      <c r="AE7" s="1">
        <v>1</v>
      </c>
      <c r="AF7" s="1">
        <v>1</v>
      </c>
      <c r="AG7" s="1">
        <v>1</v>
      </c>
      <c r="AH7" s="1">
        <v>1</v>
      </c>
      <c r="AI7" s="1">
        <v>1</v>
      </c>
      <c r="AJ7" s="1">
        <v>1</v>
      </c>
      <c r="AK7" s="1">
        <f t="shared" si="0"/>
        <v>29</v>
      </c>
      <c r="AL7" s="12">
        <f t="shared" si="1"/>
        <v>82.857142857142861</v>
      </c>
      <c r="AM7" s="32"/>
      <c r="AN7" s="4" t="str">
        <f t="shared" si="2"/>
        <v xml:space="preserve">Tuntas </v>
      </c>
    </row>
    <row r="8" spans="1:40" ht="15.75" x14ac:dyDescent="0.25">
      <c r="A8" s="3" t="s">
        <v>20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1">
        <v>1</v>
      </c>
      <c r="K8" s="1">
        <v>0</v>
      </c>
      <c r="L8" s="1">
        <v>1</v>
      </c>
      <c r="M8" s="1">
        <v>1</v>
      </c>
      <c r="N8" s="1">
        <v>1</v>
      </c>
      <c r="O8" s="1">
        <v>0</v>
      </c>
      <c r="P8" s="1">
        <v>1</v>
      </c>
      <c r="Q8" s="1">
        <v>0</v>
      </c>
      <c r="R8" s="1">
        <v>0</v>
      </c>
      <c r="S8" s="1">
        <v>1</v>
      </c>
      <c r="T8" s="1">
        <v>1</v>
      </c>
      <c r="U8" s="1">
        <v>1</v>
      </c>
      <c r="V8" s="1">
        <v>1</v>
      </c>
      <c r="W8" s="1">
        <v>0</v>
      </c>
      <c r="X8" s="1">
        <v>1</v>
      </c>
      <c r="Y8" s="1">
        <v>0</v>
      </c>
      <c r="Z8" s="1">
        <v>1</v>
      </c>
      <c r="AA8" s="1">
        <v>1</v>
      </c>
      <c r="AB8" s="1">
        <v>1</v>
      </c>
      <c r="AC8" s="1">
        <v>1</v>
      </c>
      <c r="AD8" s="1">
        <v>1</v>
      </c>
      <c r="AE8" s="1">
        <v>1</v>
      </c>
      <c r="AF8" s="1">
        <v>0</v>
      </c>
      <c r="AG8" s="1">
        <v>1</v>
      </c>
      <c r="AH8" s="1">
        <v>1</v>
      </c>
      <c r="AI8" s="1">
        <v>1</v>
      </c>
      <c r="AJ8" s="1">
        <v>1</v>
      </c>
      <c r="AK8" s="1">
        <f t="shared" si="0"/>
        <v>28</v>
      </c>
      <c r="AL8" s="12">
        <f t="shared" si="1"/>
        <v>80</v>
      </c>
      <c r="AM8" s="32"/>
      <c r="AN8" s="4" t="str">
        <f t="shared" si="2"/>
        <v xml:space="preserve">Tuntas </v>
      </c>
    </row>
    <row r="9" spans="1:40" ht="15.75" x14ac:dyDescent="0.25">
      <c r="A9" s="3" t="s">
        <v>21</v>
      </c>
      <c r="B9" s="1">
        <v>1</v>
      </c>
      <c r="C9" s="1">
        <v>1</v>
      </c>
      <c r="D9" s="1">
        <v>0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0</v>
      </c>
      <c r="L9" s="1">
        <v>1</v>
      </c>
      <c r="M9" s="1">
        <v>1</v>
      </c>
      <c r="N9" s="1">
        <v>1</v>
      </c>
      <c r="O9" s="1">
        <v>0</v>
      </c>
      <c r="P9" s="1">
        <v>1</v>
      </c>
      <c r="Q9" s="1">
        <v>0</v>
      </c>
      <c r="R9" s="1">
        <v>1</v>
      </c>
      <c r="S9" s="1">
        <v>1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1">
        <v>1</v>
      </c>
      <c r="AA9" s="1">
        <v>0</v>
      </c>
      <c r="AB9" s="1">
        <v>1</v>
      </c>
      <c r="AC9" s="1">
        <v>0</v>
      </c>
      <c r="AD9" s="1">
        <v>1</v>
      </c>
      <c r="AE9" s="1">
        <v>1</v>
      </c>
      <c r="AF9" s="1">
        <v>1</v>
      </c>
      <c r="AG9" s="1">
        <v>1</v>
      </c>
      <c r="AH9" s="1">
        <v>1</v>
      </c>
      <c r="AI9" s="1">
        <v>1</v>
      </c>
      <c r="AJ9" s="1">
        <v>1</v>
      </c>
      <c r="AK9" s="1">
        <f t="shared" si="0"/>
        <v>29</v>
      </c>
      <c r="AL9" s="12">
        <f t="shared" si="1"/>
        <v>82.857142857142861</v>
      </c>
      <c r="AM9" s="32"/>
      <c r="AN9" s="4" t="str">
        <f t="shared" si="2"/>
        <v xml:space="preserve">Tuntas </v>
      </c>
    </row>
    <row r="10" spans="1:40" ht="15.75" x14ac:dyDescent="0.25">
      <c r="A10" s="3" t="s">
        <v>22</v>
      </c>
      <c r="B10" s="1">
        <v>1</v>
      </c>
      <c r="C10" s="1">
        <v>1</v>
      </c>
      <c r="D10" s="1">
        <v>1</v>
      </c>
      <c r="E10" s="1">
        <v>1</v>
      </c>
      <c r="F10" s="1">
        <v>0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1">
        <v>1</v>
      </c>
      <c r="O10" s="1">
        <v>1</v>
      </c>
      <c r="P10" s="1">
        <v>1</v>
      </c>
      <c r="Q10" s="1">
        <v>0</v>
      </c>
      <c r="R10" s="1">
        <v>1</v>
      </c>
      <c r="S10" s="1">
        <v>1</v>
      </c>
      <c r="T10" s="1">
        <v>1</v>
      </c>
      <c r="U10" s="1">
        <v>1</v>
      </c>
      <c r="V10" s="1">
        <v>1</v>
      </c>
      <c r="W10" s="1">
        <v>1</v>
      </c>
      <c r="X10" s="1">
        <v>1</v>
      </c>
      <c r="Y10" s="1">
        <v>1</v>
      </c>
      <c r="Z10" s="1">
        <v>1</v>
      </c>
      <c r="AA10" s="1">
        <v>0</v>
      </c>
      <c r="AB10" s="1">
        <v>0</v>
      </c>
      <c r="AC10" s="1">
        <v>1</v>
      </c>
      <c r="AD10" s="1">
        <v>1</v>
      </c>
      <c r="AE10" s="1">
        <v>1</v>
      </c>
      <c r="AF10" s="1">
        <v>1</v>
      </c>
      <c r="AG10" s="1">
        <v>1</v>
      </c>
      <c r="AH10" s="1">
        <v>1</v>
      </c>
      <c r="AI10" s="1">
        <v>1</v>
      </c>
      <c r="AJ10" s="1">
        <v>0</v>
      </c>
      <c r="AK10" s="1">
        <f t="shared" si="0"/>
        <v>30</v>
      </c>
      <c r="AL10" s="12">
        <f t="shared" si="1"/>
        <v>85.714285714285708</v>
      </c>
      <c r="AM10" s="32"/>
      <c r="AN10" s="4" t="str">
        <f t="shared" si="2"/>
        <v xml:space="preserve">Tuntas </v>
      </c>
    </row>
    <row r="11" spans="1:40" ht="15.75" x14ac:dyDescent="0.25">
      <c r="A11" s="3" t="s">
        <v>23</v>
      </c>
      <c r="B11" s="1">
        <v>0</v>
      </c>
      <c r="C11" s="1">
        <v>1</v>
      </c>
      <c r="D11" s="1">
        <v>0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0</v>
      </c>
      <c r="K11" s="1">
        <v>0</v>
      </c>
      <c r="L11" s="1">
        <v>1</v>
      </c>
      <c r="M11" s="1">
        <v>1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1</v>
      </c>
      <c r="W11" s="1">
        <v>1</v>
      </c>
      <c r="X11" s="1">
        <v>1</v>
      </c>
      <c r="Y11" s="1">
        <v>1</v>
      </c>
      <c r="Z11" s="1">
        <v>1</v>
      </c>
      <c r="AA11" s="1">
        <v>0</v>
      </c>
      <c r="AB11" s="1">
        <v>1</v>
      </c>
      <c r="AC11" s="1">
        <v>0</v>
      </c>
      <c r="AD11" s="1">
        <v>1</v>
      </c>
      <c r="AE11" s="1">
        <v>1</v>
      </c>
      <c r="AF11" s="1">
        <v>1</v>
      </c>
      <c r="AG11" s="1">
        <v>1</v>
      </c>
      <c r="AH11" s="1">
        <v>1</v>
      </c>
      <c r="AI11" s="1">
        <v>1</v>
      </c>
      <c r="AJ11" s="1">
        <v>1</v>
      </c>
      <c r="AK11" s="1">
        <f t="shared" si="0"/>
        <v>21</v>
      </c>
      <c r="AL11" s="12">
        <f t="shared" si="1"/>
        <v>60</v>
      </c>
      <c r="AM11" s="32"/>
      <c r="AN11" s="4" t="str">
        <f t="shared" si="2"/>
        <v xml:space="preserve">Tidak Tuntas </v>
      </c>
    </row>
    <row r="12" spans="1:40" ht="15.75" x14ac:dyDescent="0.25">
      <c r="A12" s="3" t="s">
        <v>24</v>
      </c>
      <c r="B12" s="1">
        <v>1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>
        <v>0</v>
      </c>
      <c r="R12" s="1">
        <v>1</v>
      </c>
      <c r="S12" s="1">
        <v>0</v>
      </c>
      <c r="T12" s="1">
        <v>1</v>
      </c>
      <c r="U12" s="1">
        <v>1</v>
      </c>
      <c r="V12" s="1">
        <v>0</v>
      </c>
      <c r="W12" s="1">
        <v>1</v>
      </c>
      <c r="X12" s="1">
        <v>1</v>
      </c>
      <c r="Y12" s="1">
        <v>0</v>
      </c>
      <c r="Z12" s="1">
        <v>1</v>
      </c>
      <c r="AA12" s="1">
        <v>1</v>
      </c>
      <c r="AB12" s="1">
        <v>1</v>
      </c>
      <c r="AC12" s="1">
        <v>1</v>
      </c>
      <c r="AD12" s="1">
        <v>0</v>
      </c>
      <c r="AE12" s="1">
        <v>1</v>
      </c>
      <c r="AF12" s="1">
        <v>1</v>
      </c>
      <c r="AG12" s="1">
        <v>0</v>
      </c>
      <c r="AH12" s="1">
        <v>1</v>
      </c>
      <c r="AI12" s="1">
        <v>1</v>
      </c>
      <c r="AJ12" s="1">
        <v>0</v>
      </c>
      <c r="AK12" s="1">
        <f t="shared" si="0"/>
        <v>28</v>
      </c>
      <c r="AL12" s="12">
        <f t="shared" si="1"/>
        <v>80</v>
      </c>
      <c r="AM12" s="32"/>
      <c r="AN12" s="4" t="str">
        <f t="shared" si="2"/>
        <v xml:space="preserve">Tuntas </v>
      </c>
    </row>
    <row r="13" spans="1:40" ht="15.75" x14ac:dyDescent="0.25">
      <c r="A13" s="3" t="s">
        <v>25</v>
      </c>
      <c r="B13" s="1">
        <v>1</v>
      </c>
      <c r="C13" s="1">
        <v>1</v>
      </c>
      <c r="D13" s="1">
        <v>0</v>
      </c>
      <c r="E13" s="1">
        <v>1</v>
      </c>
      <c r="F13" s="1">
        <v>1</v>
      </c>
      <c r="G13" s="1">
        <v>1</v>
      </c>
      <c r="H13" s="1">
        <v>1</v>
      </c>
      <c r="I13" s="1">
        <v>0</v>
      </c>
      <c r="J13" s="1">
        <v>1</v>
      </c>
      <c r="K13" s="1">
        <v>0</v>
      </c>
      <c r="L13" s="1">
        <v>0</v>
      </c>
      <c r="M13" s="1">
        <v>1</v>
      </c>
      <c r="N13" s="1">
        <v>1</v>
      </c>
      <c r="O13" s="1">
        <v>0</v>
      </c>
      <c r="P13" s="1">
        <v>1</v>
      </c>
      <c r="Q13" s="1">
        <v>0</v>
      </c>
      <c r="R13" s="1">
        <v>1</v>
      </c>
      <c r="S13" s="1">
        <v>1</v>
      </c>
      <c r="T13" s="1">
        <v>1</v>
      </c>
      <c r="U13" s="1">
        <v>1</v>
      </c>
      <c r="V13" s="1">
        <v>1</v>
      </c>
      <c r="W13" s="1">
        <v>1</v>
      </c>
      <c r="X13" s="1">
        <v>1</v>
      </c>
      <c r="Y13" s="1">
        <v>1</v>
      </c>
      <c r="Z13" s="1">
        <v>1</v>
      </c>
      <c r="AA13" s="1">
        <v>1</v>
      </c>
      <c r="AB13" s="1">
        <v>1</v>
      </c>
      <c r="AC13" s="1">
        <v>1</v>
      </c>
      <c r="AD13" s="1">
        <v>1</v>
      </c>
      <c r="AE13" s="1">
        <v>1</v>
      </c>
      <c r="AF13" s="1">
        <v>1</v>
      </c>
      <c r="AG13" s="1">
        <v>1</v>
      </c>
      <c r="AH13" s="1">
        <v>1</v>
      </c>
      <c r="AI13" s="1">
        <v>1</v>
      </c>
      <c r="AJ13" s="1">
        <v>1</v>
      </c>
      <c r="AK13" s="1">
        <f t="shared" si="0"/>
        <v>29</v>
      </c>
      <c r="AL13" s="12">
        <f t="shared" si="1"/>
        <v>82.857142857142861</v>
      </c>
      <c r="AM13" s="32"/>
      <c r="AN13" s="4" t="str">
        <f t="shared" si="2"/>
        <v xml:space="preserve">Tuntas </v>
      </c>
    </row>
    <row r="14" spans="1:40" ht="15.75" x14ac:dyDescent="0.25">
      <c r="A14" s="3" t="s">
        <v>26</v>
      </c>
      <c r="B14" s="1">
        <v>1</v>
      </c>
      <c r="C14" s="1">
        <v>1</v>
      </c>
      <c r="D14" s="1">
        <v>1</v>
      </c>
      <c r="E14" s="1">
        <v>0</v>
      </c>
      <c r="F14" s="1">
        <v>1</v>
      </c>
      <c r="G14" s="1">
        <v>1</v>
      </c>
      <c r="H14" s="1">
        <v>0</v>
      </c>
      <c r="I14" s="1">
        <v>1</v>
      </c>
      <c r="J14" s="1">
        <v>1</v>
      </c>
      <c r="K14" s="1">
        <v>0</v>
      </c>
      <c r="L14" s="1">
        <v>1</v>
      </c>
      <c r="M14" s="1">
        <v>1</v>
      </c>
      <c r="N14" s="1">
        <v>0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0</v>
      </c>
      <c r="U14" s="1">
        <v>1</v>
      </c>
      <c r="V14" s="1">
        <v>1</v>
      </c>
      <c r="W14" s="1">
        <v>1</v>
      </c>
      <c r="X14" s="1">
        <v>1</v>
      </c>
      <c r="Y14" s="1">
        <v>1</v>
      </c>
      <c r="Z14" s="1">
        <v>1</v>
      </c>
      <c r="AA14" s="1">
        <v>1</v>
      </c>
      <c r="AB14" s="1">
        <v>1</v>
      </c>
      <c r="AC14" s="1">
        <v>1</v>
      </c>
      <c r="AD14" s="1">
        <v>1</v>
      </c>
      <c r="AE14" s="1">
        <v>0</v>
      </c>
      <c r="AF14" s="1">
        <v>1</v>
      </c>
      <c r="AG14" s="1">
        <v>1</v>
      </c>
      <c r="AH14" s="1">
        <v>1</v>
      </c>
      <c r="AI14" s="1">
        <v>1</v>
      </c>
      <c r="AJ14" s="1">
        <v>0</v>
      </c>
      <c r="AK14" s="1">
        <f t="shared" si="0"/>
        <v>28</v>
      </c>
      <c r="AL14" s="12">
        <f t="shared" si="1"/>
        <v>80</v>
      </c>
      <c r="AM14" s="32"/>
      <c r="AN14" s="4" t="str">
        <f t="shared" si="2"/>
        <v xml:space="preserve">Tuntas </v>
      </c>
    </row>
    <row r="15" spans="1:40" ht="15.75" x14ac:dyDescent="0.25">
      <c r="A15" s="3" t="s">
        <v>27</v>
      </c>
      <c r="B15" s="1">
        <v>1</v>
      </c>
      <c r="C15" s="1">
        <v>1</v>
      </c>
      <c r="D15" s="1">
        <v>1</v>
      </c>
      <c r="E15" s="1">
        <v>1</v>
      </c>
      <c r="F15" s="1">
        <v>0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>
        <v>1</v>
      </c>
      <c r="M15" s="1">
        <v>1</v>
      </c>
      <c r="N15" s="1">
        <v>1</v>
      </c>
      <c r="O15" s="1">
        <v>1</v>
      </c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1</v>
      </c>
      <c r="V15" s="1">
        <v>0</v>
      </c>
      <c r="W15" s="1">
        <v>1</v>
      </c>
      <c r="X15" s="1">
        <v>1</v>
      </c>
      <c r="Y15" s="1">
        <v>1</v>
      </c>
      <c r="Z15" s="1">
        <v>1</v>
      </c>
      <c r="AA15" s="1">
        <v>0</v>
      </c>
      <c r="AB15" s="1">
        <v>1</v>
      </c>
      <c r="AC15" s="1">
        <v>1</v>
      </c>
      <c r="AD15" s="1">
        <v>0</v>
      </c>
      <c r="AE15" s="1">
        <v>0</v>
      </c>
      <c r="AF15" s="1">
        <v>0</v>
      </c>
      <c r="AG15" s="1">
        <v>1</v>
      </c>
      <c r="AH15" s="1">
        <v>1</v>
      </c>
      <c r="AI15" s="1">
        <v>1</v>
      </c>
      <c r="AJ15" s="1">
        <v>1</v>
      </c>
      <c r="AK15" s="1">
        <f t="shared" si="0"/>
        <v>29</v>
      </c>
      <c r="AL15" s="12">
        <f t="shared" si="1"/>
        <v>82.857142857142861</v>
      </c>
      <c r="AM15" s="32"/>
      <c r="AN15" s="4" t="str">
        <f t="shared" si="2"/>
        <v xml:space="preserve">Tuntas </v>
      </c>
    </row>
    <row r="16" spans="1:40" ht="15.75" x14ac:dyDescent="0.25">
      <c r="A16" s="3" t="s">
        <v>28</v>
      </c>
      <c r="B16" s="1">
        <v>1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">
        <v>0</v>
      </c>
      <c r="I16" s="1">
        <v>1</v>
      </c>
      <c r="J16" s="1">
        <v>0</v>
      </c>
      <c r="K16" s="1">
        <v>0</v>
      </c>
      <c r="L16" s="1">
        <v>1</v>
      </c>
      <c r="M16" s="1">
        <v>1</v>
      </c>
      <c r="N16" s="1">
        <v>1</v>
      </c>
      <c r="O16" s="1">
        <v>1</v>
      </c>
      <c r="P16" s="1">
        <v>1</v>
      </c>
      <c r="Q16" s="1">
        <v>1</v>
      </c>
      <c r="R16" s="1">
        <v>1</v>
      </c>
      <c r="S16" s="1">
        <v>0</v>
      </c>
      <c r="T16" s="1">
        <v>1</v>
      </c>
      <c r="U16" s="1">
        <v>0</v>
      </c>
      <c r="V16" s="1">
        <v>1</v>
      </c>
      <c r="W16" s="1">
        <v>1</v>
      </c>
      <c r="X16" s="1">
        <v>0</v>
      </c>
      <c r="Y16" s="1">
        <v>1</v>
      </c>
      <c r="Z16" s="1">
        <v>1</v>
      </c>
      <c r="AA16" s="1">
        <v>0</v>
      </c>
      <c r="AB16" s="1">
        <v>1</v>
      </c>
      <c r="AC16" s="1">
        <v>1</v>
      </c>
      <c r="AD16" s="1">
        <v>1</v>
      </c>
      <c r="AE16" s="1">
        <v>1</v>
      </c>
      <c r="AF16" s="1">
        <v>1</v>
      </c>
      <c r="AG16" s="1">
        <v>1</v>
      </c>
      <c r="AH16" s="1">
        <v>1</v>
      </c>
      <c r="AI16" s="1">
        <v>1</v>
      </c>
      <c r="AJ16" s="1">
        <v>1</v>
      </c>
      <c r="AK16" s="1">
        <f t="shared" si="0"/>
        <v>28</v>
      </c>
      <c r="AL16" s="12">
        <f t="shared" si="1"/>
        <v>80</v>
      </c>
      <c r="AM16" s="32"/>
      <c r="AN16" s="4" t="str">
        <f t="shared" si="2"/>
        <v xml:space="preserve">Tuntas </v>
      </c>
    </row>
    <row r="17" spans="1:40" ht="15.75" x14ac:dyDescent="0.25">
      <c r="A17" s="3" t="s">
        <v>29</v>
      </c>
      <c r="B17" s="1">
        <v>1</v>
      </c>
      <c r="C17" s="1">
        <v>1</v>
      </c>
      <c r="D17" s="1">
        <v>1</v>
      </c>
      <c r="E17" s="1">
        <v>0</v>
      </c>
      <c r="F17" s="1">
        <v>1</v>
      </c>
      <c r="G17" s="1">
        <v>1</v>
      </c>
      <c r="H17" s="1">
        <v>1</v>
      </c>
      <c r="I17" s="1">
        <v>0</v>
      </c>
      <c r="J17" s="1">
        <v>1</v>
      </c>
      <c r="K17" s="1">
        <v>1</v>
      </c>
      <c r="L17" s="1">
        <v>1</v>
      </c>
      <c r="M17" s="1">
        <v>1</v>
      </c>
      <c r="N17" s="1">
        <v>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0</v>
      </c>
      <c r="W17" s="1">
        <v>1</v>
      </c>
      <c r="X17" s="1">
        <v>1</v>
      </c>
      <c r="Y17" s="1">
        <v>1</v>
      </c>
      <c r="Z17" s="1">
        <v>1</v>
      </c>
      <c r="AA17" s="1">
        <v>1</v>
      </c>
      <c r="AB17" s="1">
        <v>1</v>
      </c>
      <c r="AC17" s="1">
        <v>0</v>
      </c>
      <c r="AD17" s="1">
        <v>1</v>
      </c>
      <c r="AE17" s="1">
        <v>1</v>
      </c>
      <c r="AF17" s="1">
        <v>0</v>
      </c>
      <c r="AG17" s="1">
        <v>0</v>
      </c>
      <c r="AH17" s="1">
        <v>1</v>
      </c>
      <c r="AI17" s="1">
        <v>1</v>
      </c>
      <c r="AJ17" s="1">
        <v>0</v>
      </c>
      <c r="AK17" s="1">
        <f t="shared" si="0"/>
        <v>28</v>
      </c>
      <c r="AL17" s="12">
        <f t="shared" si="1"/>
        <v>80</v>
      </c>
      <c r="AM17" s="32"/>
      <c r="AN17" s="4" t="str">
        <f t="shared" si="2"/>
        <v xml:space="preserve">Tuntas </v>
      </c>
    </row>
    <row r="18" spans="1:40" ht="15.75" x14ac:dyDescent="0.25">
      <c r="A18" s="3" t="s">
        <v>41</v>
      </c>
      <c r="B18" s="1">
        <v>1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0</v>
      </c>
      <c r="J18" s="1">
        <v>1</v>
      </c>
      <c r="K18" s="1">
        <v>0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1">
        <v>1</v>
      </c>
      <c r="R18" s="1">
        <v>0</v>
      </c>
      <c r="S18" s="1">
        <v>1</v>
      </c>
      <c r="T18" s="1">
        <v>1</v>
      </c>
      <c r="U18" s="1">
        <v>1</v>
      </c>
      <c r="V18" s="1">
        <v>1</v>
      </c>
      <c r="W18" s="1">
        <v>1</v>
      </c>
      <c r="X18" s="1">
        <v>1</v>
      </c>
      <c r="Y18" s="1">
        <v>1</v>
      </c>
      <c r="Z18" s="1">
        <v>0</v>
      </c>
      <c r="AA18" s="1">
        <v>1</v>
      </c>
      <c r="AB18" s="1">
        <v>1</v>
      </c>
      <c r="AC18" s="1">
        <v>1</v>
      </c>
      <c r="AD18" s="1">
        <v>1</v>
      </c>
      <c r="AE18" s="1">
        <v>1</v>
      </c>
      <c r="AF18" s="1">
        <v>1</v>
      </c>
      <c r="AG18" s="1">
        <v>1</v>
      </c>
      <c r="AH18" s="1">
        <v>0</v>
      </c>
      <c r="AI18" s="1">
        <v>1</v>
      </c>
      <c r="AJ18" s="1">
        <v>0</v>
      </c>
      <c r="AK18" s="1">
        <f t="shared" si="0"/>
        <v>29</v>
      </c>
      <c r="AL18" s="12">
        <f t="shared" si="1"/>
        <v>82.857142857142861</v>
      </c>
      <c r="AM18" s="32"/>
      <c r="AN18" s="4" t="str">
        <f t="shared" si="2"/>
        <v xml:space="preserve">Tuntas </v>
      </c>
    </row>
    <row r="19" spans="1:40" ht="15.75" x14ac:dyDescent="0.25">
      <c r="A19" s="3" t="s">
        <v>31</v>
      </c>
      <c r="B19" s="1">
        <v>1</v>
      </c>
      <c r="C19" s="1">
        <v>1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1">
        <v>0</v>
      </c>
      <c r="K19" s="1">
        <v>0</v>
      </c>
      <c r="L19" s="1">
        <v>1</v>
      </c>
      <c r="M19" s="1">
        <v>1</v>
      </c>
      <c r="N19" s="1">
        <v>0</v>
      </c>
      <c r="O19" s="1">
        <v>0</v>
      </c>
      <c r="P19" s="1">
        <v>1</v>
      </c>
      <c r="Q19" s="1">
        <v>1</v>
      </c>
      <c r="R19" s="1">
        <v>1</v>
      </c>
      <c r="S19" s="1">
        <v>1</v>
      </c>
      <c r="T19" s="1">
        <v>0</v>
      </c>
      <c r="U19" s="1">
        <v>0</v>
      </c>
      <c r="V19" s="1">
        <v>1</v>
      </c>
      <c r="W19" s="1">
        <v>1</v>
      </c>
      <c r="X19" s="1">
        <v>1</v>
      </c>
      <c r="Y19" s="1">
        <v>1</v>
      </c>
      <c r="Z19" s="1">
        <v>0</v>
      </c>
      <c r="AA19" s="1">
        <v>1</v>
      </c>
      <c r="AB19" s="1">
        <v>1</v>
      </c>
      <c r="AC19" s="1">
        <v>1</v>
      </c>
      <c r="AD19" s="1">
        <v>1</v>
      </c>
      <c r="AE19" s="1">
        <v>1</v>
      </c>
      <c r="AF19" s="1">
        <v>1</v>
      </c>
      <c r="AG19" s="1">
        <v>1</v>
      </c>
      <c r="AH19" s="1">
        <v>1</v>
      </c>
      <c r="AI19" s="1">
        <v>1</v>
      </c>
      <c r="AJ19" s="1">
        <v>1</v>
      </c>
      <c r="AK19" s="1">
        <f t="shared" si="0"/>
        <v>28</v>
      </c>
      <c r="AL19" s="12">
        <f t="shared" si="1"/>
        <v>80</v>
      </c>
      <c r="AM19" s="32"/>
      <c r="AN19" s="4" t="str">
        <f t="shared" si="2"/>
        <v xml:space="preserve">Tuntas </v>
      </c>
    </row>
    <row r="20" spans="1:40" ht="15.75" x14ac:dyDescent="0.25">
      <c r="A20" s="3" t="s">
        <v>32</v>
      </c>
      <c r="B20" s="1">
        <v>0</v>
      </c>
      <c r="C20" s="1">
        <v>1</v>
      </c>
      <c r="D20" s="1">
        <v>1</v>
      </c>
      <c r="E20" s="1">
        <v>1</v>
      </c>
      <c r="F20" s="1">
        <v>0</v>
      </c>
      <c r="G20" s="1">
        <v>1</v>
      </c>
      <c r="H20" s="1">
        <v>0</v>
      </c>
      <c r="I20" s="1">
        <v>1</v>
      </c>
      <c r="J20" s="1">
        <v>1</v>
      </c>
      <c r="K20" s="1">
        <v>1</v>
      </c>
      <c r="L20" s="1">
        <v>1</v>
      </c>
      <c r="M20" s="1">
        <v>0</v>
      </c>
      <c r="N20" s="1">
        <v>0</v>
      </c>
      <c r="O20" s="1">
        <v>1</v>
      </c>
      <c r="P20" s="1">
        <v>0</v>
      </c>
      <c r="Q20" s="1">
        <v>0</v>
      </c>
      <c r="R20" s="1">
        <v>1</v>
      </c>
      <c r="S20" s="1">
        <v>0</v>
      </c>
      <c r="T20" s="1">
        <v>1</v>
      </c>
      <c r="U20" s="1">
        <v>1</v>
      </c>
      <c r="V20" s="1">
        <v>0</v>
      </c>
      <c r="W20" s="1">
        <v>0</v>
      </c>
      <c r="X20" s="1">
        <v>1</v>
      </c>
      <c r="Y20" s="1">
        <v>0</v>
      </c>
      <c r="Z20" s="1">
        <v>1</v>
      </c>
      <c r="AA20" s="1">
        <v>1</v>
      </c>
      <c r="AB20" s="1">
        <v>1</v>
      </c>
      <c r="AC20" s="1">
        <v>1</v>
      </c>
      <c r="AD20" s="1">
        <v>1</v>
      </c>
      <c r="AE20" s="1">
        <v>1</v>
      </c>
      <c r="AF20" s="1">
        <v>1</v>
      </c>
      <c r="AG20" s="1">
        <v>0</v>
      </c>
      <c r="AH20" s="1">
        <v>0</v>
      </c>
      <c r="AI20" s="1">
        <v>1</v>
      </c>
      <c r="AJ20" s="1">
        <v>0</v>
      </c>
      <c r="AK20" s="1">
        <f t="shared" si="0"/>
        <v>21</v>
      </c>
      <c r="AL20" s="12">
        <f t="shared" si="1"/>
        <v>60</v>
      </c>
      <c r="AM20" s="32"/>
      <c r="AN20" s="4" t="str">
        <f t="shared" si="2"/>
        <v xml:space="preserve">Tidak Tuntas </v>
      </c>
    </row>
    <row r="21" spans="1:40" ht="15.75" x14ac:dyDescent="0.25">
      <c r="A21" s="3" t="s">
        <v>33</v>
      </c>
      <c r="B21" s="1">
        <v>1</v>
      </c>
      <c r="C21" s="1">
        <v>0</v>
      </c>
      <c r="D21" s="1">
        <v>1</v>
      </c>
      <c r="E21" s="1">
        <v>1</v>
      </c>
      <c r="F21" s="1">
        <v>1</v>
      </c>
      <c r="G21" s="1">
        <v>0</v>
      </c>
      <c r="H21" s="1">
        <v>1</v>
      </c>
      <c r="I21" s="1">
        <v>1</v>
      </c>
      <c r="J21" s="1">
        <v>1</v>
      </c>
      <c r="K21" s="1">
        <v>0</v>
      </c>
      <c r="L21" s="1">
        <v>1</v>
      </c>
      <c r="M21" s="1">
        <v>1</v>
      </c>
      <c r="N21" s="1">
        <v>1</v>
      </c>
      <c r="O21" s="1">
        <v>0</v>
      </c>
      <c r="P21" s="1">
        <v>1</v>
      </c>
      <c r="Q21" s="1">
        <v>0</v>
      </c>
      <c r="R21" s="1">
        <v>1</v>
      </c>
      <c r="S21" s="1">
        <v>1</v>
      </c>
      <c r="T21" s="1">
        <v>1</v>
      </c>
      <c r="U21" s="1">
        <v>0</v>
      </c>
      <c r="V21" s="1">
        <v>1</v>
      </c>
      <c r="W21" s="1">
        <v>1</v>
      </c>
      <c r="X21" s="1">
        <v>1</v>
      </c>
      <c r="Y21" s="1">
        <v>1</v>
      </c>
      <c r="Z21" s="1">
        <v>1</v>
      </c>
      <c r="AA21" s="1">
        <v>1</v>
      </c>
      <c r="AB21" s="1">
        <v>1</v>
      </c>
      <c r="AC21" s="1">
        <v>1</v>
      </c>
      <c r="AD21" s="1">
        <v>1</v>
      </c>
      <c r="AE21" s="1">
        <v>1</v>
      </c>
      <c r="AF21" s="1">
        <v>1</v>
      </c>
      <c r="AG21" s="1">
        <v>1</v>
      </c>
      <c r="AH21" s="1">
        <v>1</v>
      </c>
      <c r="AI21" s="1">
        <v>0</v>
      </c>
      <c r="AJ21" s="1">
        <v>1</v>
      </c>
      <c r="AK21" s="1">
        <f t="shared" si="0"/>
        <v>28</v>
      </c>
      <c r="AL21" s="12">
        <f t="shared" si="1"/>
        <v>80</v>
      </c>
      <c r="AM21" s="32"/>
      <c r="AN21" s="4" t="str">
        <f t="shared" si="2"/>
        <v xml:space="preserve">Tuntas </v>
      </c>
    </row>
    <row r="22" spans="1:40" ht="15.75" x14ac:dyDescent="0.25">
      <c r="A22" s="3" t="s">
        <v>34</v>
      </c>
      <c r="B22" s="1">
        <v>1</v>
      </c>
      <c r="C22" s="1">
        <v>1</v>
      </c>
      <c r="D22" s="1">
        <v>0</v>
      </c>
      <c r="E22" s="1">
        <v>1</v>
      </c>
      <c r="F22" s="1">
        <v>1</v>
      </c>
      <c r="G22" s="1">
        <v>1</v>
      </c>
      <c r="H22" s="1">
        <v>1</v>
      </c>
      <c r="I22" s="1">
        <v>1</v>
      </c>
      <c r="J22" s="1">
        <v>1</v>
      </c>
      <c r="K22" s="1">
        <v>0</v>
      </c>
      <c r="L22" s="1">
        <v>1</v>
      </c>
      <c r="M22" s="1">
        <v>1</v>
      </c>
      <c r="N22" s="1">
        <v>1</v>
      </c>
      <c r="O22" s="1">
        <v>0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  <c r="Z22" s="1">
        <v>1</v>
      </c>
      <c r="AA22" s="1">
        <v>1</v>
      </c>
      <c r="AB22" s="1">
        <v>1</v>
      </c>
      <c r="AC22" s="1">
        <v>1</v>
      </c>
      <c r="AD22" s="1">
        <v>1</v>
      </c>
      <c r="AE22" s="1">
        <v>1</v>
      </c>
      <c r="AF22" s="1">
        <v>1</v>
      </c>
      <c r="AG22" s="1">
        <v>0</v>
      </c>
      <c r="AH22" s="1">
        <v>1</v>
      </c>
      <c r="AI22" s="1">
        <v>0</v>
      </c>
      <c r="AJ22" s="1">
        <v>1</v>
      </c>
      <c r="AK22" s="1">
        <f t="shared" si="0"/>
        <v>30</v>
      </c>
      <c r="AL22" s="12">
        <f t="shared" si="1"/>
        <v>85.714285714285708</v>
      </c>
      <c r="AM22" s="32"/>
      <c r="AN22" s="4" t="str">
        <f t="shared" si="2"/>
        <v xml:space="preserve">Tuntas </v>
      </c>
    </row>
    <row r="23" spans="1:40" ht="15.75" x14ac:dyDescent="0.25">
      <c r="A23" s="3" t="s">
        <v>35</v>
      </c>
      <c r="B23" s="1">
        <v>1</v>
      </c>
      <c r="C23" s="1">
        <v>1</v>
      </c>
      <c r="D23" s="1">
        <v>0</v>
      </c>
      <c r="E23" s="1">
        <v>0</v>
      </c>
      <c r="F23" s="1">
        <v>1</v>
      </c>
      <c r="G23" s="1">
        <v>1</v>
      </c>
      <c r="H23" s="1">
        <v>1</v>
      </c>
      <c r="I23" s="1">
        <v>0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>
        <v>1</v>
      </c>
      <c r="R23" s="1">
        <v>0</v>
      </c>
      <c r="S23" s="1">
        <v>1</v>
      </c>
      <c r="T23" s="1">
        <v>0</v>
      </c>
      <c r="U23" s="1">
        <v>1</v>
      </c>
      <c r="V23" s="1">
        <v>1</v>
      </c>
      <c r="W23" s="1">
        <v>1</v>
      </c>
      <c r="X23" s="1">
        <v>1</v>
      </c>
      <c r="Y23" s="1">
        <v>1</v>
      </c>
      <c r="Z23" s="1">
        <v>1</v>
      </c>
      <c r="AA23" s="1">
        <v>1</v>
      </c>
      <c r="AB23" s="1">
        <v>1</v>
      </c>
      <c r="AC23" s="1">
        <v>0</v>
      </c>
      <c r="AD23" s="1">
        <v>1</v>
      </c>
      <c r="AE23" s="1">
        <v>1</v>
      </c>
      <c r="AF23" s="1">
        <v>1</v>
      </c>
      <c r="AG23" s="1">
        <v>1</v>
      </c>
      <c r="AH23" s="1">
        <v>1</v>
      </c>
      <c r="AI23" s="1">
        <v>1</v>
      </c>
      <c r="AJ23" s="1">
        <v>0</v>
      </c>
      <c r="AK23" s="1">
        <f t="shared" si="0"/>
        <v>28</v>
      </c>
      <c r="AL23" s="12">
        <f t="shared" si="1"/>
        <v>80</v>
      </c>
      <c r="AM23" s="32"/>
      <c r="AN23" s="4" t="str">
        <f t="shared" si="2"/>
        <v xml:space="preserve">Tuntas </v>
      </c>
    </row>
    <row r="24" spans="1:40" ht="15.75" x14ac:dyDescent="0.25">
      <c r="A24" s="3" t="s">
        <v>42</v>
      </c>
      <c r="B24" s="1">
        <v>1</v>
      </c>
      <c r="C24" s="1">
        <v>1</v>
      </c>
      <c r="D24" s="1">
        <v>1</v>
      </c>
      <c r="E24" s="1">
        <v>1</v>
      </c>
      <c r="F24" s="1">
        <v>0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0</v>
      </c>
      <c r="O24" s="1">
        <v>1</v>
      </c>
      <c r="P24" s="1">
        <v>1</v>
      </c>
      <c r="Q24" s="1">
        <v>1</v>
      </c>
      <c r="R24" s="1">
        <v>1</v>
      </c>
      <c r="S24" s="1">
        <v>0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  <c r="Y24" s="1">
        <v>1</v>
      </c>
      <c r="Z24" s="1">
        <v>1</v>
      </c>
      <c r="AA24" s="1">
        <v>0</v>
      </c>
      <c r="AB24" s="1">
        <v>1</v>
      </c>
      <c r="AC24" s="1">
        <v>1</v>
      </c>
      <c r="AD24" s="1">
        <v>1</v>
      </c>
      <c r="AE24" s="1">
        <v>1</v>
      </c>
      <c r="AF24" s="1">
        <v>1</v>
      </c>
      <c r="AG24" s="1">
        <v>1</v>
      </c>
      <c r="AH24" s="1">
        <v>1</v>
      </c>
      <c r="AI24" s="1">
        <v>0</v>
      </c>
      <c r="AJ24" s="1">
        <v>1</v>
      </c>
      <c r="AK24" s="1">
        <f t="shared" si="0"/>
        <v>30</v>
      </c>
      <c r="AL24" s="12">
        <f t="shared" si="1"/>
        <v>85.714285714285708</v>
      </c>
      <c r="AM24" s="32"/>
      <c r="AN24" s="4" t="str">
        <f t="shared" si="2"/>
        <v xml:space="preserve">Tuntas </v>
      </c>
    </row>
    <row r="25" spans="1:40" ht="15.75" x14ac:dyDescent="0.25">
      <c r="A25" s="3" t="s">
        <v>37</v>
      </c>
      <c r="B25" s="1">
        <v>1</v>
      </c>
      <c r="C25" s="1">
        <v>0</v>
      </c>
      <c r="D25" s="1">
        <v>1</v>
      </c>
      <c r="E25" s="1">
        <v>1</v>
      </c>
      <c r="F25" s="1">
        <v>1</v>
      </c>
      <c r="G25" s="1">
        <v>0</v>
      </c>
      <c r="H25" s="1">
        <v>1</v>
      </c>
      <c r="I25" s="1">
        <v>0</v>
      </c>
      <c r="J25" s="1">
        <v>1</v>
      </c>
      <c r="K25" s="1">
        <v>1</v>
      </c>
      <c r="L25" s="1">
        <v>0</v>
      </c>
      <c r="M25" s="1">
        <v>1</v>
      </c>
      <c r="N25" s="1">
        <v>1</v>
      </c>
      <c r="O25" s="1">
        <v>0</v>
      </c>
      <c r="P25" s="1">
        <v>1</v>
      </c>
      <c r="Q25" s="1">
        <v>0</v>
      </c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0</v>
      </c>
      <c r="X25" s="1">
        <v>1</v>
      </c>
      <c r="Y25" s="1">
        <v>1</v>
      </c>
      <c r="Z25" s="1">
        <v>0</v>
      </c>
      <c r="AA25" s="1">
        <v>1</v>
      </c>
      <c r="AB25" s="1">
        <v>1</v>
      </c>
      <c r="AC25" s="1">
        <v>1</v>
      </c>
      <c r="AD25" s="1">
        <v>0</v>
      </c>
      <c r="AE25" s="1">
        <v>1</v>
      </c>
      <c r="AF25" s="1">
        <v>1</v>
      </c>
      <c r="AG25" s="1">
        <v>0</v>
      </c>
      <c r="AH25" s="1">
        <v>1</v>
      </c>
      <c r="AI25" s="1">
        <v>1</v>
      </c>
      <c r="AJ25" s="1">
        <v>1</v>
      </c>
      <c r="AK25" s="1">
        <f t="shared" si="0"/>
        <v>25</v>
      </c>
      <c r="AL25" s="12">
        <f t="shared" si="1"/>
        <v>71.428571428571431</v>
      </c>
      <c r="AM25" s="32"/>
      <c r="AN25" s="4" t="str">
        <f t="shared" si="2"/>
        <v xml:space="preserve">Tidak Tuntas </v>
      </c>
    </row>
    <row r="26" spans="1:40" ht="15.75" x14ac:dyDescent="0.25">
      <c r="A26" s="3" t="s">
        <v>38</v>
      </c>
      <c r="B26" s="1">
        <v>1</v>
      </c>
      <c r="C26" s="1">
        <v>1</v>
      </c>
      <c r="D26" s="1">
        <v>1</v>
      </c>
      <c r="E26" s="1">
        <v>1</v>
      </c>
      <c r="F26" s="1">
        <v>1</v>
      </c>
      <c r="G26" s="1">
        <v>0</v>
      </c>
      <c r="H26" s="1">
        <v>1</v>
      </c>
      <c r="I26" s="1">
        <v>1</v>
      </c>
      <c r="J26" s="1">
        <v>1</v>
      </c>
      <c r="K26" s="1">
        <v>1</v>
      </c>
      <c r="L26" s="1">
        <v>1</v>
      </c>
      <c r="M26" s="1">
        <v>1</v>
      </c>
      <c r="N26" s="1">
        <v>1</v>
      </c>
      <c r="O26" s="1">
        <v>1</v>
      </c>
      <c r="P26" s="1">
        <v>1</v>
      </c>
      <c r="Q26" s="1">
        <v>0</v>
      </c>
      <c r="R26" s="1">
        <v>1</v>
      </c>
      <c r="S26" s="1">
        <v>0</v>
      </c>
      <c r="T26" s="1">
        <v>0</v>
      </c>
      <c r="U26" s="1">
        <v>0</v>
      </c>
      <c r="V26" s="1">
        <v>1</v>
      </c>
      <c r="W26" s="1">
        <v>1</v>
      </c>
      <c r="X26" s="1">
        <v>1</v>
      </c>
      <c r="Y26" s="1">
        <v>1</v>
      </c>
      <c r="Z26" s="1">
        <v>1</v>
      </c>
      <c r="AA26" s="1">
        <v>1</v>
      </c>
      <c r="AB26" s="1">
        <v>1</v>
      </c>
      <c r="AC26" s="1">
        <v>1</v>
      </c>
      <c r="AD26" s="1">
        <v>1</v>
      </c>
      <c r="AE26" s="1">
        <v>1</v>
      </c>
      <c r="AF26" s="1">
        <v>1</v>
      </c>
      <c r="AG26" s="1">
        <v>1</v>
      </c>
      <c r="AH26" s="1">
        <v>1</v>
      </c>
      <c r="AI26" s="1">
        <v>1</v>
      </c>
      <c r="AJ26" s="1">
        <v>0</v>
      </c>
      <c r="AK26" s="1">
        <f t="shared" si="0"/>
        <v>29</v>
      </c>
      <c r="AL26" s="12">
        <f t="shared" si="1"/>
        <v>82.857142857142861</v>
      </c>
      <c r="AM26" s="32"/>
      <c r="AN26" s="4" t="str">
        <f t="shared" si="2"/>
        <v xml:space="preserve">Tuntas </v>
      </c>
    </row>
    <row r="27" spans="1:40" ht="15.75" x14ac:dyDescent="0.25">
      <c r="A27" s="3" t="s">
        <v>39</v>
      </c>
      <c r="B27" s="1">
        <v>1</v>
      </c>
      <c r="C27" s="1">
        <v>1</v>
      </c>
      <c r="D27" s="1">
        <v>1</v>
      </c>
      <c r="E27" s="1">
        <v>1</v>
      </c>
      <c r="F27" s="1">
        <v>1</v>
      </c>
      <c r="G27" s="1">
        <v>1</v>
      </c>
      <c r="H27" s="1">
        <v>1</v>
      </c>
      <c r="I27" s="1">
        <v>0</v>
      </c>
      <c r="J27" s="1">
        <v>1</v>
      </c>
      <c r="K27" s="1">
        <v>0</v>
      </c>
      <c r="L27" s="1">
        <v>1</v>
      </c>
      <c r="M27" s="1">
        <v>1</v>
      </c>
      <c r="N27" s="1">
        <v>1</v>
      </c>
      <c r="O27" s="1">
        <v>1</v>
      </c>
      <c r="P27" s="1">
        <v>1</v>
      </c>
      <c r="Q27" s="1">
        <v>0</v>
      </c>
      <c r="R27" s="1">
        <v>0</v>
      </c>
      <c r="S27" s="1">
        <v>0</v>
      </c>
      <c r="T27" s="1">
        <v>1</v>
      </c>
      <c r="U27" s="1">
        <v>1</v>
      </c>
      <c r="V27" s="1">
        <v>1</v>
      </c>
      <c r="W27" s="1">
        <v>1</v>
      </c>
      <c r="X27" s="1">
        <v>1</v>
      </c>
      <c r="Y27" s="1">
        <v>1</v>
      </c>
      <c r="Z27" s="1">
        <v>1</v>
      </c>
      <c r="AA27" s="1">
        <v>1</v>
      </c>
      <c r="AB27" s="1">
        <v>0</v>
      </c>
      <c r="AC27" s="1">
        <v>0</v>
      </c>
      <c r="AD27" s="1">
        <v>1</v>
      </c>
      <c r="AE27" s="1">
        <v>1</v>
      </c>
      <c r="AF27" s="1">
        <v>1</v>
      </c>
      <c r="AG27" s="1">
        <v>1</v>
      </c>
      <c r="AH27" s="1">
        <v>1</v>
      </c>
      <c r="AI27" s="1">
        <v>1</v>
      </c>
      <c r="AJ27" s="1">
        <v>1</v>
      </c>
      <c r="AK27" s="1">
        <f t="shared" si="0"/>
        <v>28</v>
      </c>
      <c r="AL27" s="12">
        <f t="shared" si="1"/>
        <v>80</v>
      </c>
      <c r="AM27" s="33"/>
      <c r="AN27" s="4" t="str">
        <f t="shared" si="2"/>
        <v xml:space="preserve">Tuntas </v>
      </c>
    </row>
    <row r="28" spans="1:40" ht="15.75" x14ac:dyDescent="0.25">
      <c r="A28" s="10" t="s">
        <v>16</v>
      </c>
      <c r="B28" s="1">
        <f>SUM(B5:B27)</f>
        <v>21</v>
      </c>
      <c r="C28" s="1">
        <f t="shared" ref="C28:AJ28" si="3">SUM(C5:C27)</f>
        <v>20</v>
      </c>
      <c r="D28" s="1">
        <f t="shared" si="3"/>
        <v>17</v>
      </c>
      <c r="E28" s="1">
        <f t="shared" si="3"/>
        <v>20</v>
      </c>
      <c r="F28" s="1">
        <f t="shared" si="3"/>
        <v>17</v>
      </c>
      <c r="G28" s="1">
        <f t="shared" si="3"/>
        <v>19</v>
      </c>
      <c r="H28" s="1">
        <f t="shared" si="3"/>
        <v>20</v>
      </c>
      <c r="I28" s="1">
        <f t="shared" si="3"/>
        <v>15</v>
      </c>
      <c r="J28" s="1">
        <f t="shared" si="3"/>
        <v>20</v>
      </c>
      <c r="K28" s="1">
        <f t="shared" si="3"/>
        <v>10</v>
      </c>
      <c r="L28" s="1">
        <f t="shared" si="3"/>
        <v>21</v>
      </c>
      <c r="M28" s="1">
        <f t="shared" si="3"/>
        <v>22</v>
      </c>
      <c r="N28" s="1">
        <f t="shared" si="3"/>
        <v>17</v>
      </c>
      <c r="O28" s="1">
        <f t="shared" si="3"/>
        <v>14</v>
      </c>
      <c r="P28" s="1">
        <f t="shared" si="3"/>
        <v>21</v>
      </c>
      <c r="Q28" s="1">
        <f t="shared" si="3"/>
        <v>11</v>
      </c>
      <c r="R28" s="1">
        <f t="shared" si="3"/>
        <v>17</v>
      </c>
      <c r="S28" s="1">
        <f t="shared" si="3"/>
        <v>16</v>
      </c>
      <c r="T28" s="1">
        <f t="shared" si="3"/>
        <v>18</v>
      </c>
      <c r="U28" s="1">
        <f t="shared" si="3"/>
        <v>17</v>
      </c>
      <c r="V28" s="1">
        <f t="shared" si="3"/>
        <v>18</v>
      </c>
      <c r="W28" s="1">
        <f t="shared" si="3"/>
        <v>20</v>
      </c>
      <c r="X28" s="1">
        <f t="shared" si="3"/>
        <v>21</v>
      </c>
      <c r="Y28" s="1">
        <f t="shared" si="3"/>
        <v>19</v>
      </c>
      <c r="Z28" s="1">
        <f t="shared" si="3"/>
        <v>20</v>
      </c>
      <c r="AA28" s="1">
        <f t="shared" si="3"/>
        <v>17</v>
      </c>
      <c r="AB28" s="1">
        <f t="shared" si="3"/>
        <v>21</v>
      </c>
      <c r="AC28" s="1">
        <f t="shared" si="3"/>
        <v>18</v>
      </c>
      <c r="AD28" s="1">
        <f t="shared" si="3"/>
        <v>19</v>
      </c>
      <c r="AE28" s="1">
        <f t="shared" si="3"/>
        <v>21</v>
      </c>
      <c r="AF28" s="1">
        <f t="shared" si="3"/>
        <v>20</v>
      </c>
      <c r="AG28" s="1">
        <f t="shared" si="3"/>
        <v>17</v>
      </c>
      <c r="AH28" s="1">
        <f t="shared" si="3"/>
        <v>21</v>
      </c>
      <c r="AI28" s="1">
        <f t="shared" si="3"/>
        <v>20</v>
      </c>
      <c r="AJ28" s="1">
        <f t="shared" si="3"/>
        <v>15</v>
      </c>
      <c r="AK28" s="1">
        <f>SUM(AK5:AK27)</f>
        <v>640</v>
      </c>
      <c r="AL28" s="4">
        <f t="shared" ref="AL28" si="4">AK28*20/7</f>
        <v>1828.5714285714287</v>
      </c>
      <c r="AM28" s="2"/>
      <c r="AN28" s="2"/>
    </row>
    <row r="29" spans="1:40" ht="15.75" x14ac:dyDescent="0.25">
      <c r="A29" s="1" t="s">
        <v>9</v>
      </c>
      <c r="B29" s="18" t="s">
        <v>45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20"/>
      <c r="AL29" s="2"/>
      <c r="AM29" s="2"/>
      <c r="AN29" s="2"/>
    </row>
    <row r="30" spans="1:40" ht="15.75" x14ac:dyDescent="0.25">
      <c r="A30" s="14" t="s">
        <v>46</v>
      </c>
      <c r="B30" s="15">
        <f>CORREL(B5:B27,AK5:$AK$27)</f>
        <v>0.90252245200816938</v>
      </c>
      <c r="C30" s="15">
        <f>CORREL(C5:C27,AK5:$AK$27)</f>
        <v>8.1762903165355449E-2</v>
      </c>
      <c r="D30" s="15">
        <f>CORREL(D5:D27,AK5:$AK$27)</f>
        <v>4.0576595603399969E-2</v>
      </c>
      <c r="E30" s="15">
        <f>CORREL(E5:E27,AK5:$AK$27)</f>
        <v>-2.8857495234831342E-2</v>
      </c>
      <c r="F30" s="15">
        <f>CORREL(F5:F27,AK5:$AK$27)</f>
        <v>-4.4265377021890984E-2</v>
      </c>
      <c r="G30" s="15">
        <f>CORREL(G5:G27,AK5:$AK$27)</f>
        <v>6.4101393439840129E-2</v>
      </c>
      <c r="H30" s="15">
        <f>CORREL(H5:H27,AK5:$AK$27)</f>
        <v>0.35831389916582262</v>
      </c>
      <c r="I30" s="15">
        <f>CORREL(I5:I27,AK5:$AK$27)</f>
        <v>-5.4414214849620578E-2</v>
      </c>
      <c r="J30" s="15">
        <f>CORREL(J5:J27,AK5:$AK$27)</f>
        <v>0.35831389916582257</v>
      </c>
      <c r="K30" s="15">
        <f>CORREL(K5:K27,AK5:$AK$27)</f>
        <v>-8.495416570507526E-2</v>
      </c>
      <c r="L30" s="15">
        <f>CORREL(L5:L27,AK5:$AK$27)</f>
        <v>0.10922246234493768</v>
      </c>
      <c r="M30" s="15">
        <f>CORREL(M5:M27,AK5:$AK$27)</f>
        <v>0.62350698588992248</v>
      </c>
      <c r="N30" s="15">
        <f>CORREL(N5:N27,AK5:$AK$27)</f>
        <v>0.42236547241720929</v>
      </c>
      <c r="O30" s="15">
        <f>CORREL(O5:O27,AK5:$AK$27)</f>
        <v>0.16926529051876746</v>
      </c>
      <c r="P30" s="15">
        <f>CORREL(P5:P27,AK5:$AK$27)</f>
        <v>0.90252245200816938</v>
      </c>
      <c r="Q30" s="15">
        <f>CORREL(Q5:Q27,AK5:$AK$27)</f>
        <v>0.3696586670487822</v>
      </c>
      <c r="R30" s="15">
        <f>CORREL(R5:R27,AK5:$AK$27)</f>
        <v>0.21026054085398185</v>
      </c>
      <c r="S30" s="15">
        <f>CORREL(S5:S27,AK5:$AK$27)</f>
        <v>0.39602857084852294</v>
      </c>
      <c r="T30" s="15">
        <f>CORREL(T5:T27,AK5:$AK$27)</f>
        <v>0.2316934542348833</v>
      </c>
      <c r="U30" s="15">
        <f>CORREL(U5:U27,AK5:$AK$27)</f>
        <v>0.16783955454133639</v>
      </c>
      <c r="V30" s="15">
        <f>CORREL(V5:V27,AK5:$AK$27)</f>
        <v>0.18653286569757549</v>
      </c>
      <c r="W30" s="15">
        <f>CORREL(W5:W27,AK5:$AK$27)</f>
        <v>0.52424449676610274</v>
      </c>
      <c r="X30" s="15">
        <f>CORREL(X5:X27,AK5:$AK$27)</f>
        <v>-8.9102535070870167E-2</v>
      </c>
      <c r="Y30" s="15">
        <f>CORREL(Y5:Y27,AK5:$AK$27)</f>
        <v>0.30982340162589406</v>
      </c>
      <c r="Z30" s="15">
        <f>CORREL(Z5:Z27,AK5:$AK$27)</f>
        <v>8.1762903165355449E-2</v>
      </c>
      <c r="AA30" s="15">
        <f>CORREL(AA5:AA27,AK5:$AK$27)</f>
        <v>-1.8443907092454918E-3</v>
      </c>
      <c r="AB30" s="15">
        <f>CORREL(AB5:AB27,AK5:$AK$27)</f>
        <v>-0.15521086754280616</v>
      </c>
      <c r="AC30" s="15">
        <f>CORREL(AC5:AC27,AK5:$AK$27)</f>
        <v>0.23169345423488333</v>
      </c>
      <c r="AD30" s="15">
        <f>CORREL(AD5:AD27,AK5:$AK$27)</f>
        <v>1.4956991802629402E-2</v>
      </c>
      <c r="AE30" s="15">
        <f>CORREL(AE5:AE27,AK5:$AK$27)</f>
        <v>-8.9102535070870126E-2</v>
      </c>
      <c r="AF30" s="15">
        <f>CORREL(AF5:AF27,AK5:$AK$27)</f>
        <v>-8.4167694434924764E-2</v>
      </c>
      <c r="AG30" s="15">
        <f>CORREL(AG5:AG27,AK5:$AK$27)</f>
        <v>0.2951025134792728</v>
      </c>
      <c r="AH30" s="15">
        <f>CORREL(AH5:AH27,AK5:$AK$27)</f>
        <v>0.37365579223268147</v>
      </c>
      <c r="AI30" s="15">
        <f>CORREL(AI5:AI27,AK5:$AK$27)</f>
        <v>-0.25009829203520501</v>
      </c>
      <c r="AJ30" s="15">
        <f>CORREL(AJ5:AJ27,AK5:$AK$27)</f>
        <v>6.2916435919873837E-2</v>
      </c>
      <c r="AK30" s="4"/>
      <c r="AL30" s="2"/>
      <c r="AM30" s="2"/>
      <c r="AN30" s="2"/>
    </row>
    <row r="31" spans="1:40" ht="15.75" x14ac:dyDescent="0.25">
      <c r="A31" s="1" t="s">
        <v>47</v>
      </c>
      <c r="B31" s="4">
        <f>AVERAGE(B5:B27)</f>
        <v>0.91304347826086951</v>
      </c>
      <c r="C31" s="4">
        <f t="shared" ref="C31:AJ31" si="5">AVERAGE(C5:C27)</f>
        <v>0.86956521739130432</v>
      </c>
      <c r="D31" s="4">
        <f t="shared" si="5"/>
        <v>0.73913043478260865</v>
      </c>
      <c r="E31" s="4">
        <f t="shared" si="5"/>
        <v>0.86956521739130432</v>
      </c>
      <c r="F31" s="4">
        <f t="shared" si="5"/>
        <v>0.73913043478260865</v>
      </c>
      <c r="G31" s="4">
        <f t="shared" si="5"/>
        <v>0.82608695652173914</v>
      </c>
      <c r="H31" s="4">
        <f t="shared" si="5"/>
        <v>0.86956521739130432</v>
      </c>
      <c r="I31" s="4">
        <f t="shared" si="5"/>
        <v>0.65217391304347827</v>
      </c>
      <c r="J31" s="4">
        <f t="shared" si="5"/>
        <v>0.86956521739130432</v>
      </c>
      <c r="K31" s="4">
        <f t="shared" si="5"/>
        <v>0.43478260869565216</v>
      </c>
      <c r="L31" s="4">
        <f t="shared" si="5"/>
        <v>0.91304347826086951</v>
      </c>
      <c r="M31" s="4">
        <f t="shared" si="5"/>
        <v>0.95652173913043481</v>
      </c>
      <c r="N31" s="4">
        <f t="shared" si="5"/>
        <v>0.73913043478260865</v>
      </c>
      <c r="O31" s="4">
        <f t="shared" si="5"/>
        <v>0.60869565217391308</v>
      </c>
      <c r="P31" s="4">
        <f t="shared" si="5"/>
        <v>0.91304347826086951</v>
      </c>
      <c r="Q31" s="4">
        <f t="shared" si="5"/>
        <v>0.47826086956521741</v>
      </c>
      <c r="R31" s="4">
        <f t="shared" si="5"/>
        <v>0.73913043478260865</v>
      </c>
      <c r="S31" s="4">
        <f t="shared" si="5"/>
        <v>0.69565217391304346</v>
      </c>
      <c r="T31" s="4">
        <f t="shared" si="5"/>
        <v>0.78260869565217395</v>
      </c>
      <c r="U31" s="4">
        <f t="shared" si="5"/>
        <v>0.73913043478260865</v>
      </c>
      <c r="V31" s="4">
        <f t="shared" si="5"/>
        <v>0.78260869565217395</v>
      </c>
      <c r="W31" s="4">
        <f t="shared" si="5"/>
        <v>0.86956521739130432</v>
      </c>
      <c r="X31" s="4">
        <f t="shared" si="5"/>
        <v>0.91304347826086951</v>
      </c>
      <c r="Y31" s="4">
        <f t="shared" si="5"/>
        <v>0.82608695652173914</v>
      </c>
      <c r="Z31" s="4">
        <f t="shared" si="5"/>
        <v>0.86956521739130432</v>
      </c>
      <c r="AA31" s="4">
        <f t="shared" si="5"/>
        <v>0.73913043478260865</v>
      </c>
      <c r="AB31" s="4">
        <f t="shared" si="5"/>
        <v>0.91304347826086951</v>
      </c>
      <c r="AC31" s="4">
        <f t="shared" si="5"/>
        <v>0.78260869565217395</v>
      </c>
      <c r="AD31" s="4">
        <f t="shared" si="5"/>
        <v>0.82608695652173914</v>
      </c>
      <c r="AE31" s="4">
        <f t="shared" si="5"/>
        <v>0.91304347826086951</v>
      </c>
      <c r="AF31" s="4">
        <f t="shared" si="5"/>
        <v>0.86956521739130432</v>
      </c>
      <c r="AG31" s="4">
        <f t="shared" si="5"/>
        <v>0.73913043478260865</v>
      </c>
      <c r="AH31" s="4">
        <f t="shared" si="5"/>
        <v>0.91304347826086951</v>
      </c>
      <c r="AI31" s="4">
        <f t="shared" si="5"/>
        <v>0.86956521739130432</v>
      </c>
      <c r="AJ31" s="4">
        <f t="shared" si="5"/>
        <v>0.65217391304347827</v>
      </c>
      <c r="AK31" s="4"/>
      <c r="AL31" s="2"/>
      <c r="AM31" s="2"/>
      <c r="AN31" s="2"/>
    </row>
    <row r="32" spans="1:40" ht="15.75" x14ac:dyDescent="0.25">
      <c r="A32" s="1" t="s">
        <v>49</v>
      </c>
      <c r="B32" s="4" t="s">
        <v>50</v>
      </c>
      <c r="C32" s="4" t="s">
        <v>50</v>
      </c>
      <c r="D32" s="4" t="s">
        <v>51</v>
      </c>
      <c r="E32" s="4" t="s">
        <v>50</v>
      </c>
      <c r="F32" s="4" t="s">
        <v>51</v>
      </c>
      <c r="G32" s="4" t="s">
        <v>50</v>
      </c>
      <c r="H32" s="4" t="s">
        <v>50</v>
      </c>
      <c r="I32" s="4" t="s">
        <v>52</v>
      </c>
      <c r="J32" s="4" t="s">
        <v>50</v>
      </c>
      <c r="K32" s="4" t="s">
        <v>52</v>
      </c>
      <c r="L32" s="4" t="s">
        <v>50</v>
      </c>
      <c r="M32" s="4" t="s">
        <v>50</v>
      </c>
      <c r="N32" s="4" t="s">
        <v>51</v>
      </c>
      <c r="O32" s="4" t="s">
        <v>52</v>
      </c>
      <c r="P32" s="4" t="s">
        <v>50</v>
      </c>
      <c r="Q32" s="4" t="s">
        <v>52</v>
      </c>
      <c r="R32" s="4" t="s">
        <v>51</v>
      </c>
      <c r="S32" s="4" t="s">
        <v>52</v>
      </c>
      <c r="T32" s="4" t="s">
        <v>51</v>
      </c>
      <c r="U32" s="4" t="s">
        <v>51</v>
      </c>
      <c r="V32" s="4" t="s">
        <v>50</v>
      </c>
      <c r="W32" s="4" t="s">
        <v>50</v>
      </c>
      <c r="X32" s="4" t="s">
        <v>50</v>
      </c>
      <c r="Y32" s="4" t="s">
        <v>50</v>
      </c>
      <c r="Z32" s="4" t="s">
        <v>50</v>
      </c>
      <c r="AA32" s="3" t="s">
        <v>51</v>
      </c>
      <c r="AB32" s="4" t="s">
        <v>50</v>
      </c>
      <c r="AC32" s="4" t="s">
        <v>50</v>
      </c>
      <c r="AD32" s="4" t="s">
        <v>50</v>
      </c>
      <c r="AE32" s="4" t="s">
        <v>50</v>
      </c>
      <c r="AF32" s="4" t="s">
        <v>50</v>
      </c>
      <c r="AG32" s="4" t="s">
        <v>51</v>
      </c>
      <c r="AH32" s="4" t="s">
        <v>50</v>
      </c>
      <c r="AI32" s="4" t="s">
        <v>50</v>
      </c>
      <c r="AJ32" s="4" t="s">
        <v>52</v>
      </c>
      <c r="AK32" s="4"/>
      <c r="AL32" s="2"/>
      <c r="AM32" s="2"/>
      <c r="AN32" s="2"/>
    </row>
  </sheetData>
  <mergeCells count="8">
    <mergeCell ref="AN3:AN4"/>
    <mergeCell ref="A3:A4"/>
    <mergeCell ref="B3:AJ3"/>
    <mergeCell ref="AK3:AK4"/>
    <mergeCell ref="B29:AK29"/>
    <mergeCell ref="AL3:AL4"/>
    <mergeCell ref="AM3:AM4"/>
    <mergeCell ref="AM5:AM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5D43E-C9DF-4F24-B6CB-8131A4CE22FD}">
  <dimension ref="A1:AC33"/>
  <sheetViews>
    <sheetView topLeftCell="B1" zoomScale="60" zoomScaleNormal="60" workbookViewId="0">
      <selection activeCell="Y4" sqref="Y4"/>
    </sheetView>
  </sheetViews>
  <sheetFormatPr defaultRowHeight="15" x14ac:dyDescent="0.25"/>
  <cols>
    <col min="1" max="1" width="21.28515625" customWidth="1"/>
    <col min="3" max="3" width="13.5703125" customWidth="1"/>
    <col min="13" max="13" width="13" customWidth="1"/>
    <col min="25" max="25" width="9.85546875" customWidth="1"/>
    <col min="26" max="26" width="12.7109375" customWidth="1"/>
    <col min="27" max="27" width="11.5703125" customWidth="1"/>
    <col min="28" max="28" width="13.5703125" customWidth="1"/>
    <col min="29" max="29" width="14.28515625" customWidth="1"/>
  </cols>
  <sheetData>
    <row r="1" spans="1:29" ht="15.75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x14ac:dyDescent="0.25">
      <c r="A2" s="16" t="s">
        <v>2</v>
      </c>
      <c r="B2" s="24" t="s">
        <v>0</v>
      </c>
      <c r="C2" s="18" t="s">
        <v>8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20"/>
      <c r="Y2" s="1" t="s">
        <v>3</v>
      </c>
      <c r="Z2" s="1" t="s">
        <v>4</v>
      </c>
      <c r="AA2" s="16" t="s">
        <v>1</v>
      </c>
      <c r="AB2" s="16" t="s">
        <v>7</v>
      </c>
      <c r="AC2" s="16" t="s">
        <v>44</v>
      </c>
    </row>
    <row r="3" spans="1:29" ht="15.75" x14ac:dyDescent="0.25">
      <c r="A3" s="17"/>
      <c r="B3" s="25"/>
      <c r="C3" s="1">
        <v>1</v>
      </c>
      <c r="D3" s="1">
        <v>2</v>
      </c>
      <c r="E3" s="1">
        <v>3</v>
      </c>
      <c r="F3" s="1">
        <v>4</v>
      </c>
      <c r="G3" s="1">
        <v>5</v>
      </c>
      <c r="H3" s="1">
        <v>6</v>
      </c>
      <c r="I3" s="1">
        <v>7</v>
      </c>
      <c r="J3" s="1">
        <v>8</v>
      </c>
      <c r="K3" s="1">
        <v>9</v>
      </c>
      <c r="L3" s="1">
        <v>10</v>
      </c>
      <c r="M3" s="1">
        <v>11</v>
      </c>
      <c r="N3" s="1">
        <v>12</v>
      </c>
      <c r="O3" s="1">
        <v>13</v>
      </c>
      <c r="P3" s="1">
        <v>14</v>
      </c>
      <c r="Q3" s="1">
        <v>15</v>
      </c>
      <c r="R3" s="1">
        <v>16</v>
      </c>
      <c r="S3" s="1">
        <v>17</v>
      </c>
      <c r="T3" s="1">
        <v>18</v>
      </c>
      <c r="U3" s="1">
        <v>19</v>
      </c>
      <c r="V3" s="1">
        <v>20</v>
      </c>
      <c r="W3" s="1">
        <v>21</v>
      </c>
      <c r="X3" s="1">
        <v>22</v>
      </c>
      <c r="Y3" s="1" t="s">
        <v>6</v>
      </c>
      <c r="Z3" s="1" t="s">
        <v>5</v>
      </c>
      <c r="AA3" s="17"/>
      <c r="AB3" s="17"/>
      <c r="AC3" s="17"/>
    </row>
    <row r="4" spans="1:29" ht="15.75" x14ac:dyDescent="0.25">
      <c r="A4" s="3" t="s">
        <v>17</v>
      </c>
      <c r="B4" s="24" t="s">
        <v>0</v>
      </c>
      <c r="C4" s="1">
        <v>4</v>
      </c>
      <c r="D4" s="1">
        <v>5</v>
      </c>
      <c r="E4" s="1">
        <v>4</v>
      </c>
      <c r="F4" s="1">
        <v>4</v>
      </c>
      <c r="G4" s="1">
        <v>5</v>
      </c>
      <c r="H4" s="1">
        <v>5</v>
      </c>
      <c r="I4" s="1">
        <v>5</v>
      </c>
      <c r="J4" s="1">
        <v>5</v>
      </c>
      <c r="K4" s="1">
        <v>4</v>
      </c>
      <c r="L4" s="1">
        <v>4</v>
      </c>
      <c r="M4" s="1">
        <v>1</v>
      </c>
      <c r="N4" s="1">
        <v>5</v>
      </c>
      <c r="O4" s="1">
        <v>4</v>
      </c>
      <c r="P4" s="1">
        <v>5</v>
      </c>
      <c r="Q4" s="1">
        <v>3</v>
      </c>
      <c r="R4" s="1">
        <v>4</v>
      </c>
      <c r="S4" s="1">
        <v>5</v>
      </c>
      <c r="T4" s="1">
        <v>5</v>
      </c>
      <c r="U4" s="1">
        <v>4</v>
      </c>
      <c r="V4" s="1">
        <v>5</v>
      </c>
      <c r="W4" s="1">
        <v>5</v>
      </c>
      <c r="X4" s="1">
        <v>2</v>
      </c>
      <c r="Y4" s="1">
        <f>SUM(C4:X4)</f>
        <v>93</v>
      </c>
      <c r="Z4" s="1">
        <f>5*22</f>
        <v>110</v>
      </c>
      <c r="AA4" s="12">
        <f>Y4/Z4*100</f>
        <v>84.545454545454547</v>
      </c>
      <c r="AB4" s="34">
        <f>AVERAGE(AA4:AA26)</f>
        <v>79.565217391304344</v>
      </c>
      <c r="AC4" s="1" t="s">
        <v>55</v>
      </c>
    </row>
    <row r="5" spans="1:29" ht="15.75" x14ac:dyDescent="0.25">
      <c r="A5" s="3" t="s">
        <v>18</v>
      </c>
      <c r="B5" s="26"/>
      <c r="C5" s="1">
        <v>4</v>
      </c>
      <c r="D5" s="1">
        <v>4</v>
      </c>
      <c r="E5" s="1">
        <v>4</v>
      </c>
      <c r="F5" s="1">
        <v>2</v>
      </c>
      <c r="G5" s="1">
        <v>4</v>
      </c>
      <c r="H5" s="1">
        <v>4</v>
      </c>
      <c r="I5" s="1">
        <v>4</v>
      </c>
      <c r="J5" s="1">
        <v>4</v>
      </c>
      <c r="K5" s="1">
        <v>4</v>
      </c>
      <c r="L5" s="1">
        <v>4</v>
      </c>
      <c r="M5" s="1">
        <v>2</v>
      </c>
      <c r="N5" s="1">
        <v>4</v>
      </c>
      <c r="O5" s="1">
        <v>2</v>
      </c>
      <c r="P5" s="1">
        <v>4</v>
      </c>
      <c r="Q5" s="1">
        <v>4</v>
      </c>
      <c r="R5" s="1">
        <v>4</v>
      </c>
      <c r="S5" s="1">
        <v>4</v>
      </c>
      <c r="T5" s="1">
        <v>4</v>
      </c>
      <c r="U5" s="1">
        <v>4</v>
      </c>
      <c r="V5" s="1">
        <v>4</v>
      </c>
      <c r="W5" s="1">
        <v>4</v>
      </c>
      <c r="X5" s="1">
        <v>2</v>
      </c>
      <c r="Y5" s="1">
        <f t="shared" ref="Y5:Y26" si="0">SUM(C5:X5)</f>
        <v>80</v>
      </c>
      <c r="Z5" s="1">
        <f t="shared" ref="Z5:Z26" si="1">5*22</f>
        <v>110</v>
      </c>
      <c r="AA5" s="12">
        <f t="shared" ref="AA5:AA26" si="2">Y5/Z5*100</f>
        <v>72.727272727272734</v>
      </c>
      <c r="AB5" s="35"/>
      <c r="AC5" s="1" t="s">
        <v>56</v>
      </c>
    </row>
    <row r="6" spans="1:29" ht="15.75" x14ac:dyDescent="0.25">
      <c r="A6" s="3" t="s">
        <v>19</v>
      </c>
      <c r="B6" s="26"/>
      <c r="C6" s="1">
        <v>5</v>
      </c>
      <c r="D6" s="1">
        <v>5</v>
      </c>
      <c r="E6" s="1">
        <v>4</v>
      </c>
      <c r="F6" s="1">
        <v>5</v>
      </c>
      <c r="G6" s="1">
        <v>4</v>
      </c>
      <c r="H6" s="1">
        <v>5</v>
      </c>
      <c r="I6" s="1">
        <v>5</v>
      </c>
      <c r="J6" s="1">
        <v>4</v>
      </c>
      <c r="K6" s="1">
        <v>5</v>
      </c>
      <c r="L6" s="1">
        <v>5</v>
      </c>
      <c r="M6" s="1">
        <v>2</v>
      </c>
      <c r="N6" s="1">
        <v>5</v>
      </c>
      <c r="O6" s="1">
        <v>3</v>
      </c>
      <c r="P6" s="1">
        <v>5</v>
      </c>
      <c r="Q6" s="1">
        <v>5</v>
      </c>
      <c r="R6" s="1">
        <v>5</v>
      </c>
      <c r="S6" s="1">
        <v>3</v>
      </c>
      <c r="T6" s="1">
        <v>5</v>
      </c>
      <c r="U6" s="1">
        <v>3</v>
      </c>
      <c r="V6" s="1">
        <v>3</v>
      </c>
      <c r="W6" s="1">
        <v>5</v>
      </c>
      <c r="X6" s="1">
        <v>3</v>
      </c>
      <c r="Y6" s="1">
        <f t="shared" si="0"/>
        <v>94</v>
      </c>
      <c r="Z6" s="1">
        <f t="shared" si="1"/>
        <v>110</v>
      </c>
      <c r="AA6" s="12">
        <f t="shared" si="2"/>
        <v>85.454545454545453</v>
      </c>
      <c r="AB6" s="35"/>
      <c r="AC6" s="1" t="s">
        <v>55</v>
      </c>
    </row>
    <row r="7" spans="1:29" ht="15.75" x14ac:dyDescent="0.25">
      <c r="A7" s="3" t="s">
        <v>20</v>
      </c>
      <c r="B7" s="26"/>
      <c r="C7" s="1">
        <v>4</v>
      </c>
      <c r="D7" s="1">
        <v>4</v>
      </c>
      <c r="E7" s="1">
        <v>3</v>
      </c>
      <c r="F7" s="1">
        <v>3</v>
      </c>
      <c r="G7" s="1">
        <v>5</v>
      </c>
      <c r="H7" s="1">
        <v>1</v>
      </c>
      <c r="I7" s="1">
        <v>4</v>
      </c>
      <c r="J7" s="1">
        <v>4</v>
      </c>
      <c r="K7" s="1">
        <v>3</v>
      </c>
      <c r="L7" s="1">
        <v>3</v>
      </c>
      <c r="M7" s="1">
        <v>4</v>
      </c>
      <c r="N7" s="1">
        <v>3</v>
      </c>
      <c r="O7" s="1">
        <v>2</v>
      </c>
      <c r="P7" s="1">
        <v>2</v>
      </c>
      <c r="Q7" s="1">
        <v>3</v>
      </c>
      <c r="R7" s="1">
        <v>3</v>
      </c>
      <c r="S7" s="1">
        <v>4</v>
      </c>
      <c r="T7" s="1">
        <v>4</v>
      </c>
      <c r="U7" s="1">
        <v>5</v>
      </c>
      <c r="V7" s="1">
        <v>2</v>
      </c>
      <c r="W7" s="1">
        <v>5</v>
      </c>
      <c r="X7" s="1">
        <v>4</v>
      </c>
      <c r="Y7" s="1">
        <f t="shared" si="0"/>
        <v>75</v>
      </c>
      <c r="Z7" s="1">
        <f t="shared" si="1"/>
        <v>110</v>
      </c>
      <c r="AA7" s="12">
        <f t="shared" si="2"/>
        <v>68.181818181818173</v>
      </c>
      <c r="AB7" s="35"/>
      <c r="AC7" s="1" t="s">
        <v>56</v>
      </c>
    </row>
    <row r="8" spans="1:29" ht="15.75" x14ac:dyDescent="0.25">
      <c r="A8" s="3" t="s">
        <v>21</v>
      </c>
      <c r="B8" s="26"/>
      <c r="C8" s="1">
        <v>5</v>
      </c>
      <c r="D8" s="1">
        <v>5</v>
      </c>
      <c r="E8" s="1">
        <v>4</v>
      </c>
      <c r="F8" s="1">
        <v>4</v>
      </c>
      <c r="G8" s="1">
        <v>4</v>
      </c>
      <c r="H8" s="1">
        <v>4</v>
      </c>
      <c r="I8" s="1">
        <v>5</v>
      </c>
      <c r="J8" s="1">
        <v>4</v>
      </c>
      <c r="K8" s="1">
        <v>5</v>
      </c>
      <c r="L8" s="1">
        <v>4</v>
      </c>
      <c r="M8" s="1">
        <v>2</v>
      </c>
      <c r="N8" s="1">
        <v>2</v>
      </c>
      <c r="O8" s="1">
        <v>5</v>
      </c>
      <c r="P8" s="1">
        <v>4</v>
      </c>
      <c r="Q8" s="1">
        <v>2</v>
      </c>
      <c r="R8" s="1">
        <v>4</v>
      </c>
      <c r="S8" s="1">
        <v>3</v>
      </c>
      <c r="T8" s="1">
        <v>2</v>
      </c>
      <c r="U8" s="1">
        <v>5</v>
      </c>
      <c r="V8" s="1">
        <v>2</v>
      </c>
      <c r="W8" s="1">
        <v>5</v>
      </c>
      <c r="X8" s="1">
        <v>4</v>
      </c>
      <c r="Y8" s="1">
        <f t="shared" si="0"/>
        <v>84</v>
      </c>
      <c r="Z8" s="1">
        <f t="shared" si="1"/>
        <v>110</v>
      </c>
      <c r="AA8" s="12">
        <f t="shared" si="2"/>
        <v>76.363636363636374</v>
      </c>
      <c r="AB8" s="35"/>
      <c r="AC8" s="1" t="s">
        <v>56</v>
      </c>
    </row>
    <row r="9" spans="1:29" ht="15.75" x14ac:dyDescent="0.25">
      <c r="A9" s="3" t="s">
        <v>22</v>
      </c>
      <c r="B9" s="26"/>
      <c r="C9" s="1">
        <v>5</v>
      </c>
      <c r="D9" s="1">
        <v>5</v>
      </c>
      <c r="E9" s="1">
        <v>5</v>
      </c>
      <c r="F9" s="1">
        <v>4</v>
      </c>
      <c r="G9" s="1">
        <v>5</v>
      </c>
      <c r="H9" s="1">
        <v>4</v>
      </c>
      <c r="I9" s="1">
        <v>5</v>
      </c>
      <c r="J9" s="1">
        <v>5</v>
      </c>
      <c r="K9" s="1">
        <v>5</v>
      </c>
      <c r="L9" s="1">
        <v>5</v>
      </c>
      <c r="M9" s="1">
        <v>1</v>
      </c>
      <c r="N9" s="1">
        <v>5</v>
      </c>
      <c r="O9" s="1">
        <v>5</v>
      </c>
      <c r="P9" s="1">
        <v>5</v>
      </c>
      <c r="Q9" s="1">
        <v>4</v>
      </c>
      <c r="R9" s="1">
        <v>5</v>
      </c>
      <c r="S9" s="1">
        <v>4</v>
      </c>
      <c r="T9" s="1">
        <v>4</v>
      </c>
      <c r="U9" s="1">
        <v>5</v>
      </c>
      <c r="V9" s="1">
        <v>5</v>
      </c>
      <c r="W9" s="1">
        <v>5</v>
      </c>
      <c r="X9" s="1">
        <v>3</v>
      </c>
      <c r="Y9" s="1">
        <f t="shared" si="0"/>
        <v>99</v>
      </c>
      <c r="Z9" s="1">
        <f t="shared" si="1"/>
        <v>110</v>
      </c>
      <c r="AA9" s="12">
        <f t="shared" si="2"/>
        <v>90</v>
      </c>
      <c r="AB9" s="35"/>
      <c r="AC9" s="1" t="s">
        <v>55</v>
      </c>
    </row>
    <row r="10" spans="1:29" ht="15.75" x14ac:dyDescent="0.25">
      <c r="A10" s="3" t="s">
        <v>23</v>
      </c>
      <c r="B10" s="26"/>
      <c r="C10" s="1">
        <v>4</v>
      </c>
      <c r="D10" s="1">
        <v>5</v>
      </c>
      <c r="E10" s="1">
        <v>5</v>
      </c>
      <c r="F10" s="1">
        <v>5</v>
      </c>
      <c r="G10" s="1">
        <v>3</v>
      </c>
      <c r="H10" s="1">
        <v>5</v>
      </c>
      <c r="I10" s="1">
        <v>1</v>
      </c>
      <c r="J10" s="1">
        <v>5</v>
      </c>
      <c r="K10" s="1">
        <v>5</v>
      </c>
      <c r="L10" s="1">
        <v>4</v>
      </c>
      <c r="M10" s="1">
        <v>1</v>
      </c>
      <c r="N10" s="1">
        <v>4</v>
      </c>
      <c r="O10" s="1">
        <v>4</v>
      </c>
      <c r="P10" s="1">
        <v>5</v>
      </c>
      <c r="Q10" s="1">
        <v>5</v>
      </c>
      <c r="R10" s="1">
        <v>5</v>
      </c>
      <c r="S10" s="1">
        <v>3</v>
      </c>
      <c r="T10" s="1">
        <v>1</v>
      </c>
      <c r="U10" s="1">
        <v>5</v>
      </c>
      <c r="V10" s="1">
        <v>3</v>
      </c>
      <c r="W10" s="1">
        <v>5</v>
      </c>
      <c r="X10" s="1">
        <v>4</v>
      </c>
      <c r="Y10" s="1">
        <f t="shared" si="0"/>
        <v>87</v>
      </c>
      <c r="Z10" s="1">
        <f t="shared" si="1"/>
        <v>110</v>
      </c>
      <c r="AA10" s="12">
        <f t="shared" si="2"/>
        <v>79.090909090909093</v>
      </c>
      <c r="AB10" s="35"/>
      <c r="AC10" s="1" t="s">
        <v>56</v>
      </c>
    </row>
    <row r="11" spans="1:29" ht="15.75" x14ac:dyDescent="0.25">
      <c r="A11" s="3" t="s">
        <v>24</v>
      </c>
      <c r="B11" s="26"/>
      <c r="C11" s="1">
        <v>4</v>
      </c>
      <c r="D11" s="1">
        <v>4</v>
      </c>
      <c r="E11" s="1">
        <v>5</v>
      </c>
      <c r="F11" s="1">
        <v>5</v>
      </c>
      <c r="G11" s="1">
        <v>5</v>
      </c>
      <c r="H11" s="1">
        <v>5</v>
      </c>
      <c r="I11" s="1">
        <v>5</v>
      </c>
      <c r="J11" s="1">
        <v>5</v>
      </c>
      <c r="K11" s="1">
        <v>5</v>
      </c>
      <c r="L11" s="1">
        <v>5</v>
      </c>
      <c r="M11" s="1">
        <v>1</v>
      </c>
      <c r="N11" s="1">
        <v>5</v>
      </c>
      <c r="O11" s="1">
        <v>1</v>
      </c>
      <c r="P11" s="1">
        <v>5</v>
      </c>
      <c r="Q11" s="1">
        <v>5</v>
      </c>
      <c r="R11" s="1">
        <v>4</v>
      </c>
      <c r="S11" s="1">
        <v>5</v>
      </c>
      <c r="T11" s="1">
        <v>4</v>
      </c>
      <c r="U11" s="1">
        <v>5</v>
      </c>
      <c r="V11" s="1">
        <v>5</v>
      </c>
      <c r="W11" s="1">
        <v>5</v>
      </c>
      <c r="X11" s="1">
        <v>5</v>
      </c>
      <c r="Y11" s="1">
        <f t="shared" si="0"/>
        <v>98</v>
      </c>
      <c r="Z11" s="1">
        <f t="shared" si="1"/>
        <v>110</v>
      </c>
      <c r="AA11" s="12">
        <f t="shared" si="2"/>
        <v>89.090909090909093</v>
      </c>
      <c r="AB11" s="35"/>
      <c r="AC11" s="1" t="s">
        <v>55</v>
      </c>
    </row>
    <row r="12" spans="1:29" ht="15.75" x14ac:dyDescent="0.25">
      <c r="A12" s="3" t="s">
        <v>25</v>
      </c>
      <c r="B12" s="26"/>
      <c r="C12" s="1">
        <v>5</v>
      </c>
      <c r="D12" s="1">
        <v>5</v>
      </c>
      <c r="E12" s="1">
        <v>5</v>
      </c>
      <c r="F12" s="1">
        <v>5</v>
      </c>
      <c r="G12" s="1">
        <v>5</v>
      </c>
      <c r="H12" s="1">
        <v>5</v>
      </c>
      <c r="I12" s="1">
        <v>5</v>
      </c>
      <c r="J12" s="1">
        <v>5</v>
      </c>
      <c r="K12" s="1">
        <v>5</v>
      </c>
      <c r="L12" s="1">
        <v>5</v>
      </c>
      <c r="M12" s="1">
        <v>1</v>
      </c>
      <c r="N12" s="1">
        <v>5</v>
      </c>
      <c r="O12" s="1">
        <v>5</v>
      </c>
      <c r="P12" s="1">
        <v>5</v>
      </c>
      <c r="Q12" s="1">
        <v>5</v>
      </c>
      <c r="R12" s="1">
        <v>5</v>
      </c>
      <c r="S12" s="1">
        <v>4</v>
      </c>
      <c r="T12" s="1">
        <v>4</v>
      </c>
      <c r="U12" s="1">
        <v>5</v>
      </c>
      <c r="V12" s="1">
        <v>5</v>
      </c>
      <c r="W12" s="1">
        <v>5</v>
      </c>
      <c r="X12" s="1">
        <v>5</v>
      </c>
      <c r="Y12" s="1">
        <f t="shared" si="0"/>
        <v>104</v>
      </c>
      <c r="Z12" s="1">
        <f t="shared" si="1"/>
        <v>110</v>
      </c>
      <c r="AA12" s="12">
        <f t="shared" si="2"/>
        <v>94.545454545454547</v>
      </c>
      <c r="AB12" s="35"/>
      <c r="AC12" s="1" t="s">
        <v>55</v>
      </c>
    </row>
    <row r="13" spans="1:29" ht="15.75" x14ac:dyDescent="0.25">
      <c r="A13" s="3" t="s">
        <v>26</v>
      </c>
      <c r="B13" s="26"/>
      <c r="C13" s="1">
        <v>5</v>
      </c>
      <c r="D13" s="1">
        <v>5</v>
      </c>
      <c r="E13" s="1">
        <v>4</v>
      </c>
      <c r="F13" s="1">
        <v>5</v>
      </c>
      <c r="G13" s="1">
        <v>5</v>
      </c>
      <c r="H13" s="1">
        <v>3</v>
      </c>
      <c r="I13" s="1">
        <v>4</v>
      </c>
      <c r="J13" s="1">
        <v>4</v>
      </c>
      <c r="K13" s="1">
        <v>3</v>
      </c>
      <c r="L13" s="1">
        <v>5</v>
      </c>
      <c r="M13" s="1">
        <v>1</v>
      </c>
      <c r="N13" s="1">
        <v>3</v>
      </c>
      <c r="O13" s="1">
        <v>4</v>
      </c>
      <c r="P13" s="1">
        <v>5</v>
      </c>
      <c r="Q13" s="1">
        <v>4</v>
      </c>
      <c r="R13" s="1">
        <v>5</v>
      </c>
      <c r="S13" s="1">
        <v>2</v>
      </c>
      <c r="T13" s="1">
        <v>3</v>
      </c>
      <c r="U13" s="1">
        <v>5</v>
      </c>
      <c r="V13" s="1">
        <v>3</v>
      </c>
      <c r="W13" s="1">
        <v>4</v>
      </c>
      <c r="X13" s="1">
        <v>1</v>
      </c>
      <c r="Y13" s="1">
        <f t="shared" si="0"/>
        <v>83</v>
      </c>
      <c r="Z13" s="1">
        <f t="shared" si="1"/>
        <v>110</v>
      </c>
      <c r="AA13" s="12">
        <f t="shared" si="2"/>
        <v>75.454545454545453</v>
      </c>
      <c r="AB13" s="35"/>
      <c r="AC13" s="1" t="s">
        <v>56</v>
      </c>
    </row>
    <row r="14" spans="1:29" ht="15.75" x14ac:dyDescent="0.25">
      <c r="A14" s="3" t="s">
        <v>27</v>
      </c>
      <c r="B14" s="26"/>
      <c r="C14" s="1">
        <v>4</v>
      </c>
      <c r="D14" s="1">
        <v>5</v>
      </c>
      <c r="E14" s="1">
        <v>5</v>
      </c>
      <c r="F14" s="1">
        <v>5</v>
      </c>
      <c r="G14" s="1">
        <v>2</v>
      </c>
      <c r="H14" s="1">
        <v>5</v>
      </c>
      <c r="I14" s="1">
        <v>5</v>
      </c>
      <c r="J14" s="1">
        <v>2</v>
      </c>
      <c r="K14" s="1">
        <v>5</v>
      </c>
      <c r="L14" s="1">
        <v>1</v>
      </c>
      <c r="M14" s="1">
        <v>1</v>
      </c>
      <c r="N14" s="1">
        <v>2</v>
      </c>
      <c r="O14" s="1">
        <v>1</v>
      </c>
      <c r="P14" s="1">
        <v>5</v>
      </c>
      <c r="Q14" s="1">
        <v>2</v>
      </c>
      <c r="R14" s="1">
        <v>5</v>
      </c>
      <c r="S14" s="1">
        <v>1</v>
      </c>
      <c r="T14" s="1">
        <v>2</v>
      </c>
      <c r="U14" s="1">
        <v>1</v>
      </c>
      <c r="V14" s="1">
        <v>1</v>
      </c>
      <c r="W14" s="1">
        <v>4</v>
      </c>
      <c r="X14" s="1">
        <v>1</v>
      </c>
      <c r="Y14" s="1">
        <f t="shared" si="0"/>
        <v>65</v>
      </c>
      <c r="Z14" s="1">
        <f t="shared" si="1"/>
        <v>110</v>
      </c>
      <c r="AA14" s="12">
        <f t="shared" si="2"/>
        <v>59.090909090909093</v>
      </c>
      <c r="AB14" s="35"/>
      <c r="AC14" s="1" t="s">
        <v>57</v>
      </c>
    </row>
    <row r="15" spans="1:29" ht="15.75" x14ac:dyDescent="0.25">
      <c r="A15" s="3" t="s">
        <v>28</v>
      </c>
      <c r="B15" s="26"/>
      <c r="C15" s="1">
        <v>5</v>
      </c>
      <c r="D15" s="1">
        <v>3</v>
      </c>
      <c r="E15" s="1">
        <v>5</v>
      </c>
      <c r="F15" s="1">
        <v>4</v>
      </c>
      <c r="G15" s="1">
        <v>1</v>
      </c>
      <c r="H15" s="1">
        <v>4</v>
      </c>
      <c r="I15" s="1">
        <v>5</v>
      </c>
      <c r="J15" s="1">
        <v>5</v>
      </c>
      <c r="K15" s="1">
        <v>5</v>
      </c>
      <c r="L15" s="1">
        <v>5</v>
      </c>
      <c r="M15" s="1">
        <v>1</v>
      </c>
      <c r="N15" s="1">
        <v>5</v>
      </c>
      <c r="O15" s="1">
        <v>2</v>
      </c>
      <c r="P15" s="1">
        <v>4</v>
      </c>
      <c r="Q15" s="1">
        <v>5</v>
      </c>
      <c r="R15" s="1">
        <v>5</v>
      </c>
      <c r="S15" s="1">
        <v>2</v>
      </c>
      <c r="T15" s="1">
        <v>4</v>
      </c>
      <c r="U15" s="1">
        <v>5</v>
      </c>
      <c r="V15" s="1">
        <v>5</v>
      </c>
      <c r="W15" s="1">
        <v>4</v>
      </c>
      <c r="X15" s="1">
        <v>5</v>
      </c>
      <c r="Y15" s="1">
        <f t="shared" si="0"/>
        <v>89</v>
      </c>
      <c r="Z15" s="1">
        <f t="shared" si="1"/>
        <v>110</v>
      </c>
      <c r="AA15" s="12">
        <f t="shared" si="2"/>
        <v>80.909090909090907</v>
      </c>
      <c r="AB15" s="35"/>
      <c r="AC15" s="1" t="s">
        <v>56</v>
      </c>
    </row>
    <row r="16" spans="1:29" ht="15.75" x14ac:dyDescent="0.25">
      <c r="A16" s="3" t="s">
        <v>29</v>
      </c>
      <c r="B16" s="26"/>
      <c r="C16" s="1">
        <v>5</v>
      </c>
      <c r="D16" s="1">
        <v>5</v>
      </c>
      <c r="E16" s="1">
        <v>4</v>
      </c>
      <c r="F16" s="1">
        <v>5</v>
      </c>
      <c r="G16" s="1">
        <v>3</v>
      </c>
      <c r="H16" s="1">
        <v>5</v>
      </c>
      <c r="I16" s="1">
        <v>2</v>
      </c>
      <c r="J16" s="1">
        <v>3</v>
      </c>
      <c r="K16" s="1">
        <v>5</v>
      </c>
      <c r="L16" s="1">
        <v>4</v>
      </c>
      <c r="M16" s="1">
        <v>1</v>
      </c>
      <c r="N16" s="1">
        <v>2</v>
      </c>
      <c r="O16" s="1">
        <v>4</v>
      </c>
      <c r="P16" s="1">
        <v>5</v>
      </c>
      <c r="Q16" s="1">
        <v>2</v>
      </c>
      <c r="R16" s="1">
        <v>4</v>
      </c>
      <c r="S16" s="1">
        <v>2</v>
      </c>
      <c r="T16" s="1">
        <v>1</v>
      </c>
      <c r="U16" s="1">
        <v>5</v>
      </c>
      <c r="V16" s="1">
        <v>4</v>
      </c>
      <c r="W16" s="1">
        <v>4</v>
      </c>
      <c r="X16" s="1">
        <v>3</v>
      </c>
      <c r="Y16" s="1">
        <f t="shared" si="0"/>
        <v>78</v>
      </c>
      <c r="Z16" s="1">
        <f t="shared" si="1"/>
        <v>110</v>
      </c>
      <c r="AA16" s="12">
        <f t="shared" si="2"/>
        <v>70.909090909090907</v>
      </c>
      <c r="AB16" s="35"/>
      <c r="AC16" s="1" t="s">
        <v>56</v>
      </c>
    </row>
    <row r="17" spans="1:29" ht="15.75" x14ac:dyDescent="0.25">
      <c r="A17" s="3" t="s">
        <v>30</v>
      </c>
      <c r="B17" s="26"/>
      <c r="C17" s="1">
        <v>5</v>
      </c>
      <c r="D17" s="1">
        <v>5</v>
      </c>
      <c r="E17" s="1">
        <v>4</v>
      </c>
      <c r="F17" s="1">
        <v>4</v>
      </c>
      <c r="G17" s="1">
        <v>5</v>
      </c>
      <c r="H17" s="1">
        <v>4</v>
      </c>
      <c r="I17" s="1">
        <v>5</v>
      </c>
      <c r="J17" s="1">
        <v>5</v>
      </c>
      <c r="K17" s="1">
        <v>5</v>
      </c>
      <c r="L17" s="1">
        <v>5</v>
      </c>
      <c r="M17" s="1">
        <v>1</v>
      </c>
      <c r="N17" s="1">
        <v>5</v>
      </c>
      <c r="O17" s="1">
        <v>1</v>
      </c>
      <c r="P17" s="1">
        <v>4</v>
      </c>
      <c r="Q17" s="1">
        <v>5</v>
      </c>
      <c r="R17" s="1">
        <v>4</v>
      </c>
      <c r="S17" s="1">
        <v>2</v>
      </c>
      <c r="T17" s="1">
        <v>5</v>
      </c>
      <c r="U17" s="1">
        <v>4</v>
      </c>
      <c r="V17" s="1">
        <v>5</v>
      </c>
      <c r="W17" s="1">
        <v>5</v>
      </c>
      <c r="X17" s="1">
        <v>4</v>
      </c>
      <c r="Y17" s="1">
        <f t="shared" si="0"/>
        <v>92</v>
      </c>
      <c r="Z17" s="1">
        <f t="shared" si="1"/>
        <v>110</v>
      </c>
      <c r="AA17" s="12">
        <f t="shared" si="2"/>
        <v>83.636363636363626</v>
      </c>
      <c r="AB17" s="35"/>
      <c r="AC17" s="1" t="s">
        <v>55</v>
      </c>
    </row>
    <row r="18" spans="1:29" ht="15.75" x14ac:dyDescent="0.25">
      <c r="A18" s="3" t="s">
        <v>31</v>
      </c>
      <c r="B18" s="26"/>
      <c r="C18" s="1">
        <v>4</v>
      </c>
      <c r="D18" s="1">
        <v>5</v>
      </c>
      <c r="E18" s="1">
        <v>5</v>
      </c>
      <c r="F18" s="1">
        <v>1</v>
      </c>
      <c r="G18" s="1">
        <v>4</v>
      </c>
      <c r="H18" s="1">
        <v>5</v>
      </c>
      <c r="I18" s="1">
        <v>5</v>
      </c>
      <c r="J18" s="1">
        <v>4</v>
      </c>
      <c r="K18" s="1">
        <v>5</v>
      </c>
      <c r="L18" s="1">
        <v>4</v>
      </c>
      <c r="M18" s="1">
        <v>1</v>
      </c>
      <c r="N18" s="1">
        <v>5</v>
      </c>
      <c r="O18" s="1">
        <v>5</v>
      </c>
      <c r="P18" s="1">
        <v>1</v>
      </c>
      <c r="Q18" s="1">
        <v>4</v>
      </c>
      <c r="R18" s="1">
        <v>5</v>
      </c>
      <c r="S18" s="1">
        <v>3</v>
      </c>
      <c r="T18" s="1">
        <v>3</v>
      </c>
      <c r="U18" s="1">
        <v>5</v>
      </c>
      <c r="V18" s="1">
        <v>5</v>
      </c>
      <c r="W18" s="1">
        <v>5</v>
      </c>
      <c r="X18" s="1">
        <v>5</v>
      </c>
      <c r="Y18" s="1">
        <f t="shared" si="0"/>
        <v>89</v>
      </c>
      <c r="Z18" s="1">
        <f t="shared" si="1"/>
        <v>110</v>
      </c>
      <c r="AA18" s="12">
        <f t="shared" si="2"/>
        <v>80.909090909090907</v>
      </c>
      <c r="AB18" s="35"/>
      <c r="AC18" s="1" t="s">
        <v>56</v>
      </c>
    </row>
    <row r="19" spans="1:29" ht="15.75" x14ac:dyDescent="0.25">
      <c r="A19" s="3" t="s">
        <v>32</v>
      </c>
      <c r="B19" s="26"/>
      <c r="C19" s="1">
        <v>4</v>
      </c>
      <c r="D19" s="1">
        <v>2</v>
      </c>
      <c r="E19" s="1">
        <v>5</v>
      </c>
      <c r="F19" s="1">
        <v>3</v>
      </c>
      <c r="G19" s="1">
        <v>5</v>
      </c>
      <c r="H19" s="1">
        <v>4</v>
      </c>
      <c r="I19" s="1">
        <v>4</v>
      </c>
      <c r="J19" s="1">
        <v>3</v>
      </c>
      <c r="K19" s="1">
        <v>5</v>
      </c>
      <c r="L19" s="1">
        <v>4</v>
      </c>
      <c r="M19" s="1">
        <v>2</v>
      </c>
      <c r="N19" s="1">
        <v>4</v>
      </c>
      <c r="O19" s="1">
        <v>5</v>
      </c>
      <c r="P19" s="1">
        <v>5</v>
      </c>
      <c r="Q19" s="1">
        <v>3</v>
      </c>
      <c r="R19" s="1">
        <v>5</v>
      </c>
      <c r="S19" s="1">
        <v>4</v>
      </c>
      <c r="T19" s="1">
        <v>3</v>
      </c>
      <c r="U19" s="1">
        <v>1</v>
      </c>
      <c r="V19" s="1">
        <v>3</v>
      </c>
      <c r="W19" s="1">
        <v>5</v>
      </c>
      <c r="X19" s="1">
        <v>2</v>
      </c>
      <c r="Y19" s="1">
        <f t="shared" si="0"/>
        <v>81</v>
      </c>
      <c r="Z19" s="1">
        <f t="shared" si="1"/>
        <v>110</v>
      </c>
      <c r="AA19" s="12">
        <f t="shared" si="2"/>
        <v>73.636363636363626</v>
      </c>
      <c r="AB19" s="35"/>
      <c r="AC19" s="1" t="s">
        <v>56</v>
      </c>
    </row>
    <row r="20" spans="1:29" ht="15.75" x14ac:dyDescent="0.25">
      <c r="A20" s="3" t="s">
        <v>33</v>
      </c>
      <c r="B20" s="26"/>
      <c r="C20" s="1">
        <v>5</v>
      </c>
      <c r="D20" s="1">
        <v>5</v>
      </c>
      <c r="E20" s="1">
        <v>5</v>
      </c>
      <c r="F20" s="1">
        <v>5</v>
      </c>
      <c r="G20" s="1">
        <v>2</v>
      </c>
      <c r="H20" s="1">
        <v>1</v>
      </c>
      <c r="I20" s="1">
        <v>5</v>
      </c>
      <c r="J20" s="1">
        <v>2</v>
      </c>
      <c r="K20" s="1">
        <v>5</v>
      </c>
      <c r="L20" s="1">
        <v>5</v>
      </c>
      <c r="M20" s="1">
        <v>1</v>
      </c>
      <c r="N20" s="1">
        <v>2</v>
      </c>
      <c r="O20" s="1">
        <v>5</v>
      </c>
      <c r="P20" s="1">
        <v>4</v>
      </c>
      <c r="Q20" s="1">
        <v>3</v>
      </c>
      <c r="R20" s="1">
        <v>4</v>
      </c>
      <c r="S20" s="1">
        <v>1</v>
      </c>
      <c r="T20" s="1">
        <v>5</v>
      </c>
      <c r="U20" s="1">
        <v>5</v>
      </c>
      <c r="V20" s="1">
        <v>5</v>
      </c>
      <c r="W20" s="1">
        <v>5</v>
      </c>
      <c r="X20" s="1">
        <v>1</v>
      </c>
      <c r="Y20" s="1">
        <f t="shared" si="0"/>
        <v>81</v>
      </c>
      <c r="Z20" s="1">
        <f t="shared" si="1"/>
        <v>110</v>
      </c>
      <c r="AA20" s="12">
        <f t="shared" si="2"/>
        <v>73.636363636363626</v>
      </c>
      <c r="AB20" s="35"/>
      <c r="AC20" s="1" t="s">
        <v>56</v>
      </c>
    </row>
    <row r="21" spans="1:29" ht="15.75" x14ac:dyDescent="0.25">
      <c r="A21" s="3" t="s">
        <v>34</v>
      </c>
      <c r="B21" s="26"/>
      <c r="C21" s="1">
        <v>5</v>
      </c>
      <c r="D21" s="1">
        <v>5</v>
      </c>
      <c r="E21" s="1">
        <v>5</v>
      </c>
      <c r="F21" s="1">
        <v>5</v>
      </c>
      <c r="G21" s="1">
        <v>5</v>
      </c>
      <c r="H21" s="1">
        <v>5</v>
      </c>
      <c r="I21" s="1">
        <v>5</v>
      </c>
      <c r="J21" s="1">
        <v>5</v>
      </c>
      <c r="K21" s="1">
        <v>5</v>
      </c>
      <c r="L21" s="1">
        <v>5</v>
      </c>
      <c r="M21" s="1">
        <v>1</v>
      </c>
      <c r="N21" s="1">
        <v>5</v>
      </c>
      <c r="O21" s="1">
        <v>5</v>
      </c>
      <c r="P21" s="1">
        <v>5</v>
      </c>
      <c r="Q21" s="1">
        <v>5</v>
      </c>
      <c r="R21" s="1">
        <v>5</v>
      </c>
      <c r="S21" s="1">
        <v>5</v>
      </c>
      <c r="T21" s="1">
        <v>5</v>
      </c>
      <c r="U21" s="1">
        <v>5</v>
      </c>
      <c r="V21" s="1">
        <v>5</v>
      </c>
      <c r="W21" s="1">
        <v>5</v>
      </c>
      <c r="X21" s="1">
        <v>5</v>
      </c>
      <c r="Y21" s="1">
        <f t="shared" si="0"/>
        <v>106</v>
      </c>
      <c r="Z21" s="1">
        <f t="shared" si="1"/>
        <v>110</v>
      </c>
      <c r="AA21" s="12">
        <f t="shared" si="2"/>
        <v>96.36363636363636</v>
      </c>
      <c r="AB21" s="35"/>
      <c r="AC21" s="1" t="s">
        <v>55</v>
      </c>
    </row>
    <row r="22" spans="1:29" ht="15.75" x14ac:dyDescent="0.25">
      <c r="A22" s="3" t="s">
        <v>35</v>
      </c>
      <c r="B22" s="26"/>
      <c r="C22" s="1">
        <v>5</v>
      </c>
      <c r="D22" s="1">
        <v>5</v>
      </c>
      <c r="E22" s="1">
        <v>1</v>
      </c>
      <c r="F22" s="1">
        <v>4</v>
      </c>
      <c r="G22" s="1">
        <v>3</v>
      </c>
      <c r="H22" s="1">
        <v>5</v>
      </c>
      <c r="I22" s="1">
        <v>5</v>
      </c>
      <c r="J22" s="1">
        <v>5</v>
      </c>
      <c r="K22" s="1">
        <v>3</v>
      </c>
      <c r="L22" s="1">
        <v>4</v>
      </c>
      <c r="M22" s="1">
        <v>2</v>
      </c>
      <c r="N22" s="1">
        <v>3</v>
      </c>
      <c r="O22" s="1">
        <v>1</v>
      </c>
      <c r="P22" s="1">
        <v>4</v>
      </c>
      <c r="Q22" s="1">
        <v>5</v>
      </c>
      <c r="R22" s="1">
        <v>4</v>
      </c>
      <c r="S22" s="1">
        <v>3</v>
      </c>
      <c r="T22" s="1">
        <v>5</v>
      </c>
      <c r="U22" s="1">
        <v>4</v>
      </c>
      <c r="V22" s="1">
        <v>5</v>
      </c>
      <c r="W22" s="1">
        <v>5</v>
      </c>
      <c r="X22" s="1">
        <v>2</v>
      </c>
      <c r="Y22" s="1">
        <f t="shared" si="0"/>
        <v>83</v>
      </c>
      <c r="Z22" s="1">
        <f t="shared" si="1"/>
        <v>110</v>
      </c>
      <c r="AA22" s="12">
        <f t="shared" si="2"/>
        <v>75.454545454545453</v>
      </c>
      <c r="AB22" s="35"/>
      <c r="AC22" s="1" t="s">
        <v>56</v>
      </c>
    </row>
    <row r="23" spans="1:29" ht="15.75" x14ac:dyDescent="0.25">
      <c r="A23" s="3" t="s">
        <v>36</v>
      </c>
      <c r="B23" s="26"/>
      <c r="C23" s="1">
        <v>4</v>
      </c>
      <c r="D23" s="1">
        <v>4</v>
      </c>
      <c r="E23" s="1">
        <v>4</v>
      </c>
      <c r="F23" s="1">
        <v>4</v>
      </c>
      <c r="G23" s="1">
        <v>4</v>
      </c>
      <c r="H23" s="1">
        <v>4</v>
      </c>
      <c r="I23" s="1">
        <v>4</v>
      </c>
      <c r="J23" s="1">
        <v>4</v>
      </c>
      <c r="K23" s="1">
        <v>5</v>
      </c>
      <c r="L23" s="1">
        <v>4</v>
      </c>
      <c r="M23" s="1">
        <v>2</v>
      </c>
      <c r="N23" s="1">
        <v>2</v>
      </c>
      <c r="O23" s="1">
        <v>4</v>
      </c>
      <c r="P23" s="1">
        <v>5</v>
      </c>
      <c r="Q23" s="1">
        <v>4</v>
      </c>
      <c r="R23" s="1">
        <v>4</v>
      </c>
      <c r="S23" s="1">
        <v>4</v>
      </c>
      <c r="T23" s="1">
        <v>4</v>
      </c>
      <c r="U23" s="1">
        <v>4</v>
      </c>
      <c r="V23" s="1">
        <v>4</v>
      </c>
      <c r="W23" s="1">
        <v>4</v>
      </c>
      <c r="X23" s="1">
        <v>2</v>
      </c>
      <c r="Y23" s="1">
        <f t="shared" si="0"/>
        <v>84</v>
      </c>
      <c r="Z23" s="1">
        <f t="shared" si="1"/>
        <v>110</v>
      </c>
      <c r="AA23" s="12">
        <f t="shared" si="2"/>
        <v>76.363636363636374</v>
      </c>
      <c r="AB23" s="35"/>
      <c r="AC23" s="1" t="s">
        <v>56</v>
      </c>
    </row>
    <row r="24" spans="1:29" ht="15.75" x14ac:dyDescent="0.25">
      <c r="A24" s="3" t="s">
        <v>37</v>
      </c>
      <c r="B24" s="26"/>
      <c r="C24" s="1">
        <v>5</v>
      </c>
      <c r="D24" s="1">
        <v>3</v>
      </c>
      <c r="E24" s="1">
        <v>5</v>
      </c>
      <c r="F24" s="1">
        <v>5</v>
      </c>
      <c r="G24" s="1">
        <v>4</v>
      </c>
      <c r="H24" s="1">
        <v>5</v>
      </c>
      <c r="I24" s="1">
        <v>5</v>
      </c>
      <c r="J24" s="1">
        <v>5</v>
      </c>
      <c r="K24" s="1">
        <v>5</v>
      </c>
      <c r="L24" s="1">
        <v>5</v>
      </c>
      <c r="M24" s="1">
        <v>1</v>
      </c>
      <c r="N24" s="1">
        <v>5</v>
      </c>
      <c r="O24" s="1">
        <v>5</v>
      </c>
      <c r="P24" s="1">
        <v>5</v>
      </c>
      <c r="Q24" s="1">
        <v>2</v>
      </c>
      <c r="R24" s="1">
        <v>5</v>
      </c>
      <c r="S24" s="1">
        <v>1</v>
      </c>
      <c r="T24" s="1">
        <v>2</v>
      </c>
      <c r="U24" s="1">
        <v>1</v>
      </c>
      <c r="V24" s="1">
        <v>5</v>
      </c>
      <c r="W24" s="1">
        <v>5</v>
      </c>
      <c r="X24" s="1">
        <v>1</v>
      </c>
      <c r="Y24" s="1">
        <f t="shared" si="0"/>
        <v>85</v>
      </c>
      <c r="Z24" s="1">
        <f t="shared" si="1"/>
        <v>110</v>
      </c>
      <c r="AA24" s="12">
        <f t="shared" si="2"/>
        <v>77.272727272727266</v>
      </c>
      <c r="AB24" s="35"/>
      <c r="AC24" s="1" t="s">
        <v>56</v>
      </c>
    </row>
    <row r="25" spans="1:29" ht="15.75" x14ac:dyDescent="0.25">
      <c r="A25" s="3" t="s">
        <v>38</v>
      </c>
      <c r="B25" s="26"/>
      <c r="C25" s="1">
        <v>5</v>
      </c>
      <c r="D25" s="1">
        <v>5</v>
      </c>
      <c r="E25" s="1">
        <v>5</v>
      </c>
      <c r="F25" s="1">
        <v>4</v>
      </c>
      <c r="G25" s="1">
        <v>4</v>
      </c>
      <c r="H25" s="1">
        <v>4</v>
      </c>
      <c r="I25" s="1">
        <v>4</v>
      </c>
      <c r="J25" s="1">
        <v>5</v>
      </c>
      <c r="K25" s="1">
        <v>5</v>
      </c>
      <c r="L25" s="1">
        <v>5</v>
      </c>
      <c r="M25" s="1">
        <v>1</v>
      </c>
      <c r="N25" s="1">
        <v>5</v>
      </c>
      <c r="O25" s="1">
        <v>2</v>
      </c>
      <c r="P25" s="1">
        <v>5</v>
      </c>
      <c r="Q25" s="1">
        <v>5</v>
      </c>
      <c r="R25" s="1">
        <v>5</v>
      </c>
      <c r="S25" s="1">
        <v>4</v>
      </c>
      <c r="T25" s="1">
        <v>4</v>
      </c>
      <c r="U25" s="1">
        <v>2</v>
      </c>
      <c r="V25" s="1">
        <v>5</v>
      </c>
      <c r="W25" s="1">
        <v>5</v>
      </c>
      <c r="X25" s="1">
        <v>5</v>
      </c>
      <c r="Y25" s="1">
        <f t="shared" si="0"/>
        <v>94</v>
      </c>
      <c r="Z25" s="1">
        <f t="shared" si="1"/>
        <v>110</v>
      </c>
      <c r="AA25" s="12">
        <f t="shared" si="2"/>
        <v>85.454545454545453</v>
      </c>
      <c r="AB25" s="35"/>
      <c r="AC25" s="1" t="s">
        <v>55</v>
      </c>
    </row>
    <row r="26" spans="1:29" ht="15.75" x14ac:dyDescent="0.25">
      <c r="A26" s="3" t="s">
        <v>39</v>
      </c>
      <c r="B26" s="25"/>
      <c r="C26" s="1">
        <v>5</v>
      </c>
      <c r="D26" s="1">
        <v>5</v>
      </c>
      <c r="E26" s="1">
        <v>4</v>
      </c>
      <c r="F26" s="1">
        <v>4</v>
      </c>
      <c r="G26" s="1">
        <v>4</v>
      </c>
      <c r="H26" s="1">
        <v>4</v>
      </c>
      <c r="I26" s="1">
        <v>4</v>
      </c>
      <c r="J26" s="1">
        <v>4</v>
      </c>
      <c r="K26" s="1">
        <v>5</v>
      </c>
      <c r="L26" s="1">
        <v>4</v>
      </c>
      <c r="M26" s="1">
        <v>1</v>
      </c>
      <c r="N26" s="1">
        <v>5</v>
      </c>
      <c r="O26" s="1">
        <v>3</v>
      </c>
      <c r="P26" s="1">
        <v>4</v>
      </c>
      <c r="Q26" s="1">
        <v>4</v>
      </c>
      <c r="R26" s="1">
        <v>5</v>
      </c>
      <c r="S26" s="1">
        <v>4</v>
      </c>
      <c r="T26" s="1">
        <v>4</v>
      </c>
      <c r="U26" s="1">
        <v>4</v>
      </c>
      <c r="V26" s="1">
        <v>5</v>
      </c>
      <c r="W26" s="1">
        <v>5</v>
      </c>
      <c r="X26" s="1">
        <v>2</v>
      </c>
      <c r="Y26" s="1">
        <f t="shared" si="0"/>
        <v>89</v>
      </c>
      <c r="Z26" s="1">
        <f t="shared" si="1"/>
        <v>110</v>
      </c>
      <c r="AA26" s="12">
        <f t="shared" si="2"/>
        <v>80.909090909090907</v>
      </c>
      <c r="AB26" s="36"/>
      <c r="AC26" s="1" t="s">
        <v>56</v>
      </c>
    </row>
    <row r="27" spans="1:29" ht="15.75" x14ac:dyDescent="0.25">
      <c r="A27" s="1" t="s">
        <v>10</v>
      </c>
      <c r="B27" s="1" t="s">
        <v>5</v>
      </c>
      <c r="C27" s="13">
        <f>SUM(C4:C26)</f>
        <v>106</v>
      </c>
      <c r="D27" s="13">
        <f t="shared" ref="D27:X27" si="3">SUM(D4:D26)</f>
        <v>104</v>
      </c>
      <c r="E27" s="13">
        <f t="shared" si="3"/>
        <v>100</v>
      </c>
      <c r="F27" s="13">
        <f t="shared" si="3"/>
        <v>95</v>
      </c>
      <c r="G27" s="13">
        <f t="shared" si="3"/>
        <v>91</v>
      </c>
      <c r="H27" s="13">
        <f t="shared" si="3"/>
        <v>96</v>
      </c>
      <c r="I27" s="13">
        <f t="shared" si="3"/>
        <v>101</v>
      </c>
      <c r="J27" s="13">
        <f t="shared" si="3"/>
        <v>97</v>
      </c>
      <c r="K27" s="13">
        <f t="shared" si="3"/>
        <v>107</v>
      </c>
      <c r="L27" s="13">
        <f t="shared" si="3"/>
        <v>99</v>
      </c>
      <c r="M27" s="13">
        <f t="shared" si="3"/>
        <v>32</v>
      </c>
      <c r="N27" s="13">
        <f t="shared" si="3"/>
        <v>91</v>
      </c>
      <c r="O27" s="13">
        <f t="shared" si="3"/>
        <v>78</v>
      </c>
      <c r="P27" s="13">
        <f t="shared" si="3"/>
        <v>101</v>
      </c>
      <c r="Q27" s="13">
        <f t="shared" si="3"/>
        <v>89</v>
      </c>
      <c r="R27" s="13">
        <f t="shared" si="3"/>
        <v>104</v>
      </c>
      <c r="S27" s="13">
        <f t="shared" si="3"/>
        <v>73</v>
      </c>
      <c r="T27" s="13">
        <f t="shared" si="3"/>
        <v>83</v>
      </c>
      <c r="U27" s="13">
        <f t="shared" si="3"/>
        <v>92</v>
      </c>
      <c r="V27" s="13">
        <f t="shared" si="3"/>
        <v>94</v>
      </c>
      <c r="W27" s="13">
        <f t="shared" si="3"/>
        <v>109</v>
      </c>
      <c r="X27" s="13">
        <f t="shared" si="3"/>
        <v>71</v>
      </c>
      <c r="Y27" s="1">
        <f>SUM(Y4:Y26)</f>
        <v>2013</v>
      </c>
      <c r="Z27" s="4"/>
      <c r="AA27" s="4"/>
      <c r="AB27" s="4"/>
      <c r="AC27" s="2"/>
    </row>
    <row r="28" spans="1:29" ht="15.75" x14ac:dyDescent="0.25">
      <c r="A28" s="1" t="s">
        <v>43</v>
      </c>
      <c r="B28" s="1" t="s">
        <v>6</v>
      </c>
      <c r="C28" s="13">
        <f>5*23</f>
        <v>115</v>
      </c>
      <c r="D28" s="13">
        <f t="shared" ref="D28:X28" si="4">5*23</f>
        <v>115</v>
      </c>
      <c r="E28" s="13">
        <f t="shared" si="4"/>
        <v>115</v>
      </c>
      <c r="F28" s="13">
        <f t="shared" si="4"/>
        <v>115</v>
      </c>
      <c r="G28" s="13">
        <f t="shared" si="4"/>
        <v>115</v>
      </c>
      <c r="H28" s="13">
        <f t="shared" si="4"/>
        <v>115</v>
      </c>
      <c r="I28" s="13">
        <f t="shared" si="4"/>
        <v>115</v>
      </c>
      <c r="J28" s="13">
        <f t="shared" si="4"/>
        <v>115</v>
      </c>
      <c r="K28" s="13">
        <f t="shared" si="4"/>
        <v>115</v>
      </c>
      <c r="L28" s="13">
        <f t="shared" si="4"/>
        <v>115</v>
      </c>
      <c r="M28" s="13">
        <f t="shared" si="4"/>
        <v>115</v>
      </c>
      <c r="N28" s="13">
        <f t="shared" si="4"/>
        <v>115</v>
      </c>
      <c r="O28" s="13">
        <f t="shared" si="4"/>
        <v>115</v>
      </c>
      <c r="P28" s="13">
        <f t="shared" si="4"/>
        <v>115</v>
      </c>
      <c r="Q28" s="13">
        <f t="shared" si="4"/>
        <v>115</v>
      </c>
      <c r="R28" s="13">
        <f t="shared" si="4"/>
        <v>115</v>
      </c>
      <c r="S28" s="13">
        <f t="shared" si="4"/>
        <v>115</v>
      </c>
      <c r="T28" s="13">
        <f t="shared" si="4"/>
        <v>115</v>
      </c>
      <c r="U28" s="13">
        <f t="shared" si="4"/>
        <v>115</v>
      </c>
      <c r="V28" s="13">
        <f t="shared" si="4"/>
        <v>115</v>
      </c>
      <c r="W28" s="13">
        <f t="shared" si="4"/>
        <v>115</v>
      </c>
      <c r="X28" s="13">
        <f t="shared" si="4"/>
        <v>115</v>
      </c>
      <c r="Y28" s="4"/>
      <c r="Z28" s="4"/>
      <c r="AA28" s="4"/>
      <c r="AB28" s="4"/>
      <c r="AC28" s="2"/>
    </row>
    <row r="29" spans="1:29" ht="15.75" x14ac:dyDescent="0.25">
      <c r="A29" s="1" t="s">
        <v>1</v>
      </c>
      <c r="B29" s="2"/>
      <c r="C29" s="8">
        <f>C27/C28*100</f>
        <v>92.173913043478265</v>
      </c>
      <c r="D29" s="8">
        <f t="shared" ref="D29:X29" si="5">D27/D28*100</f>
        <v>90.434782608695656</v>
      </c>
      <c r="E29" s="8">
        <f t="shared" si="5"/>
        <v>86.956521739130437</v>
      </c>
      <c r="F29" s="8">
        <f t="shared" si="5"/>
        <v>82.608695652173907</v>
      </c>
      <c r="G29" s="8">
        <f t="shared" si="5"/>
        <v>79.130434782608688</v>
      </c>
      <c r="H29" s="8">
        <f t="shared" si="5"/>
        <v>83.478260869565219</v>
      </c>
      <c r="I29" s="8">
        <f t="shared" si="5"/>
        <v>87.826086956521749</v>
      </c>
      <c r="J29" s="8">
        <f t="shared" si="5"/>
        <v>84.34782608695653</v>
      </c>
      <c r="K29" s="8">
        <f t="shared" si="5"/>
        <v>93.043478260869563</v>
      </c>
      <c r="L29" s="8">
        <f t="shared" si="5"/>
        <v>86.08695652173914</v>
      </c>
      <c r="M29" s="8">
        <f t="shared" si="5"/>
        <v>27.826086956521738</v>
      </c>
      <c r="N29" s="8">
        <f t="shared" si="5"/>
        <v>79.130434782608688</v>
      </c>
      <c r="O29" s="8">
        <f t="shared" si="5"/>
        <v>67.826086956521735</v>
      </c>
      <c r="P29" s="8">
        <f t="shared" si="5"/>
        <v>87.826086956521749</v>
      </c>
      <c r="Q29" s="8">
        <f t="shared" si="5"/>
        <v>77.391304347826079</v>
      </c>
      <c r="R29" s="8">
        <f t="shared" si="5"/>
        <v>90.434782608695656</v>
      </c>
      <c r="S29" s="8">
        <f t="shared" si="5"/>
        <v>63.478260869565219</v>
      </c>
      <c r="T29" s="8">
        <f t="shared" si="5"/>
        <v>72.173913043478265</v>
      </c>
      <c r="U29" s="8">
        <f t="shared" si="5"/>
        <v>80</v>
      </c>
      <c r="V29" s="8">
        <f t="shared" si="5"/>
        <v>81.739130434782609</v>
      </c>
      <c r="W29" s="8">
        <f t="shared" si="5"/>
        <v>94.782608695652172</v>
      </c>
      <c r="X29" s="8">
        <f t="shared" si="5"/>
        <v>61.739130434782609</v>
      </c>
      <c r="Y29" s="2"/>
      <c r="Z29" s="2"/>
      <c r="AA29" s="2"/>
      <c r="AB29" s="2"/>
      <c r="AC29" s="2"/>
    </row>
    <row r="30" spans="1:29" ht="15.75" x14ac:dyDescent="0.25">
      <c r="A30" s="1" t="s">
        <v>13</v>
      </c>
      <c r="B30" s="2"/>
      <c r="C30" s="21">
        <f>AVERAGE(C29:X29)</f>
        <v>79.565217391304344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3"/>
      <c r="Y30" s="2"/>
      <c r="Z30" s="2"/>
      <c r="AA30" s="2"/>
      <c r="AB30" s="2"/>
      <c r="AC30" s="2"/>
    </row>
    <row r="31" spans="1:29" ht="15.75" x14ac:dyDescent="0.25">
      <c r="A31" s="1" t="s">
        <v>9</v>
      </c>
      <c r="B31" s="2"/>
      <c r="C31" s="18" t="s">
        <v>45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20"/>
      <c r="Y31" s="2"/>
      <c r="Z31" s="2"/>
      <c r="AA31" s="2"/>
      <c r="AB31" s="2"/>
      <c r="AC31" s="2"/>
    </row>
    <row r="32" spans="1:29" ht="15.75" x14ac:dyDescent="0.25">
      <c r="A32" s="1" t="s">
        <v>11</v>
      </c>
      <c r="B32" s="5"/>
      <c r="C32" s="7">
        <f>CORREL(C4:C26,Y4:$Y$26)</f>
        <v>0.34415340397895799</v>
      </c>
      <c r="D32" s="7">
        <f>CORREL(D4:D26,Y4:$Y$26)</f>
        <v>0.19759988111066312</v>
      </c>
      <c r="E32" s="7">
        <f>CORREL(E4:E26,Y4:$Y$26)</f>
        <v>0.27707905317625497</v>
      </c>
      <c r="F32" s="7">
        <f>CORREL(F4:F26,Y4:$Y$26)</f>
        <v>0.16119203495985956</v>
      </c>
      <c r="G32" s="7">
        <f>CORREL(G4:G26,Y4:$Y$26)</f>
        <v>0.46767530674496194</v>
      </c>
      <c r="H32" s="7">
        <f>CORREL(H4:H26,Y4:$Y$26)</f>
        <v>0.33729554865159173</v>
      </c>
      <c r="I32" s="7">
        <f>CORREL(I4:I26,Y4:$Y$26)</f>
        <v>0.26687796368839478</v>
      </c>
      <c r="J32" s="7">
        <f>CORREL(J4:J26,Y4:$Y$26)</f>
        <v>0.71500978105963187</v>
      </c>
      <c r="K32" s="7">
        <f>CORREL(K4:K26,Y4:$Y$26)</f>
        <v>0.30436862298293055</v>
      </c>
      <c r="L32" s="7">
        <f>CORREL(L4:L26,Y4:$Y$26)</f>
        <v>0.73948266079443548</v>
      </c>
      <c r="M32" s="7">
        <f>CORREL(M4:M26,Y4:$Y$26)</f>
        <v>-0.37763289055685501</v>
      </c>
      <c r="N32" s="7">
        <f>CORREL(N4:N26,Y4:$Y$26)</f>
        <v>0.74244133039665716</v>
      </c>
      <c r="O32" s="7">
        <f>CORREL(O4:O26,Y4:$Y$26)</f>
        <v>0.25088993311207475</v>
      </c>
      <c r="P32" s="7">
        <f>CORREL(P4:P26,Y4:$Y$26)</f>
        <v>0.21564873393637354</v>
      </c>
      <c r="Q32" s="7">
        <f>CORREL(Q4:Q26,Y4:$Y$26)</f>
        <v>0.65632897019380976</v>
      </c>
      <c r="R32" s="7">
        <f>CORREL(R4:R26,Y4:$Y$26)</f>
        <v>0.32235200771325989</v>
      </c>
      <c r="S32" s="7">
        <f>CORREL(S4:S26,Y4:$Y$26)</f>
        <v>0.55416376142110202</v>
      </c>
      <c r="T32" s="7">
        <f>CORREL(T4:T26,Y4:$Y$26)</f>
        <v>0.45726563852248991</v>
      </c>
      <c r="U32" s="7">
        <f>CORREL(U4:U26,Y4:$Y$26)</f>
        <v>0.33339404658030997</v>
      </c>
      <c r="V32" s="7">
        <f>CORREL(V4:V26,Y4:$Y$26)</f>
        <v>0.65555205429782226</v>
      </c>
      <c r="W32" s="7">
        <f>CORREL(W4:W26,Y4:$Y$26)</f>
        <v>0.49432148049686314</v>
      </c>
      <c r="X32" s="7">
        <f>CORREL(X4:X26,Y4:$Y$26)</f>
        <v>0.59128840359107593</v>
      </c>
      <c r="Y32" s="2"/>
      <c r="Z32" s="2"/>
      <c r="AA32" s="2"/>
      <c r="AB32" s="2"/>
      <c r="AC32" s="2"/>
    </row>
    <row r="33" spans="1:29" ht="15.75" x14ac:dyDescent="0.25">
      <c r="A33" s="1" t="s">
        <v>12</v>
      </c>
      <c r="B33" s="6"/>
      <c r="C33" s="4" t="str">
        <f>IF(C32&gt;C31,"Puas","Tidak Puas ")</f>
        <v xml:space="preserve">Tidak Puas </v>
      </c>
      <c r="D33" s="4" t="str">
        <f t="shared" ref="D33:X33" si="6">IF(D32&gt;D31,"Puas","Tidak Puas ")</f>
        <v>Puas</v>
      </c>
      <c r="E33" s="4" t="str">
        <f t="shared" si="6"/>
        <v>Puas</v>
      </c>
      <c r="F33" s="4" t="str">
        <f t="shared" si="6"/>
        <v>Puas</v>
      </c>
      <c r="G33" s="4" t="str">
        <f t="shared" si="6"/>
        <v>Puas</v>
      </c>
      <c r="H33" s="4" t="str">
        <f t="shared" si="6"/>
        <v>Puas</v>
      </c>
      <c r="I33" s="4" t="str">
        <f t="shared" si="6"/>
        <v>Puas</v>
      </c>
      <c r="J33" s="4" t="str">
        <f t="shared" si="6"/>
        <v>Puas</v>
      </c>
      <c r="K33" s="4" t="str">
        <f t="shared" si="6"/>
        <v>Puas</v>
      </c>
      <c r="L33" s="4" t="str">
        <f t="shared" si="6"/>
        <v>Puas</v>
      </c>
      <c r="M33" s="4" t="str">
        <f t="shared" si="6"/>
        <v xml:space="preserve">Tidak Puas </v>
      </c>
      <c r="N33" s="4" t="str">
        <f t="shared" si="6"/>
        <v>Puas</v>
      </c>
      <c r="O33" s="4" t="str">
        <f t="shared" si="6"/>
        <v>Puas</v>
      </c>
      <c r="P33" s="4" t="str">
        <f t="shared" si="6"/>
        <v>Puas</v>
      </c>
      <c r="Q33" s="4" t="str">
        <f t="shared" si="6"/>
        <v>Puas</v>
      </c>
      <c r="R33" s="4" t="str">
        <f t="shared" si="6"/>
        <v>Puas</v>
      </c>
      <c r="S33" s="4" t="str">
        <f t="shared" si="6"/>
        <v>Puas</v>
      </c>
      <c r="T33" s="4" t="str">
        <f t="shared" si="6"/>
        <v>Puas</v>
      </c>
      <c r="U33" s="4" t="str">
        <f t="shared" si="6"/>
        <v>Puas</v>
      </c>
      <c r="V33" s="4" t="str">
        <f t="shared" si="6"/>
        <v>Puas</v>
      </c>
      <c r="W33" s="4" t="str">
        <f t="shared" si="6"/>
        <v>Puas</v>
      </c>
      <c r="X33" s="4" t="str">
        <f t="shared" si="6"/>
        <v>Puas</v>
      </c>
      <c r="Y33" s="2"/>
      <c r="Z33" s="2"/>
      <c r="AA33" s="2"/>
      <c r="AB33" s="2"/>
      <c r="AC33" s="2"/>
    </row>
  </sheetData>
  <mergeCells count="10">
    <mergeCell ref="A2:A3"/>
    <mergeCell ref="B2:B3"/>
    <mergeCell ref="C2:X2"/>
    <mergeCell ref="AA2:AA3"/>
    <mergeCell ref="AB2:AB3"/>
    <mergeCell ref="AC2:AC3"/>
    <mergeCell ref="B4:B26"/>
    <mergeCell ref="AB4:AB26"/>
    <mergeCell ref="C30:X30"/>
    <mergeCell ref="C31:X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5678A-92DF-4409-AF82-6BCBAC80A6EB}">
  <dimension ref="A1:AN30"/>
  <sheetViews>
    <sheetView tabSelected="1" zoomScale="55" zoomScaleNormal="55" workbookViewId="0">
      <selection activeCell="AM3" sqref="AM3:AM25"/>
    </sheetView>
  </sheetViews>
  <sheetFormatPr defaultRowHeight="15" x14ac:dyDescent="0.25"/>
  <cols>
    <col min="1" max="1" width="20" customWidth="1"/>
    <col min="38" max="38" width="11.42578125" customWidth="1"/>
    <col min="39" max="39" width="13.5703125" customWidth="1"/>
    <col min="40" max="40" width="16" customWidth="1"/>
  </cols>
  <sheetData>
    <row r="1" spans="1:40" ht="15.75" x14ac:dyDescent="0.25">
      <c r="A1" s="24" t="s">
        <v>2</v>
      </c>
      <c r="B1" s="18" t="s">
        <v>14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20"/>
      <c r="AK1" s="16" t="s">
        <v>15</v>
      </c>
      <c r="AL1" s="30" t="s">
        <v>48</v>
      </c>
      <c r="AM1" s="30" t="s">
        <v>54</v>
      </c>
      <c r="AN1" s="30" t="s">
        <v>53</v>
      </c>
    </row>
    <row r="2" spans="1:40" ht="15.75" x14ac:dyDescent="0.25">
      <c r="A2" s="25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1">
        <v>32</v>
      </c>
      <c r="AH2" s="1">
        <v>33</v>
      </c>
      <c r="AI2" s="1">
        <v>34</v>
      </c>
      <c r="AJ2" s="1">
        <v>35</v>
      </c>
      <c r="AK2" s="17"/>
      <c r="AL2" s="30"/>
      <c r="AM2" s="30"/>
      <c r="AN2" s="30"/>
    </row>
    <row r="3" spans="1:40" ht="15.75" x14ac:dyDescent="0.25">
      <c r="A3" s="3" t="s">
        <v>40</v>
      </c>
      <c r="B3" s="1">
        <v>0</v>
      </c>
      <c r="C3" s="1">
        <v>1</v>
      </c>
      <c r="D3" s="1">
        <v>1</v>
      </c>
      <c r="E3" s="1">
        <v>1</v>
      </c>
      <c r="F3" s="1">
        <v>0</v>
      </c>
      <c r="G3" s="1">
        <v>0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1</v>
      </c>
      <c r="N3" s="1">
        <v>0</v>
      </c>
      <c r="O3" s="1">
        <v>1</v>
      </c>
      <c r="P3" s="1">
        <v>0</v>
      </c>
      <c r="Q3" s="1">
        <v>0</v>
      </c>
      <c r="R3" s="1">
        <v>0</v>
      </c>
      <c r="S3" s="1">
        <v>0</v>
      </c>
      <c r="T3" s="1">
        <v>1</v>
      </c>
      <c r="U3" s="1">
        <v>0</v>
      </c>
      <c r="V3" s="1">
        <v>0</v>
      </c>
      <c r="W3" s="1">
        <v>1</v>
      </c>
      <c r="X3" s="1">
        <v>0</v>
      </c>
      <c r="Y3" s="1">
        <v>1</v>
      </c>
      <c r="Z3" s="1">
        <v>1</v>
      </c>
      <c r="AA3" s="1">
        <v>1</v>
      </c>
      <c r="AB3" s="1">
        <v>1</v>
      </c>
      <c r="AC3" s="1">
        <v>1</v>
      </c>
      <c r="AD3" s="1">
        <v>1</v>
      </c>
      <c r="AE3" s="1">
        <v>1</v>
      </c>
      <c r="AF3" s="1">
        <v>1</v>
      </c>
      <c r="AG3" s="1">
        <v>1</v>
      </c>
      <c r="AH3" s="1">
        <v>0</v>
      </c>
      <c r="AI3" s="1">
        <v>1</v>
      </c>
      <c r="AJ3" s="1">
        <v>0</v>
      </c>
      <c r="AK3" s="1">
        <f>SUM(B3:AJ3)</f>
        <v>22</v>
      </c>
      <c r="AL3" s="12">
        <f>AK3*20/7</f>
        <v>62.857142857142854</v>
      </c>
      <c r="AM3" s="31">
        <f>AVERAGE(AL3:AL25)</f>
        <v>59.75155279503106</v>
      </c>
      <c r="AN3" s="4" t="str">
        <f>IF(AL3&gt;75,"Tuntas ","Tidak Tuntas")</f>
        <v>Tidak Tuntas</v>
      </c>
    </row>
    <row r="4" spans="1:40" ht="15.75" x14ac:dyDescent="0.25">
      <c r="A4" s="3" t="s">
        <v>18</v>
      </c>
      <c r="B4" s="1">
        <v>1</v>
      </c>
      <c r="C4" s="1">
        <v>1</v>
      </c>
      <c r="D4" s="1">
        <v>1</v>
      </c>
      <c r="E4" s="1">
        <v>0</v>
      </c>
      <c r="F4" s="1">
        <v>1</v>
      </c>
      <c r="G4" s="1">
        <v>1</v>
      </c>
      <c r="H4" s="1">
        <v>1</v>
      </c>
      <c r="I4" s="1">
        <v>0</v>
      </c>
      <c r="J4" s="1">
        <v>0</v>
      </c>
      <c r="K4" s="1">
        <v>1</v>
      </c>
      <c r="L4" s="1">
        <v>1</v>
      </c>
      <c r="M4" s="1">
        <v>1</v>
      </c>
      <c r="N4" s="1">
        <v>1</v>
      </c>
      <c r="O4" s="1">
        <v>0</v>
      </c>
      <c r="P4" s="1">
        <v>1</v>
      </c>
      <c r="Q4" s="1">
        <v>0</v>
      </c>
      <c r="R4" s="1">
        <v>1</v>
      </c>
      <c r="S4" s="1">
        <v>0</v>
      </c>
      <c r="T4" s="1">
        <v>0</v>
      </c>
      <c r="U4" s="1">
        <v>0</v>
      </c>
      <c r="V4" s="1">
        <v>1</v>
      </c>
      <c r="W4" s="1">
        <v>1</v>
      </c>
      <c r="X4" s="1">
        <v>0</v>
      </c>
      <c r="Y4" s="1">
        <v>0</v>
      </c>
      <c r="Z4" s="1">
        <v>1</v>
      </c>
      <c r="AA4" s="1">
        <v>1</v>
      </c>
      <c r="AB4" s="1">
        <v>0</v>
      </c>
      <c r="AC4" s="1">
        <v>0</v>
      </c>
      <c r="AD4" s="1">
        <v>0</v>
      </c>
      <c r="AE4" s="1">
        <v>0</v>
      </c>
      <c r="AF4" s="1">
        <v>1</v>
      </c>
      <c r="AG4" s="1">
        <v>1</v>
      </c>
      <c r="AH4" s="1">
        <v>0</v>
      </c>
      <c r="AI4" s="1">
        <v>1</v>
      </c>
      <c r="AJ4" s="1">
        <v>0</v>
      </c>
      <c r="AK4" s="1">
        <f t="shared" ref="AK4:AK25" si="0">SUM(B4:AJ4)</f>
        <v>19</v>
      </c>
      <c r="AL4" s="12">
        <f t="shared" ref="AL4:AL26" si="1">AK4*20/7</f>
        <v>54.285714285714285</v>
      </c>
      <c r="AM4" s="32"/>
      <c r="AN4" s="4" t="str">
        <f t="shared" ref="AN4:AN25" si="2">IF(AL4&gt;75,"Tuntas ","Tidak Tuntas")</f>
        <v>Tidak Tuntas</v>
      </c>
    </row>
    <row r="5" spans="1:40" ht="15.75" x14ac:dyDescent="0.25">
      <c r="A5" s="3" t="s">
        <v>19</v>
      </c>
      <c r="B5" s="1">
        <v>1</v>
      </c>
      <c r="C5" s="1">
        <v>0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0</v>
      </c>
      <c r="J5" s="1">
        <v>0</v>
      </c>
      <c r="K5" s="1">
        <v>1</v>
      </c>
      <c r="L5" s="1">
        <v>1</v>
      </c>
      <c r="M5" s="1">
        <v>1</v>
      </c>
      <c r="N5" s="1">
        <v>0</v>
      </c>
      <c r="O5" s="1">
        <v>0</v>
      </c>
      <c r="P5" s="1">
        <v>1</v>
      </c>
      <c r="Q5" s="1">
        <v>0</v>
      </c>
      <c r="R5" s="1">
        <v>1</v>
      </c>
      <c r="S5" s="1">
        <v>1</v>
      </c>
      <c r="T5" s="1">
        <v>1</v>
      </c>
      <c r="U5" s="1">
        <v>0</v>
      </c>
      <c r="V5" s="1">
        <v>1</v>
      </c>
      <c r="W5" s="1">
        <v>1</v>
      </c>
      <c r="X5" s="1">
        <v>1</v>
      </c>
      <c r="Y5" s="1">
        <v>1</v>
      </c>
      <c r="Z5" s="1">
        <v>1</v>
      </c>
      <c r="AA5" s="1">
        <v>1</v>
      </c>
      <c r="AB5" s="1">
        <v>0</v>
      </c>
      <c r="AC5" s="1">
        <v>0</v>
      </c>
      <c r="AD5" s="1">
        <v>1</v>
      </c>
      <c r="AE5" s="1">
        <v>1</v>
      </c>
      <c r="AF5" s="1">
        <v>1</v>
      </c>
      <c r="AG5" s="1">
        <v>1</v>
      </c>
      <c r="AH5" s="1">
        <v>0</v>
      </c>
      <c r="AI5" s="1">
        <v>0</v>
      </c>
      <c r="AJ5" s="1">
        <v>1</v>
      </c>
      <c r="AK5" s="1">
        <f t="shared" si="0"/>
        <v>24</v>
      </c>
      <c r="AL5" s="12">
        <f t="shared" si="1"/>
        <v>68.571428571428569</v>
      </c>
      <c r="AM5" s="32"/>
      <c r="AN5" s="4" t="str">
        <f t="shared" si="2"/>
        <v>Tidak Tuntas</v>
      </c>
    </row>
    <row r="6" spans="1:40" ht="15.75" x14ac:dyDescent="0.25">
      <c r="A6" s="3" t="s">
        <v>20</v>
      </c>
      <c r="B6" s="1">
        <v>0</v>
      </c>
      <c r="C6" s="1">
        <v>0</v>
      </c>
      <c r="D6" s="1">
        <v>1</v>
      </c>
      <c r="E6" s="1">
        <v>1</v>
      </c>
      <c r="F6" s="1">
        <v>0</v>
      </c>
      <c r="G6" s="1">
        <v>0</v>
      </c>
      <c r="H6" s="1">
        <v>0</v>
      </c>
      <c r="I6" s="1">
        <v>0</v>
      </c>
      <c r="J6" s="1">
        <v>1</v>
      </c>
      <c r="K6" s="1">
        <v>0</v>
      </c>
      <c r="L6" s="1">
        <v>1</v>
      </c>
      <c r="M6" s="1">
        <v>1</v>
      </c>
      <c r="N6" s="1">
        <v>0</v>
      </c>
      <c r="O6" s="1">
        <v>0</v>
      </c>
      <c r="P6" s="1">
        <v>1</v>
      </c>
      <c r="Q6" s="1">
        <v>0</v>
      </c>
      <c r="R6" s="1">
        <v>0</v>
      </c>
      <c r="S6" s="1">
        <v>1</v>
      </c>
      <c r="T6" s="1">
        <v>0</v>
      </c>
      <c r="U6" s="1">
        <v>0</v>
      </c>
      <c r="V6" s="1">
        <v>0</v>
      </c>
      <c r="W6" s="1">
        <v>1</v>
      </c>
      <c r="X6" s="1">
        <v>0</v>
      </c>
      <c r="Y6" s="1">
        <v>0</v>
      </c>
      <c r="Z6" s="1">
        <v>1</v>
      </c>
      <c r="AA6" s="1">
        <v>1</v>
      </c>
      <c r="AB6" s="1">
        <v>1</v>
      </c>
      <c r="AC6" s="1">
        <v>0</v>
      </c>
      <c r="AD6" s="1">
        <v>0</v>
      </c>
      <c r="AE6" s="1">
        <v>0</v>
      </c>
      <c r="AF6" s="1">
        <v>1</v>
      </c>
      <c r="AG6" s="1">
        <v>1</v>
      </c>
      <c r="AH6" s="1">
        <v>0</v>
      </c>
      <c r="AI6" s="1">
        <v>0</v>
      </c>
      <c r="AJ6" s="1">
        <v>0</v>
      </c>
      <c r="AK6" s="1">
        <f t="shared" si="0"/>
        <v>13</v>
      </c>
      <c r="AL6" s="12">
        <f t="shared" si="1"/>
        <v>37.142857142857146</v>
      </c>
      <c r="AM6" s="32"/>
      <c r="AN6" s="4" t="str">
        <f t="shared" si="2"/>
        <v>Tidak Tuntas</v>
      </c>
    </row>
    <row r="7" spans="1:40" ht="15.75" x14ac:dyDescent="0.25">
      <c r="A7" s="3" t="s">
        <v>21</v>
      </c>
      <c r="B7" s="1">
        <v>0</v>
      </c>
      <c r="C7" s="1">
        <v>0</v>
      </c>
      <c r="D7" s="1">
        <v>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1</v>
      </c>
      <c r="M7" s="1">
        <v>1</v>
      </c>
      <c r="N7" s="1">
        <v>0</v>
      </c>
      <c r="O7" s="1">
        <v>0</v>
      </c>
      <c r="P7" s="1">
        <v>1</v>
      </c>
      <c r="Q7" s="1">
        <v>0</v>
      </c>
      <c r="R7" s="1">
        <v>1</v>
      </c>
      <c r="S7" s="1">
        <v>0</v>
      </c>
      <c r="T7" s="1">
        <v>1</v>
      </c>
      <c r="U7" s="1">
        <v>1</v>
      </c>
      <c r="V7" s="1">
        <v>0</v>
      </c>
      <c r="W7" s="1">
        <v>1</v>
      </c>
      <c r="X7" s="1">
        <v>1</v>
      </c>
      <c r="Y7" s="1">
        <v>1</v>
      </c>
      <c r="Z7" s="1">
        <v>1</v>
      </c>
      <c r="AA7" s="1">
        <v>0</v>
      </c>
      <c r="AB7" s="1">
        <v>0</v>
      </c>
      <c r="AC7" s="1">
        <v>0</v>
      </c>
      <c r="AD7" s="1">
        <v>1</v>
      </c>
      <c r="AE7" s="1">
        <v>1</v>
      </c>
      <c r="AF7" s="1">
        <v>1</v>
      </c>
      <c r="AG7" s="1">
        <v>1</v>
      </c>
      <c r="AH7" s="1">
        <v>0</v>
      </c>
      <c r="AI7" s="1">
        <v>0</v>
      </c>
      <c r="AJ7" s="1">
        <v>0</v>
      </c>
      <c r="AK7" s="1">
        <f t="shared" si="0"/>
        <v>15</v>
      </c>
      <c r="AL7" s="12">
        <f t="shared" si="1"/>
        <v>42.857142857142854</v>
      </c>
      <c r="AM7" s="32"/>
      <c r="AN7" s="4" t="str">
        <f t="shared" si="2"/>
        <v>Tidak Tuntas</v>
      </c>
    </row>
    <row r="8" spans="1:40" ht="15.75" x14ac:dyDescent="0.25">
      <c r="A8" s="3" t="s">
        <v>22</v>
      </c>
      <c r="B8" s="1">
        <v>1</v>
      </c>
      <c r="C8" s="1">
        <v>1</v>
      </c>
      <c r="D8" s="1">
        <v>1</v>
      </c>
      <c r="E8" s="1">
        <v>1</v>
      </c>
      <c r="F8" s="1">
        <v>0</v>
      </c>
      <c r="G8" s="1">
        <v>1</v>
      </c>
      <c r="H8" s="1">
        <v>1</v>
      </c>
      <c r="I8" s="1">
        <v>1</v>
      </c>
      <c r="J8" s="1">
        <v>1</v>
      </c>
      <c r="K8" s="1">
        <v>1</v>
      </c>
      <c r="L8" s="1">
        <v>1</v>
      </c>
      <c r="M8" s="1">
        <v>1</v>
      </c>
      <c r="N8" s="1">
        <v>1</v>
      </c>
      <c r="O8" s="1">
        <v>1</v>
      </c>
      <c r="P8" s="1">
        <v>1</v>
      </c>
      <c r="Q8" s="1">
        <v>0</v>
      </c>
      <c r="R8" s="1">
        <v>1</v>
      </c>
      <c r="S8" s="1">
        <v>1</v>
      </c>
      <c r="T8" s="1">
        <v>1</v>
      </c>
      <c r="U8" s="1">
        <v>1</v>
      </c>
      <c r="V8" s="1">
        <v>1</v>
      </c>
      <c r="W8" s="1">
        <v>1</v>
      </c>
      <c r="X8" s="1">
        <v>1</v>
      </c>
      <c r="Y8" s="1">
        <v>1</v>
      </c>
      <c r="Z8" s="1">
        <v>1</v>
      </c>
      <c r="AA8" s="1">
        <v>1</v>
      </c>
      <c r="AB8" s="1">
        <v>0</v>
      </c>
      <c r="AC8" s="1">
        <v>1</v>
      </c>
      <c r="AD8" s="1">
        <v>1</v>
      </c>
      <c r="AE8" s="1">
        <v>1</v>
      </c>
      <c r="AF8" s="1">
        <v>0</v>
      </c>
      <c r="AG8" s="1">
        <v>1</v>
      </c>
      <c r="AH8" s="1">
        <v>0</v>
      </c>
      <c r="AI8" s="1">
        <v>1</v>
      </c>
      <c r="AJ8" s="1">
        <v>0</v>
      </c>
      <c r="AK8" s="1">
        <f t="shared" si="0"/>
        <v>29</v>
      </c>
      <c r="AL8" s="12">
        <f t="shared" si="1"/>
        <v>82.857142857142861</v>
      </c>
      <c r="AM8" s="32"/>
      <c r="AN8" s="4" t="str">
        <f t="shared" si="2"/>
        <v xml:space="preserve">Tuntas </v>
      </c>
    </row>
    <row r="9" spans="1:40" ht="15.75" x14ac:dyDescent="0.25">
      <c r="A9" s="3" t="s">
        <v>23</v>
      </c>
      <c r="B9" s="1">
        <v>0</v>
      </c>
      <c r="C9" s="1">
        <v>0</v>
      </c>
      <c r="D9" s="1">
        <v>1</v>
      </c>
      <c r="E9" s="1">
        <v>0</v>
      </c>
      <c r="F9" s="1">
        <v>0</v>
      </c>
      <c r="G9" s="1">
        <v>1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1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1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1</v>
      </c>
      <c r="AC9" s="1">
        <v>0</v>
      </c>
      <c r="AD9" s="1">
        <v>0</v>
      </c>
      <c r="AE9" s="1">
        <v>0</v>
      </c>
      <c r="AF9" s="1">
        <v>0</v>
      </c>
      <c r="AG9" s="1">
        <v>1</v>
      </c>
      <c r="AH9" s="1">
        <v>1</v>
      </c>
      <c r="AI9" s="1">
        <v>0</v>
      </c>
      <c r="AJ9" s="1">
        <v>0</v>
      </c>
      <c r="AK9" s="1">
        <f t="shared" si="0"/>
        <v>7</v>
      </c>
      <c r="AL9" s="12">
        <f t="shared" si="1"/>
        <v>20</v>
      </c>
      <c r="AM9" s="32"/>
      <c r="AN9" s="4" t="str">
        <f t="shared" si="2"/>
        <v>Tidak Tuntas</v>
      </c>
    </row>
    <row r="10" spans="1:40" ht="15.75" x14ac:dyDescent="0.25">
      <c r="A10" s="3" t="s">
        <v>24</v>
      </c>
      <c r="B10" s="1">
        <v>0</v>
      </c>
      <c r="C10" s="1">
        <v>1</v>
      </c>
      <c r="D10" s="1">
        <v>1</v>
      </c>
      <c r="E10" s="1">
        <v>1</v>
      </c>
      <c r="F10" s="1">
        <v>0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1">
        <v>0</v>
      </c>
      <c r="O10" s="1">
        <v>1</v>
      </c>
      <c r="P10" s="1">
        <v>0</v>
      </c>
      <c r="Q10" s="1">
        <v>0</v>
      </c>
      <c r="R10" s="1">
        <v>0</v>
      </c>
      <c r="S10" s="1">
        <v>0</v>
      </c>
      <c r="T10" s="1">
        <v>1</v>
      </c>
      <c r="U10" s="1">
        <v>0</v>
      </c>
      <c r="V10" s="1">
        <v>0</v>
      </c>
      <c r="W10" s="1">
        <v>1</v>
      </c>
      <c r="X10" s="1">
        <v>0</v>
      </c>
      <c r="Y10" s="1">
        <v>1</v>
      </c>
      <c r="Z10" s="1">
        <v>1</v>
      </c>
      <c r="AA10" s="1">
        <v>1</v>
      </c>
      <c r="AB10" s="1">
        <v>1</v>
      </c>
      <c r="AC10" s="1">
        <v>1</v>
      </c>
      <c r="AD10" s="1">
        <v>1</v>
      </c>
      <c r="AE10" s="1">
        <v>1</v>
      </c>
      <c r="AF10" s="1">
        <v>1</v>
      </c>
      <c r="AG10" s="1">
        <v>1</v>
      </c>
      <c r="AH10" s="1">
        <v>0</v>
      </c>
      <c r="AI10" s="1">
        <v>1</v>
      </c>
      <c r="AJ10" s="1">
        <v>1</v>
      </c>
      <c r="AK10" s="1">
        <f t="shared" si="0"/>
        <v>24</v>
      </c>
      <c r="AL10" s="12">
        <f t="shared" si="1"/>
        <v>68.571428571428569</v>
      </c>
      <c r="AM10" s="32"/>
      <c r="AN10" s="4" t="str">
        <f t="shared" si="2"/>
        <v>Tidak Tuntas</v>
      </c>
    </row>
    <row r="11" spans="1:40" ht="15.75" x14ac:dyDescent="0.25">
      <c r="A11" s="3" t="s">
        <v>25</v>
      </c>
      <c r="B11" s="1">
        <v>0</v>
      </c>
      <c r="C11" s="1">
        <v>0</v>
      </c>
      <c r="D11" s="1">
        <v>1</v>
      </c>
      <c r="E11" s="1">
        <v>0</v>
      </c>
      <c r="F11" s="1">
        <v>0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  <c r="L11" s="1">
        <v>1</v>
      </c>
      <c r="M11" s="1">
        <v>1</v>
      </c>
      <c r="N11" s="1">
        <v>1</v>
      </c>
      <c r="O11" s="1">
        <v>0</v>
      </c>
      <c r="P11" s="1">
        <v>1</v>
      </c>
      <c r="Q11" s="1">
        <v>1</v>
      </c>
      <c r="R11" s="1">
        <v>1</v>
      </c>
      <c r="S11" s="1">
        <v>1</v>
      </c>
      <c r="T11" s="1">
        <v>0</v>
      </c>
      <c r="U11" s="1">
        <v>1</v>
      </c>
      <c r="V11" s="1">
        <v>0</v>
      </c>
      <c r="W11" s="1">
        <v>1</v>
      </c>
      <c r="X11" s="1">
        <v>1</v>
      </c>
      <c r="Y11" s="1">
        <v>1</v>
      </c>
      <c r="Z11" s="1">
        <v>1</v>
      </c>
      <c r="AA11" s="1">
        <v>0</v>
      </c>
      <c r="AB11" s="1">
        <v>1</v>
      </c>
      <c r="AC11" s="1">
        <v>1</v>
      </c>
      <c r="AD11" s="1">
        <v>1</v>
      </c>
      <c r="AE11" s="1">
        <v>1</v>
      </c>
      <c r="AF11" s="1">
        <v>0</v>
      </c>
      <c r="AG11" s="1">
        <v>1</v>
      </c>
      <c r="AH11" s="1">
        <v>0</v>
      </c>
      <c r="AI11" s="1">
        <v>1</v>
      </c>
      <c r="AJ11" s="1">
        <v>0</v>
      </c>
      <c r="AK11" s="1">
        <f t="shared" si="0"/>
        <v>24</v>
      </c>
      <c r="AL11" s="12">
        <f t="shared" si="1"/>
        <v>68.571428571428569</v>
      </c>
      <c r="AM11" s="32"/>
      <c r="AN11" s="4" t="str">
        <f t="shared" si="2"/>
        <v>Tidak Tuntas</v>
      </c>
    </row>
    <row r="12" spans="1:40" ht="15.75" x14ac:dyDescent="0.25">
      <c r="A12" s="3" t="s">
        <v>26</v>
      </c>
      <c r="B12" s="1">
        <v>1</v>
      </c>
      <c r="C12" s="1">
        <v>1</v>
      </c>
      <c r="D12" s="1">
        <v>1</v>
      </c>
      <c r="E12" s="1">
        <v>0</v>
      </c>
      <c r="F12" s="1">
        <v>1</v>
      </c>
      <c r="G12" s="1">
        <v>1</v>
      </c>
      <c r="H12" s="1">
        <v>0</v>
      </c>
      <c r="I12" s="1">
        <v>1</v>
      </c>
      <c r="J12" s="1">
        <v>1</v>
      </c>
      <c r="K12" s="1">
        <v>0</v>
      </c>
      <c r="L12" s="1">
        <v>1</v>
      </c>
      <c r="M12" s="1">
        <v>1</v>
      </c>
      <c r="N12" s="1">
        <v>0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0</v>
      </c>
      <c r="U12" s="1">
        <v>1</v>
      </c>
      <c r="V12" s="1">
        <v>1</v>
      </c>
      <c r="W12" s="1">
        <v>1</v>
      </c>
      <c r="X12" s="1">
        <v>0</v>
      </c>
      <c r="Y12" s="1">
        <v>1</v>
      </c>
      <c r="Z12" s="1">
        <v>1</v>
      </c>
      <c r="AA12" s="1">
        <v>1</v>
      </c>
      <c r="AB12" s="1">
        <v>1</v>
      </c>
      <c r="AC12" s="1">
        <v>1</v>
      </c>
      <c r="AD12" s="1">
        <v>1</v>
      </c>
      <c r="AE12" s="1">
        <v>0</v>
      </c>
      <c r="AF12" s="1">
        <v>1</v>
      </c>
      <c r="AG12" s="1">
        <v>1</v>
      </c>
      <c r="AH12" s="1">
        <v>1</v>
      </c>
      <c r="AI12" s="1">
        <v>0</v>
      </c>
      <c r="AJ12" s="1">
        <v>0</v>
      </c>
      <c r="AK12" s="1">
        <f t="shared" si="0"/>
        <v>26</v>
      </c>
      <c r="AL12" s="12">
        <f t="shared" si="1"/>
        <v>74.285714285714292</v>
      </c>
      <c r="AM12" s="32"/>
      <c r="AN12" s="4" t="str">
        <f t="shared" si="2"/>
        <v>Tidak Tuntas</v>
      </c>
    </row>
    <row r="13" spans="1:40" ht="15.75" x14ac:dyDescent="0.25">
      <c r="A13" s="3" t="s">
        <v>27</v>
      </c>
      <c r="B13" s="1">
        <v>1</v>
      </c>
      <c r="C13" s="1">
        <v>1</v>
      </c>
      <c r="D13" s="1">
        <v>1</v>
      </c>
      <c r="E13" s="1">
        <v>1</v>
      </c>
      <c r="F13" s="1">
        <v>0</v>
      </c>
      <c r="G13" s="1">
        <v>1</v>
      </c>
      <c r="H13" s="1">
        <v>1</v>
      </c>
      <c r="I13" s="1">
        <v>1</v>
      </c>
      <c r="J13" s="1">
        <v>1</v>
      </c>
      <c r="K13" s="1">
        <v>1</v>
      </c>
      <c r="L13" s="1">
        <v>1</v>
      </c>
      <c r="M13" s="1">
        <v>1</v>
      </c>
      <c r="N13" s="1">
        <v>1</v>
      </c>
      <c r="O13" s="1">
        <v>1</v>
      </c>
      <c r="P13" s="1">
        <v>1</v>
      </c>
      <c r="Q13" s="1">
        <v>0</v>
      </c>
      <c r="R13" s="1">
        <v>1</v>
      </c>
      <c r="S13" s="1">
        <v>1</v>
      </c>
      <c r="T13" s="1">
        <v>1</v>
      </c>
      <c r="U13" s="1">
        <v>1</v>
      </c>
      <c r="V13" s="1">
        <v>0</v>
      </c>
      <c r="W13" s="1">
        <v>1</v>
      </c>
      <c r="X13" s="1">
        <v>1</v>
      </c>
      <c r="Y13" s="1">
        <v>1</v>
      </c>
      <c r="Z13" s="1">
        <v>0</v>
      </c>
      <c r="AA13" s="1">
        <v>0</v>
      </c>
      <c r="AB13" s="1">
        <v>1</v>
      </c>
      <c r="AC13" s="1">
        <v>1</v>
      </c>
      <c r="AD13" s="1">
        <v>0</v>
      </c>
      <c r="AE13" s="1">
        <v>0</v>
      </c>
      <c r="AF13" s="1">
        <v>0</v>
      </c>
      <c r="AG13" s="1">
        <v>0</v>
      </c>
      <c r="AH13" s="1">
        <v>1</v>
      </c>
      <c r="AI13" s="1">
        <v>1</v>
      </c>
      <c r="AJ13" s="1">
        <v>1</v>
      </c>
      <c r="AK13" s="1">
        <f t="shared" si="0"/>
        <v>26</v>
      </c>
      <c r="AL13" s="12">
        <f t="shared" si="1"/>
        <v>74.285714285714292</v>
      </c>
      <c r="AM13" s="32"/>
      <c r="AN13" s="4" t="str">
        <f t="shared" si="2"/>
        <v>Tidak Tuntas</v>
      </c>
    </row>
    <row r="14" spans="1:40" ht="15.75" x14ac:dyDescent="0.25">
      <c r="A14" s="3" t="s">
        <v>28</v>
      </c>
      <c r="B14" s="1">
        <v>0</v>
      </c>
      <c r="C14" s="1">
        <v>0</v>
      </c>
      <c r="D14" s="1">
        <v>0</v>
      </c>
      <c r="E14" s="1">
        <v>0</v>
      </c>
      <c r="F14" s="1">
        <v>1</v>
      </c>
      <c r="G14" s="1">
        <v>1</v>
      </c>
      <c r="H14" s="1">
        <v>1</v>
      </c>
      <c r="I14" s="1">
        <v>0</v>
      </c>
      <c r="J14" s="1">
        <v>1</v>
      </c>
      <c r="K14" s="1">
        <v>0</v>
      </c>
      <c r="L14" s="1">
        <v>1</v>
      </c>
      <c r="M14" s="1">
        <v>0</v>
      </c>
      <c r="N14" s="1">
        <v>0</v>
      </c>
      <c r="O14" s="1">
        <v>1</v>
      </c>
      <c r="P14" s="1">
        <v>0</v>
      </c>
      <c r="Q14" s="1">
        <v>1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1</v>
      </c>
      <c r="X14" s="1">
        <v>0</v>
      </c>
      <c r="Y14" s="1">
        <v>0</v>
      </c>
      <c r="Z14" s="1">
        <v>1</v>
      </c>
      <c r="AA14" s="1">
        <v>1</v>
      </c>
      <c r="AB14" s="1">
        <v>0</v>
      </c>
      <c r="AC14" s="1">
        <v>0</v>
      </c>
      <c r="AD14" s="1">
        <v>1</v>
      </c>
      <c r="AE14" s="1">
        <v>0</v>
      </c>
      <c r="AF14" s="1">
        <v>0</v>
      </c>
      <c r="AG14" s="1">
        <v>0</v>
      </c>
      <c r="AH14" s="1">
        <v>1</v>
      </c>
      <c r="AI14" s="1">
        <v>0</v>
      </c>
      <c r="AJ14" s="1">
        <v>0</v>
      </c>
      <c r="AK14" s="1">
        <f t="shared" si="0"/>
        <v>12</v>
      </c>
      <c r="AL14" s="12">
        <f t="shared" si="1"/>
        <v>34.285714285714285</v>
      </c>
      <c r="AM14" s="32"/>
      <c r="AN14" s="4" t="str">
        <f t="shared" si="2"/>
        <v>Tidak Tuntas</v>
      </c>
    </row>
    <row r="15" spans="1:40" ht="15.75" x14ac:dyDescent="0.25">
      <c r="A15" s="3" t="s">
        <v>29</v>
      </c>
      <c r="B15" s="1">
        <v>1</v>
      </c>
      <c r="C15" s="1">
        <v>1</v>
      </c>
      <c r="D15" s="1">
        <v>0</v>
      </c>
      <c r="E15" s="1">
        <v>1</v>
      </c>
      <c r="F15" s="1">
        <v>0</v>
      </c>
      <c r="G15" s="1">
        <v>1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1</v>
      </c>
      <c r="N15" s="1">
        <v>0</v>
      </c>
      <c r="O15" s="1">
        <v>0</v>
      </c>
      <c r="P15" s="1">
        <v>0</v>
      </c>
      <c r="Q15" s="1">
        <v>1</v>
      </c>
      <c r="R15" s="1">
        <v>0</v>
      </c>
      <c r="S15" s="1">
        <v>0</v>
      </c>
      <c r="T15" s="1">
        <v>0</v>
      </c>
      <c r="U15" s="1">
        <v>1</v>
      </c>
      <c r="V15" s="1">
        <v>0</v>
      </c>
      <c r="W15" s="1">
        <v>1</v>
      </c>
      <c r="X15" s="1">
        <v>0</v>
      </c>
      <c r="Y15" s="1">
        <v>0</v>
      </c>
      <c r="Z15" s="1">
        <v>1</v>
      </c>
      <c r="AA15" s="1">
        <v>1</v>
      </c>
      <c r="AB15" s="1">
        <v>1</v>
      </c>
      <c r="AC15" s="1">
        <v>0</v>
      </c>
      <c r="AD15" s="1">
        <v>0</v>
      </c>
      <c r="AE15" s="1">
        <v>0</v>
      </c>
      <c r="AF15" s="1">
        <v>1</v>
      </c>
      <c r="AG15" s="1">
        <v>1</v>
      </c>
      <c r="AH15" s="1">
        <v>0</v>
      </c>
      <c r="AI15" s="1">
        <v>1</v>
      </c>
      <c r="AJ15" s="1">
        <v>0</v>
      </c>
      <c r="AK15" s="1">
        <f t="shared" si="0"/>
        <v>14</v>
      </c>
      <c r="AL15" s="12">
        <f t="shared" si="1"/>
        <v>40</v>
      </c>
      <c r="AM15" s="32"/>
      <c r="AN15" s="4" t="str">
        <f t="shared" si="2"/>
        <v>Tidak Tuntas</v>
      </c>
    </row>
    <row r="16" spans="1:40" ht="15.75" x14ac:dyDescent="0.25">
      <c r="A16" s="3" t="s">
        <v>41</v>
      </c>
      <c r="B16" s="1">
        <v>1</v>
      </c>
      <c r="C16" s="1">
        <v>1</v>
      </c>
      <c r="D16" s="1">
        <v>1</v>
      </c>
      <c r="E16" s="1">
        <v>1</v>
      </c>
      <c r="F16" s="1">
        <v>0</v>
      </c>
      <c r="G16" s="1">
        <v>1</v>
      </c>
      <c r="H16" s="1">
        <v>1</v>
      </c>
      <c r="I16" s="1">
        <v>0</v>
      </c>
      <c r="J16" s="1">
        <v>1</v>
      </c>
      <c r="K16" s="1">
        <v>0</v>
      </c>
      <c r="L16" s="1">
        <v>1</v>
      </c>
      <c r="M16" s="1">
        <v>1</v>
      </c>
      <c r="N16" s="1">
        <v>1</v>
      </c>
      <c r="O16" s="1">
        <v>1</v>
      </c>
      <c r="P16" s="1">
        <v>0</v>
      </c>
      <c r="Q16" s="1">
        <v>0</v>
      </c>
      <c r="R16" s="1">
        <v>1</v>
      </c>
      <c r="S16" s="1">
        <v>0</v>
      </c>
      <c r="T16" s="1">
        <v>1</v>
      </c>
      <c r="U16" s="1">
        <v>0</v>
      </c>
      <c r="V16" s="1">
        <v>1</v>
      </c>
      <c r="W16" s="1">
        <v>1</v>
      </c>
      <c r="X16" s="1">
        <v>0</v>
      </c>
      <c r="Y16" s="1">
        <v>1</v>
      </c>
      <c r="Z16" s="1">
        <v>0</v>
      </c>
      <c r="AA16" s="1">
        <v>1</v>
      </c>
      <c r="AB16" s="1">
        <v>0</v>
      </c>
      <c r="AC16" s="1">
        <v>1</v>
      </c>
      <c r="AD16" s="1">
        <v>1</v>
      </c>
      <c r="AE16" s="1">
        <v>1</v>
      </c>
      <c r="AF16" s="1">
        <v>1</v>
      </c>
      <c r="AG16" s="1">
        <v>1</v>
      </c>
      <c r="AH16" s="1">
        <v>1</v>
      </c>
      <c r="AI16" s="1">
        <v>1</v>
      </c>
      <c r="AJ16" s="1">
        <v>1</v>
      </c>
      <c r="AK16" s="1">
        <f t="shared" si="0"/>
        <v>25</v>
      </c>
      <c r="AL16" s="12">
        <f t="shared" si="1"/>
        <v>71.428571428571431</v>
      </c>
      <c r="AM16" s="32"/>
      <c r="AN16" s="4" t="str">
        <f t="shared" si="2"/>
        <v>Tidak Tuntas</v>
      </c>
    </row>
    <row r="17" spans="1:40" ht="15.75" x14ac:dyDescent="0.25">
      <c r="A17" s="3" t="s">
        <v>31</v>
      </c>
      <c r="B17" s="1">
        <v>1</v>
      </c>
      <c r="C17" s="1">
        <v>0</v>
      </c>
      <c r="D17" s="1">
        <v>1</v>
      </c>
      <c r="E17" s="1">
        <v>0</v>
      </c>
      <c r="F17" s="1">
        <v>1</v>
      </c>
      <c r="G17" s="1">
        <v>1</v>
      </c>
      <c r="H17" s="1">
        <v>1</v>
      </c>
      <c r="I17" s="1">
        <v>1</v>
      </c>
      <c r="J17" s="1">
        <v>0</v>
      </c>
      <c r="K17" s="1">
        <v>0</v>
      </c>
      <c r="L17" s="1">
        <v>1</v>
      </c>
      <c r="M17" s="1">
        <v>1</v>
      </c>
      <c r="N17" s="1">
        <v>0</v>
      </c>
      <c r="O17" s="1">
        <v>0</v>
      </c>
      <c r="P17" s="1">
        <v>1</v>
      </c>
      <c r="Q17" s="1">
        <v>0</v>
      </c>
      <c r="R17" s="1">
        <v>0</v>
      </c>
      <c r="S17" s="1">
        <v>1</v>
      </c>
      <c r="T17" s="1">
        <v>0</v>
      </c>
      <c r="U17" s="1">
        <v>0</v>
      </c>
      <c r="V17" s="1">
        <v>1</v>
      </c>
      <c r="W17" s="1">
        <v>1</v>
      </c>
      <c r="X17" s="1">
        <v>1</v>
      </c>
      <c r="Y17" s="1">
        <v>1</v>
      </c>
      <c r="Z17" s="1">
        <v>1</v>
      </c>
      <c r="AA17" s="1">
        <v>1</v>
      </c>
      <c r="AB17" s="1">
        <v>1</v>
      </c>
      <c r="AC17" s="1">
        <v>0</v>
      </c>
      <c r="AD17" s="1">
        <v>1</v>
      </c>
      <c r="AE17" s="1">
        <v>1</v>
      </c>
      <c r="AF17" s="1">
        <v>1</v>
      </c>
      <c r="AG17" s="1">
        <v>1</v>
      </c>
      <c r="AH17" s="1">
        <v>0</v>
      </c>
      <c r="AI17" s="1">
        <v>0</v>
      </c>
      <c r="AJ17" s="1">
        <v>0</v>
      </c>
      <c r="AK17" s="1">
        <f t="shared" si="0"/>
        <v>21</v>
      </c>
      <c r="AL17" s="12">
        <f t="shared" si="1"/>
        <v>60</v>
      </c>
      <c r="AM17" s="32"/>
      <c r="AN17" s="4" t="str">
        <f t="shared" si="2"/>
        <v>Tidak Tuntas</v>
      </c>
    </row>
    <row r="18" spans="1:40" ht="15.75" x14ac:dyDescent="0.25">
      <c r="A18" s="3" t="s">
        <v>32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0</v>
      </c>
      <c r="M18" s="1">
        <v>0</v>
      </c>
      <c r="N18" s="1">
        <v>0</v>
      </c>
      <c r="O18" s="1">
        <v>1</v>
      </c>
      <c r="P18" s="1">
        <v>0</v>
      </c>
      <c r="Q18" s="1">
        <v>1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1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1</v>
      </c>
      <c r="AG18" s="1">
        <v>1</v>
      </c>
      <c r="AH18" s="1">
        <v>0</v>
      </c>
      <c r="AI18" s="1">
        <v>1</v>
      </c>
      <c r="AJ18" s="1">
        <v>0</v>
      </c>
      <c r="AK18" s="1">
        <f t="shared" si="0"/>
        <v>11</v>
      </c>
      <c r="AL18" s="12">
        <f t="shared" si="1"/>
        <v>31.428571428571427</v>
      </c>
      <c r="AM18" s="32"/>
      <c r="AN18" s="4" t="str">
        <f t="shared" si="2"/>
        <v>Tidak Tuntas</v>
      </c>
    </row>
    <row r="19" spans="1:40" ht="15.75" x14ac:dyDescent="0.25">
      <c r="A19" s="3" t="s">
        <v>33</v>
      </c>
      <c r="B19" s="1">
        <v>0</v>
      </c>
      <c r="C19" s="1">
        <v>1</v>
      </c>
      <c r="D19" s="1">
        <v>1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1</v>
      </c>
      <c r="K19" s="1">
        <v>0</v>
      </c>
      <c r="L19" s="1">
        <v>1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1</v>
      </c>
      <c r="S19" s="1">
        <v>0</v>
      </c>
      <c r="T19" s="1">
        <v>1</v>
      </c>
      <c r="U19" s="1">
        <v>0</v>
      </c>
      <c r="V19" s="1">
        <v>1</v>
      </c>
      <c r="W19" s="1">
        <v>1</v>
      </c>
      <c r="X19" s="1">
        <v>1</v>
      </c>
      <c r="Y19" s="1">
        <v>1</v>
      </c>
      <c r="Z19" s="1">
        <v>1</v>
      </c>
      <c r="AA19" s="1">
        <v>1</v>
      </c>
      <c r="AB19" s="1">
        <v>1</v>
      </c>
      <c r="AC19" s="1">
        <v>0</v>
      </c>
      <c r="AD19" s="1">
        <v>0</v>
      </c>
      <c r="AE19" s="1">
        <v>1</v>
      </c>
      <c r="AF19" s="1">
        <v>0</v>
      </c>
      <c r="AG19" s="1">
        <v>1</v>
      </c>
      <c r="AH19" s="1">
        <v>0</v>
      </c>
      <c r="AI19" s="1">
        <v>0</v>
      </c>
      <c r="AJ19" s="1">
        <v>0</v>
      </c>
      <c r="AK19" s="1">
        <f t="shared" si="0"/>
        <v>15</v>
      </c>
      <c r="AL19" s="12">
        <f t="shared" si="1"/>
        <v>42.857142857142854</v>
      </c>
      <c r="AM19" s="32"/>
      <c r="AN19" s="4" t="str">
        <f t="shared" si="2"/>
        <v>Tidak Tuntas</v>
      </c>
    </row>
    <row r="20" spans="1:40" ht="15.75" x14ac:dyDescent="0.25">
      <c r="A20" s="3" t="s">
        <v>34</v>
      </c>
      <c r="B20" s="1">
        <v>1</v>
      </c>
      <c r="C20" s="1">
        <v>0</v>
      </c>
      <c r="D20" s="1">
        <v>1</v>
      </c>
      <c r="E20" s="1">
        <v>1</v>
      </c>
      <c r="F20" s="1">
        <v>0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1">
        <v>0</v>
      </c>
      <c r="O20" s="1">
        <v>0</v>
      </c>
      <c r="P20" s="1">
        <v>1</v>
      </c>
      <c r="Q20" s="1">
        <v>1</v>
      </c>
      <c r="R20" s="1">
        <v>1</v>
      </c>
      <c r="S20" s="1">
        <v>1</v>
      </c>
      <c r="T20" s="1">
        <v>0</v>
      </c>
      <c r="U20" s="1">
        <v>1</v>
      </c>
      <c r="V20" s="1">
        <v>1</v>
      </c>
      <c r="W20" s="1">
        <v>1</v>
      </c>
      <c r="X20" s="1">
        <v>1</v>
      </c>
      <c r="Y20" s="1">
        <v>1</v>
      </c>
      <c r="Z20" s="1">
        <v>1</v>
      </c>
      <c r="AA20" s="1">
        <v>1</v>
      </c>
      <c r="AB20" s="1">
        <v>0</v>
      </c>
      <c r="AC20" s="1">
        <v>1</v>
      </c>
      <c r="AD20" s="1">
        <v>1</v>
      </c>
      <c r="AE20" s="1">
        <v>1</v>
      </c>
      <c r="AF20" s="1">
        <v>1</v>
      </c>
      <c r="AG20" s="1">
        <v>1</v>
      </c>
      <c r="AH20" s="1">
        <v>0</v>
      </c>
      <c r="AI20" s="1">
        <v>1</v>
      </c>
      <c r="AJ20" s="1">
        <v>0</v>
      </c>
      <c r="AK20" s="1">
        <f t="shared" si="0"/>
        <v>27</v>
      </c>
      <c r="AL20" s="12">
        <f t="shared" si="1"/>
        <v>77.142857142857139</v>
      </c>
      <c r="AM20" s="32"/>
      <c r="AN20" s="4" t="str">
        <f t="shared" si="2"/>
        <v xml:space="preserve">Tuntas </v>
      </c>
    </row>
    <row r="21" spans="1:40" ht="15.75" x14ac:dyDescent="0.25">
      <c r="A21" s="3" t="s">
        <v>35</v>
      </c>
      <c r="B21" s="1">
        <v>1</v>
      </c>
      <c r="C21" s="1">
        <v>1</v>
      </c>
      <c r="D21" s="1">
        <v>0</v>
      </c>
      <c r="E21" s="1">
        <v>0</v>
      </c>
      <c r="F21" s="1">
        <v>1</v>
      </c>
      <c r="G21" s="1">
        <v>1</v>
      </c>
      <c r="H21" s="1">
        <v>1</v>
      </c>
      <c r="I21" s="1">
        <v>0</v>
      </c>
      <c r="J21" s="1">
        <v>1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  <c r="Q21" s="1">
        <v>1</v>
      </c>
      <c r="R21" s="1">
        <v>0</v>
      </c>
      <c r="S21" s="1">
        <v>1</v>
      </c>
      <c r="T21" s="1">
        <v>0</v>
      </c>
      <c r="U21" s="1">
        <v>1</v>
      </c>
      <c r="V21" s="1">
        <v>1</v>
      </c>
      <c r="W21" s="1">
        <v>1</v>
      </c>
      <c r="X21" s="1">
        <v>1</v>
      </c>
      <c r="Y21" s="1">
        <v>1</v>
      </c>
      <c r="Z21" s="1">
        <v>1</v>
      </c>
      <c r="AA21" s="1">
        <v>1</v>
      </c>
      <c r="AB21" s="1">
        <v>1</v>
      </c>
      <c r="AC21" s="1">
        <v>0</v>
      </c>
      <c r="AD21" s="1">
        <v>1</v>
      </c>
      <c r="AE21" s="1">
        <v>1</v>
      </c>
      <c r="AF21" s="1">
        <v>1</v>
      </c>
      <c r="AG21" s="1">
        <v>1</v>
      </c>
      <c r="AH21" s="1">
        <v>1</v>
      </c>
      <c r="AI21" s="1">
        <v>1</v>
      </c>
      <c r="AJ21" s="1">
        <v>0</v>
      </c>
      <c r="AK21" s="1">
        <f t="shared" si="0"/>
        <v>28</v>
      </c>
      <c r="AL21" s="12">
        <f t="shared" si="1"/>
        <v>80</v>
      </c>
      <c r="AM21" s="32"/>
      <c r="AN21" s="4" t="str">
        <f t="shared" si="2"/>
        <v xml:space="preserve">Tuntas </v>
      </c>
    </row>
    <row r="22" spans="1:40" ht="15.75" x14ac:dyDescent="0.25">
      <c r="A22" s="3" t="s">
        <v>42</v>
      </c>
      <c r="B22" s="1">
        <v>1</v>
      </c>
      <c r="C22" s="1">
        <v>1</v>
      </c>
      <c r="D22" s="1">
        <v>1</v>
      </c>
      <c r="E22" s="1">
        <v>0</v>
      </c>
      <c r="F22" s="1">
        <v>1</v>
      </c>
      <c r="G22" s="1">
        <v>1</v>
      </c>
      <c r="H22" s="1">
        <v>1</v>
      </c>
      <c r="I22" s="1">
        <v>0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0</v>
      </c>
      <c r="P22" s="1">
        <v>1</v>
      </c>
      <c r="Q22" s="1">
        <v>0</v>
      </c>
      <c r="R22" s="1">
        <v>1</v>
      </c>
      <c r="S22" s="1">
        <v>1</v>
      </c>
      <c r="T22" s="1">
        <v>0</v>
      </c>
      <c r="U22" s="1">
        <v>1</v>
      </c>
      <c r="V22" s="1">
        <v>1</v>
      </c>
      <c r="W22" s="1">
        <v>1</v>
      </c>
      <c r="X22" s="1">
        <v>1</v>
      </c>
      <c r="Y22" s="1">
        <v>1</v>
      </c>
      <c r="Z22" s="1">
        <v>1</v>
      </c>
      <c r="AA22" s="1">
        <v>1</v>
      </c>
      <c r="AB22" s="1">
        <v>1</v>
      </c>
      <c r="AC22" s="1">
        <v>0</v>
      </c>
      <c r="AD22" s="1">
        <v>1</v>
      </c>
      <c r="AE22" s="1">
        <v>1</v>
      </c>
      <c r="AF22" s="1">
        <v>1</v>
      </c>
      <c r="AG22" s="1">
        <v>1</v>
      </c>
      <c r="AH22" s="1">
        <v>0</v>
      </c>
      <c r="AI22" s="1">
        <v>1</v>
      </c>
      <c r="AJ22" s="1">
        <v>1</v>
      </c>
      <c r="AK22" s="1">
        <f t="shared" si="0"/>
        <v>28</v>
      </c>
      <c r="AL22" s="12">
        <f t="shared" si="1"/>
        <v>80</v>
      </c>
      <c r="AM22" s="32"/>
      <c r="AN22" s="4" t="str">
        <f t="shared" si="2"/>
        <v xml:space="preserve">Tuntas </v>
      </c>
    </row>
    <row r="23" spans="1:40" ht="15.75" x14ac:dyDescent="0.25">
      <c r="A23" s="3" t="s">
        <v>37</v>
      </c>
      <c r="B23" s="1">
        <v>1</v>
      </c>
      <c r="C23" s="1">
        <v>0</v>
      </c>
      <c r="D23" s="1">
        <v>1</v>
      </c>
      <c r="E23" s="1">
        <v>0</v>
      </c>
      <c r="F23" s="1">
        <v>1</v>
      </c>
      <c r="G23" s="1">
        <v>1</v>
      </c>
      <c r="H23" s="1">
        <v>1</v>
      </c>
      <c r="I23" s="1">
        <v>0</v>
      </c>
      <c r="J23" s="1">
        <v>0</v>
      </c>
      <c r="K23" s="1">
        <v>1</v>
      </c>
      <c r="L23" s="1">
        <v>1</v>
      </c>
      <c r="M23" s="1">
        <v>0</v>
      </c>
      <c r="N23" s="1">
        <v>0</v>
      </c>
      <c r="O23" s="1">
        <v>0</v>
      </c>
      <c r="P23" s="1">
        <v>0</v>
      </c>
      <c r="Q23" s="1">
        <v>1</v>
      </c>
      <c r="R23" s="1">
        <v>0</v>
      </c>
      <c r="S23" s="1">
        <v>0</v>
      </c>
      <c r="T23" s="1">
        <v>0</v>
      </c>
      <c r="U23" s="1">
        <v>0</v>
      </c>
      <c r="V23" s="1">
        <v>1</v>
      </c>
      <c r="W23" s="1">
        <v>1</v>
      </c>
      <c r="X23" s="1">
        <v>0</v>
      </c>
      <c r="Y23" s="1">
        <v>0</v>
      </c>
      <c r="Z23" s="1">
        <v>1</v>
      </c>
      <c r="AA23" s="1">
        <v>1</v>
      </c>
      <c r="AB23" s="1">
        <v>0</v>
      </c>
      <c r="AC23" s="1">
        <v>0</v>
      </c>
      <c r="AD23" s="1">
        <v>0</v>
      </c>
      <c r="AE23" s="1">
        <v>0</v>
      </c>
      <c r="AF23" s="1">
        <v>1</v>
      </c>
      <c r="AG23" s="1">
        <v>0</v>
      </c>
      <c r="AH23" s="1">
        <v>0</v>
      </c>
      <c r="AI23" s="1">
        <v>0</v>
      </c>
      <c r="AJ23" s="1">
        <v>0</v>
      </c>
      <c r="AK23" s="1">
        <f t="shared" si="0"/>
        <v>13</v>
      </c>
      <c r="AL23" s="12">
        <f t="shared" si="1"/>
        <v>37.142857142857146</v>
      </c>
      <c r="AM23" s="32"/>
      <c r="AN23" s="4" t="str">
        <f t="shared" si="2"/>
        <v>Tidak Tuntas</v>
      </c>
    </row>
    <row r="24" spans="1:40" ht="15.75" x14ac:dyDescent="0.25">
      <c r="A24" s="3" t="s">
        <v>38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0</v>
      </c>
      <c r="R24" s="1">
        <v>1</v>
      </c>
      <c r="S24" s="1">
        <v>1</v>
      </c>
      <c r="T24" s="1">
        <v>0</v>
      </c>
      <c r="U24" s="1">
        <v>0</v>
      </c>
      <c r="V24" s="1">
        <v>1</v>
      </c>
      <c r="W24" s="1">
        <v>1</v>
      </c>
      <c r="X24" s="1">
        <v>1</v>
      </c>
      <c r="Y24" s="1">
        <v>1</v>
      </c>
      <c r="Z24" s="1">
        <v>1</v>
      </c>
      <c r="AA24" s="1">
        <v>1</v>
      </c>
      <c r="AB24" s="1">
        <v>1</v>
      </c>
      <c r="AC24" s="1">
        <v>1</v>
      </c>
      <c r="AD24" s="1">
        <v>1</v>
      </c>
      <c r="AE24" s="1">
        <v>1</v>
      </c>
      <c r="AF24" s="1">
        <v>1</v>
      </c>
      <c r="AG24" s="1">
        <v>1</v>
      </c>
      <c r="AH24" s="1">
        <v>0</v>
      </c>
      <c r="AI24" s="1">
        <v>1</v>
      </c>
      <c r="AJ24" s="1">
        <v>0</v>
      </c>
      <c r="AK24" s="1">
        <f t="shared" si="0"/>
        <v>30</v>
      </c>
      <c r="AL24" s="12">
        <f t="shared" si="1"/>
        <v>85.714285714285708</v>
      </c>
      <c r="AM24" s="32"/>
      <c r="AN24" s="4" t="str">
        <f t="shared" si="2"/>
        <v xml:space="preserve">Tuntas </v>
      </c>
    </row>
    <row r="25" spans="1:40" ht="15.75" x14ac:dyDescent="0.25">
      <c r="A25" s="3" t="s">
        <v>39</v>
      </c>
      <c r="B25" s="1">
        <v>1</v>
      </c>
      <c r="C25" s="1">
        <v>1</v>
      </c>
      <c r="D25" s="1">
        <v>0</v>
      </c>
      <c r="E25" s="1">
        <v>0</v>
      </c>
      <c r="F25" s="1">
        <v>1</v>
      </c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0</v>
      </c>
      <c r="R25" s="1">
        <v>0</v>
      </c>
      <c r="S25" s="1">
        <v>0</v>
      </c>
      <c r="T25" s="1">
        <v>1</v>
      </c>
      <c r="U25" s="1">
        <v>0</v>
      </c>
      <c r="V25" s="1">
        <v>1</v>
      </c>
      <c r="W25" s="1">
        <v>1</v>
      </c>
      <c r="X25" s="1">
        <v>1</v>
      </c>
      <c r="Y25" s="1">
        <v>1</v>
      </c>
      <c r="Z25" s="1">
        <v>1</v>
      </c>
      <c r="AA25" s="1">
        <v>1</v>
      </c>
      <c r="AB25" s="1">
        <v>1</v>
      </c>
      <c r="AC25" s="1">
        <v>0</v>
      </c>
      <c r="AD25" s="1">
        <v>1</v>
      </c>
      <c r="AE25" s="1">
        <v>1</v>
      </c>
      <c r="AF25" s="1">
        <v>1</v>
      </c>
      <c r="AG25" s="1">
        <v>1</v>
      </c>
      <c r="AH25" s="1">
        <v>1</v>
      </c>
      <c r="AI25" s="1">
        <v>1</v>
      </c>
      <c r="AJ25" s="1">
        <v>1</v>
      </c>
      <c r="AK25" s="1">
        <f t="shared" si="0"/>
        <v>28</v>
      </c>
      <c r="AL25" s="12">
        <f t="shared" si="1"/>
        <v>80</v>
      </c>
      <c r="AM25" s="33"/>
      <c r="AN25" s="4" t="str">
        <f t="shared" si="2"/>
        <v xml:space="preserve">Tuntas </v>
      </c>
    </row>
    <row r="26" spans="1:40" ht="15.75" x14ac:dyDescent="0.25">
      <c r="A26" s="10" t="s">
        <v>16</v>
      </c>
      <c r="B26" s="1">
        <f>SUM(B3:B25)</f>
        <v>14</v>
      </c>
      <c r="C26" s="1">
        <f t="shared" ref="C26:AJ26" si="3">SUM(C3:C25)</f>
        <v>13</v>
      </c>
      <c r="D26" s="1">
        <f t="shared" si="3"/>
        <v>18</v>
      </c>
      <c r="E26" s="1">
        <f t="shared" si="3"/>
        <v>10</v>
      </c>
      <c r="F26" s="1">
        <f t="shared" si="3"/>
        <v>10</v>
      </c>
      <c r="G26" s="1">
        <f t="shared" si="3"/>
        <v>19</v>
      </c>
      <c r="H26" s="1">
        <f t="shared" si="3"/>
        <v>17</v>
      </c>
      <c r="I26" s="1">
        <f t="shared" si="3"/>
        <v>11</v>
      </c>
      <c r="J26" s="1">
        <f t="shared" si="3"/>
        <v>16</v>
      </c>
      <c r="K26" s="1">
        <f t="shared" si="3"/>
        <v>14</v>
      </c>
      <c r="L26" s="1">
        <f t="shared" si="3"/>
        <v>20</v>
      </c>
      <c r="M26" s="1">
        <f t="shared" si="3"/>
        <v>18</v>
      </c>
      <c r="N26" s="1">
        <f t="shared" si="3"/>
        <v>9</v>
      </c>
      <c r="O26" s="1">
        <f t="shared" si="3"/>
        <v>11</v>
      </c>
      <c r="P26" s="1">
        <f t="shared" si="3"/>
        <v>15</v>
      </c>
      <c r="Q26" s="1">
        <f t="shared" si="3"/>
        <v>8</v>
      </c>
      <c r="R26" s="1">
        <f t="shared" si="3"/>
        <v>12</v>
      </c>
      <c r="S26" s="1">
        <f t="shared" si="3"/>
        <v>11</v>
      </c>
      <c r="T26" s="1">
        <f t="shared" si="3"/>
        <v>9</v>
      </c>
      <c r="U26" s="1">
        <f t="shared" si="3"/>
        <v>9</v>
      </c>
      <c r="V26" s="1">
        <f t="shared" si="3"/>
        <v>14</v>
      </c>
      <c r="W26" s="1">
        <f t="shared" si="3"/>
        <v>22</v>
      </c>
      <c r="X26" s="1">
        <f t="shared" si="3"/>
        <v>12</v>
      </c>
      <c r="Y26" s="1">
        <f t="shared" si="3"/>
        <v>16</v>
      </c>
      <c r="Z26" s="1">
        <f t="shared" si="3"/>
        <v>19</v>
      </c>
      <c r="AA26" s="1">
        <f t="shared" si="3"/>
        <v>18</v>
      </c>
      <c r="AB26" s="1">
        <f t="shared" si="3"/>
        <v>14</v>
      </c>
      <c r="AC26" s="1">
        <f t="shared" si="3"/>
        <v>9</v>
      </c>
      <c r="AD26" s="1">
        <f t="shared" si="3"/>
        <v>15</v>
      </c>
      <c r="AE26" s="1">
        <f t="shared" si="3"/>
        <v>14</v>
      </c>
      <c r="AF26" s="1">
        <f t="shared" si="3"/>
        <v>17</v>
      </c>
      <c r="AG26" s="1">
        <f t="shared" si="3"/>
        <v>20</v>
      </c>
      <c r="AH26" s="1">
        <f t="shared" si="3"/>
        <v>7</v>
      </c>
      <c r="AI26" s="1">
        <f t="shared" si="3"/>
        <v>14</v>
      </c>
      <c r="AJ26" s="1">
        <f t="shared" si="3"/>
        <v>6</v>
      </c>
      <c r="AK26" s="1">
        <f>SUM(AK3:AK25)</f>
        <v>481</v>
      </c>
      <c r="AL26" s="4">
        <f t="shared" si="1"/>
        <v>1374.2857142857142</v>
      </c>
      <c r="AM26" s="2"/>
      <c r="AN26" s="2"/>
    </row>
    <row r="27" spans="1:40" ht="15.75" x14ac:dyDescent="0.25">
      <c r="A27" s="1" t="s">
        <v>9</v>
      </c>
      <c r="B27" s="18" t="s">
        <v>45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20"/>
      <c r="AL27" s="2"/>
      <c r="AM27" s="2"/>
      <c r="AN27" s="2"/>
    </row>
    <row r="28" spans="1:40" ht="15.75" x14ac:dyDescent="0.25">
      <c r="A28" s="14" t="s">
        <v>46</v>
      </c>
      <c r="B28" s="15">
        <f>CORREL(B3:B25,AK3:$AK$25)</f>
        <v>0.59567884916389957</v>
      </c>
      <c r="C28" s="15">
        <f>CORREL(C3:C25,AK3:$AK$25)</f>
        <v>0.546406949104149</v>
      </c>
      <c r="D28" s="15">
        <f>CORREL(D3:D25,AK3:$AK$25)</f>
        <v>0.18027043014188185</v>
      </c>
      <c r="E28" s="15">
        <f>CORREL(E3:E25,AK3:$AK$25)</f>
        <v>0.32254362733495689</v>
      </c>
      <c r="F28" s="15">
        <f>CORREL(F3:F25,AK3:$AK$25)</f>
        <v>0.25769656939174002</v>
      </c>
      <c r="G28" s="15">
        <f>CORREL(G3:G25,AK3:$AK$25)</f>
        <v>0.31638407041526517</v>
      </c>
      <c r="H28" s="15">
        <f>CORREL(H3:H25,AK3:$AK$25)</f>
        <v>0.51946248164931974</v>
      </c>
      <c r="I28" s="15">
        <f>CORREL(I3:I25,AK3:$AK$25)</f>
        <v>0.48853017194038695</v>
      </c>
      <c r="J28" s="15">
        <f>CORREL(J3:J25,AK3:$AK$25)</f>
        <v>0.46656947481584332</v>
      </c>
      <c r="K28" s="15">
        <f>CORREL(K3:K25,AK3:$AK$25)</f>
        <v>0.529810514881353</v>
      </c>
      <c r="L28" s="15">
        <f>CORREL(L3:L25,AK3:$AK$25)</f>
        <v>0.58682404638848362</v>
      </c>
      <c r="M28" s="15">
        <f>CORREL(M3:M25,AK3:$AK$25)</f>
        <v>0.7258256792554717</v>
      </c>
      <c r="N28" s="15">
        <f>CORREL(N3:N25,AK3:$AK$25)</f>
        <v>0.64264583534797626</v>
      </c>
      <c r="O28" s="15">
        <f>CORREL(O3:O25,AK3:$AK$25)</f>
        <v>0.39843468776810476</v>
      </c>
      <c r="P28" s="15">
        <f>CORREL(P3:P25,AK3:$AK$25)</f>
        <v>0.42257712736425829</v>
      </c>
      <c r="Q28" s="15">
        <f>CORREL(Q3:Q25,AK3:$AK$25)</f>
        <v>-0.16609628756122932</v>
      </c>
      <c r="R28" s="15">
        <f>CORREL(R3:R25,AK3:$AK$25)</f>
        <v>0.47677858704835013</v>
      </c>
      <c r="S28" s="15">
        <f>CORREL(S3:S25,AK3:$AK$25)</f>
        <v>0.59149643956585218</v>
      </c>
      <c r="T28" s="15">
        <f>CORREL(T3:T25,AK3:$AK$25)</f>
        <v>0.26060949650920606</v>
      </c>
      <c r="U28" s="15">
        <f>CORREL(U3:U25,AK3:$AK$25)</f>
        <v>0.37917249821778998</v>
      </c>
      <c r="V28" s="15">
        <f>CORREL(V3:V25,AK3:$AK$25)</f>
        <v>0.35855284574673191</v>
      </c>
      <c r="W28" s="15">
        <f>CORREL(W3:W25,AK3:$AK$25)</f>
        <v>0.43863446330651257</v>
      </c>
      <c r="X28" s="15">
        <f>CORREL(X3:X25,AK3:$AK$25)</f>
        <v>0.56687407122063216</v>
      </c>
      <c r="Y28" s="15">
        <f>CORREL(Y3:Y25,AK3:$AK$25)</f>
        <v>0.80191628483973088</v>
      </c>
      <c r="Z28" s="15">
        <f>CORREL(Z3:Z25,AK3:$AK$25)</f>
        <v>0.24853480589730609</v>
      </c>
      <c r="AA28" s="15">
        <f>CORREL(AA3:AA25,AK3:$AK$25)</f>
        <v>0.33614335846005039</v>
      </c>
      <c r="AB28" s="15">
        <f>CORREL(AB3:AB25,AK3:$AK$25)</f>
        <v>0.17412150975560151</v>
      </c>
      <c r="AC28" s="15">
        <f>CORREL(AC3:AC25,AK3:$AK$25)</f>
        <v>0.58995116792193913</v>
      </c>
      <c r="AD28" s="15">
        <f>CORREL(AD3:AD25,AK3:$AK$25)</f>
        <v>0.66555897559870703</v>
      </c>
      <c r="AE28" s="15">
        <f>CORREL(AE3:AE25,AK3:$AK$25)</f>
        <v>0.62202618287691835</v>
      </c>
      <c r="AF28" s="15">
        <f>CORREL(AF3:AF25,AK3:$AK$25)</f>
        <v>0.18270310322715044</v>
      </c>
      <c r="AG28" s="15">
        <f>CORREL(AG3:AG25,AK3:$AK$25)</f>
        <v>0.22410536425019884</v>
      </c>
      <c r="AH28" s="15">
        <f>CORREL(AH3:AH25,AK3:$AK$25)</f>
        <v>7.8369091472973745E-2</v>
      </c>
      <c r="AI28" s="15">
        <f>CORREL(AI3:AI25,AK3:$AK$25)</f>
        <v>0.55615784859437167</v>
      </c>
      <c r="AJ28" s="15">
        <f>CORREL(AJ3:AJ25,AK3:$AK$25)</f>
        <v>0.43224880519594128</v>
      </c>
      <c r="AK28" s="4"/>
      <c r="AL28" s="2"/>
      <c r="AM28" s="2"/>
      <c r="AN28" s="2"/>
    </row>
    <row r="29" spans="1:40" ht="15.75" x14ac:dyDescent="0.25">
      <c r="A29" s="1" t="s">
        <v>47</v>
      </c>
      <c r="B29" s="4">
        <f>AVERAGE(B3:B25)</f>
        <v>0.60869565217391308</v>
      </c>
      <c r="C29" s="4">
        <f t="shared" ref="C29:AJ29" si="4">AVERAGE(C3:C25)</f>
        <v>0.56521739130434778</v>
      </c>
      <c r="D29" s="4">
        <f t="shared" si="4"/>
        <v>0.78260869565217395</v>
      </c>
      <c r="E29" s="4">
        <f t="shared" si="4"/>
        <v>0.43478260869565216</v>
      </c>
      <c r="F29" s="4">
        <f t="shared" si="4"/>
        <v>0.43478260869565216</v>
      </c>
      <c r="G29" s="4">
        <f t="shared" si="4"/>
        <v>0.82608695652173914</v>
      </c>
      <c r="H29" s="4">
        <f t="shared" si="4"/>
        <v>0.73913043478260865</v>
      </c>
      <c r="I29" s="4">
        <f t="shared" si="4"/>
        <v>0.47826086956521741</v>
      </c>
      <c r="J29" s="4">
        <f t="shared" si="4"/>
        <v>0.69565217391304346</v>
      </c>
      <c r="K29" s="4">
        <f t="shared" si="4"/>
        <v>0.60869565217391308</v>
      </c>
      <c r="L29" s="4">
        <f t="shared" si="4"/>
        <v>0.86956521739130432</v>
      </c>
      <c r="M29" s="4">
        <f t="shared" si="4"/>
        <v>0.78260869565217395</v>
      </c>
      <c r="N29" s="4">
        <f t="shared" si="4"/>
        <v>0.39130434782608697</v>
      </c>
      <c r="O29" s="4">
        <f t="shared" si="4"/>
        <v>0.47826086956521741</v>
      </c>
      <c r="P29" s="4">
        <f t="shared" si="4"/>
        <v>0.65217391304347827</v>
      </c>
      <c r="Q29" s="4">
        <f t="shared" si="4"/>
        <v>0.34782608695652173</v>
      </c>
      <c r="R29" s="4">
        <f t="shared" si="4"/>
        <v>0.52173913043478259</v>
      </c>
      <c r="S29" s="4">
        <f t="shared" si="4"/>
        <v>0.47826086956521741</v>
      </c>
      <c r="T29" s="4">
        <f t="shared" si="4"/>
        <v>0.39130434782608697</v>
      </c>
      <c r="U29" s="4">
        <f t="shared" si="4"/>
        <v>0.39130434782608697</v>
      </c>
      <c r="V29" s="4">
        <f t="shared" si="4"/>
        <v>0.60869565217391308</v>
      </c>
      <c r="W29" s="4">
        <f t="shared" si="4"/>
        <v>0.95652173913043481</v>
      </c>
      <c r="X29" s="4">
        <f t="shared" si="4"/>
        <v>0.52173913043478259</v>
      </c>
      <c r="Y29" s="4">
        <f t="shared" si="4"/>
        <v>0.69565217391304346</v>
      </c>
      <c r="Z29" s="4">
        <f t="shared" si="4"/>
        <v>0.82608695652173914</v>
      </c>
      <c r="AA29" s="4">
        <f t="shared" si="4"/>
        <v>0.78260869565217395</v>
      </c>
      <c r="AB29" s="4">
        <f t="shared" si="4"/>
        <v>0.60869565217391308</v>
      </c>
      <c r="AC29" s="4">
        <f t="shared" si="4"/>
        <v>0.39130434782608697</v>
      </c>
      <c r="AD29" s="4">
        <f t="shared" si="4"/>
        <v>0.65217391304347827</v>
      </c>
      <c r="AE29" s="4">
        <f t="shared" si="4"/>
        <v>0.60869565217391308</v>
      </c>
      <c r="AF29" s="4">
        <f t="shared" si="4"/>
        <v>0.73913043478260865</v>
      </c>
      <c r="AG29" s="4">
        <f t="shared" si="4"/>
        <v>0.86956521739130432</v>
      </c>
      <c r="AH29" s="4">
        <f t="shared" si="4"/>
        <v>0.30434782608695654</v>
      </c>
      <c r="AI29" s="4">
        <f t="shared" si="4"/>
        <v>0.60869565217391308</v>
      </c>
      <c r="AJ29" s="4">
        <f t="shared" si="4"/>
        <v>0.2608695652173913</v>
      </c>
      <c r="AK29" s="4"/>
      <c r="AL29" s="2"/>
      <c r="AM29" s="2"/>
      <c r="AN29" s="2"/>
    </row>
    <row r="30" spans="1:40" ht="15.75" x14ac:dyDescent="0.25">
      <c r="A30" s="1" t="s">
        <v>49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3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2"/>
      <c r="AM30" s="2"/>
      <c r="AN30" s="2"/>
    </row>
  </sheetData>
  <mergeCells count="8">
    <mergeCell ref="AN1:AN2"/>
    <mergeCell ref="AM3:AM25"/>
    <mergeCell ref="B27:AK27"/>
    <mergeCell ref="A1:A2"/>
    <mergeCell ref="B1:AJ1"/>
    <mergeCell ref="AK1:AK2"/>
    <mergeCell ref="AL1:AL2"/>
    <mergeCell ref="AM1:A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Angket Motivasi Siklus I</vt:lpstr>
      <vt:lpstr>Hasil Belajar Siklus I</vt:lpstr>
      <vt:lpstr>Angket Motivasi Siklus II</vt:lpstr>
      <vt:lpstr>Hasil Belajar Siklus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vira agustin</dc:creator>
  <cp:lastModifiedBy>vira agustin</cp:lastModifiedBy>
  <dcterms:created xsi:type="dcterms:W3CDTF">2023-12-14T04:35:23Z</dcterms:created>
  <dcterms:modified xsi:type="dcterms:W3CDTF">2024-06-24T12:38:53Z</dcterms:modified>
</cp:coreProperties>
</file>