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. UNIVERSITY\.SKRIPSI\BISMILLAH TABULASI\"/>
    </mc:Choice>
  </mc:AlternateContent>
  <bookViews>
    <workbookView xWindow="0" yWindow="0" windowWidth="10125" windowHeight="3540" activeTab="2"/>
  </bookViews>
  <sheets>
    <sheet name="ESGD=BLOOMBERG ESG SCORE" sheetId="1" r:id="rId1"/>
    <sheet name="CH" sheetId="2" r:id="rId2"/>
    <sheet name="SM=DER" sheetId="3" r:id="rId3"/>
    <sheet name="KK=ROA" sheetId="4" r:id="rId4"/>
    <sheet name="NP=PBV" sheetId="5" r:id="rId5"/>
    <sheet name="TOBIN'SQ" sheetId="7" state="hidden" r:id="rId6"/>
  </sheets>
  <calcPr calcId="162913"/>
  <extLst>
    <ext uri="GoogleSheetsCustomDataVersion2">
      <go:sheetsCustomData xmlns:go="http://customooxmlschemas.google.com/" r:id="rId9" roundtripDataChecksum="w55QNMugx+ofvTk35rpXWTqKpbeNsYA4RuxfZswiIak="/>
    </ext>
  </extLst>
</workbook>
</file>

<file path=xl/calcChain.xml><?xml version="1.0" encoding="utf-8"?>
<calcChain xmlns="http://schemas.openxmlformats.org/spreadsheetml/2006/main">
  <c r="K3" i="5" l="1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2" i="5"/>
  <c r="I16" i="7"/>
  <c r="G29" i="7" l="1"/>
  <c r="G3" i="7"/>
  <c r="I3" i="7" s="1"/>
  <c r="G4" i="7"/>
  <c r="I4" i="7" s="1"/>
  <c r="G5" i="7"/>
  <c r="I5" i="7" s="1"/>
  <c r="G6" i="7"/>
  <c r="I6" i="7" s="1"/>
  <c r="G7" i="7"/>
  <c r="I7" i="7" s="1"/>
  <c r="G8" i="7"/>
  <c r="I8" i="7" s="1"/>
  <c r="G9" i="7"/>
  <c r="I9" i="7" s="1"/>
  <c r="G10" i="7"/>
  <c r="I10" i="7" s="1"/>
  <c r="G11" i="7"/>
  <c r="I11" i="7" s="1"/>
  <c r="G12" i="7"/>
  <c r="I12" i="7" s="1"/>
  <c r="G13" i="7"/>
  <c r="I13" i="7" s="1"/>
  <c r="G14" i="7"/>
  <c r="I14" i="7" s="1"/>
  <c r="G15" i="7"/>
  <c r="I15" i="7" s="1"/>
  <c r="G16" i="7"/>
  <c r="G17" i="7"/>
  <c r="I17" i="7" s="1"/>
  <c r="G18" i="7"/>
  <c r="I18" i="7" s="1"/>
  <c r="G19" i="7"/>
  <c r="I19" i="7" s="1"/>
  <c r="G20" i="7"/>
  <c r="I20" i="7" s="1"/>
  <c r="G21" i="7"/>
  <c r="I21" i="7" s="1"/>
  <c r="G22" i="7"/>
  <c r="I22" i="7" s="1"/>
  <c r="G23" i="7"/>
  <c r="I23" i="7" s="1"/>
  <c r="G24" i="7"/>
  <c r="I24" i="7" s="1"/>
  <c r="G25" i="7"/>
  <c r="I25" i="7" s="1"/>
  <c r="G26" i="7"/>
  <c r="I26" i="7" s="1"/>
  <c r="G27" i="7"/>
  <c r="I27" i="7" s="1"/>
  <c r="G28" i="7"/>
  <c r="I28" i="7" s="1"/>
  <c r="I29" i="7"/>
  <c r="G30" i="7"/>
  <c r="I30" i="7" s="1"/>
  <c r="G31" i="7"/>
  <c r="I31" i="7" s="1"/>
  <c r="G32" i="7"/>
  <c r="I32" i="7" s="1"/>
  <c r="G33" i="7"/>
  <c r="I33" i="7" s="1"/>
  <c r="G34" i="7"/>
  <c r="I34" i="7" s="1"/>
  <c r="G35" i="7"/>
  <c r="I35" i="7" s="1"/>
  <c r="G36" i="7"/>
  <c r="I36" i="7" s="1"/>
  <c r="G37" i="7"/>
  <c r="I37" i="7" s="1"/>
  <c r="G38" i="7"/>
  <c r="I38" i="7" s="1"/>
  <c r="G39" i="7"/>
  <c r="I39" i="7" s="1"/>
  <c r="G40" i="7"/>
  <c r="I40" i="7" s="1"/>
  <c r="G41" i="7"/>
  <c r="I41" i="7" s="1"/>
  <c r="G42" i="7"/>
  <c r="I42" i="7" s="1"/>
  <c r="G43" i="7"/>
  <c r="I43" i="7" s="1"/>
  <c r="G44" i="7"/>
  <c r="I44" i="7" s="1"/>
  <c r="G45" i="7"/>
  <c r="I45" i="7" s="1"/>
  <c r="G46" i="7"/>
  <c r="I46" i="7" s="1"/>
  <c r="G47" i="7"/>
  <c r="I47" i="7" s="1"/>
  <c r="G48" i="7"/>
  <c r="I48" i="7" s="1"/>
  <c r="G49" i="7"/>
  <c r="I49" i="7" s="1"/>
  <c r="G50" i="7"/>
  <c r="I50" i="7" s="1"/>
  <c r="G51" i="7"/>
  <c r="I51" i="7" s="1"/>
  <c r="G52" i="7"/>
  <c r="I52" i="7" s="1"/>
  <c r="G53" i="7"/>
  <c r="I53" i="7" s="1"/>
  <c r="G54" i="7"/>
  <c r="I54" i="7" s="1"/>
  <c r="G55" i="7"/>
  <c r="I55" i="7" s="1"/>
  <c r="G56" i="7"/>
  <c r="I56" i="7" s="1"/>
  <c r="G57" i="7"/>
  <c r="I57" i="7" s="1"/>
  <c r="G58" i="7"/>
  <c r="I58" i="7" s="1"/>
  <c r="G59" i="7"/>
  <c r="I59" i="7" s="1"/>
  <c r="G60" i="7"/>
  <c r="I60" i="7" s="1"/>
  <c r="G61" i="7"/>
  <c r="I61" i="7" s="1"/>
  <c r="G62" i="7"/>
  <c r="I62" i="7" s="1"/>
  <c r="G63" i="7"/>
  <c r="I63" i="7" s="1"/>
  <c r="G64" i="7"/>
  <c r="I64" i="7" s="1"/>
  <c r="G65" i="7"/>
  <c r="I65" i="7" s="1"/>
  <c r="G66" i="7"/>
  <c r="I66" i="7" s="1"/>
  <c r="G67" i="7"/>
  <c r="I67" i="7" s="1"/>
  <c r="G68" i="7"/>
  <c r="I68" i="7" s="1"/>
  <c r="G69" i="7"/>
  <c r="I69" i="7" s="1"/>
  <c r="G70" i="7"/>
  <c r="I70" i="7" s="1"/>
  <c r="G71" i="7"/>
  <c r="I71" i="7" s="1"/>
  <c r="G72" i="7"/>
  <c r="I72" i="7" s="1"/>
  <c r="G73" i="7"/>
  <c r="I73" i="7" s="1"/>
  <c r="G74" i="7"/>
  <c r="I74" i="7" s="1"/>
  <c r="G75" i="7"/>
  <c r="I75" i="7" s="1"/>
  <c r="G76" i="7"/>
  <c r="I76" i="7" s="1"/>
  <c r="G77" i="7"/>
  <c r="I77" i="7" s="1"/>
  <c r="G78" i="7"/>
  <c r="I78" i="7" s="1"/>
  <c r="G79" i="7"/>
  <c r="I79" i="7" s="1"/>
  <c r="G80" i="7"/>
  <c r="I80" i="7" s="1"/>
  <c r="G81" i="7"/>
  <c r="I81" i="7" s="1"/>
  <c r="G2" i="7"/>
  <c r="I2" i="7" s="1"/>
  <c r="H48" i="5" l="1"/>
  <c r="I48" i="5" s="1"/>
  <c r="H49" i="5"/>
  <c r="I49" i="5" s="1"/>
  <c r="H50" i="5"/>
  <c r="I50" i="5" s="1"/>
  <c r="H51" i="5"/>
  <c r="I51" i="5" s="1"/>
  <c r="H52" i="5"/>
  <c r="I52" i="5" s="1"/>
  <c r="H53" i="5"/>
  <c r="I53" i="5" s="1"/>
  <c r="H54" i="5"/>
  <c r="I54" i="5" s="1"/>
  <c r="H55" i="5"/>
  <c r="I55" i="5" s="1"/>
  <c r="H56" i="5"/>
  <c r="I56" i="5" s="1"/>
  <c r="H57" i="5"/>
  <c r="I57" i="5" s="1"/>
  <c r="H58" i="5"/>
  <c r="I58" i="5" s="1"/>
  <c r="H59" i="5"/>
  <c r="I59" i="5" s="1"/>
  <c r="H60" i="5"/>
  <c r="I60" i="5" s="1"/>
  <c r="H61" i="5"/>
  <c r="I61" i="5" s="1"/>
  <c r="H62" i="5"/>
  <c r="I62" i="5" s="1"/>
  <c r="H63" i="5"/>
  <c r="I63" i="5" s="1"/>
  <c r="H64" i="5"/>
  <c r="I64" i="5" s="1"/>
  <c r="H65" i="5"/>
  <c r="I65" i="5" s="1"/>
  <c r="H66" i="5"/>
  <c r="I66" i="5" s="1"/>
  <c r="H67" i="5"/>
  <c r="I67" i="5" s="1"/>
  <c r="H68" i="5"/>
  <c r="I68" i="5" s="1"/>
  <c r="H69" i="5"/>
  <c r="I69" i="5" s="1"/>
  <c r="H70" i="5"/>
  <c r="I70" i="5" s="1"/>
  <c r="H71" i="5"/>
  <c r="I71" i="5" s="1"/>
  <c r="H72" i="5"/>
  <c r="I72" i="5" s="1"/>
  <c r="H73" i="5"/>
  <c r="I73" i="5" s="1"/>
  <c r="H74" i="5"/>
  <c r="I74" i="5" s="1"/>
  <c r="H75" i="5"/>
  <c r="I75" i="5" s="1"/>
  <c r="H76" i="5"/>
  <c r="I76" i="5" s="1"/>
  <c r="H77" i="5"/>
  <c r="I77" i="5" s="1"/>
  <c r="H78" i="5"/>
  <c r="I78" i="5" s="1"/>
  <c r="H79" i="5"/>
  <c r="I79" i="5" s="1"/>
  <c r="H80" i="5"/>
  <c r="I80" i="5" s="1"/>
  <c r="H81" i="5"/>
  <c r="I81" i="5" s="1"/>
  <c r="H47" i="5"/>
  <c r="I47" i="5" s="1"/>
  <c r="H43" i="5"/>
  <c r="I43" i="5" s="1"/>
  <c r="H44" i="5"/>
  <c r="I44" i="5" s="1"/>
  <c r="H45" i="5"/>
  <c r="I45" i="5" s="1"/>
  <c r="H46" i="5"/>
  <c r="I46" i="5" s="1"/>
  <c r="H42" i="5"/>
  <c r="I42" i="5" s="1"/>
  <c r="H39" i="5"/>
  <c r="I39" i="5" s="1"/>
  <c r="H40" i="5"/>
  <c r="I40" i="5" s="1"/>
  <c r="H41" i="5"/>
  <c r="I41" i="5" s="1"/>
  <c r="H38" i="5"/>
  <c r="I38" i="5" s="1"/>
  <c r="H37" i="5"/>
  <c r="I37" i="5" s="1"/>
  <c r="H17" i="5" l="1"/>
  <c r="I17" i="5" s="1"/>
  <c r="H18" i="5"/>
  <c r="I18" i="5" s="1"/>
  <c r="H19" i="5"/>
  <c r="I19" i="5" s="1"/>
  <c r="H20" i="5"/>
  <c r="I20" i="5" s="1"/>
  <c r="H21" i="5"/>
  <c r="I21" i="5" s="1"/>
  <c r="H22" i="5"/>
  <c r="I22" i="5" s="1"/>
  <c r="F52" i="4" l="1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17" i="4"/>
  <c r="F18" i="4"/>
  <c r="F19" i="4"/>
  <c r="F20" i="4"/>
  <c r="F21" i="4"/>
  <c r="F22" i="4"/>
  <c r="F7" i="4"/>
  <c r="F8" i="4"/>
  <c r="F9" i="4"/>
  <c r="F10" i="4"/>
  <c r="F11" i="4"/>
  <c r="F12" i="4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17" i="3"/>
  <c r="F18" i="3"/>
  <c r="F19" i="3"/>
  <c r="F20" i="3"/>
  <c r="F21" i="3"/>
  <c r="F22" i="3"/>
  <c r="F7" i="3"/>
  <c r="F8" i="3"/>
  <c r="F9" i="3"/>
  <c r="F10" i="3"/>
  <c r="F11" i="3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21" i="2"/>
  <c r="F17" i="2"/>
  <c r="F18" i="2"/>
  <c r="F19" i="2"/>
  <c r="F20" i="2"/>
  <c r="F11" i="2"/>
  <c r="F7" i="2"/>
  <c r="F8" i="2"/>
  <c r="F9" i="2"/>
  <c r="F10" i="2"/>
  <c r="H36" i="5"/>
  <c r="I36" i="5" s="1"/>
  <c r="H35" i="5"/>
  <c r="I35" i="5" s="1"/>
  <c r="H34" i="5"/>
  <c r="I34" i="5" s="1"/>
  <c r="H33" i="5"/>
  <c r="I33" i="5" s="1"/>
  <c r="H32" i="5"/>
  <c r="I32" i="5" s="1"/>
  <c r="H31" i="5"/>
  <c r="I31" i="5" s="1"/>
  <c r="H30" i="5"/>
  <c r="I30" i="5" s="1"/>
  <c r="H29" i="5"/>
  <c r="I29" i="5" s="1"/>
  <c r="H28" i="5"/>
  <c r="I28" i="5" s="1"/>
  <c r="H27" i="5"/>
  <c r="I27" i="5" s="1"/>
  <c r="H26" i="5"/>
  <c r="I26" i="5" s="1"/>
  <c r="H25" i="5"/>
  <c r="I25" i="5" s="1"/>
  <c r="H24" i="5"/>
  <c r="I24" i="5" s="1"/>
  <c r="H23" i="5"/>
  <c r="I23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7" i="5"/>
  <c r="I7" i="5" s="1"/>
  <c r="H6" i="5"/>
  <c r="I6" i="5" s="1"/>
  <c r="H5" i="5"/>
  <c r="I5" i="5" s="1"/>
  <c r="H4" i="5"/>
  <c r="I4" i="5" s="1"/>
  <c r="H3" i="5"/>
  <c r="I3" i="5" s="1"/>
  <c r="H2" i="5"/>
  <c r="I2" i="5" s="1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16" i="4"/>
  <c r="F15" i="4"/>
  <c r="F14" i="4"/>
  <c r="F13" i="4"/>
  <c r="F6" i="4"/>
  <c r="F5" i="4"/>
  <c r="F4" i="4"/>
  <c r="F3" i="4"/>
  <c r="F2" i="4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16" i="3"/>
  <c r="F15" i="3"/>
  <c r="F14" i="3"/>
  <c r="F13" i="3"/>
  <c r="F12" i="3"/>
  <c r="F6" i="3"/>
  <c r="F5" i="3"/>
  <c r="F4" i="3"/>
  <c r="F3" i="3"/>
  <c r="F2" i="3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16" i="2"/>
  <c r="F15" i="2"/>
  <c r="F14" i="2"/>
  <c r="F13" i="2"/>
  <c r="F12" i="2"/>
  <c r="F6" i="2"/>
  <c r="F5" i="2"/>
  <c r="F4" i="2"/>
  <c r="F3" i="2"/>
  <c r="F2" i="2"/>
  <c r="M81" i="1"/>
  <c r="L81" i="1"/>
  <c r="K81" i="1"/>
  <c r="O81" i="1" s="1"/>
  <c r="M80" i="1"/>
  <c r="L80" i="1"/>
  <c r="K80" i="1"/>
  <c r="O80" i="1" s="1"/>
  <c r="M79" i="1"/>
  <c r="L79" i="1"/>
  <c r="K79" i="1"/>
  <c r="O79" i="1" s="1"/>
  <c r="N78" i="1"/>
  <c r="M78" i="1"/>
  <c r="L78" i="1"/>
  <c r="K78" i="1"/>
  <c r="O78" i="1" s="1"/>
  <c r="M77" i="1"/>
  <c r="L77" i="1"/>
  <c r="K77" i="1"/>
  <c r="O77" i="1" s="1"/>
  <c r="M76" i="1"/>
  <c r="L76" i="1"/>
  <c r="K76" i="1"/>
  <c r="O76" i="1" s="1"/>
  <c r="M75" i="1"/>
  <c r="L75" i="1"/>
  <c r="K75" i="1"/>
  <c r="O75" i="1" s="1"/>
  <c r="N74" i="1"/>
  <c r="M74" i="1"/>
  <c r="L74" i="1"/>
  <c r="K74" i="1"/>
  <c r="O74" i="1" s="1"/>
  <c r="M73" i="1"/>
  <c r="L73" i="1"/>
  <c r="K73" i="1"/>
  <c r="O73" i="1" s="1"/>
  <c r="M72" i="1"/>
  <c r="L72" i="1"/>
  <c r="K72" i="1"/>
  <c r="O72" i="1" s="1"/>
  <c r="M71" i="1"/>
  <c r="L71" i="1"/>
  <c r="K71" i="1"/>
  <c r="O71" i="1" s="1"/>
  <c r="N70" i="1"/>
  <c r="M70" i="1"/>
  <c r="L70" i="1"/>
  <c r="K70" i="1"/>
  <c r="O70" i="1" s="1"/>
  <c r="M69" i="1"/>
  <c r="L69" i="1"/>
  <c r="K69" i="1"/>
  <c r="O69" i="1" s="1"/>
  <c r="M68" i="1"/>
  <c r="L68" i="1"/>
  <c r="K68" i="1"/>
  <c r="O68" i="1" s="1"/>
  <c r="M67" i="1"/>
  <c r="L67" i="1"/>
  <c r="K67" i="1"/>
  <c r="O67" i="1" s="1"/>
  <c r="M66" i="1"/>
  <c r="L66" i="1"/>
  <c r="K66" i="1"/>
  <c r="O66" i="1" s="1"/>
  <c r="M65" i="1"/>
  <c r="L65" i="1"/>
  <c r="K65" i="1"/>
  <c r="O65" i="1" s="1"/>
  <c r="M64" i="1"/>
  <c r="L64" i="1"/>
  <c r="K64" i="1"/>
  <c r="O64" i="1" s="1"/>
  <c r="M63" i="1"/>
  <c r="L63" i="1"/>
  <c r="K63" i="1"/>
  <c r="O63" i="1" s="1"/>
  <c r="N62" i="1"/>
  <c r="M62" i="1"/>
  <c r="L62" i="1"/>
  <c r="K62" i="1"/>
  <c r="O62" i="1" s="1"/>
  <c r="M61" i="1"/>
  <c r="L61" i="1"/>
  <c r="K61" i="1"/>
  <c r="O61" i="1" s="1"/>
  <c r="M60" i="1"/>
  <c r="L60" i="1"/>
  <c r="K60" i="1"/>
  <c r="O60" i="1" s="1"/>
  <c r="M59" i="1"/>
  <c r="L59" i="1"/>
  <c r="K59" i="1"/>
  <c r="O59" i="1" s="1"/>
  <c r="N58" i="1"/>
  <c r="M58" i="1"/>
  <c r="L58" i="1"/>
  <c r="K58" i="1"/>
  <c r="O58" i="1" s="1"/>
  <c r="M57" i="1"/>
  <c r="L57" i="1"/>
  <c r="K57" i="1"/>
  <c r="O57" i="1" s="1"/>
  <c r="M56" i="1"/>
  <c r="L56" i="1"/>
  <c r="K56" i="1"/>
  <c r="O56" i="1" s="1"/>
  <c r="M55" i="1"/>
  <c r="L55" i="1"/>
  <c r="K55" i="1"/>
  <c r="O55" i="1" s="1"/>
  <c r="N54" i="1"/>
  <c r="M54" i="1"/>
  <c r="L54" i="1"/>
  <c r="K54" i="1"/>
  <c r="O54" i="1" s="1"/>
  <c r="M53" i="1"/>
  <c r="L53" i="1"/>
  <c r="K53" i="1"/>
  <c r="O53" i="1" s="1"/>
  <c r="M52" i="1"/>
  <c r="L52" i="1"/>
  <c r="K52" i="1"/>
  <c r="O52" i="1" s="1"/>
  <c r="M51" i="1"/>
  <c r="L51" i="1"/>
  <c r="K51" i="1"/>
  <c r="O51" i="1" s="1"/>
  <c r="M50" i="1"/>
  <c r="L50" i="1"/>
  <c r="K50" i="1"/>
  <c r="O50" i="1" s="1"/>
  <c r="M49" i="1"/>
  <c r="L49" i="1"/>
  <c r="K49" i="1"/>
  <c r="O49" i="1" s="1"/>
  <c r="M48" i="1"/>
  <c r="L48" i="1"/>
  <c r="K48" i="1"/>
  <c r="O48" i="1" s="1"/>
  <c r="M47" i="1"/>
  <c r="L47" i="1"/>
  <c r="K47" i="1"/>
  <c r="O47" i="1" s="1"/>
  <c r="N46" i="1"/>
  <c r="M46" i="1"/>
  <c r="L46" i="1"/>
  <c r="K46" i="1"/>
  <c r="O46" i="1" s="1"/>
  <c r="M45" i="1"/>
  <c r="L45" i="1"/>
  <c r="K45" i="1"/>
  <c r="O45" i="1" s="1"/>
  <c r="M44" i="1"/>
  <c r="L44" i="1"/>
  <c r="K44" i="1"/>
  <c r="O44" i="1" s="1"/>
  <c r="M43" i="1"/>
  <c r="L43" i="1"/>
  <c r="K43" i="1"/>
  <c r="O43" i="1" s="1"/>
  <c r="N42" i="1"/>
  <c r="M42" i="1"/>
  <c r="L42" i="1"/>
  <c r="K42" i="1"/>
  <c r="O42" i="1" s="1"/>
  <c r="M41" i="1"/>
  <c r="L41" i="1"/>
  <c r="K41" i="1"/>
  <c r="O41" i="1" s="1"/>
  <c r="M40" i="1"/>
  <c r="L40" i="1"/>
  <c r="K40" i="1"/>
  <c r="O40" i="1" s="1"/>
  <c r="M39" i="1"/>
  <c r="L39" i="1"/>
  <c r="K39" i="1"/>
  <c r="O39" i="1" s="1"/>
  <c r="N38" i="1"/>
  <c r="M38" i="1"/>
  <c r="L38" i="1"/>
  <c r="K38" i="1"/>
  <c r="O38" i="1" s="1"/>
  <c r="M37" i="1"/>
  <c r="L37" i="1"/>
  <c r="K37" i="1"/>
  <c r="O37" i="1" s="1"/>
  <c r="M36" i="1"/>
  <c r="L36" i="1"/>
  <c r="K36" i="1"/>
  <c r="O36" i="1" s="1"/>
  <c r="M35" i="1"/>
  <c r="L35" i="1"/>
  <c r="K35" i="1"/>
  <c r="O35" i="1" s="1"/>
  <c r="M34" i="1"/>
  <c r="L34" i="1"/>
  <c r="K34" i="1"/>
  <c r="O34" i="1" s="1"/>
  <c r="M33" i="1"/>
  <c r="L33" i="1"/>
  <c r="K33" i="1"/>
  <c r="O33" i="1" s="1"/>
  <c r="M32" i="1"/>
  <c r="L32" i="1"/>
  <c r="K32" i="1"/>
  <c r="O32" i="1" s="1"/>
  <c r="M31" i="1"/>
  <c r="L31" i="1"/>
  <c r="K31" i="1"/>
  <c r="O31" i="1" s="1"/>
  <c r="N30" i="1"/>
  <c r="M30" i="1"/>
  <c r="L30" i="1"/>
  <c r="K30" i="1"/>
  <c r="O30" i="1" s="1"/>
  <c r="M29" i="1"/>
  <c r="L29" i="1"/>
  <c r="K29" i="1"/>
  <c r="O29" i="1" s="1"/>
  <c r="M28" i="1"/>
  <c r="L28" i="1"/>
  <c r="K28" i="1"/>
  <c r="O28" i="1" s="1"/>
  <c r="M27" i="1"/>
  <c r="L27" i="1"/>
  <c r="K27" i="1"/>
  <c r="O27" i="1" s="1"/>
  <c r="N26" i="1"/>
  <c r="M26" i="1"/>
  <c r="L26" i="1"/>
  <c r="K26" i="1"/>
  <c r="O26" i="1" s="1"/>
  <c r="M25" i="1"/>
  <c r="L25" i="1"/>
  <c r="K25" i="1"/>
  <c r="N25" i="1" s="1"/>
  <c r="M24" i="1"/>
  <c r="L24" i="1"/>
  <c r="K24" i="1"/>
  <c r="O24" i="1" s="1"/>
  <c r="M23" i="1"/>
  <c r="L23" i="1"/>
  <c r="K23" i="1"/>
  <c r="O23" i="1" s="1"/>
  <c r="N22" i="1"/>
  <c r="M22" i="1"/>
  <c r="L22" i="1"/>
  <c r="K22" i="1"/>
  <c r="O22" i="1" s="1"/>
  <c r="M21" i="1"/>
  <c r="L21" i="1"/>
  <c r="K21" i="1"/>
  <c r="N21" i="1" s="1"/>
  <c r="M20" i="1"/>
  <c r="L20" i="1"/>
  <c r="K20" i="1"/>
  <c r="O20" i="1" s="1"/>
  <c r="M19" i="1"/>
  <c r="L19" i="1"/>
  <c r="K19" i="1"/>
  <c r="O19" i="1" s="1"/>
  <c r="M18" i="1"/>
  <c r="L18" i="1"/>
  <c r="K18" i="1"/>
  <c r="O18" i="1" s="1"/>
  <c r="M17" i="1"/>
  <c r="L17" i="1"/>
  <c r="K17" i="1"/>
  <c r="N17" i="1" s="1"/>
  <c r="M16" i="1"/>
  <c r="L16" i="1"/>
  <c r="K16" i="1"/>
  <c r="O16" i="1" s="1"/>
  <c r="M15" i="1"/>
  <c r="L15" i="1"/>
  <c r="K15" i="1"/>
  <c r="O15" i="1" s="1"/>
  <c r="N14" i="1"/>
  <c r="M14" i="1"/>
  <c r="L14" i="1"/>
  <c r="K14" i="1"/>
  <c r="O14" i="1" s="1"/>
  <c r="M13" i="1"/>
  <c r="L13" i="1"/>
  <c r="K13" i="1"/>
  <c r="N13" i="1" s="1"/>
  <c r="M12" i="1"/>
  <c r="L12" i="1"/>
  <c r="K12" i="1"/>
  <c r="O12" i="1" s="1"/>
  <c r="M11" i="1"/>
  <c r="L11" i="1"/>
  <c r="K11" i="1"/>
  <c r="O11" i="1" s="1"/>
  <c r="N10" i="1"/>
  <c r="M10" i="1"/>
  <c r="L10" i="1"/>
  <c r="K10" i="1"/>
  <c r="O10" i="1" s="1"/>
  <c r="M9" i="1"/>
  <c r="L9" i="1"/>
  <c r="K9" i="1"/>
  <c r="N9" i="1" s="1"/>
  <c r="M8" i="1"/>
  <c r="L8" i="1"/>
  <c r="K8" i="1"/>
  <c r="O8" i="1" s="1"/>
  <c r="M7" i="1"/>
  <c r="L7" i="1"/>
  <c r="K7" i="1"/>
  <c r="O7" i="1" s="1"/>
  <c r="N6" i="1"/>
  <c r="M6" i="1"/>
  <c r="L6" i="1"/>
  <c r="K6" i="1"/>
  <c r="O6" i="1" s="1"/>
  <c r="M5" i="1"/>
  <c r="L5" i="1"/>
  <c r="K5" i="1"/>
  <c r="N5" i="1" s="1"/>
  <c r="N4" i="1"/>
  <c r="M4" i="1"/>
  <c r="L4" i="1"/>
  <c r="K4" i="1"/>
  <c r="O4" i="1" s="1"/>
  <c r="M3" i="1"/>
  <c r="L3" i="1"/>
  <c r="K3" i="1"/>
  <c r="N3" i="1" s="1"/>
  <c r="N2" i="1"/>
  <c r="M2" i="1"/>
  <c r="L2" i="1"/>
  <c r="K2" i="1"/>
  <c r="O2" i="1" s="1"/>
  <c r="N18" i="1" l="1"/>
  <c r="N34" i="1"/>
  <c r="N50" i="1"/>
  <c r="N66" i="1"/>
  <c r="O3" i="1"/>
  <c r="O5" i="1"/>
  <c r="O9" i="1"/>
  <c r="O13" i="1"/>
  <c r="O17" i="1"/>
  <c r="O21" i="1"/>
  <c r="O25" i="1"/>
  <c r="N7" i="1"/>
  <c r="N11" i="1"/>
  <c r="N15" i="1"/>
  <c r="N19" i="1"/>
  <c r="N23" i="1"/>
  <c r="N27" i="1"/>
  <c r="N31" i="1"/>
  <c r="N35" i="1"/>
  <c r="N39" i="1"/>
  <c r="N43" i="1"/>
  <c r="N47" i="1"/>
  <c r="N51" i="1"/>
  <c r="N55" i="1"/>
  <c r="N59" i="1"/>
  <c r="N63" i="1"/>
  <c r="N67" i="1"/>
  <c r="N71" i="1"/>
  <c r="N75" i="1"/>
  <c r="N79" i="1"/>
  <c r="N8" i="1"/>
  <c r="N12" i="1"/>
  <c r="N16" i="1"/>
  <c r="N20" i="1"/>
  <c r="N24" i="1"/>
  <c r="N28" i="1"/>
  <c r="N32" i="1"/>
  <c r="N36" i="1"/>
  <c r="N40" i="1"/>
  <c r="N44" i="1"/>
  <c r="N48" i="1"/>
  <c r="N52" i="1"/>
  <c r="N56" i="1"/>
  <c r="N60" i="1"/>
  <c r="N64" i="1"/>
  <c r="N68" i="1"/>
  <c r="N72" i="1"/>
  <c r="N76" i="1"/>
  <c r="N80" i="1"/>
  <c r="N29" i="1"/>
  <c r="N33" i="1"/>
  <c r="N37" i="1"/>
  <c r="N41" i="1"/>
  <c r="N45" i="1"/>
  <c r="N49" i="1"/>
  <c r="N53" i="1"/>
  <c r="N57" i="1"/>
  <c r="N61" i="1"/>
  <c r="N65" i="1"/>
  <c r="N69" i="1"/>
  <c r="N73" i="1"/>
  <c r="N77" i="1"/>
  <c r="N81" i="1"/>
</calcChain>
</file>

<file path=xl/sharedStrings.xml><?xml version="1.0" encoding="utf-8"?>
<sst xmlns="http://schemas.openxmlformats.org/spreadsheetml/2006/main" count="505" uniqueCount="123">
  <si>
    <t>No</t>
  </si>
  <si>
    <t>Perusahaan</t>
  </si>
  <si>
    <t>Tahun</t>
  </si>
  <si>
    <t>SIC Industry</t>
  </si>
  <si>
    <t>SIC Sub-Industry</t>
  </si>
  <si>
    <t>IDX-IC Sector</t>
  </si>
  <si>
    <t>IDX-IC Sub-Sector</t>
  </si>
  <si>
    <t>Environment Disclosure</t>
  </si>
  <si>
    <t>Social Disclosure</t>
  </si>
  <si>
    <t>Governance Disclosure</t>
  </si>
  <si>
    <t>ESG DISLOCURE</t>
  </si>
  <si>
    <t>Environmental Score</t>
  </si>
  <si>
    <t>Social Score</t>
  </si>
  <si>
    <t>Governance Score</t>
  </si>
  <si>
    <t>ESG Score</t>
  </si>
  <si>
    <t>AALI</t>
  </si>
  <si>
    <t>D</t>
  </si>
  <si>
    <t>D232</t>
  </si>
  <si>
    <t>10</t>
  </si>
  <si>
    <t>19</t>
  </si>
  <si>
    <t>17</t>
  </si>
  <si>
    <t>8</t>
  </si>
  <si>
    <t>12</t>
  </si>
  <si>
    <t>14</t>
  </si>
  <si>
    <t>15</t>
  </si>
  <si>
    <t>ABMM</t>
  </si>
  <si>
    <t>C</t>
  </si>
  <si>
    <t>C311</t>
  </si>
  <si>
    <t>5</t>
  </si>
  <si>
    <t>13</t>
  </si>
  <si>
    <t>23</t>
  </si>
  <si>
    <t>21</t>
  </si>
  <si>
    <t>6</t>
  </si>
  <si>
    <t>31</t>
  </si>
  <si>
    <t>33</t>
  </si>
  <si>
    <t>9</t>
  </si>
  <si>
    <t>AMFG</t>
  </si>
  <si>
    <t>C121</t>
  </si>
  <si>
    <t>3</t>
  </si>
  <si>
    <t>22</t>
  </si>
  <si>
    <t>4</t>
  </si>
  <si>
    <t>ANJT</t>
  </si>
  <si>
    <t>18</t>
  </si>
  <si>
    <t>26</t>
  </si>
  <si>
    <t>BBTN</t>
  </si>
  <si>
    <t>G</t>
  </si>
  <si>
    <t>G111</t>
  </si>
  <si>
    <t>7</t>
  </si>
  <si>
    <t>2</t>
  </si>
  <si>
    <t>20</t>
  </si>
  <si>
    <t>BISI</t>
  </si>
  <si>
    <t>1</t>
  </si>
  <si>
    <t>0</t>
  </si>
  <si>
    <t>BMRI</t>
  </si>
  <si>
    <t>11</t>
  </si>
  <si>
    <t>16</t>
  </si>
  <si>
    <t>BNGA</t>
  </si>
  <si>
    <t>BNII</t>
  </si>
  <si>
    <t>IIKP</t>
  </si>
  <si>
    <t>E</t>
  </si>
  <si>
    <t>E321</t>
  </si>
  <si>
    <t>ITMG</t>
  </si>
  <si>
    <t>A</t>
  </si>
  <si>
    <t>A121</t>
  </si>
  <si>
    <t>PTPP</t>
  </si>
  <si>
    <t>J</t>
  </si>
  <si>
    <t>J211</t>
  </si>
  <si>
    <t>SILO</t>
  </si>
  <si>
    <t>F</t>
  </si>
  <si>
    <t>F121</t>
  </si>
  <si>
    <t>SRIL</t>
  </si>
  <si>
    <t>E413</t>
  </si>
  <si>
    <t>SSMS</t>
  </si>
  <si>
    <t>TCID</t>
  </si>
  <si>
    <t>D421</t>
  </si>
  <si>
    <t>Catatan:</t>
  </si>
  <si>
    <t>Kas dan Setara Kas</t>
  </si>
  <si>
    <t>Total Aset</t>
  </si>
  <si>
    <t>Hasil CH</t>
  </si>
  <si>
    <t>Rumus CH = Kas dan Setara Kas : Total Aset</t>
  </si>
  <si>
    <t>Total Liabilitas/Utang</t>
  </si>
  <si>
    <t>Total Ekuitas</t>
  </si>
  <si>
    <t>Hasil DER</t>
  </si>
  <si>
    <t>Rumus DER = Total Utang : Total Ekuitas</t>
  </si>
  <si>
    <t>Laba Bersih</t>
  </si>
  <si>
    <t>Hasil ROA</t>
  </si>
  <si>
    <t>Rumus ROA = Laba Bersih : Total Aset x 100%</t>
  </si>
  <si>
    <t>Harga Saham</t>
  </si>
  <si>
    <t>Equity</t>
  </si>
  <si>
    <t>Jumlah Saham yg Beredar</t>
  </si>
  <si>
    <t>Nilai Buku/BVS</t>
  </si>
  <si>
    <t>PBV</t>
  </si>
  <si>
    <t>Rumus PBV = Harga Saham Saat Ini : Nilai Buku Per Lembar Saham</t>
  </si>
  <si>
    <t>rumus BVS = Equity/jumlah saham yg beredar</t>
  </si>
  <si>
    <t>pbv = harga saham/bvs</t>
  </si>
  <si>
    <t>Kode Perusahaan</t>
  </si>
  <si>
    <t>Nama Perusahaan</t>
  </si>
  <si>
    <t>ASTRA AGRO LESTARI TBK</t>
  </si>
  <si>
    <t>ABM INVESTAMA TBK., PT</t>
  </si>
  <si>
    <t>ASAHIMAS FLAT GLASS TBK, PT</t>
  </si>
  <si>
    <t>AUSTINDO NUSANTARA JAYA TBK., P.T.</t>
  </si>
  <si>
    <t>BISI INTERNATIONAL TBK., PT</t>
  </si>
  <si>
    <t>BANK TABUNGAN NEGARA (PERSERO)</t>
  </si>
  <si>
    <t>BANK MANDIRI (PERSERO) TBK</t>
  </si>
  <si>
    <t>PT BANK CIMB NIAGA TBK</t>
  </si>
  <si>
    <t>PT BANK MAYBANK INDONESIA TBK</t>
  </si>
  <si>
    <t>INTI AGRI RESOURCES TBK</t>
  </si>
  <si>
    <t>INDO TAMBANGRAYA MEGAH TBK, PT</t>
  </si>
  <si>
    <t>PEMBANGUNAN PERUMAHAN (PERSERO) TBK</t>
  </si>
  <si>
    <t>SILOAM INTERNATIONAL HOSPITALS TBK, PT</t>
  </si>
  <si>
    <t>SRI REJEKI ISMAN TBK, PT</t>
  </si>
  <si>
    <t>SAWIT SUMBERMAS SARANA TBK., PT</t>
  </si>
  <si>
    <t>MANDOM INDONESIA TBK, PT</t>
  </si>
  <si>
    <t>df</t>
  </si>
  <si>
    <t>MVS</t>
  </si>
  <si>
    <t>DEBT</t>
  </si>
  <si>
    <t>MVS+DEBT</t>
  </si>
  <si>
    <t>TOTAL ASET</t>
  </si>
  <si>
    <t>TOBIN'S Q Ratio</t>
  </si>
  <si>
    <t>Kapitalisasi Pasar = Jumlah Saham Beredar*Harga Saham</t>
  </si>
  <si>
    <t>MVS (Market Value of Equity) = Nilai Pasar Ekuitas Perusahaan (Kapitalisasi Pasar)</t>
  </si>
  <si>
    <t>Ket:</t>
  </si>
  <si>
    <t>Debt = Total Hutang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</si>
</sst>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_-* #,##0_-;\-* #,##0_-;_-* &quot;-&quot;_-;_-@"/>
    <numFmt numFmtId="165" formatCode="_-* #,##0.00_-;\-* #,##0.00_-;_-* &quot;-&quot;_-;_-@_-"/>
  </numFmts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Calibri"/>
    </font>
    <font>
      <sz val="11"/>
      <color rgb="FF000000"/>
      <name val="Calibri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1" fontId="3" fillId="0" borderId="0" applyFont="0" applyFill="0" applyBorder="0" applyAlignment="0" applyProtection="0"/>
  </cellStyleXfs>
  <cellXfs count="36">
    <xf numFmtId="0" fontId="0" fillId="0" borderId="0" xfId="0" applyFont="1" applyAlignment="1"/>
    <xf numFmtId="0" fontId="2" fillId="0" borderId="0" xfId="0" applyFont="1"/>
    <xf numFmtId="0" fontId="3" fillId="0" borderId="0" xfId="0" applyFont="1"/>
    <xf numFmtId="3" fontId="4" fillId="0" borderId="0" xfId="0" applyNumberFormat="1" applyFont="1"/>
    <xf numFmtId="3" fontId="5" fillId="0" borderId="0" xfId="0" applyNumberFormat="1" applyFont="1" applyAlignment="1"/>
    <xf numFmtId="164" fontId="4" fillId="0" borderId="0" xfId="0" applyNumberFormat="1" applyFont="1"/>
    <xf numFmtId="3" fontId="3" fillId="0" borderId="0" xfId="0" applyNumberFormat="1" applyFont="1" applyAlignment="1"/>
    <xf numFmtId="3" fontId="4" fillId="0" borderId="0" xfId="0" applyNumberFormat="1" applyFont="1" applyAlignment="1"/>
    <xf numFmtId="0" fontId="4" fillId="0" borderId="0" xfId="0" applyFont="1"/>
    <xf numFmtId="164" fontId="2" fillId="0" borderId="0" xfId="0" applyNumberFormat="1" applyFont="1"/>
    <xf numFmtId="164" fontId="5" fillId="0" borderId="0" xfId="0" applyNumberFormat="1" applyFont="1" applyAlignment="1"/>
    <xf numFmtId="164" fontId="4" fillId="0" borderId="0" xfId="0" applyNumberFormat="1" applyFont="1" applyAlignment="1"/>
    <xf numFmtId="41" fontId="0" fillId="0" borderId="0" xfId="1" applyFont="1" applyAlignment="1"/>
    <xf numFmtId="41" fontId="3" fillId="0" borderId="0" xfId="1" applyFont="1"/>
    <xf numFmtId="41" fontId="3" fillId="0" borderId="0" xfId="1" applyFont="1" applyAlignment="1"/>
    <xf numFmtId="41" fontId="4" fillId="0" borderId="0" xfId="1" applyFont="1"/>
    <xf numFmtId="41" fontId="0" fillId="0" borderId="0" xfId="1" applyNumberFormat="1" applyFont="1" applyAlignment="1"/>
    <xf numFmtId="165" fontId="0" fillId="0" borderId="0" xfId="1" applyNumberFormat="1" applyFont="1" applyAlignment="1"/>
    <xf numFmtId="0" fontId="0" fillId="0" borderId="0" xfId="0" applyFont="1"/>
    <xf numFmtId="0" fontId="0" fillId="0" borderId="0" xfId="0" applyFont="1" applyBorder="1" applyAlignment="1"/>
    <xf numFmtId="0" fontId="0" fillId="0" borderId="0" xfId="0" applyFont="1" applyBorder="1"/>
    <xf numFmtId="0" fontId="6" fillId="0" borderId="0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3" fontId="8" fillId="0" borderId="0" xfId="0" applyNumberFormat="1" applyFont="1"/>
    <xf numFmtId="3" fontId="4" fillId="0" borderId="0" xfId="0" applyNumberFormat="1" applyFont="1" applyFill="1"/>
    <xf numFmtId="3" fontId="7" fillId="0" borderId="0" xfId="0" applyNumberFormat="1" applyFont="1" applyAlignment="1"/>
    <xf numFmtId="0" fontId="4" fillId="0" borderId="0" xfId="0" applyFont="1" applyAlignment="1"/>
    <xf numFmtId="3" fontId="0" fillId="0" borderId="0" xfId="0" applyNumberFormat="1" applyFont="1" applyAlignment="1"/>
    <xf numFmtId="41" fontId="0" fillId="0" borderId="0" xfId="1" applyFont="1"/>
    <xf numFmtId="0" fontId="1" fillId="0" borderId="0" xfId="0" applyFont="1" applyAlignment="1"/>
    <xf numFmtId="164" fontId="0" fillId="0" borderId="0" xfId="0" applyNumberFormat="1" applyFont="1" applyAlignment="1"/>
    <xf numFmtId="0" fontId="0" fillId="0" borderId="0" xfId="0" applyNumberFormat="1" applyFont="1"/>
    <xf numFmtId="0" fontId="0" fillId="0" borderId="0" xfId="0" applyNumberFormat="1" applyFont="1" applyAlignment="1"/>
    <xf numFmtId="0" fontId="3" fillId="0" borderId="0" xfId="0" applyFont="1" applyFill="1"/>
    <xf numFmtId="41" fontId="9" fillId="0" borderId="0" xfId="1" applyFont="1" applyFill="1" applyAlignment="1"/>
    <xf numFmtId="41" fontId="9" fillId="0" borderId="0" xfId="1" applyFont="1" applyAlignment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83374</xdr:colOff>
      <xdr:row>2</xdr:row>
      <xdr:rowOff>22828</xdr:rowOff>
    </xdr:from>
    <xdr:ext cx="1821625" cy="41532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7303324" y="413353"/>
              <a:ext cx="1821625" cy="4153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en-US" sz="1400"/>
                <a:t>Tobin'</a:t>
              </a:r>
              <a:r>
                <a:rPr lang="en-US" sz="1400" baseline="0"/>
                <a:t>s Q </a:t>
              </a:r>
              <a14:m>
                <m:oMath xmlns:m="http://schemas.openxmlformats.org/officeDocument/2006/math">
                  <m:r>
                    <a:rPr lang="en-US" sz="1400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en-US" sz="14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d>
                        <m:dPr>
                          <m:ctrlPr>
                            <a:rPr lang="en-US" sz="1400" i="1">
                              <a:latin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en-US" sz="1400" b="0" i="1">
                              <a:latin typeface="Cambria Math" panose="02040503050406030204" pitchFamily="18" charset="0"/>
                            </a:rPr>
                            <m:t>𝑀𝑉𝑆</m:t>
                          </m:r>
                          <m:r>
                            <a:rPr lang="en-US" sz="1400" b="0" i="1">
                              <a:latin typeface="Cambria Math" panose="02040503050406030204" pitchFamily="18" charset="0"/>
                            </a:rPr>
                            <m:t>+</m:t>
                          </m:r>
                          <m:r>
                            <a:rPr lang="en-US" sz="1400" b="0" i="1">
                              <a:latin typeface="Cambria Math" panose="02040503050406030204" pitchFamily="18" charset="0"/>
                            </a:rPr>
                            <m:t>𝐷𝐸𝐵𝑇</m:t>
                          </m:r>
                        </m:e>
                      </m:d>
                    </m:num>
                    <m:den>
                      <m:r>
                        <a:rPr lang="en-US" sz="1400" b="0" i="1">
                          <a:latin typeface="Cambria Math" panose="02040503050406030204" pitchFamily="18" charset="0"/>
                        </a:rPr>
                        <m:t>𝑇𝑜𝑡𝑎𝑙</m:t>
                      </m:r>
                      <m:r>
                        <a:rPr lang="en-US" sz="14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400" b="0" i="1">
                          <a:latin typeface="Cambria Math" panose="02040503050406030204" pitchFamily="18" charset="0"/>
                        </a:rPr>
                        <m:t>𝐴𝑠𝑠𝑒𝑡</m:t>
                      </m:r>
                    </m:den>
                  </m:f>
                </m:oMath>
              </a14:m>
              <a:endParaRPr lang="en-US" sz="14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7303324" y="413353"/>
              <a:ext cx="1821625" cy="4153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en-US" sz="1400"/>
                <a:t>Tobin'</a:t>
              </a:r>
              <a:r>
                <a:rPr lang="en-US" sz="1400" baseline="0"/>
                <a:t>s Q </a:t>
              </a:r>
              <a:r>
                <a:rPr lang="en-US" sz="1400" i="0">
                  <a:latin typeface="Cambria Math" panose="02040503050406030204" pitchFamily="18" charset="0"/>
                </a:rPr>
                <a:t>=((</a:t>
              </a:r>
              <a:r>
                <a:rPr lang="en-US" sz="1400" b="0" i="0">
                  <a:latin typeface="Cambria Math" panose="02040503050406030204" pitchFamily="18" charset="0"/>
                </a:rPr>
                <a:t>𝑀𝑉𝑆+𝐷𝐸𝐵𝑇))/(𝑇𝑜𝑡𝑎𝑙 𝐴𝑠𝑠𝑒𝑡)</a:t>
              </a:r>
              <a:endParaRPr lang="en-US" sz="14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97"/>
  <sheetViews>
    <sheetView topLeftCell="F1" workbookViewId="0">
      <selection activeCell="D1" sqref="D1"/>
    </sheetView>
  </sheetViews>
  <sheetFormatPr defaultColWidth="14.42578125" defaultRowHeight="15" customHeight="1" x14ac:dyDescent="0.25"/>
  <cols>
    <col min="1" max="1" width="8.7109375" customWidth="1"/>
    <col min="2" max="2" width="11.28515625" customWidth="1"/>
    <col min="3" max="3" width="8.7109375" customWidth="1"/>
    <col min="4" max="4" width="11.42578125" customWidth="1"/>
    <col min="5" max="5" width="15.5703125" customWidth="1"/>
    <col min="6" max="6" width="12.42578125" customWidth="1"/>
    <col min="7" max="7" width="16.5703125" customWidth="1"/>
    <col min="8" max="8" width="22.42578125" customWidth="1"/>
    <col min="9" max="9" width="15.85546875" customWidth="1"/>
    <col min="10" max="10" width="21.7109375" customWidth="1"/>
    <col min="11" max="11" width="14.85546875" customWidth="1"/>
    <col min="12" max="12" width="19.5703125" customWidth="1"/>
    <col min="13" max="13" width="12" customWidth="1"/>
    <col min="14" max="14" width="17.28515625" customWidth="1"/>
    <col min="15" max="15" width="16" customWidth="1"/>
    <col min="16" max="26" width="8.710937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2">
        <v>1</v>
      </c>
      <c r="B2" s="2" t="s">
        <v>15</v>
      </c>
      <c r="C2" s="2">
        <v>2018</v>
      </c>
      <c r="D2" s="2">
        <v>0</v>
      </c>
      <c r="E2" s="2">
        <v>8</v>
      </c>
      <c r="F2" s="2" t="s">
        <v>16</v>
      </c>
      <c r="G2" s="2" t="s">
        <v>17</v>
      </c>
      <c r="H2" s="2" t="s">
        <v>18</v>
      </c>
      <c r="I2" s="2" t="s">
        <v>19</v>
      </c>
      <c r="K2" s="2">
        <f t="shared" ref="K2:K81" si="0">H2+I2+J2</f>
        <v>29</v>
      </c>
      <c r="L2" s="2">
        <f t="shared" ref="L2:L81" si="1">H2/32</f>
        <v>0.3125</v>
      </c>
      <c r="M2" s="2">
        <f t="shared" ref="M2:M81" si="2">I2/36</f>
        <v>0.52777777777777779</v>
      </c>
      <c r="N2" s="2">
        <f t="shared" ref="N2:N81" si="3">K2/76</f>
        <v>0.38157894736842107</v>
      </c>
      <c r="O2" s="2">
        <f t="shared" ref="O2:O81" si="4">K2/117</f>
        <v>0.24786324786324787</v>
      </c>
    </row>
    <row r="3" spans="1:15" x14ac:dyDescent="0.25">
      <c r="C3" s="2">
        <v>2019</v>
      </c>
      <c r="D3" s="2">
        <v>0</v>
      </c>
      <c r="E3" s="2">
        <v>8</v>
      </c>
      <c r="F3" s="2" t="s">
        <v>16</v>
      </c>
      <c r="G3" s="2" t="s">
        <v>17</v>
      </c>
      <c r="H3" s="2" t="s">
        <v>18</v>
      </c>
      <c r="I3" s="2" t="s">
        <v>20</v>
      </c>
      <c r="J3" s="2" t="s">
        <v>21</v>
      </c>
      <c r="K3" s="2">
        <f t="shared" si="0"/>
        <v>35</v>
      </c>
      <c r="L3" s="2">
        <f t="shared" si="1"/>
        <v>0.3125</v>
      </c>
      <c r="M3" s="2">
        <f t="shared" si="2"/>
        <v>0.47222222222222221</v>
      </c>
      <c r="N3" s="2">
        <f t="shared" si="3"/>
        <v>0.46052631578947367</v>
      </c>
      <c r="O3" s="2">
        <f t="shared" si="4"/>
        <v>0.29914529914529914</v>
      </c>
    </row>
    <row r="4" spans="1:15" x14ac:dyDescent="0.25">
      <c r="C4" s="2">
        <v>2020</v>
      </c>
      <c r="D4" s="2">
        <v>0</v>
      </c>
      <c r="E4" s="2">
        <v>8</v>
      </c>
      <c r="F4" s="2" t="s">
        <v>16</v>
      </c>
      <c r="G4" s="2" t="s">
        <v>17</v>
      </c>
      <c r="H4" s="2" t="s">
        <v>22</v>
      </c>
      <c r="I4" s="2" t="s">
        <v>23</v>
      </c>
      <c r="J4" s="2" t="s">
        <v>21</v>
      </c>
      <c r="K4" s="2">
        <f t="shared" si="0"/>
        <v>34</v>
      </c>
      <c r="L4" s="2">
        <f t="shared" si="1"/>
        <v>0.375</v>
      </c>
      <c r="M4" s="2">
        <f t="shared" si="2"/>
        <v>0.3888888888888889</v>
      </c>
      <c r="N4" s="2">
        <f t="shared" si="3"/>
        <v>0.44736842105263158</v>
      </c>
      <c r="O4" s="2">
        <f t="shared" si="4"/>
        <v>0.29059829059829062</v>
      </c>
    </row>
    <row r="5" spans="1:15" x14ac:dyDescent="0.25">
      <c r="C5" s="2">
        <v>2021</v>
      </c>
      <c r="D5" s="2">
        <v>0</v>
      </c>
      <c r="E5" s="2">
        <v>8</v>
      </c>
      <c r="F5" s="2" t="s">
        <v>16</v>
      </c>
      <c r="G5" s="2" t="s">
        <v>17</v>
      </c>
      <c r="H5" s="2" t="s">
        <v>24</v>
      </c>
      <c r="I5" s="2" t="s">
        <v>24</v>
      </c>
      <c r="J5" s="2" t="s">
        <v>24</v>
      </c>
      <c r="K5" s="2">
        <f t="shared" si="0"/>
        <v>45</v>
      </c>
      <c r="L5" s="2">
        <f t="shared" si="1"/>
        <v>0.46875</v>
      </c>
      <c r="M5" s="2">
        <f t="shared" si="2"/>
        <v>0.41666666666666669</v>
      </c>
      <c r="N5" s="2">
        <f t="shared" si="3"/>
        <v>0.59210526315789469</v>
      </c>
      <c r="O5" s="2">
        <f t="shared" si="4"/>
        <v>0.38461538461538464</v>
      </c>
    </row>
    <row r="6" spans="1:15" x14ac:dyDescent="0.25">
      <c r="C6" s="2">
        <v>2022</v>
      </c>
      <c r="D6" s="2">
        <v>0</v>
      </c>
      <c r="E6" s="2">
        <v>8</v>
      </c>
      <c r="F6" s="2" t="s">
        <v>16</v>
      </c>
      <c r="G6" s="2" t="s">
        <v>17</v>
      </c>
      <c r="J6" s="2" t="s">
        <v>23</v>
      </c>
      <c r="K6" s="2">
        <f t="shared" si="0"/>
        <v>14</v>
      </c>
      <c r="L6" s="2">
        <f t="shared" si="1"/>
        <v>0</v>
      </c>
      <c r="M6" s="2">
        <f t="shared" si="2"/>
        <v>0</v>
      </c>
      <c r="N6" s="2">
        <f t="shared" si="3"/>
        <v>0.18421052631578946</v>
      </c>
      <c r="O6" s="2">
        <f t="shared" si="4"/>
        <v>0.11965811965811966</v>
      </c>
    </row>
    <row r="7" spans="1:15" x14ac:dyDescent="0.25">
      <c r="A7" s="2">
        <v>2</v>
      </c>
      <c r="B7" s="2" t="s">
        <v>25</v>
      </c>
      <c r="C7" s="2">
        <v>2018</v>
      </c>
      <c r="D7" s="2">
        <v>1</v>
      </c>
      <c r="E7" s="2">
        <v>12</v>
      </c>
      <c r="F7" s="2" t="s">
        <v>26</v>
      </c>
      <c r="G7" s="2" t="s">
        <v>27</v>
      </c>
      <c r="H7" s="2" t="s">
        <v>28</v>
      </c>
      <c r="I7" s="2" t="s">
        <v>29</v>
      </c>
      <c r="J7" s="2" t="s">
        <v>23</v>
      </c>
      <c r="K7" s="2">
        <f t="shared" si="0"/>
        <v>32</v>
      </c>
      <c r="L7" s="2">
        <f t="shared" si="1"/>
        <v>0.15625</v>
      </c>
      <c r="M7" s="2">
        <f t="shared" si="2"/>
        <v>0.3611111111111111</v>
      </c>
      <c r="N7" s="2">
        <f t="shared" si="3"/>
        <v>0.42105263157894735</v>
      </c>
      <c r="O7" s="2">
        <f t="shared" si="4"/>
        <v>0.27350427350427353</v>
      </c>
    </row>
    <row r="8" spans="1:15" x14ac:dyDescent="0.25">
      <c r="C8" s="2">
        <v>2019</v>
      </c>
      <c r="D8" s="2">
        <v>1</v>
      </c>
      <c r="E8" s="2">
        <v>12</v>
      </c>
      <c r="F8" s="2" t="s">
        <v>26</v>
      </c>
      <c r="G8" s="2" t="s">
        <v>27</v>
      </c>
      <c r="H8" s="2" t="s">
        <v>30</v>
      </c>
      <c r="I8" s="2" t="s">
        <v>19</v>
      </c>
      <c r="J8" s="2" t="s">
        <v>31</v>
      </c>
      <c r="K8" s="2">
        <f t="shared" si="0"/>
        <v>63</v>
      </c>
      <c r="L8" s="2">
        <f t="shared" si="1"/>
        <v>0.71875</v>
      </c>
      <c r="M8" s="2">
        <f t="shared" si="2"/>
        <v>0.52777777777777779</v>
      </c>
      <c r="N8" s="2">
        <f t="shared" si="3"/>
        <v>0.82894736842105265</v>
      </c>
      <c r="O8" s="2">
        <f t="shared" si="4"/>
        <v>0.53846153846153844</v>
      </c>
    </row>
    <row r="9" spans="1:15" x14ac:dyDescent="0.25">
      <c r="C9" s="2">
        <v>2020</v>
      </c>
      <c r="D9" s="2">
        <v>1</v>
      </c>
      <c r="E9" s="2">
        <v>12</v>
      </c>
      <c r="F9" s="2" t="s">
        <v>26</v>
      </c>
      <c r="G9" s="2" t="s">
        <v>27</v>
      </c>
      <c r="H9" s="2" t="s">
        <v>28</v>
      </c>
      <c r="I9" s="2" t="s">
        <v>32</v>
      </c>
      <c r="K9" s="2">
        <f t="shared" si="0"/>
        <v>11</v>
      </c>
      <c r="L9" s="2">
        <f t="shared" si="1"/>
        <v>0.15625</v>
      </c>
      <c r="M9" s="2">
        <f t="shared" si="2"/>
        <v>0.16666666666666666</v>
      </c>
      <c r="N9" s="2">
        <f t="shared" si="3"/>
        <v>0.14473684210526316</v>
      </c>
      <c r="O9" s="2">
        <f t="shared" si="4"/>
        <v>9.4017094017094016E-2</v>
      </c>
    </row>
    <row r="10" spans="1:15" x14ac:dyDescent="0.25">
      <c r="C10" s="2">
        <v>2021</v>
      </c>
      <c r="D10" s="2">
        <v>1</v>
      </c>
      <c r="E10" s="2">
        <v>12</v>
      </c>
      <c r="F10" s="2" t="s">
        <v>26</v>
      </c>
      <c r="G10" s="2" t="s">
        <v>27</v>
      </c>
      <c r="H10" s="2" t="s">
        <v>33</v>
      </c>
      <c r="I10" s="2" t="s">
        <v>34</v>
      </c>
      <c r="K10" s="2">
        <f t="shared" si="0"/>
        <v>64</v>
      </c>
      <c r="L10" s="2">
        <f t="shared" si="1"/>
        <v>0.96875</v>
      </c>
      <c r="M10" s="2">
        <f t="shared" si="2"/>
        <v>0.91666666666666663</v>
      </c>
      <c r="N10" s="2">
        <f t="shared" si="3"/>
        <v>0.84210526315789469</v>
      </c>
      <c r="O10" s="2">
        <f t="shared" si="4"/>
        <v>0.54700854700854706</v>
      </c>
    </row>
    <row r="11" spans="1:15" x14ac:dyDescent="0.25">
      <c r="C11" s="2">
        <v>2022</v>
      </c>
      <c r="D11" s="2">
        <v>1</v>
      </c>
      <c r="E11" s="2">
        <v>12</v>
      </c>
      <c r="F11" s="2" t="s">
        <v>26</v>
      </c>
      <c r="G11" s="2" t="s">
        <v>27</v>
      </c>
      <c r="J11" s="2" t="s">
        <v>35</v>
      </c>
      <c r="K11" s="2">
        <f t="shared" si="0"/>
        <v>9</v>
      </c>
      <c r="L11" s="2">
        <f t="shared" si="1"/>
        <v>0</v>
      </c>
      <c r="M11" s="2">
        <f t="shared" si="2"/>
        <v>0</v>
      </c>
      <c r="N11" s="2">
        <f t="shared" si="3"/>
        <v>0.11842105263157894</v>
      </c>
      <c r="O11" s="2">
        <f t="shared" si="4"/>
        <v>7.6923076923076927E-2</v>
      </c>
    </row>
    <row r="12" spans="1:15" x14ac:dyDescent="0.25">
      <c r="A12" s="2">
        <v>3</v>
      </c>
      <c r="B12" s="2" t="s">
        <v>36</v>
      </c>
      <c r="C12" s="2">
        <v>2018</v>
      </c>
      <c r="D12" s="2">
        <v>3</v>
      </c>
      <c r="E12" s="2">
        <v>32</v>
      </c>
      <c r="F12" s="2" t="s">
        <v>26</v>
      </c>
      <c r="G12" s="2" t="s">
        <v>37</v>
      </c>
      <c r="J12" s="2" t="s">
        <v>38</v>
      </c>
      <c r="K12" s="2">
        <f t="shared" si="0"/>
        <v>3</v>
      </c>
      <c r="L12" s="2">
        <f t="shared" si="1"/>
        <v>0</v>
      </c>
      <c r="M12" s="2">
        <f t="shared" si="2"/>
        <v>0</v>
      </c>
      <c r="N12" s="2">
        <f t="shared" si="3"/>
        <v>3.9473684210526314E-2</v>
      </c>
      <c r="O12" s="2">
        <f t="shared" si="4"/>
        <v>2.564102564102564E-2</v>
      </c>
    </row>
    <row r="13" spans="1:15" x14ac:dyDescent="0.25">
      <c r="C13" s="2">
        <v>2019</v>
      </c>
      <c r="D13" s="2">
        <v>3</v>
      </c>
      <c r="E13" s="2">
        <v>32</v>
      </c>
      <c r="F13" s="2" t="s">
        <v>26</v>
      </c>
      <c r="G13" s="2" t="s">
        <v>37</v>
      </c>
      <c r="J13" s="2" t="s">
        <v>39</v>
      </c>
      <c r="K13" s="2">
        <f t="shared" si="0"/>
        <v>22</v>
      </c>
      <c r="L13" s="2">
        <f t="shared" si="1"/>
        <v>0</v>
      </c>
      <c r="M13" s="2">
        <f t="shared" si="2"/>
        <v>0</v>
      </c>
      <c r="N13" s="2">
        <f t="shared" si="3"/>
        <v>0.28947368421052633</v>
      </c>
      <c r="O13" s="2">
        <f t="shared" si="4"/>
        <v>0.18803418803418803</v>
      </c>
    </row>
    <row r="14" spans="1:15" x14ac:dyDescent="0.25">
      <c r="C14" s="2">
        <v>2020</v>
      </c>
      <c r="D14" s="2">
        <v>3</v>
      </c>
      <c r="E14" s="2">
        <v>32</v>
      </c>
      <c r="F14" s="2" t="s">
        <v>26</v>
      </c>
      <c r="G14" s="2" t="s">
        <v>37</v>
      </c>
      <c r="J14" s="2" t="s">
        <v>39</v>
      </c>
      <c r="K14" s="2">
        <f t="shared" si="0"/>
        <v>22</v>
      </c>
      <c r="L14" s="2">
        <f t="shared" si="1"/>
        <v>0</v>
      </c>
      <c r="M14" s="2">
        <f t="shared" si="2"/>
        <v>0</v>
      </c>
      <c r="N14" s="2">
        <f t="shared" si="3"/>
        <v>0.28947368421052633</v>
      </c>
      <c r="O14" s="2">
        <f t="shared" si="4"/>
        <v>0.18803418803418803</v>
      </c>
    </row>
    <row r="15" spans="1:15" x14ac:dyDescent="0.25">
      <c r="C15" s="2">
        <v>2021</v>
      </c>
      <c r="D15" s="2">
        <v>3</v>
      </c>
      <c r="E15" s="2">
        <v>32</v>
      </c>
      <c r="F15" s="2" t="s">
        <v>26</v>
      </c>
      <c r="G15" s="2" t="s">
        <v>37</v>
      </c>
      <c r="H15" s="2" t="s">
        <v>21</v>
      </c>
      <c r="I15" s="2" t="s">
        <v>40</v>
      </c>
      <c r="J15" s="2" t="s">
        <v>24</v>
      </c>
      <c r="K15" s="2">
        <f t="shared" si="0"/>
        <v>27</v>
      </c>
      <c r="L15" s="2">
        <f t="shared" si="1"/>
        <v>0.25</v>
      </c>
      <c r="M15" s="2">
        <f t="shared" si="2"/>
        <v>0.1111111111111111</v>
      </c>
      <c r="N15" s="2">
        <f t="shared" si="3"/>
        <v>0.35526315789473684</v>
      </c>
      <c r="O15" s="2">
        <f t="shared" si="4"/>
        <v>0.23076923076923078</v>
      </c>
    </row>
    <row r="16" spans="1:15" x14ac:dyDescent="0.25">
      <c r="C16" s="2">
        <v>2022</v>
      </c>
      <c r="D16" s="2">
        <v>3</v>
      </c>
      <c r="E16" s="2">
        <v>32</v>
      </c>
      <c r="F16" s="2" t="s">
        <v>26</v>
      </c>
      <c r="G16" s="2" t="s">
        <v>37</v>
      </c>
      <c r="J16" s="2" t="s">
        <v>38</v>
      </c>
      <c r="K16" s="2">
        <f t="shared" si="0"/>
        <v>3</v>
      </c>
      <c r="L16" s="2">
        <f t="shared" si="1"/>
        <v>0</v>
      </c>
      <c r="M16" s="2">
        <f t="shared" si="2"/>
        <v>0</v>
      </c>
      <c r="N16" s="2">
        <f t="shared" si="3"/>
        <v>3.9473684210526314E-2</v>
      </c>
      <c r="O16" s="2">
        <f t="shared" si="4"/>
        <v>2.564102564102564E-2</v>
      </c>
    </row>
    <row r="17" spans="1:15" x14ac:dyDescent="0.25">
      <c r="A17" s="2">
        <v>4</v>
      </c>
      <c r="B17" s="2" t="s">
        <v>41</v>
      </c>
      <c r="C17" s="2">
        <v>2018</v>
      </c>
      <c r="D17" s="2">
        <v>2</v>
      </c>
      <c r="E17" s="2">
        <v>20</v>
      </c>
      <c r="F17" s="2" t="s">
        <v>16</v>
      </c>
      <c r="G17" s="2" t="s">
        <v>17</v>
      </c>
      <c r="H17" s="2" t="s">
        <v>18</v>
      </c>
      <c r="I17" s="2" t="s">
        <v>35</v>
      </c>
      <c r="K17" s="2">
        <f t="shared" si="0"/>
        <v>19</v>
      </c>
      <c r="L17" s="2">
        <f t="shared" si="1"/>
        <v>0.3125</v>
      </c>
      <c r="M17" s="2">
        <f t="shared" si="2"/>
        <v>0.25</v>
      </c>
      <c r="N17" s="2">
        <f t="shared" si="3"/>
        <v>0.25</v>
      </c>
      <c r="O17" s="2">
        <f t="shared" si="4"/>
        <v>0.1623931623931624</v>
      </c>
    </row>
    <row r="18" spans="1:15" ht="15.75" customHeight="1" x14ac:dyDescent="0.25">
      <c r="C18" s="2">
        <v>2019</v>
      </c>
      <c r="D18" s="2">
        <v>2</v>
      </c>
      <c r="E18" s="2">
        <v>20</v>
      </c>
      <c r="F18" s="2" t="s">
        <v>16</v>
      </c>
      <c r="G18" s="2" t="s">
        <v>17</v>
      </c>
      <c r="H18" s="2" t="s">
        <v>42</v>
      </c>
      <c r="I18" s="2" t="s">
        <v>21</v>
      </c>
      <c r="K18" s="2">
        <f t="shared" si="0"/>
        <v>26</v>
      </c>
      <c r="L18" s="2">
        <f t="shared" si="1"/>
        <v>0.5625</v>
      </c>
      <c r="M18" s="2">
        <f t="shared" si="2"/>
        <v>0.22222222222222221</v>
      </c>
      <c r="N18" s="2">
        <f t="shared" si="3"/>
        <v>0.34210526315789475</v>
      </c>
      <c r="O18" s="2">
        <f t="shared" si="4"/>
        <v>0.22222222222222221</v>
      </c>
    </row>
    <row r="19" spans="1:15" ht="15.75" customHeight="1" x14ac:dyDescent="0.25">
      <c r="C19" s="2">
        <v>2020</v>
      </c>
      <c r="D19" s="2">
        <v>2</v>
      </c>
      <c r="E19" s="2">
        <v>20</v>
      </c>
      <c r="F19" s="2" t="s">
        <v>16</v>
      </c>
      <c r="G19" s="2" t="s">
        <v>17</v>
      </c>
      <c r="H19" s="2" t="s">
        <v>30</v>
      </c>
      <c r="I19" s="2" t="s">
        <v>39</v>
      </c>
      <c r="K19" s="2">
        <f t="shared" si="0"/>
        <v>45</v>
      </c>
      <c r="L19" s="2">
        <f t="shared" si="1"/>
        <v>0.71875</v>
      </c>
      <c r="M19" s="2">
        <f t="shared" si="2"/>
        <v>0.61111111111111116</v>
      </c>
      <c r="N19" s="2">
        <f t="shared" si="3"/>
        <v>0.59210526315789469</v>
      </c>
      <c r="O19" s="2">
        <f t="shared" si="4"/>
        <v>0.38461538461538464</v>
      </c>
    </row>
    <row r="20" spans="1:15" ht="15.75" customHeight="1" x14ac:dyDescent="0.25">
      <c r="C20" s="2">
        <v>2021</v>
      </c>
      <c r="D20" s="2">
        <v>2</v>
      </c>
      <c r="E20" s="2">
        <v>20</v>
      </c>
      <c r="F20" s="2" t="s">
        <v>16</v>
      </c>
      <c r="G20" s="2" t="s">
        <v>17</v>
      </c>
      <c r="H20" s="2" t="s">
        <v>43</v>
      </c>
      <c r="I20" s="2" t="s">
        <v>39</v>
      </c>
      <c r="K20" s="2">
        <f t="shared" si="0"/>
        <v>48</v>
      </c>
      <c r="L20" s="2">
        <f t="shared" si="1"/>
        <v>0.8125</v>
      </c>
      <c r="M20" s="2">
        <f t="shared" si="2"/>
        <v>0.61111111111111116</v>
      </c>
      <c r="N20" s="2">
        <f t="shared" si="3"/>
        <v>0.63157894736842102</v>
      </c>
      <c r="O20" s="2">
        <f t="shared" si="4"/>
        <v>0.41025641025641024</v>
      </c>
    </row>
    <row r="21" spans="1:15" ht="15.75" customHeight="1" x14ac:dyDescent="0.25">
      <c r="C21" s="2">
        <v>2022</v>
      </c>
      <c r="D21" s="2">
        <v>2</v>
      </c>
      <c r="E21" s="2">
        <v>20</v>
      </c>
      <c r="F21" s="2" t="s">
        <v>16</v>
      </c>
      <c r="G21" s="2" t="s">
        <v>17</v>
      </c>
      <c r="J21" s="2" t="s">
        <v>22</v>
      </c>
      <c r="K21" s="2">
        <f t="shared" si="0"/>
        <v>12</v>
      </c>
      <c r="L21" s="2">
        <f t="shared" si="1"/>
        <v>0</v>
      </c>
      <c r="M21" s="2">
        <f t="shared" si="2"/>
        <v>0</v>
      </c>
      <c r="N21" s="2">
        <f t="shared" si="3"/>
        <v>0.15789473684210525</v>
      </c>
      <c r="O21" s="2">
        <f t="shared" si="4"/>
        <v>0.10256410256410256</v>
      </c>
    </row>
    <row r="22" spans="1:15" ht="15.75" customHeight="1" x14ac:dyDescent="0.25">
      <c r="A22" s="2">
        <v>5</v>
      </c>
      <c r="B22" s="2" t="s">
        <v>44</v>
      </c>
      <c r="C22" s="2">
        <v>2018</v>
      </c>
      <c r="D22" s="2">
        <v>6</v>
      </c>
      <c r="E22" s="2">
        <v>60</v>
      </c>
      <c r="F22" s="2" t="s">
        <v>45</v>
      </c>
      <c r="G22" s="2" t="s">
        <v>46</v>
      </c>
      <c r="H22" s="2" t="s">
        <v>32</v>
      </c>
      <c r="I22" s="2" t="s">
        <v>47</v>
      </c>
      <c r="J22" s="2" t="s">
        <v>48</v>
      </c>
      <c r="K22" s="2">
        <f t="shared" si="0"/>
        <v>15</v>
      </c>
      <c r="L22" s="2">
        <f t="shared" si="1"/>
        <v>0.1875</v>
      </c>
      <c r="M22" s="2">
        <f t="shared" si="2"/>
        <v>0.19444444444444445</v>
      </c>
      <c r="N22" s="2">
        <f t="shared" si="3"/>
        <v>0.19736842105263158</v>
      </c>
      <c r="O22" s="2">
        <f t="shared" si="4"/>
        <v>0.12820512820512819</v>
      </c>
    </row>
    <row r="23" spans="1:15" ht="15.75" customHeight="1" x14ac:dyDescent="0.25">
      <c r="C23" s="2">
        <v>2019</v>
      </c>
      <c r="D23" s="2">
        <v>6</v>
      </c>
      <c r="E23" s="2">
        <v>60</v>
      </c>
      <c r="F23" s="2" t="s">
        <v>45</v>
      </c>
      <c r="G23" s="2" t="s">
        <v>46</v>
      </c>
      <c r="H23" s="2" t="s">
        <v>32</v>
      </c>
      <c r="I23" s="2" t="s">
        <v>20</v>
      </c>
      <c r="K23" s="2">
        <f t="shared" si="0"/>
        <v>23</v>
      </c>
      <c r="L23" s="2">
        <f t="shared" si="1"/>
        <v>0.1875</v>
      </c>
      <c r="M23" s="2">
        <f t="shared" si="2"/>
        <v>0.47222222222222221</v>
      </c>
      <c r="N23" s="2">
        <f t="shared" si="3"/>
        <v>0.30263157894736842</v>
      </c>
      <c r="O23" s="2">
        <f t="shared" si="4"/>
        <v>0.19658119658119658</v>
      </c>
    </row>
    <row r="24" spans="1:15" ht="15.75" customHeight="1" x14ac:dyDescent="0.25">
      <c r="C24" s="2">
        <v>2020</v>
      </c>
      <c r="D24" s="2">
        <v>6</v>
      </c>
      <c r="E24" s="2">
        <v>60</v>
      </c>
      <c r="F24" s="2" t="s">
        <v>45</v>
      </c>
      <c r="G24" s="2" t="s">
        <v>46</v>
      </c>
      <c r="H24" s="2" t="s">
        <v>32</v>
      </c>
      <c r="I24" s="2" t="s">
        <v>47</v>
      </c>
      <c r="J24" s="2" t="s">
        <v>35</v>
      </c>
      <c r="K24" s="2">
        <f t="shared" si="0"/>
        <v>22</v>
      </c>
      <c r="L24" s="2">
        <f t="shared" si="1"/>
        <v>0.1875</v>
      </c>
      <c r="M24" s="2">
        <f t="shared" si="2"/>
        <v>0.19444444444444445</v>
      </c>
      <c r="N24" s="2">
        <f t="shared" si="3"/>
        <v>0.28947368421052633</v>
      </c>
      <c r="O24" s="2">
        <f t="shared" si="4"/>
        <v>0.18803418803418803</v>
      </c>
    </row>
    <row r="25" spans="1:15" ht="15.75" customHeight="1" x14ac:dyDescent="0.25">
      <c r="C25" s="2">
        <v>2021</v>
      </c>
      <c r="D25" s="2">
        <v>6</v>
      </c>
      <c r="E25" s="2">
        <v>60</v>
      </c>
      <c r="F25" s="2" t="s">
        <v>45</v>
      </c>
      <c r="G25" s="2" t="s">
        <v>46</v>
      </c>
      <c r="H25" s="2" t="s">
        <v>49</v>
      </c>
      <c r="I25" s="2" t="s">
        <v>30</v>
      </c>
      <c r="J25" s="2" t="s">
        <v>35</v>
      </c>
      <c r="K25" s="2">
        <f t="shared" si="0"/>
        <v>52</v>
      </c>
      <c r="L25" s="2">
        <f t="shared" si="1"/>
        <v>0.625</v>
      </c>
      <c r="M25" s="2">
        <f t="shared" si="2"/>
        <v>0.63888888888888884</v>
      </c>
      <c r="N25" s="2">
        <f t="shared" si="3"/>
        <v>0.68421052631578949</v>
      </c>
      <c r="O25" s="2">
        <f t="shared" si="4"/>
        <v>0.44444444444444442</v>
      </c>
    </row>
    <row r="26" spans="1:15" ht="15.75" customHeight="1" x14ac:dyDescent="0.25">
      <c r="C26" s="2">
        <v>2022</v>
      </c>
      <c r="D26" s="2">
        <v>6</v>
      </c>
      <c r="E26" s="2">
        <v>60</v>
      </c>
      <c r="F26" s="2" t="s">
        <v>45</v>
      </c>
      <c r="G26" s="2" t="s">
        <v>46</v>
      </c>
      <c r="J26" s="2" t="s">
        <v>35</v>
      </c>
      <c r="K26" s="2">
        <f t="shared" si="0"/>
        <v>9</v>
      </c>
      <c r="L26" s="2">
        <f t="shared" si="1"/>
        <v>0</v>
      </c>
      <c r="M26" s="2">
        <f t="shared" si="2"/>
        <v>0</v>
      </c>
      <c r="N26" s="2">
        <f t="shared" si="3"/>
        <v>0.11842105263157894</v>
      </c>
      <c r="O26" s="2">
        <f t="shared" si="4"/>
        <v>7.6923076923076927E-2</v>
      </c>
    </row>
    <row r="27" spans="1:15" ht="15.75" customHeight="1" x14ac:dyDescent="0.25">
      <c r="A27" s="2">
        <v>6</v>
      </c>
      <c r="B27" s="2" t="s">
        <v>50</v>
      </c>
      <c r="C27" s="2">
        <v>2018</v>
      </c>
      <c r="D27" s="2">
        <v>0</v>
      </c>
      <c r="E27" s="2">
        <v>1</v>
      </c>
      <c r="F27" s="2" t="s">
        <v>16</v>
      </c>
      <c r="G27" s="2" t="s">
        <v>17</v>
      </c>
      <c r="J27" s="2" t="s">
        <v>51</v>
      </c>
      <c r="K27" s="2">
        <f t="shared" si="0"/>
        <v>1</v>
      </c>
      <c r="L27" s="2">
        <f t="shared" si="1"/>
        <v>0</v>
      </c>
      <c r="M27" s="2">
        <f t="shared" si="2"/>
        <v>0</v>
      </c>
      <c r="N27" s="2">
        <f t="shared" si="3"/>
        <v>1.3157894736842105E-2</v>
      </c>
      <c r="O27" s="2">
        <f t="shared" si="4"/>
        <v>8.5470085470085479E-3</v>
      </c>
    </row>
    <row r="28" spans="1:15" ht="15.75" customHeight="1" x14ac:dyDescent="0.25">
      <c r="C28" s="2">
        <v>2019</v>
      </c>
      <c r="D28" s="2">
        <v>0</v>
      </c>
      <c r="E28" s="2">
        <v>1</v>
      </c>
      <c r="F28" s="2" t="s">
        <v>16</v>
      </c>
      <c r="G28" s="2" t="s">
        <v>17</v>
      </c>
      <c r="J28" s="2" t="s">
        <v>51</v>
      </c>
      <c r="K28" s="2">
        <f t="shared" si="0"/>
        <v>1</v>
      </c>
      <c r="L28" s="2">
        <f t="shared" si="1"/>
        <v>0</v>
      </c>
      <c r="M28" s="2">
        <f t="shared" si="2"/>
        <v>0</v>
      </c>
      <c r="N28" s="2">
        <f t="shared" si="3"/>
        <v>1.3157894736842105E-2</v>
      </c>
      <c r="O28" s="2">
        <f t="shared" si="4"/>
        <v>8.5470085470085479E-3</v>
      </c>
    </row>
    <row r="29" spans="1:15" ht="15.75" customHeight="1" x14ac:dyDescent="0.25">
      <c r="C29" s="2">
        <v>2020</v>
      </c>
      <c r="D29" s="2">
        <v>0</v>
      </c>
      <c r="E29" s="2">
        <v>1</v>
      </c>
      <c r="F29" s="2" t="s">
        <v>16</v>
      </c>
      <c r="G29" s="2" t="s">
        <v>17</v>
      </c>
      <c r="H29" s="2" t="s">
        <v>52</v>
      </c>
      <c r="I29" s="2" t="s">
        <v>40</v>
      </c>
      <c r="J29" s="2" t="s">
        <v>51</v>
      </c>
      <c r="K29" s="2">
        <f t="shared" si="0"/>
        <v>5</v>
      </c>
      <c r="L29" s="2">
        <f t="shared" si="1"/>
        <v>0</v>
      </c>
      <c r="M29" s="2">
        <f t="shared" si="2"/>
        <v>0.1111111111111111</v>
      </c>
      <c r="N29" s="2">
        <f t="shared" si="3"/>
        <v>6.5789473684210523E-2</v>
      </c>
      <c r="O29" s="2">
        <f t="shared" si="4"/>
        <v>4.2735042735042736E-2</v>
      </c>
    </row>
    <row r="30" spans="1:15" ht="15.75" customHeight="1" x14ac:dyDescent="0.25">
      <c r="C30" s="2">
        <v>2021</v>
      </c>
      <c r="D30" s="2">
        <v>0</v>
      </c>
      <c r="E30" s="2">
        <v>1</v>
      </c>
      <c r="F30" s="2" t="s">
        <v>16</v>
      </c>
      <c r="G30" s="2" t="s">
        <v>17</v>
      </c>
      <c r="H30" s="2" t="s">
        <v>48</v>
      </c>
      <c r="I30" s="2" t="s">
        <v>48</v>
      </c>
      <c r="J30" s="2" t="s">
        <v>28</v>
      </c>
      <c r="K30" s="2">
        <f t="shared" si="0"/>
        <v>9</v>
      </c>
      <c r="L30" s="2">
        <f t="shared" si="1"/>
        <v>6.25E-2</v>
      </c>
      <c r="M30" s="2">
        <f t="shared" si="2"/>
        <v>5.5555555555555552E-2</v>
      </c>
      <c r="N30" s="2">
        <f t="shared" si="3"/>
        <v>0.11842105263157894</v>
      </c>
      <c r="O30" s="2">
        <f t="shared" si="4"/>
        <v>7.6923076923076927E-2</v>
      </c>
    </row>
    <row r="31" spans="1:15" ht="15.75" customHeight="1" x14ac:dyDescent="0.25">
      <c r="C31" s="2">
        <v>2022</v>
      </c>
      <c r="D31" s="2">
        <v>0</v>
      </c>
      <c r="E31" s="2">
        <v>1</v>
      </c>
      <c r="F31" s="2" t="s">
        <v>16</v>
      </c>
      <c r="G31" s="2" t="s">
        <v>17</v>
      </c>
      <c r="J31" s="2" t="s">
        <v>51</v>
      </c>
      <c r="K31" s="2">
        <f t="shared" si="0"/>
        <v>1</v>
      </c>
      <c r="L31" s="2">
        <f t="shared" si="1"/>
        <v>0</v>
      </c>
      <c r="M31" s="2">
        <f t="shared" si="2"/>
        <v>0</v>
      </c>
      <c r="N31" s="2">
        <f t="shared" si="3"/>
        <v>1.3157894736842105E-2</v>
      </c>
      <c r="O31" s="2">
        <f t="shared" si="4"/>
        <v>8.5470085470085479E-3</v>
      </c>
    </row>
    <row r="32" spans="1:15" ht="15.75" customHeight="1" x14ac:dyDescent="0.25">
      <c r="A32" s="2">
        <v>7</v>
      </c>
      <c r="B32" s="2" t="s">
        <v>53</v>
      </c>
      <c r="C32" s="2">
        <v>2018</v>
      </c>
      <c r="D32" s="2">
        <v>6</v>
      </c>
      <c r="E32" s="2">
        <v>60</v>
      </c>
      <c r="F32" s="2" t="s">
        <v>45</v>
      </c>
      <c r="G32" s="2" t="s">
        <v>46</v>
      </c>
      <c r="H32" s="2" t="s">
        <v>52</v>
      </c>
      <c r="I32" s="2" t="s">
        <v>18</v>
      </c>
      <c r="J32" s="2" t="s">
        <v>51</v>
      </c>
      <c r="K32" s="2">
        <f t="shared" si="0"/>
        <v>11</v>
      </c>
      <c r="L32" s="2">
        <f t="shared" si="1"/>
        <v>0</v>
      </c>
      <c r="M32" s="2">
        <f t="shared" si="2"/>
        <v>0.27777777777777779</v>
      </c>
      <c r="N32" s="2">
        <f t="shared" si="3"/>
        <v>0.14473684210526316</v>
      </c>
      <c r="O32" s="2">
        <f t="shared" si="4"/>
        <v>9.4017094017094016E-2</v>
      </c>
    </row>
    <row r="33" spans="1:15" ht="15.75" customHeight="1" x14ac:dyDescent="0.25">
      <c r="C33" s="2">
        <v>2019</v>
      </c>
      <c r="D33" s="2">
        <v>6</v>
      </c>
      <c r="E33" s="2">
        <v>60</v>
      </c>
      <c r="F33" s="2" t="s">
        <v>45</v>
      </c>
      <c r="G33" s="2" t="s">
        <v>46</v>
      </c>
      <c r="H33" s="2" t="s">
        <v>47</v>
      </c>
      <c r="I33" s="2" t="s">
        <v>54</v>
      </c>
      <c r="J33" s="2" t="s">
        <v>38</v>
      </c>
      <c r="K33" s="2">
        <f t="shared" si="0"/>
        <v>21</v>
      </c>
      <c r="L33" s="2">
        <f t="shared" si="1"/>
        <v>0.21875</v>
      </c>
      <c r="M33" s="2">
        <f t="shared" si="2"/>
        <v>0.30555555555555558</v>
      </c>
      <c r="N33" s="2">
        <f t="shared" si="3"/>
        <v>0.27631578947368424</v>
      </c>
      <c r="O33" s="2">
        <f t="shared" si="4"/>
        <v>0.17948717948717949</v>
      </c>
    </row>
    <row r="34" spans="1:15" ht="15.75" customHeight="1" x14ac:dyDescent="0.25">
      <c r="C34" s="2">
        <v>2020</v>
      </c>
      <c r="D34" s="2">
        <v>6</v>
      </c>
      <c r="E34" s="2">
        <v>60</v>
      </c>
      <c r="F34" s="2" t="s">
        <v>45</v>
      </c>
      <c r="G34" s="2" t="s">
        <v>46</v>
      </c>
      <c r="H34" s="2" t="s">
        <v>21</v>
      </c>
      <c r="I34" s="2" t="s">
        <v>54</v>
      </c>
      <c r="K34" s="2">
        <f t="shared" si="0"/>
        <v>19</v>
      </c>
      <c r="L34" s="2">
        <f t="shared" si="1"/>
        <v>0.25</v>
      </c>
      <c r="M34" s="2">
        <f t="shared" si="2"/>
        <v>0.30555555555555558</v>
      </c>
      <c r="N34" s="2">
        <f t="shared" si="3"/>
        <v>0.25</v>
      </c>
      <c r="O34" s="2">
        <f t="shared" si="4"/>
        <v>0.1623931623931624</v>
      </c>
    </row>
    <row r="35" spans="1:15" ht="15.75" customHeight="1" x14ac:dyDescent="0.25">
      <c r="C35" s="2">
        <v>2021</v>
      </c>
      <c r="D35" s="2">
        <v>6</v>
      </c>
      <c r="E35" s="2">
        <v>60</v>
      </c>
      <c r="F35" s="2" t="s">
        <v>45</v>
      </c>
      <c r="G35" s="2" t="s">
        <v>46</v>
      </c>
      <c r="H35" s="2" t="s">
        <v>22</v>
      </c>
      <c r="I35" s="2" t="s">
        <v>55</v>
      </c>
      <c r="J35" s="2" t="s">
        <v>51</v>
      </c>
      <c r="K35" s="2">
        <f t="shared" si="0"/>
        <v>29</v>
      </c>
      <c r="L35" s="2">
        <f t="shared" si="1"/>
        <v>0.375</v>
      </c>
      <c r="M35" s="2">
        <f t="shared" si="2"/>
        <v>0.44444444444444442</v>
      </c>
      <c r="N35" s="2">
        <f t="shared" si="3"/>
        <v>0.38157894736842107</v>
      </c>
      <c r="O35" s="2">
        <f t="shared" si="4"/>
        <v>0.24786324786324787</v>
      </c>
    </row>
    <row r="36" spans="1:15" ht="15.75" customHeight="1" x14ac:dyDescent="0.25">
      <c r="C36" s="2">
        <v>2022</v>
      </c>
      <c r="D36" s="2">
        <v>6</v>
      </c>
      <c r="E36" s="2">
        <v>60</v>
      </c>
      <c r="F36" s="2" t="s">
        <v>45</v>
      </c>
      <c r="G36" s="2" t="s">
        <v>46</v>
      </c>
      <c r="J36" s="2" t="s">
        <v>51</v>
      </c>
      <c r="K36" s="2">
        <f t="shared" si="0"/>
        <v>1</v>
      </c>
      <c r="L36" s="2">
        <f t="shared" si="1"/>
        <v>0</v>
      </c>
      <c r="M36" s="2">
        <f t="shared" si="2"/>
        <v>0</v>
      </c>
      <c r="N36" s="2">
        <f t="shared" si="3"/>
        <v>1.3157894736842105E-2</v>
      </c>
      <c r="O36" s="2">
        <f t="shared" si="4"/>
        <v>8.5470085470085479E-3</v>
      </c>
    </row>
    <row r="37" spans="1:15" ht="15.75" customHeight="1" x14ac:dyDescent="0.25">
      <c r="A37" s="2">
        <v>8</v>
      </c>
      <c r="B37" s="2" t="s">
        <v>56</v>
      </c>
      <c r="C37" s="2">
        <v>2018</v>
      </c>
      <c r="D37" s="2">
        <v>6</v>
      </c>
      <c r="E37" s="2">
        <v>60</v>
      </c>
      <c r="F37" s="2" t="s">
        <v>45</v>
      </c>
      <c r="G37" s="2" t="s">
        <v>46</v>
      </c>
      <c r="H37" s="2" t="s">
        <v>40</v>
      </c>
      <c r="I37" s="2" t="s">
        <v>28</v>
      </c>
      <c r="K37" s="2">
        <f t="shared" si="0"/>
        <v>9</v>
      </c>
      <c r="L37" s="2">
        <f t="shared" si="1"/>
        <v>0.125</v>
      </c>
      <c r="M37" s="2">
        <f t="shared" si="2"/>
        <v>0.1388888888888889</v>
      </c>
      <c r="N37" s="2">
        <f t="shared" si="3"/>
        <v>0.11842105263157894</v>
      </c>
      <c r="O37" s="2">
        <f t="shared" si="4"/>
        <v>7.6923076923076927E-2</v>
      </c>
    </row>
    <row r="38" spans="1:15" ht="15.75" customHeight="1" x14ac:dyDescent="0.25">
      <c r="C38" s="2">
        <v>2019</v>
      </c>
      <c r="D38" s="2">
        <v>6</v>
      </c>
      <c r="E38" s="2">
        <v>60</v>
      </c>
      <c r="F38" s="2" t="s">
        <v>45</v>
      </c>
      <c r="G38" s="2" t="s">
        <v>46</v>
      </c>
      <c r="H38" s="2" t="s">
        <v>35</v>
      </c>
      <c r="I38" s="2" t="s">
        <v>28</v>
      </c>
      <c r="K38" s="2">
        <f t="shared" si="0"/>
        <v>14</v>
      </c>
      <c r="L38" s="2">
        <f t="shared" si="1"/>
        <v>0.28125</v>
      </c>
      <c r="M38" s="2">
        <f t="shared" si="2"/>
        <v>0.1388888888888889</v>
      </c>
      <c r="N38" s="2">
        <f t="shared" si="3"/>
        <v>0.18421052631578946</v>
      </c>
      <c r="O38" s="2">
        <f t="shared" si="4"/>
        <v>0.11965811965811966</v>
      </c>
    </row>
    <row r="39" spans="1:15" ht="15.75" customHeight="1" x14ac:dyDescent="0.25">
      <c r="C39" s="2">
        <v>2020</v>
      </c>
      <c r="D39" s="2">
        <v>6</v>
      </c>
      <c r="E39" s="2">
        <v>60</v>
      </c>
      <c r="F39" s="2" t="s">
        <v>45</v>
      </c>
      <c r="G39" s="2" t="s">
        <v>46</v>
      </c>
      <c r="H39" s="2" t="s">
        <v>18</v>
      </c>
      <c r="I39" s="2" t="s">
        <v>22</v>
      </c>
      <c r="K39" s="2">
        <f t="shared" si="0"/>
        <v>22</v>
      </c>
      <c r="L39" s="2">
        <f t="shared" si="1"/>
        <v>0.3125</v>
      </c>
      <c r="M39" s="2">
        <f t="shared" si="2"/>
        <v>0.33333333333333331</v>
      </c>
      <c r="N39" s="2">
        <f t="shared" si="3"/>
        <v>0.28947368421052633</v>
      </c>
      <c r="O39" s="2">
        <f t="shared" si="4"/>
        <v>0.18803418803418803</v>
      </c>
    </row>
    <row r="40" spans="1:15" ht="15.75" customHeight="1" x14ac:dyDescent="0.25">
      <c r="C40" s="2">
        <v>2021</v>
      </c>
      <c r="D40" s="2">
        <v>6</v>
      </c>
      <c r="E40" s="2">
        <v>60</v>
      </c>
      <c r="F40" s="2" t="s">
        <v>45</v>
      </c>
      <c r="G40" s="2" t="s">
        <v>46</v>
      </c>
      <c r="H40" s="2" t="s">
        <v>54</v>
      </c>
      <c r="I40" s="2" t="s">
        <v>20</v>
      </c>
      <c r="K40" s="2">
        <f t="shared" si="0"/>
        <v>28</v>
      </c>
      <c r="L40" s="2">
        <f t="shared" si="1"/>
        <v>0.34375</v>
      </c>
      <c r="M40" s="2">
        <f t="shared" si="2"/>
        <v>0.47222222222222221</v>
      </c>
      <c r="N40" s="2">
        <f t="shared" si="3"/>
        <v>0.36842105263157893</v>
      </c>
      <c r="O40" s="2">
        <f t="shared" si="4"/>
        <v>0.23931623931623933</v>
      </c>
    </row>
    <row r="41" spans="1:15" ht="15.75" customHeight="1" x14ac:dyDescent="0.25">
      <c r="C41" s="2">
        <v>2022</v>
      </c>
      <c r="D41" s="2">
        <v>6</v>
      </c>
      <c r="E41" s="2">
        <v>60</v>
      </c>
      <c r="F41" s="2" t="s">
        <v>45</v>
      </c>
      <c r="G41" s="2" t="s">
        <v>46</v>
      </c>
      <c r="J41" s="2" t="s">
        <v>21</v>
      </c>
      <c r="K41" s="2">
        <f t="shared" si="0"/>
        <v>8</v>
      </c>
      <c r="L41" s="2">
        <f t="shared" si="1"/>
        <v>0</v>
      </c>
      <c r="M41" s="2">
        <f t="shared" si="2"/>
        <v>0</v>
      </c>
      <c r="N41" s="2">
        <f t="shared" si="3"/>
        <v>0.10526315789473684</v>
      </c>
      <c r="O41" s="2">
        <f t="shared" si="4"/>
        <v>6.8376068376068383E-2</v>
      </c>
    </row>
    <row r="42" spans="1:15" ht="15.75" customHeight="1" x14ac:dyDescent="0.25">
      <c r="A42" s="2">
        <v>9</v>
      </c>
      <c r="B42" s="2" t="s">
        <v>57</v>
      </c>
      <c r="C42" s="2">
        <v>2018</v>
      </c>
      <c r="D42" s="2">
        <v>6</v>
      </c>
      <c r="E42" s="2">
        <v>60</v>
      </c>
      <c r="F42" s="2" t="s">
        <v>45</v>
      </c>
      <c r="G42" s="2" t="s">
        <v>46</v>
      </c>
      <c r="H42" s="2" t="s">
        <v>38</v>
      </c>
      <c r="I42" s="2" t="s">
        <v>47</v>
      </c>
      <c r="K42" s="2">
        <f t="shared" si="0"/>
        <v>10</v>
      </c>
      <c r="L42" s="2">
        <f t="shared" si="1"/>
        <v>9.375E-2</v>
      </c>
      <c r="M42" s="2">
        <f t="shared" si="2"/>
        <v>0.19444444444444445</v>
      </c>
      <c r="N42" s="2">
        <f t="shared" si="3"/>
        <v>0.13157894736842105</v>
      </c>
      <c r="O42" s="2">
        <f t="shared" si="4"/>
        <v>8.5470085470085472E-2</v>
      </c>
    </row>
    <row r="43" spans="1:15" ht="15.75" customHeight="1" x14ac:dyDescent="0.25">
      <c r="C43" s="2">
        <v>2019</v>
      </c>
      <c r="D43" s="2">
        <v>6</v>
      </c>
      <c r="E43" s="2">
        <v>60</v>
      </c>
      <c r="F43" s="2" t="s">
        <v>45</v>
      </c>
      <c r="G43" s="2" t="s">
        <v>46</v>
      </c>
      <c r="H43" s="2" t="s">
        <v>38</v>
      </c>
      <c r="I43" s="2" t="s">
        <v>28</v>
      </c>
      <c r="K43" s="2">
        <f t="shared" si="0"/>
        <v>8</v>
      </c>
      <c r="L43" s="2">
        <f t="shared" si="1"/>
        <v>9.375E-2</v>
      </c>
      <c r="M43" s="2">
        <f t="shared" si="2"/>
        <v>0.1388888888888889</v>
      </c>
      <c r="N43" s="2">
        <f t="shared" si="3"/>
        <v>0.10526315789473684</v>
      </c>
      <c r="O43" s="2">
        <f t="shared" si="4"/>
        <v>6.8376068376068383E-2</v>
      </c>
    </row>
    <row r="44" spans="1:15" ht="15.75" customHeight="1" x14ac:dyDescent="0.25">
      <c r="C44" s="2">
        <v>2020</v>
      </c>
      <c r="D44" s="2">
        <v>6</v>
      </c>
      <c r="E44" s="2">
        <v>60</v>
      </c>
      <c r="F44" s="2" t="s">
        <v>45</v>
      </c>
      <c r="G44" s="2" t="s">
        <v>46</v>
      </c>
      <c r="H44" s="2" t="s">
        <v>38</v>
      </c>
      <c r="I44" s="2" t="s">
        <v>47</v>
      </c>
      <c r="J44" s="2" t="s">
        <v>48</v>
      </c>
      <c r="K44" s="2">
        <f t="shared" si="0"/>
        <v>12</v>
      </c>
      <c r="L44" s="2">
        <f t="shared" si="1"/>
        <v>9.375E-2</v>
      </c>
      <c r="M44" s="2">
        <f t="shared" si="2"/>
        <v>0.19444444444444445</v>
      </c>
      <c r="N44" s="2">
        <f t="shared" si="3"/>
        <v>0.15789473684210525</v>
      </c>
      <c r="O44" s="2">
        <f t="shared" si="4"/>
        <v>0.10256410256410256</v>
      </c>
    </row>
    <row r="45" spans="1:15" ht="15.75" customHeight="1" x14ac:dyDescent="0.25">
      <c r="C45" s="2">
        <v>2021</v>
      </c>
      <c r="D45" s="2">
        <v>6</v>
      </c>
      <c r="E45" s="2">
        <v>60</v>
      </c>
      <c r="F45" s="2" t="s">
        <v>45</v>
      </c>
      <c r="G45" s="2" t="s">
        <v>46</v>
      </c>
      <c r="H45" s="2" t="s">
        <v>23</v>
      </c>
      <c r="I45" s="2" t="s">
        <v>23</v>
      </c>
      <c r="J45" s="2" t="s">
        <v>39</v>
      </c>
      <c r="K45" s="2">
        <f t="shared" si="0"/>
        <v>50</v>
      </c>
      <c r="L45" s="2">
        <f t="shared" si="1"/>
        <v>0.4375</v>
      </c>
      <c r="M45" s="2">
        <f t="shared" si="2"/>
        <v>0.3888888888888889</v>
      </c>
      <c r="N45" s="2">
        <f t="shared" si="3"/>
        <v>0.65789473684210531</v>
      </c>
      <c r="O45" s="2">
        <f t="shared" si="4"/>
        <v>0.42735042735042733</v>
      </c>
    </row>
    <row r="46" spans="1:15" ht="15.75" customHeight="1" x14ac:dyDescent="0.25">
      <c r="C46" s="2">
        <v>2022</v>
      </c>
      <c r="D46" s="2">
        <v>6</v>
      </c>
      <c r="E46" s="2">
        <v>60</v>
      </c>
      <c r="F46" s="2" t="s">
        <v>45</v>
      </c>
      <c r="G46" s="2" t="s">
        <v>46</v>
      </c>
      <c r="J46" s="2" t="s">
        <v>31</v>
      </c>
      <c r="K46" s="2">
        <f t="shared" si="0"/>
        <v>21</v>
      </c>
      <c r="L46" s="2">
        <f t="shared" si="1"/>
        <v>0</v>
      </c>
      <c r="M46" s="2">
        <f t="shared" si="2"/>
        <v>0</v>
      </c>
      <c r="N46" s="2">
        <f t="shared" si="3"/>
        <v>0.27631578947368424</v>
      </c>
      <c r="O46" s="2">
        <f t="shared" si="4"/>
        <v>0.17948717948717949</v>
      </c>
    </row>
    <row r="47" spans="1:15" ht="15.75" customHeight="1" x14ac:dyDescent="0.25">
      <c r="A47" s="2">
        <v>10</v>
      </c>
      <c r="B47" s="2" t="s">
        <v>58</v>
      </c>
      <c r="C47" s="2">
        <v>2018</v>
      </c>
      <c r="D47" s="2">
        <v>3</v>
      </c>
      <c r="E47" s="2">
        <v>30</v>
      </c>
      <c r="F47" s="2" t="s">
        <v>59</v>
      </c>
      <c r="G47" s="2" t="s">
        <v>60</v>
      </c>
      <c r="J47" s="2" t="s">
        <v>23</v>
      </c>
      <c r="K47" s="2">
        <f t="shared" si="0"/>
        <v>14</v>
      </c>
      <c r="L47" s="2">
        <f t="shared" si="1"/>
        <v>0</v>
      </c>
      <c r="M47" s="2">
        <f t="shared" si="2"/>
        <v>0</v>
      </c>
      <c r="N47" s="2">
        <f t="shared" si="3"/>
        <v>0.18421052631578946</v>
      </c>
      <c r="O47" s="2">
        <f t="shared" si="4"/>
        <v>0.11965811965811966</v>
      </c>
    </row>
    <row r="48" spans="1:15" ht="15.75" customHeight="1" x14ac:dyDescent="0.25">
      <c r="C48" s="2">
        <v>2019</v>
      </c>
      <c r="D48" s="2">
        <v>3</v>
      </c>
      <c r="E48" s="2">
        <v>30</v>
      </c>
      <c r="F48" s="2" t="s">
        <v>59</v>
      </c>
      <c r="G48" s="2" t="s">
        <v>60</v>
      </c>
      <c r="J48" s="2" t="s">
        <v>32</v>
      </c>
      <c r="K48" s="2">
        <f t="shared" si="0"/>
        <v>6</v>
      </c>
      <c r="L48" s="2">
        <f t="shared" si="1"/>
        <v>0</v>
      </c>
      <c r="M48" s="2">
        <f t="shared" si="2"/>
        <v>0</v>
      </c>
      <c r="N48" s="2">
        <f t="shared" si="3"/>
        <v>7.8947368421052627E-2</v>
      </c>
      <c r="O48" s="2">
        <f t="shared" si="4"/>
        <v>5.128205128205128E-2</v>
      </c>
    </row>
    <row r="49" spans="1:15" ht="15.75" customHeight="1" x14ac:dyDescent="0.25">
      <c r="C49" s="2">
        <v>2020</v>
      </c>
      <c r="D49" s="2">
        <v>3</v>
      </c>
      <c r="E49" s="2">
        <v>30</v>
      </c>
      <c r="F49" s="2" t="s">
        <v>59</v>
      </c>
      <c r="G49" s="2" t="s">
        <v>60</v>
      </c>
      <c r="J49" s="2" t="s">
        <v>48</v>
      </c>
      <c r="K49" s="2">
        <f t="shared" si="0"/>
        <v>2</v>
      </c>
      <c r="L49" s="2">
        <f t="shared" si="1"/>
        <v>0</v>
      </c>
      <c r="M49" s="2">
        <f t="shared" si="2"/>
        <v>0</v>
      </c>
      <c r="N49" s="2">
        <f t="shared" si="3"/>
        <v>2.6315789473684209E-2</v>
      </c>
      <c r="O49" s="2">
        <f t="shared" si="4"/>
        <v>1.7094017094017096E-2</v>
      </c>
    </row>
    <row r="50" spans="1:15" ht="15.75" customHeight="1" x14ac:dyDescent="0.25">
      <c r="C50" s="2">
        <v>2021</v>
      </c>
      <c r="D50" s="2">
        <v>3</v>
      </c>
      <c r="E50" s="2">
        <v>30</v>
      </c>
      <c r="F50" s="2" t="s">
        <v>59</v>
      </c>
      <c r="G50" s="2" t="s">
        <v>60</v>
      </c>
      <c r="J50" s="2" t="s">
        <v>48</v>
      </c>
      <c r="K50" s="2">
        <f t="shared" si="0"/>
        <v>2</v>
      </c>
      <c r="L50" s="2">
        <f t="shared" si="1"/>
        <v>0</v>
      </c>
      <c r="M50" s="2">
        <f t="shared" si="2"/>
        <v>0</v>
      </c>
      <c r="N50" s="2">
        <f t="shared" si="3"/>
        <v>2.6315789473684209E-2</v>
      </c>
      <c r="O50" s="2">
        <f t="shared" si="4"/>
        <v>1.7094017094017096E-2</v>
      </c>
    </row>
    <row r="51" spans="1:15" ht="15.75" customHeight="1" x14ac:dyDescent="0.25">
      <c r="C51" s="2">
        <v>2022</v>
      </c>
      <c r="D51" s="2">
        <v>3</v>
      </c>
      <c r="E51" s="2">
        <v>30</v>
      </c>
      <c r="F51" s="2" t="s">
        <v>59</v>
      </c>
      <c r="G51" s="2" t="s">
        <v>60</v>
      </c>
      <c r="J51" s="2" t="s">
        <v>51</v>
      </c>
      <c r="K51" s="2">
        <f t="shared" si="0"/>
        <v>1</v>
      </c>
      <c r="L51" s="2">
        <f t="shared" si="1"/>
        <v>0</v>
      </c>
      <c r="M51" s="2">
        <f t="shared" si="2"/>
        <v>0</v>
      </c>
      <c r="N51" s="2">
        <f t="shared" si="3"/>
        <v>1.3157894736842105E-2</v>
      </c>
      <c r="O51" s="2">
        <f t="shared" si="4"/>
        <v>8.5470085470085479E-3</v>
      </c>
    </row>
    <row r="52" spans="1:15" ht="15.75" customHeight="1" x14ac:dyDescent="0.25">
      <c r="A52" s="2">
        <v>11</v>
      </c>
      <c r="B52" s="2" t="s">
        <v>61</v>
      </c>
      <c r="C52" s="2">
        <v>2018</v>
      </c>
      <c r="D52" s="2">
        <v>1</v>
      </c>
      <c r="E52" s="2">
        <v>12</v>
      </c>
      <c r="F52" s="2" t="s">
        <v>62</v>
      </c>
      <c r="G52" s="2" t="s">
        <v>63</v>
      </c>
      <c r="H52" s="2" t="s">
        <v>28</v>
      </c>
      <c r="I52" s="2" t="s">
        <v>38</v>
      </c>
      <c r="K52" s="2">
        <f t="shared" si="0"/>
        <v>8</v>
      </c>
      <c r="L52" s="2">
        <f t="shared" si="1"/>
        <v>0.15625</v>
      </c>
      <c r="M52" s="2">
        <f t="shared" si="2"/>
        <v>8.3333333333333329E-2</v>
      </c>
      <c r="N52" s="2">
        <f t="shared" si="3"/>
        <v>0.10526315789473684</v>
      </c>
      <c r="O52" s="2">
        <f t="shared" si="4"/>
        <v>6.8376068376068383E-2</v>
      </c>
    </row>
    <row r="53" spans="1:15" ht="15.75" customHeight="1" x14ac:dyDescent="0.25">
      <c r="C53" s="2">
        <v>2019</v>
      </c>
      <c r="D53" s="2">
        <v>1</v>
      </c>
      <c r="E53" s="2">
        <v>12</v>
      </c>
      <c r="F53" s="2" t="s">
        <v>62</v>
      </c>
      <c r="G53" s="2" t="s">
        <v>63</v>
      </c>
      <c r="H53" s="2" t="s">
        <v>22</v>
      </c>
      <c r="I53" s="2" t="s">
        <v>38</v>
      </c>
      <c r="K53" s="2">
        <f t="shared" si="0"/>
        <v>15</v>
      </c>
      <c r="L53" s="2">
        <f t="shared" si="1"/>
        <v>0.375</v>
      </c>
      <c r="M53" s="2">
        <f t="shared" si="2"/>
        <v>8.3333333333333329E-2</v>
      </c>
      <c r="N53" s="2">
        <f t="shared" si="3"/>
        <v>0.19736842105263158</v>
      </c>
      <c r="O53" s="2">
        <f t="shared" si="4"/>
        <v>0.12820512820512819</v>
      </c>
    </row>
    <row r="54" spans="1:15" ht="15.75" customHeight="1" x14ac:dyDescent="0.25">
      <c r="C54" s="2">
        <v>2020</v>
      </c>
      <c r="D54" s="2">
        <v>1</v>
      </c>
      <c r="E54" s="2">
        <v>12</v>
      </c>
      <c r="F54" s="2" t="s">
        <v>62</v>
      </c>
      <c r="G54" s="2" t="s">
        <v>63</v>
      </c>
      <c r="H54" s="2" t="s">
        <v>54</v>
      </c>
      <c r="I54" s="2" t="s">
        <v>20</v>
      </c>
      <c r="K54" s="2">
        <f t="shared" si="0"/>
        <v>28</v>
      </c>
      <c r="L54" s="2">
        <f t="shared" si="1"/>
        <v>0.34375</v>
      </c>
      <c r="M54" s="2">
        <f t="shared" si="2"/>
        <v>0.47222222222222221</v>
      </c>
      <c r="N54" s="2">
        <f t="shared" si="3"/>
        <v>0.36842105263157893</v>
      </c>
      <c r="O54" s="2">
        <f t="shared" si="4"/>
        <v>0.23931623931623933</v>
      </c>
    </row>
    <row r="55" spans="1:15" ht="15.75" customHeight="1" x14ac:dyDescent="0.25">
      <c r="C55" s="2">
        <v>2021</v>
      </c>
      <c r="D55" s="2">
        <v>1</v>
      </c>
      <c r="E55" s="2">
        <v>12</v>
      </c>
      <c r="F55" s="2" t="s">
        <v>62</v>
      </c>
      <c r="G55" s="2" t="s">
        <v>63</v>
      </c>
      <c r="H55" s="2" t="s">
        <v>43</v>
      </c>
      <c r="I55" s="2" t="s">
        <v>23</v>
      </c>
      <c r="K55" s="2">
        <f t="shared" si="0"/>
        <v>40</v>
      </c>
      <c r="L55" s="2">
        <f t="shared" si="1"/>
        <v>0.8125</v>
      </c>
      <c r="M55" s="2">
        <f t="shared" si="2"/>
        <v>0.3888888888888889</v>
      </c>
      <c r="N55" s="2">
        <f t="shared" si="3"/>
        <v>0.52631578947368418</v>
      </c>
      <c r="O55" s="2">
        <f t="shared" si="4"/>
        <v>0.34188034188034189</v>
      </c>
    </row>
    <row r="56" spans="1:15" ht="15.75" customHeight="1" x14ac:dyDescent="0.25">
      <c r="C56" s="2">
        <v>2022</v>
      </c>
      <c r="D56" s="2">
        <v>1</v>
      </c>
      <c r="E56" s="2">
        <v>12</v>
      </c>
      <c r="F56" s="2" t="s">
        <v>62</v>
      </c>
      <c r="G56" s="2" t="s">
        <v>63</v>
      </c>
      <c r="J56" s="2" t="s">
        <v>38</v>
      </c>
      <c r="K56" s="2">
        <f t="shared" si="0"/>
        <v>3</v>
      </c>
      <c r="L56" s="2">
        <f t="shared" si="1"/>
        <v>0</v>
      </c>
      <c r="M56" s="2">
        <f t="shared" si="2"/>
        <v>0</v>
      </c>
      <c r="N56" s="2">
        <f t="shared" si="3"/>
        <v>3.9473684210526314E-2</v>
      </c>
      <c r="O56" s="2">
        <f t="shared" si="4"/>
        <v>2.564102564102564E-2</v>
      </c>
    </row>
    <row r="57" spans="1:15" ht="15.75" customHeight="1" x14ac:dyDescent="0.25">
      <c r="A57" s="2">
        <v>12</v>
      </c>
      <c r="B57" s="2" t="s">
        <v>64</v>
      </c>
      <c r="C57" s="2">
        <v>2018</v>
      </c>
      <c r="D57" s="2">
        <v>1</v>
      </c>
      <c r="E57" s="2">
        <v>15</v>
      </c>
      <c r="F57" s="2" t="s">
        <v>65</v>
      </c>
      <c r="G57" s="2" t="s">
        <v>66</v>
      </c>
      <c r="H57" s="2" t="s">
        <v>32</v>
      </c>
      <c r="I57" s="2" t="s">
        <v>35</v>
      </c>
      <c r="J57" s="2" t="s">
        <v>32</v>
      </c>
      <c r="K57" s="2">
        <f t="shared" si="0"/>
        <v>21</v>
      </c>
      <c r="L57" s="2">
        <f t="shared" si="1"/>
        <v>0.1875</v>
      </c>
      <c r="M57" s="2">
        <f t="shared" si="2"/>
        <v>0.25</v>
      </c>
      <c r="N57" s="2">
        <f t="shared" si="3"/>
        <v>0.27631578947368424</v>
      </c>
      <c r="O57" s="2">
        <f t="shared" si="4"/>
        <v>0.17948717948717949</v>
      </c>
    </row>
    <row r="58" spans="1:15" ht="15.75" customHeight="1" x14ac:dyDescent="0.25">
      <c r="C58" s="2">
        <v>2019</v>
      </c>
      <c r="D58" s="2">
        <v>1</v>
      </c>
      <c r="E58" s="2">
        <v>15</v>
      </c>
      <c r="F58" s="2" t="s">
        <v>65</v>
      </c>
      <c r="G58" s="2" t="s">
        <v>66</v>
      </c>
      <c r="H58" s="2" t="s">
        <v>21</v>
      </c>
      <c r="I58" s="2" t="s">
        <v>30</v>
      </c>
      <c r="K58" s="2">
        <f t="shared" si="0"/>
        <v>31</v>
      </c>
      <c r="L58" s="2">
        <f t="shared" si="1"/>
        <v>0.25</v>
      </c>
      <c r="M58" s="2">
        <f t="shared" si="2"/>
        <v>0.63888888888888884</v>
      </c>
      <c r="N58" s="2">
        <f t="shared" si="3"/>
        <v>0.40789473684210525</v>
      </c>
      <c r="O58" s="2">
        <f t="shared" si="4"/>
        <v>0.26495726495726496</v>
      </c>
    </row>
    <row r="59" spans="1:15" ht="15.75" customHeight="1" x14ac:dyDescent="0.25">
      <c r="C59" s="2">
        <v>2020</v>
      </c>
      <c r="D59" s="2">
        <v>1</v>
      </c>
      <c r="E59" s="2">
        <v>15</v>
      </c>
      <c r="F59" s="2" t="s">
        <v>65</v>
      </c>
      <c r="G59" s="2" t="s">
        <v>66</v>
      </c>
      <c r="H59" s="2" t="s">
        <v>38</v>
      </c>
      <c r="I59" s="2" t="s">
        <v>21</v>
      </c>
      <c r="K59" s="2">
        <f t="shared" si="0"/>
        <v>11</v>
      </c>
      <c r="L59" s="2">
        <f t="shared" si="1"/>
        <v>9.375E-2</v>
      </c>
      <c r="M59" s="2">
        <f t="shared" si="2"/>
        <v>0.22222222222222221</v>
      </c>
      <c r="N59" s="2">
        <f t="shared" si="3"/>
        <v>0.14473684210526316</v>
      </c>
      <c r="O59" s="2">
        <f t="shared" si="4"/>
        <v>9.4017094017094016E-2</v>
      </c>
    </row>
    <row r="60" spans="1:15" ht="15.75" customHeight="1" x14ac:dyDescent="0.25">
      <c r="C60" s="2">
        <v>2021</v>
      </c>
      <c r="D60" s="2">
        <v>1</v>
      </c>
      <c r="E60" s="2">
        <v>15</v>
      </c>
      <c r="F60" s="2" t="s">
        <v>65</v>
      </c>
      <c r="G60" s="2" t="s">
        <v>66</v>
      </c>
      <c r="H60" s="2" t="s">
        <v>28</v>
      </c>
      <c r="I60" s="2" t="s">
        <v>54</v>
      </c>
      <c r="K60" s="2">
        <f t="shared" si="0"/>
        <v>16</v>
      </c>
      <c r="L60" s="2">
        <f t="shared" si="1"/>
        <v>0.15625</v>
      </c>
      <c r="M60" s="2">
        <f t="shared" si="2"/>
        <v>0.30555555555555558</v>
      </c>
      <c r="N60" s="2">
        <f t="shared" si="3"/>
        <v>0.21052631578947367</v>
      </c>
      <c r="O60" s="2">
        <f t="shared" si="4"/>
        <v>0.13675213675213677</v>
      </c>
    </row>
    <row r="61" spans="1:15" ht="15.75" customHeight="1" x14ac:dyDescent="0.25">
      <c r="C61" s="2">
        <v>2022</v>
      </c>
      <c r="D61" s="2">
        <v>1</v>
      </c>
      <c r="E61" s="2">
        <v>15</v>
      </c>
      <c r="F61" s="2" t="s">
        <v>65</v>
      </c>
      <c r="G61" s="2" t="s">
        <v>66</v>
      </c>
      <c r="J61" s="2" t="s">
        <v>22</v>
      </c>
      <c r="K61" s="2">
        <f t="shared" si="0"/>
        <v>12</v>
      </c>
      <c r="L61" s="2">
        <f t="shared" si="1"/>
        <v>0</v>
      </c>
      <c r="M61" s="2">
        <f t="shared" si="2"/>
        <v>0</v>
      </c>
      <c r="N61" s="2">
        <f t="shared" si="3"/>
        <v>0.15789473684210525</v>
      </c>
      <c r="O61" s="2">
        <f t="shared" si="4"/>
        <v>0.10256410256410256</v>
      </c>
    </row>
    <row r="62" spans="1:15" ht="15.75" customHeight="1" x14ac:dyDescent="0.25">
      <c r="A62" s="2">
        <v>13</v>
      </c>
      <c r="B62" s="2" t="s">
        <v>67</v>
      </c>
      <c r="C62" s="2">
        <v>2018</v>
      </c>
      <c r="D62" s="2">
        <v>8</v>
      </c>
      <c r="E62" s="2">
        <v>80</v>
      </c>
      <c r="F62" s="2" t="s">
        <v>68</v>
      </c>
      <c r="G62" s="2" t="s">
        <v>69</v>
      </c>
      <c r="J62" s="2" t="s">
        <v>51</v>
      </c>
      <c r="K62" s="2">
        <f t="shared" si="0"/>
        <v>1</v>
      </c>
      <c r="L62" s="2">
        <f t="shared" si="1"/>
        <v>0</v>
      </c>
      <c r="M62" s="2">
        <f t="shared" si="2"/>
        <v>0</v>
      </c>
      <c r="N62" s="2">
        <f t="shared" si="3"/>
        <v>1.3157894736842105E-2</v>
      </c>
      <c r="O62" s="2">
        <f t="shared" si="4"/>
        <v>8.5470085470085479E-3</v>
      </c>
    </row>
    <row r="63" spans="1:15" ht="15.75" customHeight="1" x14ac:dyDescent="0.25">
      <c r="C63" s="2">
        <v>2019</v>
      </c>
      <c r="D63" s="2">
        <v>8</v>
      </c>
      <c r="E63" s="2">
        <v>80</v>
      </c>
      <c r="F63" s="2" t="s">
        <v>68</v>
      </c>
      <c r="G63" s="2" t="s">
        <v>69</v>
      </c>
      <c r="H63" s="2" t="s">
        <v>21</v>
      </c>
      <c r="I63" s="2" t="s">
        <v>42</v>
      </c>
      <c r="J63" s="2" t="s">
        <v>51</v>
      </c>
      <c r="K63" s="2">
        <f t="shared" si="0"/>
        <v>27</v>
      </c>
      <c r="L63" s="2">
        <f t="shared" si="1"/>
        <v>0.25</v>
      </c>
      <c r="M63" s="2">
        <f t="shared" si="2"/>
        <v>0.5</v>
      </c>
      <c r="N63" s="2">
        <f t="shared" si="3"/>
        <v>0.35526315789473684</v>
      </c>
      <c r="O63" s="2">
        <f t="shared" si="4"/>
        <v>0.23076923076923078</v>
      </c>
    </row>
    <row r="64" spans="1:15" ht="15.75" customHeight="1" x14ac:dyDescent="0.25">
      <c r="C64" s="2">
        <v>2020</v>
      </c>
      <c r="D64" s="2">
        <v>8</v>
      </c>
      <c r="E64" s="2">
        <v>80</v>
      </c>
      <c r="F64" s="2" t="s">
        <v>68</v>
      </c>
      <c r="G64" s="2" t="s">
        <v>69</v>
      </c>
      <c r="H64" s="2" t="s">
        <v>18</v>
      </c>
      <c r="I64" s="2" t="s">
        <v>20</v>
      </c>
      <c r="J64" s="2" t="s">
        <v>38</v>
      </c>
      <c r="K64" s="2">
        <f t="shared" si="0"/>
        <v>30</v>
      </c>
      <c r="L64" s="2">
        <f t="shared" si="1"/>
        <v>0.3125</v>
      </c>
      <c r="M64" s="2">
        <f t="shared" si="2"/>
        <v>0.47222222222222221</v>
      </c>
      <c r="N64" s="2">
        <f t="shared" si="3"/>
        <v>0.39473684210526316</v>
      </c>
      <c r="O64" s="2">
        <f t="shared" si="4"/>
        <v>0.25641025641025639</v>
      </c>
    </row>
    <row r="65" spans="1:15" ht="15.75" customHeight="1" x14ac:dyDescent="0.25">
      <c r="C65" s="2">
        <v>2021</v>
      </c>
      <c r="D65" s="2">
        <v>8</v>
      </c>
      <c r="E65" s="2">
        <v>80</v>
      </c>
      <c r="F65" s="2" t="s">
        <v>68</v>
      </c>
      <c r="G65" s="2" t="s">
        <v>69</v>
      </c>
      <c r="H65" s="2" t="s">
        <v>32</v>
      </c>
      <c r="I65" s="2" t="s">
        <v>47</v>
      </c>
      <c r="J65" s="2" t="s">
        <v>28</v>
      </c>
      <c r="K65" s="2">
        <f t="shared" si="0"/>
        <v>18</v>
      </c>
      <c r="L65" s="2">
        <f t="shared" si="1"/>
        <v>0.1875</v>
      </c>
      <c r="M65" s="2">
        <f t="shared" si="2"/>
        <v>0.19444444444444445</v>
      </c>
      <c r="N65" s="2">
        <f t="shared" si="3"/>
        <v>0.23684210526315788</v>
      </c>
      <c r="O65" s="2">
        <f t="shared" si="4"/>
        <v>0.15384615384615385</v>
      </c>
    </row>
    <row r="66" spans="1:15" ht="15.75" customHeight="1" x14ac:dyDescent="0.25">
      <c r="C66" s="2">
        <v>2022</v>
      </c>
      <c r="D66" s="2">
        <v>8</v>
      </c>
      <c r="E66" s="2">
        <v>80</v>
      </c>
      <c r="F66" s="2" t="s">
        <v>68</v>
      </c>
      <c r="G66" s="2" t="s">
        <v>69</v>
      </c>
      <c r="J66" s="2" t="s">
        <v>51</v>
      </c>
      <c r="K66" s="2">
        <f t="shared" si="0"/>
        <v>1</v>
      </c>
      <c r="L66" s="2">
        <f t="shared" si="1"/>
        <v>0</v>
      </c>
      <c r="M66" s="2">
        <f t="shared" si="2"/>
        <v>0</v>
      </c>
      <c r="N66" s="2">
        <f t="shared" si="3"/>
        <v>1.3157894736842105E-2</v>
      </c>
      <c r="O66" s="2">
        <f t="shared" si="4"/>
        <v>8.5470085470085479E-3</v>
      </c>
    </row>
    <row r="67" spans="1:15" ht="15.75" customHeight="1" x14ac:dyDescent="0.25">
      <c r="A67" s="2">
        <v>14</v>
      </c>
      <c r="B67" s="2" t="s">
        <v>70</v>
      </c>
      <c r="C67" s="2">
        <v>2018</v>
      </c>
      <c r="D67" s="2">
        <v>2</v>
      </c>
      <c r="E67" s="2">
        <v>22</v>
      </c>
      <c r="F67" s="2" t="s">
        <v>59</v>
      </c>
      <c r="G67" s="2" t="s">
        <v>71</v>
      </c>
      <c r="H67" s="2" t="s">
        <v>40</v>
      </c>
      <c r="I67" s="2" t="s">
        <v>47</v>
      </c>
      <c r="J67" s="2" t="s">
        <v>51</v>
      </c>
      <c r="K67" s="2">
        <f t="shared" si="0"/>
        <v>12</v>
      </c>
      <c r="L67" s="2">
        <f t="shared" si="1"/>
        <v>0.125</v>
      </c>
      <c r="M67" s="2">
        <f t="shared" si="2"/>
        <v>0.19444444444444445</v>
      </c>
      <c r="N67" s="2">
        <f t="shared" si="3"/>
        <v>0.15789473684210525</v>
      </c>
      <c r="O67" s="2">
        <f t="shared" si="4"/>
        <v>0.10256410256410256</v>
      </c>
    </row>
    <row r="68" spans="1:15" ht="15.75" customHeight="1" x14ac:dyDescent="0.25">
      <c r="C68" s="2">
        <v>2019</v>
      </c>
      <c r="D68" s="2">
        <v>2</v>
      </c>
      <c r="E68" s="2">
        <v>22</v>
      </c>
      <c r="F68" s="2" t="s">
        <v>59</v>
      </c>
      <c r="G68" s="2" t="s">
        <v>71</v>
      </c>
      <c r="J68" s="2" t="s">
        <v>51</v>
      </c>
      <c r="K68" s="2">
        <f t="shared" si="0"/>
        <v>1</v>
      </c>
      <c r="L68" s="2">
        <f t="shared" si="1"/>
        <v>0</v>
      </c>
      <c r="M68" s="2">
        <f t="shared" si="2"/>
        <v>0</v>
      </c>
      <c r="N68" s="2">
        <f t="shared" si="3"/>
        <v>1.3157894736842105E-2</v>
      </c>
      <c r="O68" s="2">
        <f t="shared" si="4"/>
        <v>8.5470085470085479E-3</v>
      </c>
    </row>
    <row r="69" spans="1:15" ht="15.75" customHeight="1" x14ac:dyDescent="0.25">
      <c r="C69" s="2">
        <v>2020</v>
      </c>
      <c r="D69" s="2">
        <v>2</v>
      </c>
      <c r="E69" s="2">
        <v>22</v>
      </c>
      <c r="F69" s="2" t="s">
        <v>59</v>
      </c>
      <c r="G69" s="2" t="s">
        <v>71</v>
      </c>
      <c r="J69" s="2" t="s">
        <v>51</v>
      </c>
      <c r="K69" s="2">
        <f t="shared" si="0"/>
        <v>1</v>
      </c>
      <c r="L69" s="2">
        <f t="shared" si="1"/>
        <v>0</v>
      </c>
      <c r="M69" s="2">
        <f t="shared" si="2"/>
        <v>0</v>
      </c>
      <c r="N69" s="2">
        <f t="shared" si="3"/>
        <v>1.3157894736842105E-2</v>
      </c>
      <c r="O69" s="2">
        <f t="shared" si="4"/>
        <v>8.5470085470085479E-3</v>
      </c>
    </row>
    <row r="70" spans="1:15" ht="15.75" customHeight="1" x14ac:dyDescent="0.25">
      <c r="C70" s="2">
        <v>2021</v>
      </c>
      <c r="D70" s="2">
        <v>2</v>
      </c>
      <c r="E70" s="2">
        <v>22</v>
      </c>
      <c r="F70" s="2" t="s">
        <v>59</v>
      </c>
      <c r="G70" s="2" t="s">
        <v>71</v>
      </c>
      <c r="H70" s="2" t="s">
        <v>29</v>
      </c>
      <c r="I70" s="2" t="s">
        <v>20</v>
      </c>
      <c r="J70" s="2" t="s">
        <v>51</v>
      </c>
      <c r="K70" s="2">
        <f t="shared" si="0"/>
        <v>31</v>
      </c>
      <c r="L70" s="2">
        <f t="shared" si="1"/>
        <v>0.40625</v>
      </c>
      <c r="M70" s="2">
        <f t="shared" si="2"/>
        <v>0.47222222222222221</v>
      </c>
      <c r="N70" s="2">
        <f t="shared" si="3"/>
        <v>0.40789473684210525</v>
      </c>
      <c r="O70" s="2">
        <f t="shared" si="4"/>
        <v>0.26495726495726496</v>
      </c>
    </row>
    <row r="71" spans="1:15" ht="15.75" customHeight="1" x14ac:dyDescent="0.25">
      <c r="C71" s="2">
        <v>2022</v>
      </c>
      <c r="D71" s="2">
        <v>2</v>
      </c>
      <c r="E71" s="2">
        <v>22</v>
      </c>
      <c r="F71" s="2" t="s">
        <v>59</v>
      </c>
      <c r="G71" s="2" t="s">
        <v>71</v>
      </c>
      <c r="J71" s="2" t="s">
        <v>38</v>
      </c>
      <c r="K71" s="2">
        <f t="shared" si="0"/>
        <v>3</v>
      </c>
      <c r="L71" s="2">
        <f t="shared" si="1"/>
        <v>0</v>
      </c>
      <c r="M71" s="2">
        <f t="shared" si="2"/>
        <v>0</v>
      </c>
      <c r="N71" s="2">
        <f t="shared" si="3"/>
        <v>3.9473684210526314E-2</v>
      </c>
      <c r="O71" s="2">
        <f t="shared" si="4"/>
        <v>2.564102564102564E-2</v>
      </c>
    </row>
    <row r="72" spans="1:15" ht="15.75" customHeight="1" x14ac:dyDescent="0.25">
      <c r="A72" s="2">
        <v>15</v>
      </c>
      <c r="B72" s="2" t="s">
        <v>72</v>
      </c>
      <c r="C72" s="2">
        <v>2018</v>
      </c>
      <c r="D72" s="2">
        <v>0</v>
      </c>
      <c r="E72" s="2">
        <v>1</v>
      </c>
      <c r="F72" s="2" t="s">
        <v>16</v>
      </c>
      <c r="G72" s="2" t="s">
        <v>17</v>
      </c>
      <c r="H72" s="2" t="s">
        <v>21</v>
      </c>
      <c r="I72" s="2" t="s">
        <v>49</v>
      </c>
      <c r="K72" s="2">
        <f t="shared" si="0"/>
        <v>28</v>
      </c>
      <c r="L72" s="2">
        <f t="shared" si="1"/>
        <v>0.25</v>
      </c>
      <c r="M72" s="2">
        <f t="shared" si="2"/>
        <v>0.55555555555555558</v>
      </c>
      <c r="N72" s="2">
        <f t="shared" si="3"/>
        <v>0.36842105263157893</v>
      </c>
      <c r="O72" s="2">
        <f t="shared" si="4"/>
        <v>0.23931623931623933</v>
      </c>
    </row>
    <row r="73" spans="1:15" ht="15.75" customHeight="1" x14ac:dyDescent="0.25">
      <c r="C73" s="2">
        <v>2019</v>
      </c>
      <c r="D73" s="2">
        <v>0</v>
      </c>
      <c r="E73" s="2">
        <v>1</v>
      </c>
      <c r="F73" s="2" t="s">
        <v>16</v>
      </c>
      <c r="G73" s="2" t="s">
        <v>17</v>
      </c>
      <c r="H73" s="2" t="s">
        <v>47</v>
      </c>
      <c r="I73" s="2" t="s">
        <v>19</v>
      </c>
      <c r="K73" s="2">
        <f t="shared" si="0"/>
        <v>26</v>
      </c>
      <c r="L73" s="2">
        <f t="shared" si="1"/>
        <v>0.21875</v>
      </c>
      <c r="M73" s="2">
        <f t="shared" si="2"/>
        <v>0.52777777777777779</v>
      </c>
      <c r="N73" s="2">
        <f t="shared" si="3"/>
        <v>0.34210526315789475</v>
      </c>
      <c r="O73" s="2">
        <f t="shared" si="4"/>
        <v>0.22222222222222221</v>
      </c>
    </row>
    <row r="74" spans="1:15" ht="15.75" customHeight="1" x14ac:dyDescent="0.25">
      <c r="C74" s="2">
        <v>2020</v>
      </c>
      <c r="D74" s="2">
        <v>0</v>
      </c>
      <c r="E74" s="2">
        <v>1</v>
      </c>
      <c r="F74" s="2" t="s">
        <v>16</v>
      </c>
      <c r="G74" s="2" t="s">
        <v>17</v>
      </c>
      <c r="H74" s="2" t="s">
        <v>21</v>
      </c>
      <c r="I74" s="2" t="s">
        <v>31</v>
      </c>
      <c r="K74" s="2">
        <f t="shared" si="0"/>
        <v>29</v>
      </c>
      <c r="L74" s="2">
        <f t="shared" si="1"/>
        <v>0.25</v>
      </c>
      <c r="M74" s="2">
        <f t="shared" si="2"/>
        <v>0.58333333333333337</v>
      </c>
      <c r="N74" s="2">
        <f t="shared" si="3"/>
        <v>0.38157894736842107</v>
      </c>
      <c r="O74" s="2">
        <f t="shared" si="4"/>
        <v>0.24786324786324787</v>
      </c>
    </row>
    <row r="75" spans="1:15" ht="15.75" customHeight="1" x14ac:dyDescent="0.25">
      <c r="C75" s="2">
        <v>2021</v>
      </c>
      <c r="D75" s="2">
        <v>0</v>
      </c>
      <c r="E75" s="2">
        <v>1</v>
      </c>
      <c r="F75" s="2" t="s">
        <v>16</v>
      </c>
      <c r="G75" s="2" t="s">
        <v>17</v>
      </c>
      <c r="H75" s="2" t="s">
        <v>21</v>
      </c>
      <c r="I75" s="2" t="s">
        <v>31</v>
      </c>
      <c r="K75" s="2">
        <f t="shared" si="0"/>
        <v>29</v>
      </c>
      <c r="L75" s="2">
        <f t="shared" si="1"/>
        <v>0.25</v>
      </c>
      <c r="M75" s="2">
        <f t="shared" si="2"/>
        <v>0.58333333333333337</v>
      </c>
      <c r="N75" s="2">
        <f t="shared" si="3"/>
        <v>0.38157894736842107</v>
      </c>
      <c r="O75" s="2">
        <f t="shared" si="4"/>
        <v>0.24786324786324787</v>
      </c>
    </row>
    <row r="76" spans="1:15" ht="15.75" customHeight="1" x14ac:dyDescent="0.25">
      <c r="C76" s="2">
        <v>2022</v>
      </c>
      <c r="D76" s="2">
        <v>0</v>
      </c>
      <c r="E76" s="2">
        <v>1</v>
      </c>
      <c r="F76" s="2" t="s">
        <v>16</v>
      </c>
      <c r="G76" s="2" t="s">
        <v>17</v>
      </c>
      <c r="J76" s="2" t="s">
        <v>18</v>
      </c>
      <c r="K76" s="2">
        <f t="shared" si="0"/>
        <v>10</v>
      </c>
      <c r="L76" s="2">
        <f t="shared" si="1"/>
        <v>0</v>
      </c>
      <c r="M76" s="2">
        <f t="shared" si="2"/>
        <v>0</v>
      </c>
      <c r="N76" s="2">
        <f t="shared" si="3"/>
        <v>0.13157894736842105</v>
      </c>
      <c r="O76" s="2">
        <f t="shared" si="4"/>
        <v>8.5470085470085472E-2</v>
      </c>
    </row>
    <row r="77" spans="1:15" ht="15.75" customHeight="1" x14ac:dyDescent="0.25">
      <c r="A77" s="2">
        <v>16</v>
      </c>
      <c r="B77" s="2" t="s">
        <v>73</v>
      </c>
      <c r="C77" s="2">
        <v>2018</v>
      </c>
      <c r="D77" s="2">
        <v>2</v>
      </c>
      <c r="E77" s="2">
        <v>28</v>
      </c>
      <c r="F77" s="2" t="s">
        <v>16</v>
      </c>
      <c r="G77" s="2" t="s">
        <v>74</v>
      </c>
      <c r="J77" s="2" t="s">
        <v>38</v>
      </c>
      <c r="K77" s="2">
        <f t="shared" si="0"/>
        <v>3</v>
      </c>
      <c r="L77" s="2">
        <f t="shared" si="1"/>
        <v>0</v>
      </c>
      <c r="M77" s="2">
        <f t="shared" si="2"/>
        <v>0</v>
      </c>
      <c r="N77" s="2">
        <f t="shared" si="3"/>
        <v>3.9473684210526314E-2</v>
      </c>
      <c r="O77" s="2">
        <f t="shared" si="4"/>
        <v>2.564102564102564E-2</v>
      </c>
    </row>
    <row r="78" spans="1:15" ht="15.75" customHeight="1" x14ac:dyDescent="0.25">
      <c r="C78" s="2">
        <v>2019</v>
      </c>
      <c r="D78" s="2">
        <v>2</v>
      </c>
      <c r="E78" s="2">
        <v>28</v>
      </c>
      <c r="F78" s="2" t="s">
        <v>16</v>
      </c>
      <c r="G78" s="2" t="s">
        <v>74</v>
      </c>
      <c r="J78" s="2" t="s">
        <v>48</v>
      </c>
      <c r="K78" s="2">
        <f t="shared" si="0"/>
        <v>2</v>
      </c>
      <c r="L78" s="2">
        <f t="shared" si="1"/>
        <v>0</v>
      </c>
      <c r="M78" s="2">
        <f t="shared" si="2"/>
        <v>0</v>
      </c>
      <c r="N78" s="2">
        <f t="shared" si="3"/>
        <v>2.6315789473684209E-2</v>
      </c>
      <c r="O78" s="2">
        <f t="shared" si="4"/>
        <v>1.7094017094017096E-2</v>
      </c>
    </row>
    <row r="79" spans="1:15" ht="15.75" customHeight="1" x14ac:dyDescent="0.25">
      <c r="C79" s="2">
        <v>2020</v>
      </c>
      <c r="D79" s="2">
        <v>2</v>
      </c>
      <c r="E79" s="2">
        <v>28</v>
      </c>
      <c r="F79" s="2" t="s">
        <v>16</v>
      </c>
      <c r="G79" s="2" t="s">
        <v>74</v>
      </c>
      <c r="J79" s="2" t="s">
        <v>24</v>
      </c>
      <c r="K79" s="2">
        <f t="shared" si="0"/>
        <v>15</v>
      </c>
      <c r="L79" s="2">
        <f t="shared" si="1"/>
        <v>0</v>
      </c>
      <c r="M79" s="2">
        <f t="shared" si="2"/>
        <v>0</v>
      </c>
      <c r="N79" s="2">
        <f t="shared" si="3"/>
        <v>0.19736842105263158</v>
      </c>
      <c r="O79" s="2">
        <f t="shared" si="4"/>
        <v>0.12820512820512819</v>
      </c>
    </row>
    <row r="80" spans="1:15" ht="15.75" customHeight="1" x14ac:dyDescent="0.25">
      <c r="C80" s="2">
        <v>2021</v>
      </c>
      <c r="D80" s="2">
        <v>2</v>
      </c>
      <c r="E80" s="2">
        <v>28</v>
      </c>
      <c r="F80" s="2" t="s">
        <v>16</v>
      </c>
      <c r="G80" s="2" t="s">
        <v>74</v>
      </c>
      <c r="J80" s="2" t="s">
        <v>21</v>
      </c>
      <c r="K80" s="2">
        <f t="shared" si="0"/>
        <v>8</v>
      </c>
      <c r="L80" s="2">
        <f t="shared" si="1"/>
        <v>0</v>
      </c>
      <c r="M80" s="2">
        <f t="shared" si="2"/>
        <v>0</v>
      </c>
      <c r="N80" s="2">
        <f t="shared" si="3"/>
        <v>0.10526315789473684</v>
      </c>
      <c r="O80" s="2">
        <f t="shared" si="4"/>
        <v>6.8376068376068383E-2</v>
      </c>
    </row>
    <row r="81" spans="3:15" ht="15.75" customHeight="1" x14ac:dyDescent="0.25">
      <c r="C81" s="2">
        <v>2022</v>
      </c>
      <c r="D81" s="2">
        <v>2</v>
      </c>
      <c r="E81" s="2">
        <v>28</v>
      </c>
      <c r="F81" s="2" t="s">
        <v>16</v>
      </c>
      <c r="G81" s="2" t="s">
        <v>74</v>
      </c>
      <c r="J81" s="2" t="s">
        <v>35</v>
      </c>
      <c r="K81" s="2">
        <f t="shared" si="0"/>
        <v>9</v>
      </c>
      <c r="L81" s="2">
        <f t="shared" si="1"/>
        <v>0</v>
      </c>
      <c r="M81" s="2">
        <f t="shared" si="2"/>
        <v>0</v>
      </c>
      <c r="N81" s="2">
        <f t="shared" si="3"/>
        <v>0.11842105263157894</v>
      </c>
      <c r="O81" s="2">
        <f t="shared" si="4"/>
        <v>7.6923076923076927E-2</v>
      </c>
    </row>
    <row r="82" spans="3:15" ht="15.75" customHeight="1" x14ac:dyDescent="0.25"/>
    <row r="83" spans="3:15" ht="15.75" customHeight="1" x14ac:dyDescent="0.25"/>
    <row r="84" spans="3:15" ht="15.75" customHeight="1" x14ac:dyDescent="0.25"/>
    <row r="85" spans="3:15" ht="15.75" customHeight="1" x14ac:dyDescent="0.25"/>
    <row r="86" spans="3:15" ht="15.75" customHeight="1" x14ac:dyDescent="0.25"/>
    <row r="87" spans="3:15" ht="15.75" customHeight="1" x14ac:dyDescent="0.25"/>
    <row r="88" spans="3:15" ht="15.75" customHeight="1" x14ac:dyDescent="0.25"/>
    <row r="89" spans="3:15" ht="15.75" customHeight="1" x14ac:dyDescent="0.25"/>
    <row r="90" spans="3:15" ht="15.75" customHeight="1" x14ac:dyDescent="0.25"/>
    <row r="91" spans="3:15" ht="15.75" customHeight="1" x14ac:dyDescent="0.25"/>
    <row r="92" spans="3:15" ht="15.75" customHeight="1" x14ac:dyDescent="0.25"/>
    <row r="93" spans="3:15" ht="15.75" customHeight="1" x14ac:dyDescent="0.25"/>
    <row r="94" spans="3:15" ht="15.75" customHeight="1" x14ac:dyDescent="0.25"/>
    <row r="95" spans="3:15" ht="15.75" customHeight="1" x14ac:dyDescent="0.25"/>
    <row r="96" spans="3:15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8"/>
  <sheetViews>
    <sheetView workbookViewId="0">
      <pane xSplit="2" ySplit="1" topLeftCell="C2" activePane="bottomRight" state="frozen"/>
      <selection pane="topRight" activeCell="C1" sqref="C1"/>
      <selection pane="bottomLeft" activeCell="A5" sqref="A5"/>
      <selection pane="bottomRight" activeCell="F2" sqref="F2:F81"/>
    </sheetView>
  </sheetViews>
  <sheetFormatPr defaultColWidth="14.42578125" defaultRowHeight="15" customHeight="1" x14ac:dyDescent="0.25"/>
  <cols>
    <col min="1" max="1" width="8.7109375" customWidth="1"/>
    <col min="2" max="2" width="11.28515625" customWidth="1"/>
    <col min="3" max="3" width="8.7109375" customWidth="1"/>
    <col min="4" max="4" width="22.28515625" customWidth="1"/>
    <col min="5" max="5" width="20.140625" customWidth="1"/>
    <col min="6" max="6" width="8.140625" customWidth="1"/>
    <col min="7" max="26" width="8.7109375" customWidth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76</v>
      </c>
      <c r="E1" s="2" t="s">
        <v>77</v>
      </c>
      <c r="F1" s="2" t="s">
        <v>78</v>
      </c>
    </row>
    <row r="2" spans="1:10" x14ac:dyDescent="0.25">
      <c r="A2" s="2">
        <v>1</v>
      </c>
      <c r="B2" s="2" t="s">
        <v>15</v>
      </c>
      <c r="C2" s="2">
        <v>2018</v>
      </c>
      <c r="D2" s="3">
        <v>49082000000</v>
      </c>
      <c r="E2" s="3">
        <v>26856967000000</v>
      </c>
      <c r="F2" s="2">
        <f t="shared" ref="F2:F10" si="0">D2/E2</f>
        <v>1.8275332430501181E-3</v>
      </c>
      <c r="J2" s="2" t="s">
        <v>75</v>
      </c>
    </row>
    <row r="3" spans="1:10" x14ac:dyDescent="0.25">
      <c r="C3" s="2">
        <v>2019</v>
      </c>
      <c r="D3" s="3">
        <v>383366000000</v>
      </c>
      <c r="E3" s="3">
        <v>26974124000000</v>
      </c>
      <c r="F3" s="2">
        <f t="shared" si="0"/>
        <v>1.4212361446844391E-2</v>
      </c>
      <c r="J3" s="2" t="s">
        <v>79</v>
      </c>
    </row>
    <row r="4" spans="1:10" x14ac:dyDescent="0.25">
      <c r="C4" s="2">
        <v>2020</v>
      </c>
      <c r="D4" s="3">
        <v>978892000000</v>
      </c>
      <c r="E4" s="3">
        <v>27781231000000</v>
      </c>
      <c r="F4" s="2">
        <f t="shared" si="0"/>
        <v>3.5235731634786091E-2</v>
      </c>
    </row>
    <row r="5" spans="1:10" x14ac:dyDescent="0.25">
      <c r="C5" s="2">
        <v>2021</v>
      </c>
      <c r="D5" s="3">
        <v>3896022000000</v>
      </c>
      <c r="E5" s="3">
        <v>30399906000000</v>
      </c>
      <c r="F5" s="2">
        <f t="shared" si="0"/>
        <v>0.12815901470221652</v>
      </c>
    </row>
    <row r="6" spans="1:10" x14ac:dyDescent="0.25">
      <c r="C6" s="2">
        <v>2022</v>
      </c>
      <c r="D6" s="3">
        <v>1619616000000</v>
      </c>
      <c r="E6" s="3">
        <v>29249340000000</v>
      </c>
      <c r="F6" s="2">
        <f t="shared" si="0"/>
        <v>5.5372736615595428E-2</v>
      </c>
    </row>
    <row r="7" spans="1:10" x14ac:dyDescent="0.25">
      <c r="A7" s="2">
        <v>2</v>
      </c>
      <c r="B7" s="2" t="s">
        <v>25</v>
      </c>
      <c r="C7" s="2">
        <v>2018</v>
      </c>
      <c r="D7" s="4">
        <v>1477074825796</v>
      </c>
      <c r="E7" s="4">
        <v>12379483262380</v>
      </c>
      <c r="F7" s="2">
        <f t="shared" si="0"/>
        <v>0.11931635549641084</v>
      </c>
    </row>
    <row r="8" spans="1:10" x14ac:dyDescent="0.25">
      <c r="C8" s="2">
        <v>2019</v>
      </c>
      <c r="D8" s="4">
        <v>2000747728076</v>
      </c>
      <c r="E8" s="4">
        <v>11832730716644</v>
      </c>
      <c r="F8" s="2">
        <f t="shared" si="0"/>
        <v>0.16908588355363607</v>
      </c>
    </row>
    <row r="9" spans="1:10" x14ac:dyDescent="0.25">
      <c r="C9" s="2">
        <v>2020</v>
      </c>
      <c r="D9" s="4">
        <v>1540440845580</v>
      </c>
      <c r="E9" s="4">
        <v>11668180409795</v>
      </c>
      <c r="F9" s="2">
        <f t="shared" si="0"/>
        <v>0.13202065716149347</v>
      </c>
    </row>
    <row r="10" spans="1:10" x14ac:dyDescent="0.25">
      <c r="C10" s="2">
        <v>2021</v>
      </c>
      <c r="D10" s="4">
        <v>3384898472629</v>
      </c>
      <c r="E10" s="4">
        <v>14792731644771</v>
      </c>
      <c r="F10" s="2">
        <f t="shared" si="0"/>
        <v>0.22882173177430071</v>
      </c>
    </row>
    <row r="11" spans="1:10" x14ac:dyDescent="0.25">
      <c r="C11" s="2">
        <v>2022</v>
      </c>
      <c r="D11" s="4">
        <v>3485456901147</v>
      </c>
      <c r="E11" s="4">
        <v>31187943390284</v>
      </c>
      <c r="F11" s="2">
        <f>D11/E11</f>
        <v>0.11175654827669165</v>
      </c>
    </row>
    <row r="12" spans="1:10" x14ac:dyDescent="0.25">
      <c r="A12" s="2">
        <v>3</v>
      </c>
      <c r="B12" s="2" t="s">
        <v>36</v>
      </c>
      <c r="C12" s="2">
        <v>2018</v>
      </c>
      <c r="D12" s="3">
        <v>296628000000</v>
      </c>
      <c r="E12" s="3">
        <v>8432632000000</v>
      </c>
      <c r="F12" s="2">
        <f t="shared" ref="F12:F20" si="1">D12/E12</f>
        <v>3.5176205957997454E-2</v>
      </c>
    </row>
    <row r="13" spans="1:10" x14ac:dyDescent="0.25">
      <c r="C13" s="2">
        <v>2019</v>
      </c>
      <c r="D13" s="3">
        <v>292885000000</v>
      </c>
      <c r="E13" s="3">
        <v>8738055000000</v>
      </c>
      <c r="F13" s="2">
        <f t="shared" si="1"/>
        <v>3.3518328735628239E-2</v>
      </c>
    </row>
    <row r="14" spans="1:10" x14ac:dyDescent="0.25">
      <c r="C14" s="2">
        <v>2020</v>
      </c>
      <c r="D14" s="3">
        <v>298981000000</v>
      </c>
      <c r="E14" s="3">
        <v>7961657000000</v>
      </c>
      <c r="F14" s="2">
        <f t="shared" si="1"/>
        <v>3.7552609965488343E-2</v>
      </c>
    </row>
    <row r="15" spans="1:10" x14ac:dyDescent="0.25">
      <c r="C15" s="2">
        <v>2021</v>
      </c>
      <c r="D15" s="3">
        <v>132175000000</v>
      </c>
      <c r="E15" s="3">
        <v>7403476000000</v>
      </c>
      <c r="F15" s="2">
        <f t="shared" si="1"/>
        <v>1.7853100354482138E-2</v>
      </c>
    </row>
    <row r="16" spans="1:10" x14ac:dyDescent="0.25">
      <c r="C16" s="2">
        <v>2022</v>
      </c>
      <c r="D16" s="3">
        <v>107248000000</v>
      </c>
      <c r="E16" s="3">
        <v>7466520000000</v>
      </c>
      <c r="F16" s="2">
        <f t="shared" si="1"/>
        <v>1.4363853575695237E-2</v>
      </c>
    </row>
    <row r="17" spans="1:6" x14ac:dyDescent="0.25">
      <c r="A17" s="2">
        <v>4</v>
      </c>
      <c r="B17" s="2" t="s">
        <v>41</v>
      </c>
      <c r="C17" s="2">
        <v>2018</v>
      </c>
      <c r="D17" s="4">
        <v>423683536232</v>
      </c>
      <c r="E17" s="4">
        <v>8727607478261</v>
      </c>
      <c r="F17" s="2">
        <f t="shared" si="1"/>
        <v>4.8545209816931424E-2</v>
      </c>
    </row>
    <row r="18" spans="1:6" ht="15.75" customHeight="1" x14ac:dyDescent="0.25">
      <c r="C18" s="2">
        <v>2019</v>
      </c>
      <c r="D18" s="4">
        <v>256731388889</v>
      </c>
      <c r="E18" s="4">
        <v>8690390333333</v>
      </c>
      <c r="F18" s="2">
        <f t="shared" si="1"/>
        <v>2.9541985922574385E-2</v>
      </c>
    </row>
    <row r="19" spans="1:6" ht="15.75" customHeight="1" x14ac:dyDescent="0.25">
      <c r="C19" s="2">
        <v>2020</v>
      </c>
      <c r="D19" s="4">
        <v>223762338028</v>
      </c>
      <c r="E19" s="4">
        <v>8959772000000</v>
      </c>
      <c r="F19" s="2">
        <f t="shared" si="1"/>
        <v>2.4974110728264068E-2</v>
      </c>
    </row>
    <row r="20" spans="1:6" ht="15.75" customHeight="1" x14ac:dyDescent="0.25">
      <c r="C20" s="2">
        <v>2021</v>
      </c>
      <c r="D20" s="4">
        <v>387280993325</v>
      </c>
      <c r="E20" s="4">
        <v>9312668015378</v>
      </c>
      <c r="F20" s="2">
        <f t="shared" si="1"/>
        <v>4.1586470459967356E-2</v>
      </c>
    </row>
    <row r="21" spans="1:6" ht="15.75" customHeight="1" x14ac:dyDescent="0.25">
      <c r="C21" s="2">
        <v>2022</v>
      </c>
      <c r="D21" s="4">
        <v>166325348604</v>
      </c>
      <c r="E21" s="4">
        <v>9262418175854</v>
      </c>
      <c r="F21" s="2">
        <f>D21/E21</f>
        <v>1.7957011381497544E-2</v>
      </c>
    </row>
    <row r="22" spans="1:6" ht="15.75" customHeight="1" x14ac:dyDescent="0.25">
      <c r="A22" s="2">
        <v>5</v>
      </c>
      <c r="B22" s="2" t="s">
        <v>44</v>
      </c>
      <c r="C22" s="2">
        <v>2018</v>
      </c>
      <c r="D22" s="3">
        <v>44715006000000</v>
      </c>
      <c r="E22" s="3">
        <v>306436194000000</v>
      </c>
      <c r="F22" s="2">
        <f t="shared" ref="F22:F76" si="2">D22/E22</f>
        <v>0.14591946668023165</v>
      </c>
    </row>
    <row r="23" spans="1:6" ht="15.75" customHeight="1" x14ac:dyDescent="0.25">
      <c r="C23" s="2">
        <v>2019</v>
      </c>
      <c r="D23" s="5">
        <v>31249908000000</v>
      </c>
      <c r="E23" s="3">
        <v>311776828000000</v>
      </c>
      <c r="F23" s="2">
        <f t="shared" si="2"/>
        <v>0.10023165672851095</v>
      </c>
    </row>
    <row r="24" spans="1:6" ht="12.75" customHeight="1" x14ac:dyDescent="0.25">
      <c r="C24" s="2">
        <v>2020</v>
      </c>
      <c r="D24" s="5">
        <v>34637555000000</v>
      </c>
      <c r="E24" s="3">
        <v>361208406000000</v>
      </c>
      <c r="F24" s="2">
        <f t="shared" si="2"/>
        <v>9.5893546286959883E-2</v>
      </c>
    </row>
    <row r="25" spans="1:6" ht="15.75" customHeight="1" x14ac:dyDescent="0.25">
      <c r="C25" s="2">
        <v>2021</v>
      </c>
      <c r="D25" s="3">
        <v>41229907000000</v>
      </c>
      <c r="E25" s="3">
        <v>371868311000000</v>
      </c>
      <c r="F25" s="2">
        <f t="shared" si="2"/>
        <v>0.11087233243705996</v>
      </c>
    </row>
    <row r="26" spans="1:6" ht="15.75" customHeight="1" x14ac:dyDescent="0.25">
      <c r="C26" s="2">
        <v>2022</v>
      </c>
      <c r="D26" s="3">
        <v>41526686000000</v>
      </c>
      <c r="E26" s="3">
        <v>367515728000000</v>
      </c>
      <c r="F26" s="2">
        <f t="shared" si="2"/>
        <v>0.1129929492432498</v>
      </c>
    </row>
    <row r="27" spans="1:6" ht="15.75" customHeight="1" x14ac:dyDescent="0.25">
      <c r="A27">
        <v>6</v>
      </c>
      <c r="B27" s="2" t="s">
        <v>50</v>
      </c>
      <c r="C27" s="2">
        <v>2018</v>
      </c>
      <c r="D27" s="3">
        <v>94489000000</v>
      </c>
      <c r="E27" s="3">
        <v>2765010000000</v>
      </c>
      <c r="F27" s="2">
        <f t="shared" si="2"/>
        <v>3.4173113297962757E-2</v>
      </c>
    </row>
    <row r="28" spans="1:6" ht="15.75" customHeight="1" x14ac:dyDescent="0.25">
      <c r="C28" s="2">
        <v>2019</v>
      </c>
      <c r="D28" s="3">
        <v>195165000000</v>
      </c>
      <c r="E28" s="3">
        <v>2941056000000</v>
      </c>
      <c r="F28" s="2">
        <f t="shared" si="2"/>
        <v>6.6358818057187616E-2</v>
      </c>
    </row>
    <row r="29" spans="1:6" ht="15.75" customHeight="1" x14ac:dyDescent="0.25">
      <c r="C29" s="2">
        <v>2020</v>
      </c>
      <c r="D29" s="3">
        <v>602271000000</v>
      </c>
      <c r="E29" s="3">
        <v>2914979000000</v>
      </c>
      <c r="F29" s="2">
        <f t="shared" si="2"/>
        <v>0.20661246616184886</v>
      </c>
    </row>
    <row r="30" spans="1:6" ht="15.75" customHeight="1" x14ac:dyDescent="0.25">
      <c r="C30" s="2">
        <v>2021</v>
      </c>
      <c r="D30" s="3">
        <v>1095398000000</v>
      </c>
      <c r="E30" s="3">
        <v>3132202000000</v>
      </c>
      <c r="F30" s="2">
        <f t="shared" si="2"/>
        <v>0.34972137812312232</v>
      </c>
    </row>
    <row r="31" spans="1:6" ht="15.75" customHeight="1" x14ac:dyDescent="0.25">
      <c r="C31" s="2">
        <v>2022</v>
      </c>
      <c r="D31" s="3">
        <v>1501451000000</v>
      </c>
      <c r="E31" s="3">
        <v>3410481000000</v>
      </c>
      <c r="F31" s="2">
        <f t="shared" si="2"/>
        <v>0.44024611191207341</v>
      </c>
    </row>
    <row r="32" spans="1:6" ht="15.75" customHeight="1" x14ac:dyDescent="0.25">
      <c r="A32">
        <v>7</v>
      </c>
      <c r="B32" s="2" t="s">
        <v>53</v>
      </c>
      <c r="C32" s="2">
        <v>2018</v>
      </c>
      <c r="D32" s="3">
        <v>104412490000000</v>
      </c>
      <c r="E32" s="3">
        <v>1202252094000000</v>
      </c>
      <c r="F32" s="2">
        <f t="shared" si="2"/>
        <v>8.6847417876071503E-2</v>
      </c>
    </row>
    <row r="33" spans="1:6" ht="15.75" customHeight="1" x14ac:dyDescent="0.25">
      <c r="C33" s="2">
        <v>2019</v>
      </c>
      <c r="D33" s="3">
        <v>104192787000000</v>
      </c>
      <c r="E33" s="3">
        <v>1318246335000000</v>
      </c>
      <c r="F33" s="2">
        <f t="shared" si="2"/>
        <v>7.9038935465729931E-2</v>
      </c>
    </row>
    <row r="34" spans="1:6" ht="15.75" customHeight="1" x14ac:dyDescent="0.25">
      <c r="C34" s="2">
        <v>2020</v>
      </c>
      <c r="D34" s="3">
        <v>151777749000000</v>
      </c>
      <c r="E34" s="3">
        <v>1429334484000000</v>
      </c>
      <c r="F34" s="2">
        <f t="shared" si="2"/>
        <v>0.10618770532650215</v>
      </c>
    </row>
    <row r="35" spans="1:6" ht="15.75" customHeight="1" x14ac:dyDescent="0.25">
      <c r="C35" s="2">
        <v>2021</v>
      </c>
      <c r="D35" s="3">
        <v>193631712000000</v>
      </c>
      <c r="E35" s="3">
        <v>1725611128000000</v>
      </c>
      <c r="F35" s="2">
        <f t="shared" si="2"/>
        <v>0.11221051421036038</v>
      </c>
    </row>
    <row r="36" spans="1:6" ht="15.75" customHeight="1" x14ac:dyDescent="0.25">
      <c r="C36" s="2">
        <v>2022</v>
      </c>
      <c r="D36" s="3">
        <v>274889544000000</v>
      </c>
      <c r="E36" s="3">
        <v>1992544687000000</v>
      </c>
      <c r="F36" s="2">
        <f t="shared" si="2"/>
        <v>0.13795903589689479</v>
      </c>
    </row>
    <row r="37" spans="1:6" ht="15.75" customHeight="1" x14ac:dyDescent="0.25">
      <c r="A37" s="2">
        <v>8</v>
      </c>
      <c r="B37" s="2" t="s">
        <v>56</v>
      </c>
      <c r="C37" s="2">
        <v>2018</v>
      </c>
      <c r="D37" s="3">
        <v>27728714000000</v>
      </c>
      <c r="E37" s="3">
        <v>266781498000000</v>
      </c>
      <c r="F37" s="2">
        <f t="shared" si="2"/>
        <v>0.10393792001272892</v>
      </c>
    </row>
    <row r="38" spans="1:6" ht="15.75" customHeight="1" x14ac:dyDescent="0.25">
      <c r="C38" s="2">
        <v>2019</v>
      </c>
      <c r="D38" s="3">
        <v>32458388000000</v>
      </c>
      <c r="E38" s="3">
        <v>274467227000000</v>
      </c>
      <c r="F38" s="2">
        <f t="shared" si="2"/>
        <v>0.11825961283166241</v>
      </c>
    </row>
    <row r="39" spans="1:6" ht="15.75" customHeight="1" x14ac:dyDescent="0.25">
      <c r="C39" s="2">
        <v>2020</v>
      </c>
      <c r="D39" s="3">
        <v>28038913000000</v>
      </c>
      <c r="E39" s="3">
        <v>280943605000000</v>
      </c>
      <c r="F39" s="2">
        <f t="shared" si="2"/>
        <v>9.9802638326649221E-2</v>
      </c>
    </row>
    <row r="40" spans="1:6" ht="15.75" customHeight="1" x14ac:dyDescent="0.25">
      <c r="C40" s="2">
        <v>2021</v>
      </c>
      <c r="D40" s="3">
        <v>47016159000000</v>
      </c>
      <c r="E40" s="3">
        <v>310786960000000</v>
      </c>
      <c r="F40" s="2">
        <f t="shared" si="2"/>
        <v>0.15128099003896431</v>
      </c>
    </row>
    <row r="41" spans="1:6" ht="15.75" customHeight="1" x14ac:dyDescent="0.25">
      <c r="C41" s="2">
        <v>2022</v>
      </c>
      <c r="D41" s="3">
        <v>32051715000000</v>
      </c>
      <c r="E41" s="3">
        <v>306754299000000</v>
      </c>
      <c r="F41" s="2">
        <f t="shared" si="2"/>
        <v>0.10448660411438929</v>
      </c>
    </row>
    <row r="42" spans="1:6" ht="15.75" customHeight="1" x14ac:dyDescent="0.25">
      <c r="A42" s="2">
        <v>9</v>
      </c>
      <c r="B42" s="2" t="s">
        <v>57</v>
      </c>
      <c r="C42" s="2">
        <v>2018</v>
      </c>
      <c r="D42" s="3">
        <v>17671187000000</v>
      </c>
      <c r="E42" s="3">
        <v>177532858000000</v>
      </c>
      <c r="F42" s="2">
        <f t="shared" si="2"/>
        <v>9.9537557154631057E-2</v>
      </c>
    </row>
    <row r="43" spans="1:6" ht="15.75" customHeight="1" x14ac:dyDescent="0.25">
      <c r="C43" s="2">
        <v>2019</v>
      </c>
      <c r="D43" s="3">
        <v>18233506000000</v>
      </c>
      <c r="E43" s="3">
        <v>169082830000000</v>
      </c>
      <c r="F43" s="2">
        <f t="shared" si="2"/>
        <v>0.10783771480522297</v>
      </c>
    </row>
    <row r="44" spans="1:6" ht="15.75" customHeight="1" x14ac:dyDescent="0.25">
      <c r="C44" s="2">
        <v>2020</v>
      </c>
      <c r="D44" s="3">
        <v>24624131000000</v>
      </c>
      <c r="E44" s="3">
        <v>173224412000000</v>
      </c>
      <c r="F44" s="2">
        <f t="shared" si="2"/>
        <v>0.14215162121606739</v>
      </c>
    </row>
    <row r="45" spans="1:6" ht="15.75" customHeight="1" x14ac:dyDescent="0.25">
      <c r="C45" s="2">
        <v>2021</v>
      </c>
      <c r="D45" s="3">
        <v>173340293000000</v>
      </c>
      <c r="E45" s="3">
        <v>964837692000000</v>
      </c>
      <c r="F45" s="2">
        <f t="shared" si="2"/>
        <v>0.17965746408671604</v>
      </c>
    </row>
    <row r="46" spans="1:6" ht="15.75" customHeight="1" x14ac:dyDescent="0.25">
      <c r="C46" s="2">
        <v>2022</v>
      </c>
      <c r="D46" s="3">
        <v>163900321000000</v>
      </c>
      <c r="E46" s="3">
        <v>1029836868000000</v>
      </c>
      <c r="F46" s="2">
        <f t="shared" si="2"/>
        <v>0.15915173178670858</v>
      </c>
    </row>
    <row r="47" spans="1:6" ht="15.75" customHeight="1" x14ac:dyDescent="0.25">
      <c r="A47" s="2">
        <v>10</v>
      </c>
      <c r="B47" s="2" t="s">
        <v>58</v>
      </c>
      <c r="C47" s="2">
        <v>2018</v>
      </c>
      <c r="D47" s="3">
        <v>953052261</v>
      </c>
      <c r="E47" s="3">
        <v>298090648072</v>
      </c>
      <c r="F47" s="2">
        <f t="shared" si="2"/>
        <v>3.1971894024994786E-3</v>
      </c>
    </row>
    <row r="48" spans="1:6" ht="15.75" customHeight="1" x14ac:dyDescent="0.25">
      <c r="C48" s="2">
        <v>2019</v>
      </c>
      <c r="D48" s="3">
        <v>1155285986</v>
      </c>
      <c r="E48" s="3">
        <v>384481206140</v>
      </c>
      <c r="F48" s="2">
        <f t="shared" si="2"/>
        <v>3.0047918274042481E-3</v>
      </c>
    </row>
    <row r="49" spans="1:6" ht="15.75" customHeight="1" x14ac:dyDescent="0.25">
      <c r="C49" s="2">
        <v>2020</v>
      </c>
      <c r="D49" s="3">
        <v>1497420224</v>
      </c>
      <c r="E49" s="3">
        <v>343139482249</v>
      </c>
      <c r="F49" s="2">
        <f t="shared" si="2"/>
        <v>4.3638820405790361E-3</v>
      </c>
    </row>
    <row r="50" spans="1:6" ht="15.75" customHeight="1" x14ac:dyDescent="0.25">
      <c r="C50" s="2">
        <v>2021</v>
      </c>
      <c r="D50" s="3">
        <v>3021578591</v>
      </c>
      <c r="E50" s="3">
        <v>299295229177</v>
      </c>
      <c r="F50" s="2">
        <f t="shared" si="2"/>
        <v>1.0095645691742953E-2</v>
      </c>
    </row>
    <row r="51" spans="1:6" ht="15.75" customHeight="1" x14ac:dyDescent="0.25">
      <c r="C51" s="2">
        <v>2022</v>
      </c>
      <c r="D51" s="3">
        <v>358091601</v>
      </c>
      <c r="E51" s="3">
        <v>251669253000</v>
      </c>
      <c r="F51" s="2">
        <f t="shared" si="2"/>
        <v>1.4228659112362845E-3</v>
      </c>
    </row>
    <row r="52" spans="1:6" ht="15.75" customHeight="1" x14ac:dyDescent="0.25">
      <c r="A52" s="2">
        <v>11</v>
      </c>
      <c r="B52" s="2" t="s">
        <v>61</v>
      </c>
      <c r="C52" s="2">
        <v>2018</v>
      </c>
      <c r="D52" s="4">
        <v>5336186272</v>
      </c>
      <c r="E52" s="4">
        <v>20908014176</v>
      </c>
      <c r="F52" s="2">
        <f t="shared" si="2"/>
        <v>0.25522205155788202</v>
      </c>
    </row>
    <row r="53" spans="1:6" ht="15.75" customHeight="1" x14ac:dyDescent="0.25">
      <c r="C53" s="2">
        <v>2019</v>
      </c>
      <c r="D53" s="4">
        <v>2211253801</v>
      </c>
      <c r="E53" s="4">
        <v>16792370449</v>
      </c>
      <c r="F53" s="2">
        <f t="shared" si="2"/>
        <v>0.13168205213884393</v>
      </c>
    </row>
    <row r="54" spans="1:6" ht="15.75" customHeight="1" x14ac:dyDescent="0.25">
      <c r="C54" s="2">
        <v>2020</v>
      </c>
      <c r="D54" s="4">
        <v>3259868556</v>
      </c>
      <c r="E54" s="4">
        <v>16318130836</v>
      </c>
      <c r="F54" s="2">
        <f t="shared" si="2"/>
        <v>0.19976972784213065</v>
      </c>
    </row>
    <row r="55" spans="1:6" ht="15.75" customHeight="1" x14ac:dyDescent="0.25">
      <c r="C55" s="2">
        <v>2021</v>
      </c>
      <c r="D55" s="4">
        <v>9936839570</v>
      </c>
      <c r="E55" s="4">
        <v>23962183059</v>
      </c>
      <c r="F55" s="2">
        <f t="shared" si="2"/>
        <v>0.41468840904576115</v>
      </c>
    </row>
    <row r="56" spans="1:6" ht="15.75" customHeight="1" x14ac:dyDescent="0.25">
      <c r="C56" s="2">
        <v>2022</v>
      </c>
      <c r="D56" s="4">
        <v>22500474037</v>
      </c>
      <c r="E56" s="4">
        <v>41532624387</v>
      </c>
      <c r="F56" s="2">
        <f t="shared" si="2"/>
        <v>0.54175420814589326</v>
      </c>
    </row>
    <row r="57" spans="1:6" ht="15.75" customHeight="1" x14ac:dyDescent="0.25">
      <c r="A57" s="2">
        <v>12</v>
      </c>
      <c r="B57" s="2" t="s">
        <v>64</v>
      </c>
      <c r="C57" s="2">
        <v>2018</v>
      </c>
      <c r="D57" s="6">
        <v>8647426549628</v>
      </c>
      <c r="E57" s="6">
        <v>52549150902972</v>
      </c>
      <c r="F57" s="2">
        <f t="shared" si="2"/>
        <v>0.16455882542412176</v>
      </c>
    </row>
    <row r="58" spans="1:6" ht="15.75" customHeight="1" x14ac:dyDescent="0.25">
      <c r="C58" s="2">
        <v>2019</v>
      </c>
      <c r="D58" s="7">
        <v>9105081988091</v>
      </c>
      <c r="E58" s="7">
        <v>59165548433821</v>
      </c>
      <c r="F58" s="2">
        <f t="shared" si="2"/>
        <v>0.1538916181648412</v>
      </c>
    </row>
    <row r="59" spans="1:6" ht="15.75" customHeight="1" x14ac:dyDescent="0.25">
      <c r="C59" s="2">
        <v>2020</v>
      </c>
      <c r="D59" s="7">
        <v>7375548063595</v>
      </c>
      <c r="E59" s="7">
        <v>53408823346707</v>
      </c>
      <c r="F59" s="2">
        <f t="shared" si="2"/>
        <v>0.13809605981611184</v>
      </c>
    </row>
    <row r="60" spans="1:6" ht="15.75" customHeight="1" x14ac:dyDescent="0.25">
      <c r="C60" s="2">
        <v>2021</v>
      </c>
      <c r="D60" s="3">
        <v>6603375865710</v>
      </c>
      <c r="E60" s="7">
        <v>55573843735084</v>
      </c>
      <c r="F60" s="2">
        <f t="shared" si="2"/>
        <v>0.11882165101243954</v>
      </c>
    </row>
    <row r="61" spans="1:6" ht="15.75" customHeight="1" x14ac:dyDescent="0.25">
      <c r="C61" s="2">
        <v>2022</v>
      </c>
      <c r="D61" s="3">
        <v>5441315032120</v>
      </c>
      <c r="E61" s="7">
        <v>57612383140536</v>
      </c>
      <c r="F61" s="2">
        <f t="shared" si="2"/>
        <v>9.444697017387392E-2</v>
      </c>
    </row>
    <row r="62" spans="1:6" ht="15.75" customHeight="1" x14ac:dyDescent="0.25">
      <c r="A62" s="2">
        <v>13</v>
      </c>
      <c r="B62" s="2" t="s">
        <v>67</v>
      </c>
      <c r="C62" s="2">
        <v>2018</v>
      </c>
      <c r="D62" s="3">
        <v>215920000000</v>
      </c>
      <c r="E62" s="3">
        <v>7694942000000</v>
      </c>
      <c r="F62" s="2">
        <f t="shared" si="2"/>
        <v>2.8059990575627469E-2</v>
      </c>
    </row>
    <row r="63" spans="1:6" ht="15.75" customHeight="1" x14ac:dyDescent="0.25">
      <c r="C63" s="2">
        <v>2019</v>
      </c>
      <c r="D63" s="3">
        <v>314062000000</v>
      </c>
      <c r="E63" s="3">
        <v>7741782000000</v>
      </c>
      <c r="F63" s="2">
        <f t="shared" si="2"/>
        <v>4.0567145910334342E-2</v>
      </c>
    </row>
    <row r="64" spans="1:6" ht="15.75" customHeight="1" x14ac:dyDescent="0.25">
      <c r="C64" s="2">
        <v>2020</v>
      </c>
      <c r="D64" s="3">
        <v>907531000000</v>
      </c>
      <c r="E64" s="3">
        <v>8427782000000</v>
      </c>
      <c r="F64" s="2">
        <f t="shared" si="2"/>
        <v>0.10768325521471724</v>
      </c>
    </row>
    <row r="65" spans="1:6" ht="15.75" customHeight="1" x14ac:dyDescent="0.25">
      <c r="C65" s="2">
        <v>2021</v>
      </c>
      <c r="D65" s="3">
        <v>1914514000000</v>
      </c>
      <c r="E65" s="3">
        <v>9304325000000</v>
      </c>
      <c r="F65" s="2">
        <f t="shared" si="2"/>
        <v>0.20576602816432144</v>
      </c>
    </row>
    <row r="66" spans="1:6" ht="15.75" customHeight="1" x14ac:dyDescent="0.25">
      <c r="C66" s="2">
        <v>2022</v>
      </c>
      <c r="D66" s="3">
        <v>1065996000000</v>
      </c>
      <c r="E66" s="3">
        <v>9665602000000</v>
      </c>
      <c r="F66" s="2">
        <f t="shared" si="2"/>
        <v>0.11028759512340773</v>
      </c>
    </row>
    <row r="67" spans="1:6" ht="15.75" customHeight="1" x14ac:dyDescent="0.25">
      <c r="A67" s="2">
        <v>14</v>
      </c>
      <c r="B67" s="2" t="s">
        <v>70</v>
      </c>
      <c r="C67" s="2">
        <v>2018</v>
      </c>
      <c r="D67" s="4">
        <v>1856037770872</v>
      </c>
      <c r="E67" s="4">
        <v>19771029693572</v>
      </c>
      <c r="F67" s="2">
        <f t="shared" si="2"/>
        <v>9.3876636656685566E-2</v>
      </c>
    </row>
    <row r="68" spans="1:6" ht="15.75" customHeight="1" x14ac:dyDescent="0.25">
      <c r="C68" s="2">
        <v>2019</v>
      </c>
      <c r="D68" s="4">
        <v>2338336942657</v>
      </c>
      <c r="E68" s="4">
        <v>21656447625195</v>
      </c>
      <c r="F68" s="2">
        <f t="shared" si="2"/>
        <v>0.10797416931558945</v>
      </c>
    </row>
    <row r="69" spans="1:6" ht="15.75" customHeight="1" x14ac:dyDescent="0.25">
      <c r="C69" s="2">
        <v>2020</v>
      </c>
      <c r="D69" s="4">
        <v>2642734787700</v>
      </c>
      <c r="E69" s="4">
        <v>26083410822560</v>
      </c>
      <c r="F69" s="2">
        <f t="shared" si="2"/>
        <v>0.1013186045980709</v>
      </c>
    </row>
    <row r="70" spans="1:6" ht="15.75" customHeight="1" x14ac:dyDescent="0.25">
      <c r="C70" s="2">
        <v>2021</v>
      </c>
      <c r="D70" s="4">
        <v>124704353570</v>
      </c>
      <c r="E70" s="4">
        <v>17605372371815</v>
      </c>
      <c r="F70" s="2">
        <f t="shared" si="2"/>
        <v>7.0833124648725498E-3</v>
      </c>
    </row>
    <row r="71" spans="1:6" ht="15.75" customHeight="1" x14ac:dyDescent="0.25">
      <c r="C71" s="2">
        <v>2022</v>
      </c>
      <c r="D71" s="4">
        <v>256831872611</v>
      </c>
      <c r="E71" s="4">
        <v>12027168125509</v>
      </c>
      <c r="F71" s="2">
        <f t="shared" si="2"/>
        <v>2.1354309670476204E-2</v>
      </c>
    </row>
    <row r="72" spans="1:6" ht="15.75" customHeight="1" x14ac:dyDescent="0.25">
      <c r="A72" s="2">
        <v>15</v>
      </c>
      <c r="B72" s="2" t="s">
        <v>72</v>
      </c>
      <c r="C72" s="2">
        <v>2018</v>
      </c>
      <c r="D72" s="3">
        <v>2304638750</v>
      </c>
      <c r="E72" s="3">
        <v>11296112298</v>
      </c>
      <c r="F72" s="2">
        <f t="shared" si="2"/>
        <v>0.20402052398222362</v>
      </c>
    </row>
    <row r="73" spans="1:6" ht="15.75" customHeight="1" x14ac:dyDescent="0.25">
      <c r="C73" s="2">
        <v>2019</v>
      </c>
      <c r="D73" s="3">
        <v>2202460781</v>
      </c>
      <c r="E73" s="3">
        <v>11845204657</v>
      </c>
      <c r="F73" s="2">
        <f t="shared" si="2"/>
        <v>0.18593691242797072</v>
      </c>
    </row>
    <row r="74" spans="1:6" ht="15.75" customHeight="1" x14ac:dyDescent="0.25">
      <c r="C74" s="2">
        <v>2020</v>
      </c>
      <c r="D74" s="3">
        <v>1907844191</v>
      </c>
      <c r="E74" s="3">
        <v>12775930059</v>
      </c>
      <c r="F74" s="2">
        <f t="shared" si="2"/>
        <v>0.14933113927435912</v>
      </c>
    </row>
    <row r="75" spans="1:6" ht="15.75" customHeight="1" x14ac:dyDescent="0.25">
      <c r="C75" s="2">
        <v>2021</v>
      </c>
      <c r="D75" s="3">
        <v>8739530</v>
      </c>
      <c r="E75" s="3">
        <v>1233819635</v>
      </c>
      <c r="F75" s="2">
        <f t="shared" si="2"/>
        <v>7.0833124648725498E-3</v>
      </c>
    </row>
    <row r="76" spans="1:6" ht="15.75" customHeight="1" x14ac:dyDescent="0.25">
      <c r="C76" s="2">
        <v>2022</v>
      </c>
      <c r="D76" s="3">
        <v>16326481</v>
      </c>
      <c r="E76" s="3">
        <v>764552039</v>
      </c>
      <c r="F76" s="2">
        <f t="shared" si="2"/>
        <v>2.1354309670476204E-2</v>
      </c>
    </row>
    <row r="77" spans="1:6" ht="15.75" customHeight="1" x14ac:dyDescent="0.25">
      <c r="A77" s="2">
        <v>16</v>
      </c>
      <c r="B77" s="2" t="s">
        <v>73</v>
      </c>
      <c r="C77" s="2">
        <v>2018</v>
      </c>
      <c r="D77" s="3">
        <v>369170524762</v>
      </c>
      <c r="E77" s="3">
        <v>2445143511801</v>
      </c>
      <c r="F77" s="2">
        <f t="shared" ref="F77:F81" si="3">D77/E77</f>
        <v>0.15098112768443722</v>
      </c>
    </row>
    <row r="78" spans="1:6" ht="15.75" customHeight="1" x14ac:dyDescent="0.25">
      <c r="C78" s="2">
        <v>2019</v>
      </c>
      <c r="D78" s="3">
        <v>285755312130</v>
      </c>
      <c r="E78" s="3">
        <v>2551192620939</v>
      </c>
      <c r="F78" s="2">
        <f t="shared" si="3"/>
        <v>0.11200852095002689</v>
      </c>
    </row>
    <row r="79" spans="1:6" ht="15.75" customHeight="1" x14ac:dyDescent="0.25">
      <c r="C79" s="2">
        <v>2020</v>
      </c>
      <c r="D79" s="3">
        <v>457984350641</v>
      </c>
      <c r="E79" s="3">
        <v>2314790056002</v>
      </c>
      <c r="F79" s="2">
        <f t="shared" si="3"/>
        <v>0.19785135565685369</v>
      </c>
    </row>
    <row r="80" spans="1:6" ht="15.75" customHeight="1" x14ac:dyDescent="0.25">
      <c r="C80" s="2">
        <v>2021</v>
      </c>
      <c r="D80" s="3">
        <v>554614345575</v>
      </c>
      <c r="E80" s="3">
        <v>2300804864960</v>
      </c>
      <c r="F80" s="2">
        <f t="shared" si="3"/>
        <v>0.24105231783080486</v>
      </c>
    </row>
    <row r="81" spans="3:6" ht="15.75" customHeight="1" x14ac:dyDescent="0.25">
      <c r="C81" s="2">
        <v>2022</v>
      </c>
      <c r="D81" s="3">
        <v>573375511248</v>
      </c>
      <c r="E81" s="3">
        <v>2380657918106</v>
      </c>
      <c r="F81" s="2">
        <f t="shared" si="3"/>
        <v>0.24084750139329769</v>
      </c>
    </row>
    <row r="82" spans="3:6" ht="15.75" customHeight="1" x14ac:dyDescent="0.25"/>
    <row r="83" spans="3:6" ht="15.75" customHeight="1" x14ac:dyDescent="0.25"/>
    <row r="84" spans="3:6" ht="15.75" customHeight="1" x14ac:dyDescent="0.25"/>
    <row r="85" spans="3:6" ht="15.75" customHeight="1" x14ac:dyDescent="0.25"/>
    <row r="86" spans="3:6" ht="15.75" customHeight="1" x14ac:dyDescent="0.25"/>
    <row r="87" spans="3:6" ht="15.75" customHeight="1" x14ac:dyDescent="0.25"/>
    <row r="88" spans="3:6" ht="15.75" customHeight="1" x14ac:dyDescent="0.25"/>
    <row r="89" spans="3:6" ht="15.75" customHeight="1" x14ac:dyDescent="0.25"/>
    <row r="90" spans="3:6" ht="15.75" customHeight="1" x14ac:dyDescent="0.25"/>
    <row r="91" spans="3:6" ht="15.75" customHeight="1" x14ac:dyDescent="0.25"/>
    <row r="92" spans="3:6" ht="15.75" customHeight="1" x14ac:dyDescent="0.25"/>
    <row r="93" spans="3:6" ht="15.75" customHeight="1" x14ac:dyDescent="0.25"/>
    <row r="94" spans="3:6" ht="15.75" customHeight="1" x14ac:dyDescent="0.25"/>
    <row r="95" spans="3:6" ht="15.75" customHeight="1" x14ac:dyDescent="0.25"/>
    <row r="96" spans="3: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7"/>
  <sheetViews>
    <sheetView tabSelected="1" workbookViewId="0">
      <pane xSplit="2" ySplit="1" topLeftCell="C65" activePane="bottomRight" state="frozen"/>
      <selection pane="topRight" activeCell="C1" sqref="C1"/>
      <selection pane="bottomLeft" activeCell="A5" sqref="A5"/>
      <selection pane="bottomRight" activeCell="D2" sqref="D2:D81"/>
    </sheetView>
  </sheetViews>
  <sheetFormatPr defaultColWidth="14.42578125" defaultRowHeight="15" customHeight="1" x14ac:dyDescent="0.25"/>
  <cols>
    <col min="1" max="1" width="8.7109375" customWidth="1"/>
    <col min="2" max="2" width="11.28515625" customWidth="1"/>
    <col min="3" max="3" width="8.7109375" customWidth="1"/>
    <col min="4" max="4" width="24" customWidth="1"/>
    <col min="5" max="5" width="22.7109375" customWidth="1"/>
    <col min="6" max="6" width="9.140625" customWidth="1"/>
    <col min="7" max="26" width="8.710937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9" t="s">
        <v>80</v>
      </c>
      <c r="E1" s="9" t="s">
        <v>81</v>
      </c>
      <c r="F1" s="1" t="s">
        <v>82</v>
      </c>
    </row>
    <row r="2" spans="1:8" x14ac:dyDescent="0.25">
      <c r="A2" s="2">
        <v>1</v>
      </c>
      <c r="B2" s="2" t="s">
        <v>15</v>
      </c>
      <c r="C2" s="2">
        <v>2018</v>
      </c>
      <c r="D2" s="5">
        <v>7382445000000</v>
      </c>
      <c r="E2" s="5">
        <v>19474522000000</v>
      </c>
      <c r="F2" s="8">
        <f t="shared" ref="F2:F11" si="0">SUM(D2/E2)*100%</f>
        <v>0.37908221829526806</v>
      </c>
      <c r="H2" s="2" t="s">
        <v>75</v>
      </c>
    </row>
    <row r="3" spans="1:8" x14ac:dyDescent="0.25">
      <c r="C3" s="2">
        <v>2019</v>
      </c>
      <c r="D3" s="5">
        <v>7995597000000</v>
      </c>
      <c r="E3" s="5">
        <v>18978527000000</v>
      </c>
      <c r="F3" s="8">
        <f t="shared" si="0"/>
        <v>0.42129702689781984</v>
      </c>
      <c r="H3" s="2" t="s">
        <v>83</v>
      </c>
    </row>
    <row r="4" spans="1:8" x14ac:dyDescent="0.25">
      <c r="C4" s="2">
        <v>2020</v>
      </c>
      <c r="D4" s="5">
        <v>8533437000000</v>
      </c>
      <c r="E4" s="5">
        <v>19247794000000</v>
      </c>
      <c r="F4" s="8">
        <f t="shared" si="0"/>
        <v>0.44334623489839925</v>
      </c>
    </row>
    <row r="5" spans="1:8" x14ac:dyDescent="0.25">
      <c r="C5" s="2">
        <v>2021</v>
      </c>
      <c r="D5" s="5">
        <v>9228733000000</v>
      </c>
      <c r="E5" s="5">
        <v>21171173000000</v>
      </c>
      <c r="F5" s="8">
        <f t="shared" si="0"/>
        <v>0.43591032957880982</v>
      </c>
    </row>
    <row r="6" spans="1:8" x14ac:dyDescent="0.25">
      <c r="C6" s="2">
        <v>2022</v>
      </c>
      <c r="D6" s="5">
        <v>7006119000000</v>
      </c>
      <c r="E6" s="5">
        <v>22243221000000</v>
      </c>
      <c r="F6" s="8">
        <f t="shared" si="0"/>
        <v>0.31497771837990551</v>
      </c>
    </row>
    <row r="7" spans="1:8" x14ac:dyDescent="0.25">
      <c r="A7" s="2">
        <v>2</v>
      </c>
      <c r="B7" s="2" t="s">
        <v>25</v>
      </c>
      <c r="C7" s="2">
        <v>2018</v>
      </c>
      <c r="D7" s="10">
        <v>8754926734628</v>
      </c>
      <c r="E7" s="10">
        <v>3591529709004</v>
      </c>
      <c r="F7" s="8">
        <f t="shared" si="0"/>
        <v>2.4376595612391325</v>
      </c>
    </row>
    <row r="8" spans="1:8" x14ac:dyDescent="0.25">
      <c r="C8" s="2">
        <v>2019</v>
      </c>
      <c r="D8" s="10">
        <v>8458887865006</v>
      </c>
      <c r="E8" s="10">
        <v>3405495452079</v>
      </c>
      <c r="F8" s="8">
        <f t="shared" si="0"/>
        <v>2.4838934551628853</v>
      </c>
    </row>
    <row r="9" spans="1:8" x14ac:dyDescent="0.25">
      <c r="C9" s="2">
        <v>2020</v>
      </c>
      <c r="D9" s="10">
        <v>9386708733675</v>
      </c>
      <c r="E9" s="10">
        <v>2281471676120</v>
      </c>
      <c r="F9" s="8">
        <f t="shared" si="0"/>
        <v>4.1143218352982442</v>
      </c>
    </row>
    <row r="10" spans="1:8" x14ac:dyDescent="0.25">
      <c r="C10" s="2">
        <v>2021</v>
      </c>
      <c r="D10" s="10">
        <v>9700280834298</v>
      </c>
      <c r="E10" s="10">
        <v>5092450810473</v>
      </c>
      <c r="F10" s="8">
        <f t="shared" si="0"/>
        <v>1.9048354506142029</v>
      </c>
    </row>
    <row r="11" spans="1:8" x14ac:dyDescent="0.25">
      <c r="C11" s="2">
        <v>2022</v>
      </c>
      <c r="D11" s="10">
        <v>21473716213259</v>
      </c>
      <c r="E11" s="10">
        <v>9714227177025</v>
      </c>
      <c r="F11" s="8">
        <f t="shared" si="0"/>
        <v>2.210542930686882</v>
      </c>
    </row>
    <row r="12" spans="1:8" x14ac:dyDescent="0.25">
      <c r="A12" s="2">
        <v>3</v>
      </c>
      <c r="B12" s="2" t="s">
        <v>36</v>
      </c>
      <c r="C12" s="2">
        <v>2018</v>
      </c>
      <c r="D12" s="5">
        <v>4835966000000</v>
      </c>
      <c r="E12" s="5">
        <v>3596666000000</v>
      </c>
      <c r="F12" s="8">
        <f t="shared" ref="F12:F22" si="1">SUM(D12/E12)*100%</f>
        <v>1.3445691092806504</v>
      </c>
    </row>
    <row r="13" spans="1:8" x14ac:dyDescent="0.25">
      <c r="C13" s="2">
        <v>2019</v>
      </c>
      <c r="D13" s="5">
        <v>5328124000000</v>
      </c>
      <c r="E13" s="5">
        <v>3409931000000</v>
      </c>
      <c r="F13" s="8">
        <f t="shared" si="1"/>
        <v>1.5625313239476106</v>
      </c>
    </row>
    <row r="14" spans="1:8" x14ac:dyDescent="0.25">
      <c r="C14" s="2">
        <v>2020</v>
      </c>
      <c r="D14" s="5">
        <v>5031820000000</v>
      </c>
      <c r="E14" s="5">
        <v>2929837000000</v>
      </c>
      <c r="F14" s="8">
        <f t="shared" si="1"/>
        <v>1.7174402535021573</v>
      </c>
    </row>
    <row r="15" spans="1:8" x14ac:dyDescent="0.25">
      <c r="C15" s="2">
        <v>2021</v>
      </c>
      <c r="D15" s="5">
        <v>4110107000000</v>
      </c>
      <c r="E15" s="5">
        <v>3293369000000</v>
      </c>
      <c r="F15" s="8">
        <f t="shared" si="1"/>
        <v>1.2479946826486799</v>
      </c>
    </row>
    <row r="16" spans="1:8" x14ac:dyDescent="0.25">
      <c r="C16" s="2">
        <v>2022</v>
      </c>
      <c r="D16" s="5">
        <v>3746348000000</v>
      </c>
      <c r="E16" s="5">
        <v>3720172000000</v>
      </c>
      <c r="F16" s="8">
        <f t="shared" si="1"/>
        <v>1.0070362338085443</v>
      </c>
    </row>
    <row r="17" spans="1:6" x14ac:dyDescent="0.25">
      <c r="A17" s="2">
        <v>4</v>
      </c>
      <c r="B17" s="2" t="s">
        <v>41</v>
      </c>
      <c r="C17" s="2">
        <v>2018</v>
      </c>
      <c r="D17" s="10">
        <v>3127763811594</v>
      </c>
      <c r="E17" s="10">
        <v>5599843666667</v>
      </c>
      <c r="F17" s="8">
        <f t="shared" si="1"/>
        <v>0.55854484478057398</v>
      </c>
    </row>
    <row r="18" spans="1:6" ht="15.75" customHeight="1" x14ac:dyDescent="0.25">
      <c r="C18" s="2">
        <v>2019</v>
      </c>
      <c r="D18" s="10">
        <v>3291667263889</v>
      </c>
      <c r="E18" s="4">
        <v>5398723069444</v>
      </c>
      <c r="F18" s="8">
        <f t="shared" si="1"/>
        <v>0.60971218963227913</v>
      </c>
    </row>
    <row r="19" spans="1:6" ht="15.75" customHeight="1" x14ac:dyDescent="0.25">
      <c r="C19" s="2">
        <v>2020</v>
      </c>
      <c r="D19" s="10">
        <v>3385724746479</v>
      </c>
      <c r="E19" s="10">
        <v>5574047253521</v>
      </c>
      <c r="F19" s="8">
        <f t="shared" si="1"/>
        <v>0.60740869111583407</v>
      </c>
    </row>
    <row r="20" spans="1:6" ht="15.75" customHeight="1" x14ac:dyDescent="0.25">
      <c r="C20" s="2">
        <v>2021</v>
      </c>
      <c r="D20" s="10">
        <v>3130248990093</v>
      </c>
      <c r="E20" s="10">
        <v>6182419025285</v>
      </c>
      <c r="F20" s="8">
        <f t="shared" si="1"/>
        <v>0.50631459583875427</v>
      </c>
    </row>
    <row r="21" spans="1:6" ht="15.75" customHeight="1" x14ac:dyDescent="0.25">
      <c r="C21" s="2">
        <v>2022</v>
      </c>
      <c r="D21" s="10">
        <v>2743405074364</v>
      </c>
      <c r="E21" s="10">
        <v>6519013101490</v>
      </c>
      <c r="F21" s="8">
        <f t="shared" si="1"/>
        <v>0.42083134849613374</v>
      </c>
    </row>
    <row r="22" spans="1:6" ht="15.75" customHeight="1" x14ac:dyDescent="0.25">
      <c r="A22" s="2">
        <v>5</v>
      </c>
      <c r="B22" s="2" t="s">
        <v>44</v>
      </c>
      <c r="C22" s="2">
        <v>2018</v>
      </c>
      <c r="D22" s="5">
        <v>263748017000000</v>
      </c>
      <c r="E22" s="5">
        <v>23840448000000</v>
      </c>
      <c r="F22" s="8">
        <f t="shared" si="1"/>
        <v>11.063047850443079</v>
      </c>
    </row>
    <row r="23" spans="1:6" ht="15.75" customHeight="1" x14ac:dyDescent="0.25">
      <c r="C23" s="2">
        <v>2019</v>
      </c>
      <c r="D23" s="5">
        <v>269451682000000</v>
      </c>
      <c r="E23" s="5">
        <v>23836195000000</v>
      </c>
      <c r="F23" s="8">
        <f t="shared" ref="F23:F81" si="2">SUM(D23/E23)*100%</f>
        <v>11.304307671589362</v>
      </c>
    </row>
    <row r="24" spans="1:6" ht="15.75" customHeight="1" x14ac:dyDescent="0.25">
      <c r="C24" s="2">
        <v>2020</v>
      </c>
      <c r="D24" s="5">
        <v>321376142000000</v>
      </c>
      <c r="E24" s="5">
        <v>19987845000000</v>
      </c>
      <c r="F24" s="8">
        <f t="shared" si="2"/>
        <v>16.078578856299917</v>
      </c>
    </row>
    <row r="25" spans="1:6" ht="15.75" customHeight="1" x14ac:dyDescent="0.25">
      <c r="C25" s="2">
        <v>2021</v>
      </c>
      <c r="D25" s="5">
        <v>327693592000000</v>
      </c>
      <c r="E25" s="5">
        <v>21406647000000</v>
      </c>
      <c r="F25" s="8">
        <f t="shared" si="2"/>
        <v>15.308029884362554</v>
      </c>
    </row>
    <row r="26" spans="1:6" ht="15.75" customHeight="1" x14ac:dyDescent="0.25">
      <c r="C26" s="2">
        <v>2022</v>
      </c>
      <c r="D26" s="5">
        <v>325247105000000</v>
      </c>
      <c r="E26" s="5">
        <v>21483309000000</v>
      </c>
      <c r="F26" s="8">
        <f t="shared" si="2"/>
        <v>15.139525526537835</v>
      </c>
    </row>
    <row r="27" spans="1:6" ht="15.75" customHeight="1" x14ac:dyDescent="0.25">
      <c r="A27" s="2">
        <v>6</v>
      </c>
      <c r="B27" s="2" t="s">
        <v>50</v>
      </c>
      <c r="C27" s="2">
        <v>2018</v>
      </c>
      <c r="D27" s="5">
        <v>455080000000</v>
      </c>
      <c r="E27" s="5">
        <v>2765010000000</v>
      </c>
      <c r="F27" s="8">
        <f t="shared" si="2"/>
        <v>0.1645852998723332</v>
      </c>
    </row>
    <row r="28" spans="1:6" ht="15.75" customHeight="1" x14ac:dyDescent="0.25">
      <c r="C28" s="2">
        <v>2019</v>
      </c>
      <c r="D28" s="5">
        <v>624470000000</v>
      </c>
      <c r="E28" s="5">
        <v>2941056000000</v>
      </c>
      <c r="F28" s="8">
        <f t="shared" si="2"/>
        <v>0.21232849697523612</v>
      </c>
    </row>
    <row r="29" spans="1:6" ht="15.75" customHeight="1" x14ac:dyDescent="0.25">
      <c r="C29" s="2">
        <v>2020</v>
      </c>
      <c r="D29" s="5">
        <v>456592000000</v>
      </c>
      <c r="E29" s="5">
        <v>2914979000000</v>
      </c>
      <c r="F29" s="8">
        <f t="shared" si="2"/>
        <v>0.15663646290419245</v>
      </c>
    </row>
    <row r="30" spans="1:6" ht="15.75" customHeight="1" x14ac:dyDescent="0.25">
      <c r="C30" s="2">
        <v>2021</v>
      </c>
      <c r="D30" s="5">
        <v>404157000000</v>
      </c>
      <c r="E30" s="5">
        <v>3132202000000</v>
      </c>
      <c r="F30" s="8">
        <f t="shared" si="2"/>
        <v>0.12903286569640143</v>
      </c>
    </row>
    <row r="31" spans="1:6" ht="15.75" customHeight="1" x14ac:dyDescent="0.25">
      <c r="C31" s="2">
        <v>2022</v>
      </c>
      <c r="D31" s="5">
        <v>360231000000</v>
      </c>
      <c r="E31" s="5">
        <v>3050250000000</v>
      </c>
      <c r="F31" s="8">
        <f t="shared" si="2"/>
        <v>0.11809884435701992</v>
      </c>
    </row>
    <row r="32" spans="1:6" ht="15.75" customHeight="1" x14ac:dyDescent="0.25">
      <c r="A32" s="2">
        <v>7</v>
      </c>
      <c r="B32" s="2" t="s">
        <v>53</v>
      </c>
      <c r="C32" s="2">
        <v>2018</v>
      </c>
      <c r="D32" s="5">
        <v>941953100000000</v>
      </c>
      <c r="E32" s="5">
        <v>184960305000000</v>
      </c>
      <c r="F32" s="8">
        <f t="shared" si="2"/>
        <v>5.0927311133056357</v>
      </c>
    </row>
    <row r="33" spans="1:6" ht="15.75" customHeight="1" x14ac:dyDescent="0.25">
      <c r="C33" s="2">
        <v>2019</v>
      </c>
      <c r="D33" s="5">
        <v>1025749580000000</v>
      </c>
      <c r="E33" s="5">
        <v>1318246335000000</v>
      </c>
      <c r="F33" s="8">
        <f t="shared" si="2"/>
        <v>0.77811676980691169</v>
      </c>
    </row>
    <row r="34" spans="1:6" ht="15.75" customHeight="1" x14ac:dyDescent="0.25">
      <c r="C34" s="2">
        <v>2020</v>
      </c>
      <c r="D34" s="5">
        <v>1151267847000000</v>
      </c>
      <c r="E34" s="5">
        <v>1429334484000000</v>
      </c>
      <c r="F34" s="8">
        <f t="shared" si="2"/>
        <v>0.80545726692199504</v>
      </c>
    </row>
    <row r="35" spans="1:6" ht="15.75" customHeight="1" x14ac:dyDescent="0.25">
      <c r="C35" s="2">
        <v>2021</v>
      </c>
      <c r="D35" s="5">
        <v>1326592237000000</v>
      </c>
      <c r="E35" s="5">
        <v>222111282000000</v>
      </c>
      <c r="F35" s="8">
        <f t="shared" si="2"/>
        <v>5.9726467969330796</v>
      </c>
    </row>
    <row r="36" spans="1:6" ht="15.75" customHeight="1" x14ac:dyDescent="0.25">
      <c r="C36" s="2">
        <v>2022</v>
      </c>
      <c r="D36" s="5">
        <v>1544096631000000</v>
      </c>
      <c r="E36" s="5">
        <v>252245455000000</v>
      </c>
      <c r="F36" s="8">
        <f t="shared" si="2"/>
        <v>6.1214051646639183</v>
      </c>
    </row>
    <row r="37" spans="1:6" ht="15.75" customHeight="1" x14ac:dyDescent="0.25">
      <c r="A37" s="2">
        <v>8</v>
      </c>
      <c r="B37" s="2" t="s">
        <v>56</v>
      </c>
      <c r="C37" s="2">
        <v>2018</v>
      </c>
      <c r="D37" s="5">
        <v>227200919000000</v>
      </c>
      <c r="E37" s="5">
        <v>39580579000000</v>
      </c>
      <c r="F37" s="8">
        <f t="shared" si="2"/>
        <v>5.7402121126120971</v>
      </c>
    </row>
    <row r="38" spans="1:6" ht="15.75" customHeight="1" x14ac:dyDescent="0.25">
      <c r="C38" s="2">
        <v>2019</v>
      </c>
      <c r="D38" s="5">
        <v>231173061000000</v>
      </c>
      <c r="E38" s="5">
        <v>43294166000000</v>
      </c>
      <c r="F38" s="8">
        <f t="shared" si="2"/>
        <v>5.3395891954588057</v>
      </c>
    </row>
    <row r="39" spans="1:6" ht="15.75" customHeight="1" x14ac:dyDescent="0.25">
      <c r="C39" s="2">
        <v>2020</v>
      </c>
      <c r="D39" s="5">
        <v>239890554000000</v>
      </c>
      <c r="E39" s="5">
        <v>41053051000000</v>
      </c>
      <c r="F39" s="8">
        <f t="shared" si="2"/>
        <v>5.8434281534885191</v>
      </c>
    </row>
    <row r="40" spans="1:6" ht="15.75" customHeight="1" x14ac:dyDescent="0.25">
      <c r="C40" s="2">
        <v>2021</v>
      </c>
      <c r="D40" s="5">
        <v>267398602000000</v>
      </c>
      <c r="E40" s="5">
        <v>43388358000000</v>
      </c>
      <c r="F40" s="8">
        <f t="shared" si="2"/>
        <v>6.1629113044563706</v>
      </c>
    </row>
    <row r="41" spans="1:6" ht="15.75" customHeight="1" x14ac:dyDescent="0.25">
      <c r="C41" s="2">
        <v>2022</v>
      </c>
      <c r="D41" s="5">
        <v>261478036000000</v>
      </c>
      <c r="E41" s="5">
        <v>45276263000000</v>
      </c>
      <c r="F41" s="8">
        <f t="shared" si="2"/>
        <v>5.7751682377143183</v>
      </c>
    </row>
    <row r="42" spans="1:6" ht="15.75" customHeight="1" x14ac:dyDescent="0.25">
      <c r="A42" s="2">
        <v>9</v>
      </c>
      <c r="B42" s="2" t="s">
        <v>57</v>
      </c>
      <c r="C42" s="2">
        <v>2018</v>
      </c>
      <c r="D42" s="5">
        <v>152442167000000</v>
      </c>
      <c r="E42" s="5">
        <v>25090691000000</v>
      </c>
      <c r="F42" s="8">
        <f t="shared" si="2"/>
        <v>6.0756464220136461</v>
      </c>
    </row>
    <row r="43" spans="1:6" ht="15.75" customHeight="1" x14ac:dyDescent="0.25">
      <c r="C43" s="2">
        <v>2019</v>
      </c>
      <c r="D43" s="5">
        <v>142397914000000</v>
      </c>
      <c r="E43" s="5">
        <v>26684916000000</v>
      </c>
      <c r="F43" s="8">
        <f t="shared" si="2"/>
        <v>5.3362698986948285</v>
      </c>
    </row>
    <row r="44" spans="1:6" ht="15.75" customHeight="1" x14ac:dyDescent="0.25">
      <c r="C44" s="2">
        <v>2020</v>
      </c>
      <c r="D44" s="3">
        <v>146000782000000</v>
      </c>
      <c r="E44" s="3">
        <v>27223630000000</v>
      </c>
      <c r="F44" s="8">
        <f t="shared" si="2"/>
        <v>5.3630166880757635</v>
      </c>
    </row>
    <row r="45" spans="1:6" ht="15.75" customHeight="1" x14ac:dyDescent="0.25">
      <c r="C45" s="2">
        <v>2021</v>
      </c>
      <c r="D45" s="5">
        <v>838317715000000</v>
      </c>
      <c r="E45" s="5">
        <v>126519977000000</v>
      </c>
      <c r="F45" s="8">
        <f t="shared" si="2"/>
        <v>6.6259711302350297</v>
      </c>
    </row>
    <row r="46" spans="1:6" ht="15.75" customHeight="1" x14ac:dyDescent="0.25">
      <c r="C46" s="2">
        <v>2022</v>
      </c>
      <c r="D46" s="5">
        <v>889639206000000</v>
      </c>
      <c r="E46" s="5">
        <v>140197662000000</v>
      </c>
      <c r="F46" s="8">
        <f t="shared" si="2"/>
        <v>6.3456065765205132</v>
      </c>
    </row>
    <row r="47" spans="1:6" ht="15.75" customHeight="1" x14ac:dyDescent="0.25">
      <c r="A47" s="2">
        <v>10</v>
      </c>
      <c r="B47" s="2" t="s">
        <v>58</v>
      </c>
      <c r="C47" s="2">
        <v>2018</v>
      </c>
      <c r="D47" s="5">
        <v>23746905995</v>
      </c>
      <c r="E47" s="5">
        <v>274343742077</v>
      </c>
      <c r="F47" s="8">
        <f t="shared" si="2"/>
        <v>8.6558949058641046E-2</v>
      </c>
    </row>
    <row r="48" spans="1:6" ht="15.75" customHeight="1" x14ac:dyDescent="0.25">
      <c r="C48" s="2">
        <v>2019</v>
      </c>
      <c r="D48" s="5">
        <v>25039869959</v>
      </c>
      <c r="E48" s="5">
        <v>359441336181</v>
      </c>
      <c r="F48" s="8">
        <f t="shared" si="2"/>
        <v>6.9663300902016848E-2</v>
      </c>
    </row>
    <row r="49" spans="1:6" ht="15.75" customHeight="1" x14ac:dyDescent="0.25">
      <c r="C49" s="2">
        <v>2020</v>
      </c>
      <c r="D49" s="5">
        <v>25243798592</v>
      </c>
      <c r="E49" s="5">
        <v>317895683657</v>
      </c>
      <c r="F49" s="8">
        <f t="shared" si="2"/>
        <v>7.9409063695364004E-2</v>
      </c>
    </row>
    <row r="50" spans="1:6" ht="15.75" customHeight="1" x14ac:dyDescent="0.25">
      <c r="C50" s="2">
        <v>2021</v>
      </c>
      <c r="D50" s="3">
        <v>24936870589</v>
      </c>
      <c r="E50" s="3">
        <v>274358358588</v>
      </c>
      <c r="F50" s="8">
        <f t="shared" si="2"/>
        <v>9.0891601470933642E-2</v>
      </c>
    </row>
    <row r="51" spans="1:6" ht="15.75" customHeight="1" x14ac:dyDescent="0.25">
      <c r="C51" s="2">
        <v>2022</v>
      </c>
      <c r="D51" s="3">
        <v>25310534436</v>
      </c>
      <c r="E51" s="3">
        <v>226358718564</v>
      </c>
      <c r="F51" s="8">
        <f t="shared" si="2"/>
        <v>0.11181603517005144</v>
      </c>
    </row>
    <row r="52" spans="1:6" ht="15.75" customHeight="1" x14ac:dyDescent="0.25">
      <c r="A52" s="2">
        <v>11</v>
      </c>
      <c r="B52" s="2" t="s">
        <v>61</v>
      </c>
      <c r="C52" s="2">
        <v>2018</v>
      </c>
      <c r="D52" s="10">
        <v>6853918940</v>
      </c>
      <c r="E52" s="10">
        <v>12284334385</v>
      </c>
      <c r="F52" s="8">
        <f t="shared" si="2"/>
        <v>0.55793978942555467</v>
      </c>
    </row>
    <row r="53" spans="1:6" ht="15.75" customHeight="1" x14ac:dyDescent="0.25">
      <c r="C53" s="2">
        <v>2019</v>
      </c>
      <c r="D53" s="10">
        <v>4508036064</v>
      </c>
      <c r="E53" s="10">
        <v>14054095236</v>
      </c>
      <c r="F53" s="8">
        <f t="shared" si="2"/>
        <v>0.3207631646363493</v>
      </c>
    </row>
    <row r="54" spans="1:6" ht="15.75" customHeight="1" x14ac:dyDescent="0.25">
      <c r="C54" s="2">
        <v>2020</v>
      </c>
      <c r="D54" s="10">
        <v>4398982476</v>
      </c>
      <c r="E54" s="10">
        <v>11919148360</v>
      </c>
      <c r="F54" s="8">
        <f t="shared" si="2"/>
        <v>0.3690685226104527</v>
      </c>
    </row>
    <row r="55" spans="1:6" ht="15.75" customHeight="1" x14ac:dyDescent="0.25">
      <c r="C55" s="2">
        <v>2021</v>
      </c>
      <c r="D55" s="10">
        <v>6682563080</v>
      </c>
      <c r="E55" s="10">
        <v>17279619979</v>
      </c>
      <c r="F55" s="8">
        <f t="shared" si="2"/>
        <v>0.38673090543202621</v>
      </c>
    </row>
    <row r="56" spans="1:6" ht="15.75" customHeight="1" x14ac:dyDescent="0.25">
      <c r="C56" s="2">
        <v>2022</v>
      </c>
      <c r="D56" s="10">
        <v>10852769707</v>
      </c>
      <c r="E56" s="10">
        <v>30679854680</v>
      </c>
      <c r="F56" s="8">
        <f t="shared" si="2"/>
        <v>0.35374253953278506</v>
      </c>
    </row>
    <row r="57" spans="1:6" ht="15.75" customHeight="1" x14ac:dyDescent="0.25">
      <c r="A57" s="2">
        <v>12</v>
      </c>
      <c r="B57" s="2" t="s">
        <v>64</v>
      </c>
      <c r="C57" s="2">
        <v>2018</v>
      </c>
      <c r="D57" s="11">
        <v>36233538927553</v>
      </c>
      <c r="E57" s="11">
        <v>16315611975419</v>
      </c>
      <c r="F57" s="8">
        <f t="shared" si="2"/>
        <v>2.2207894489120128</v>
      </c>
    </row>
    <row r="58" spans="1:6" ht="15.75" customHeight="1" x14ac:dyDescent="0.25">
      <c r="C58" s="2">
        <v>2019</v>
      </c>
      <c r="D58" s="7">
        <v>41839415194726</v>
      </c>
      <c r="E58" s="7">
        <v>17326133239095</v>
      </c>
      <c r="F58" s="8">
        <f t="shared" si="2"/>
        <v>2.4148155054192233</v>
      </c>
    </row>
    <row r="59" spans="1:6" ht="15.75" customHeight="1" x14ac:dyDescent="0.25">
      <c r="C59" s="2">
        <v>2020</v>
      </c>
      <c r="D59" s="7">
        <v>39502879486412</v>
      </c>
      <c r="E59" s="7">
        <v>13905943860295</v>
      </c>
      <c r="F59" s="8">
        <f t="shared" si="2"/>
        <v>2.8407190395182558</v>
      </c>
    </row>
    <row r="60" spans="1:6" ht="15.75" customHeight="1" x14ac:dyDescent="0.25">
      <c r="C60" s="2">
        <v>2021</v>
      </c>
      <c r="D60" s="11">
        <v>41243694054027</v>
      </c>
      <c r="E60" s="5">
        <v>14330149681057</v>
      </c>
      <c r="F60" s="8">
        <f t="shared" si="2"/>
        <v>2.8781062983973551</v>
      </c>
    </row>
    <row r="61" spans="1:6" ht="15.75" customHeight="1" x14ac:dyDescent="0.25">
      <c r="C61" s="2">
        <v>2022</v>
      </c>
      <c r="D61" s="7">
        <v>42791330842175</v>
      </c>
      <c r="E61" s="7">
        <v>14821052298361</v>
      </c>
      <c r="F61" s="8">
        <f t="shared" si="2"/>
        <v>2.8871992339509602</v>
      </c>
    </row>
    <row r="62" spans="1:6" ht="15.75" customHeight="1" x14ac:dyDescent="0.25">
      <c r="A62" s="2">
        <v>13</v>
      </c>
      <c r="B62" s="2" t="s">
        <v>67</v>
      </c>
      <c r="C62" s="2">
        <v>2018</v>
      </c>
      <c r="D62" s="5">
        <v>1378267000000</v>
      </c>
      <c r="E62" s="5">
        <v>6316675000000</v>
      </c>
      <c r="F62" s="8">
        <f t="shared" si="2"/>
        <v>0.21819501557385809</v>
      </c>
    </row>
    <row r="63" spans="1:6" ht="15.75" customHeight="1" x14ac:dyDescent="0.25">
      <c r="C63" s="2">
        <v>2019</v>
      </c>
      <c r="D63" s="3">
        <v>1754101000000</v>
      </c>
      <c r="E63" s="3">
        <v>5987681000000</v>
      </c>
      <c r="F63" s="8">
        <f t="shared" si="2"/>
        <v>0.29295164521957667</v>
      </c>
    </row>
    <row r="64" spans="1:6" ht="15.75" customHeight="1" x14ac:dyDescent="0.25">
      <c r="C64" s="2">
        <v>2020</v>
      </c>
      <c r="D64" s="3">
        <v>2409411000000</v>
      </c>
      <c r="E64" s="3">
        <v>6018371000000</v>
      </c>
      <c r="F64" s="8">
        <f t="shared" si="2"/>
        <v>0.40034271732334215</v>
      </c>
    </row>
    <row r="65" spans="1:6" ht="15.75" customHeight="1" x14ac:dyDescent="0.25">
      <c r="C65" s="2">
        <v>2021</v>
      </c>
      <c r="D65" s="3">
        <v>2780383000000</v>
      </c>
      <c r="E65" s="3">
        <v>6523942000000</v>
      </c>
      <c r="F65" s="8">
        <f t="shared" si="2"/>
        <v>0.42618144060753455</v>
      </c>
    </row>
    <row r="66" spans="1:6" ht="15.75" customHeight="1" x14ac:dyDescent="0.25">
      <c r="C66" s="2">
        <v>2022</v>
      </c>
      <c r="D66" s="3">
        <v>2614083000000</v>
      </c>
      <c r="E66" s="3">
        <v>7051519000000</v>
      </c>
      <c r="F66" s="8">
        <f t="shared" si="2"/>
        <v>0.37071204090919985</v>
      </c>
    </row>
    <row r="67" spans="1:6" ht="15.75" customHeight="1" x14ac:dyDescent="0.25">
      <c r="A67" s="2">
        <v>14</v>
      </c>
      <c r="B67" s="2" t="s">
        <v>70</v>
      </c>
      <c r="C67" s="2">
        <v>2018</v>
      </c>
      <c r="D67" s="10">
        <v>12289570474320</v>
      </c>
      <c r="E67" s="10">
        <v>7481459219252</v>
      </c>
      <c r="F67" s="8">
        <f t="shared" si="2"/>
        <v>1.6426702484316578</v>
      </c>
    </row>
    <row r="68" spans="1:6" ht="15.75" customHeight="1" x14ac:dyDescent="0.25">
      <c r="C68" s="2">
        <v>2019</v>
      </c>
      <c r="D68" s="10">
        <v>13424871925894</v>
      </c>
      <c r="E68" s="10">
        <v>8231575699301</v>
      </c>
      <c r="F68" s="8">
        <f t="shared" si="2"/>
        <v>1.6308994069062621</v>
      </c>
    </row>
    <row r="69" spans="1:6" ht="15.75" customHeight="1" x14ac:dyDescent="0.25">
      <c r="C69" s="2">
        <v>2020</v>
      </c>
      <c r="D69" s="10">
        <v>16613088541084</v>
      </c>
      <c r="E69" s="10">
        <v>9470322281476</v>
      </c>
      <c r="F69" s="8">
        <f t="shared" si="2"/>
        <v>1.7542263132458848</v>
      </c>
    </row>
    <row r="70" spans="1:6" ht="15.75" customHeight="1" x14ac:dyDescent="0.25">
      <c r="C70" s="2">
        <v>2021</v>
      </c>
      <c r="D70" s="10">
        <v>23162424105328</v>
      </c>
      <c r="E70" s="10">
        <v>-5557051733513</v>
      </c>
      <c r="F70" s="8">
        <f t="shared" si="2"/>
        <v>-4.1681138157562945</v>
      </c>
    </row>
    <row r="71" spans="1:6" ht="15.75" customHeight="1" x14ac:dyDescent="0.25">
      <c r="C71" s="2">
        <v>2022</v>
      </c>
      <c r="D71" s="11">
        <v>24313371234448</v>
      </c>
      <c r="E71" s="10">
        <v>-12286203108939</v>
      </c>
      <c r="F71" s="8">
        <f t="shared" si="2"/>
        <v>-1.9789165960278212</v>
      </c>
    </row>
    <row r="72" spans="1:6" ht="15.75" customHeight="1" x14ac:dyDescent="0.25">
      <c r="A72" s="2">
        <v>15</v>
      </c>
      <c r="B72" s="2" t="s">
        <v>72</v>
      </c>
      <c r="C72" s="2">
        <v>2018</v>
      </c>
      <c r="D72" s="5">
        <v>7226929956</v>
      </c>
      <c r="E72" s="5">
        <v>4069182342</v>
      </c>
      <c r="F72" s="8">
        <f t="shared" si="2"/>
        <v>1.776015265132594</v>
      </c>
    </row>
    <row r="73" spans="1:6" ht="15.75" customHeight="1" x14ac:dyDescent="0.25">
      <c r="C73" s="2">
        <v>2019</v>
      </c>
      <c r="D73" s="3">
        <v>7776637385</v>
      </c>
      <c r="E73" s="3">
        <v>4068567272</v>
      </c>
      <c r="F73" s="8">
        <f t="shared" si="2"/>
        <v>1.9113945684317544</v>
      </c>
    </row>
    <row r="74" spans="1:6" ht="15.75" customHeight="1" x14ac:dyDescent="0.25">
      <c r="C74" s="2">
        <v>2020</v>
      </c>
      <c r="D74" s="3">
        <v>7905143639</v>
      </c>
      <c r="E74" s="3">
        <v>4870786420</v>
      </c>
      <c r="F74" s="8">
        <f t="shared" si="2"/>
        <v>1.6229706986413088</v>
      </c>
    </row>
    <row r="75" spans="1:6" ht="15.75" customHeight="1" x14ac:dyDescent="0.25">
      <c r="C75" s="2">
        <v>2021</v>
      </c>
      <c r="D75" s="3">
        <v>1623268912</v>
      </c>
      <c r="E75" s="3">
        <v>-389449277</v>
      </c>
      <c r="F75" s="8">
        <f t="shared" si="2"/>
        <v>-4.1681138157562945</v>
      </c>
    </row>
    <row r="76" spans="1:6" ht="15.75" customHeight="1" x14ac:dyDescent="0.25">
      <c r="C76" s="2">
        <v>2022</v>
      </c>
      <c r="D76" s="3">
        <v>1545570608</v>
      </c>
      <c r="E76" s="3">
        <v>-781018569</v>
      </c>
      <c r="F76" s="8">
        <f t="shared" si="2"/>
        <v>-1.9789165960278212</v>
      </c>
    </row>
    <row r="77" spans="1:6" ht="15.75" customHeight="1" x14ac:dyDescent="0.25">
      <c r="A77" s="2">
        <v>16</v>
      </c>
      <c r="B77" s="2" t="s">
        <v>73</v>
      </c>
      <c r="C77" s="2">
        <v>2018</v>
      </c>
      <c r="D77" s="5">
        <v>472680346662</v>
      </c>
      <c r="E77" s="5">
        <v>1972463165139</v>
      </c>
      <c r="F77" s="8">
        <f t="shared" si="2"/>
        <v>0.23963963181471634</v>
      </c>
    </row>
    <row r="78" spans="1:6" ht="15.75" customHeight="1" x14ac:dyDescent="0.25">
      <c r="C78" s="2">
        <v>2019</v>
      </c>
      <c r="D78" s="3">
        <v>532048803777</v>
      </c>
      <c r="E78" s="3">
        <v>2019143817162</v>
      </c>
      <c r="F78" s="8">
        <f t="shared" si="2"/>
        <v>0.26350218308115325</v>
      </c>
    </row>
    <row r="79" spans="1:6" ht="15.75" customHeight="1" x14ac:dyDescent="0.25">
      <c r="C79" s="2">
        <v>2020</v>
      </c>
      <c r="D79" s="3">
        <v>448803136563</v>
      </c>
      <c r="E79" s="3">
        <v>1865986919439</v>
      </c>
      <c r="F79" s="8">
        <f t="shared" si="2"/>
        <v>0.24051783637257784</v>
      </c>
    </row>
    <row r="80" spans="1:6" ht="15.75" customHeight="1" x14ac:dyDescent="0.25">
      <c r="C80" s="2">
        <v>2021</v>
      </c>
      <c r="D80" s="3">
        <v>480956169246</v>
      </c>
      <c r="E80" s="3">
        <v>1819848695714</v>
      </c>
      <c r="F80" s="8">
        <f t="shared" si="2"/>
        <v>0.26428360246580912</v>
      </c>
    </row>
    <row r="81" spans="3:6" ht="15.75" customHeight="1" x14ac:dyDescent="0.25">
      <c r="C81" s="2">
        <v>2022</v>
      </c>
      <c r="D81" s="3">
        <v>525870003344</v>
      </c>
      <c r="E81" s="3">
        <v>1854787914762</v>
      </c>
      <c r="F81" s="8">
        <f t="shared" si="2"/>
        <v>0.28352028776911553</v>
      </c>
    </row>
    <row r="82" spans="3:6" ht="15.75" customHeight="1" x14ac:dyDescent="0.25">
      <c r="D82" s="5"/>
      <c r="E82" s="5"/>
      <c r="F82" s="8"/>
    </row>
    <row r="83" spans="3:6" ht="15.75" customHeight="1" x14ac:dyDescent="0.25">
      <c r="D83" s="5"/>
      <c r="E83" s="5"/>
      <c r="F83" s="8"/>
    </row>
    <row r="84" spans="3:6" ht="15.75" customHeight="1" x14ac:dyDescent="0.25">
      <c r="D84" s="5"/>
      <c r="E84" s="5"/>
      <c r="F84" s="8"/>
    </row>
    <row r="85" spans="3:6" ht="15.75" customHeight="1" x14ac:dyDescent="0.25">
      <c r="D85" s="5"/>
      <c r="E85" s="5"/>
      <c r="F85" s="8"/>
    </row>
    <row r="86" spans="3:6" ht="15.75" customHeight="1" x14ac:dyDescent="0.25">
      <c r="D86" s="5"/>
      <c r="E86" s="5"/>
      <c r="F86" s="8"/>
    </row>
    <row r="87" spans="3:6" ht="15.75" customHeight="1" x14ac:dyDescent="0.25">
      <c r="D87" s="5"/>
      <c r="E87" s="5"/>
      <c r="F87" s="8"/>
    </row>
    <row r="88" spans="3:6" ht="15.75" customHeight="1" x14ac:dyDescent="0.25">
      <c r="D88" s="5"/>
      <c r="E88" s="5"/>
      <c r="F88" s="8"/>
    </row>
    <row r="89" spans="3:6" ht="15.75" customHeight="1" x14ac:dyDescent="0.25">
      <c r="D89" s="5"/>
      <c r="E89" s="5"/>
      <c r="F89" s="8"/>
    </row>
    <row r="90" spans="3:6" ht="15.75" customHeight="1" x14ac:dyDescent="0.25">
      <c r="D90" s="5"/>
      <c r="E90" s="5"/>
      <c r="F90" s="8"/>
    </row>
    <row r="91" spans="3:6" ht="15.75" customHeight="1" x14ac:dyDescent="0.25">
      <c r="D91" s="5"/>
      <c r="E91" s="5"/>
      <c r="F91" s="8"/>
    </row>
    <row r="92" spans="3:6" ht="15.75" customHeight="1" x14ac:dyDescent="0.25">
      <c r="D92" s="5"/>
      <c r="E92" s="5"/>
      <c r="F92" s="8"/>
    </row>
    <row r="93" spans="3:6" ht="15.75" customHeight="1" x14ac:dyDescent="0.25">
      <c r="D93" s="5"/>
      <c r="E93" s="5"/>
      <c r="F93" s="8"/>
    </row>
    <row r="94" spans="3:6" ht="15.75" customHeight="1" x14ac:dyDescent="0.25">
      <c r="D94" s="5"/>
      <c r="E94" s="5"/>
      <c r="F94" s="8"/>
    </row>
    <row r="95" spans="3:6" ht="15.75" customHeight="1" x14ac:dyDescent="0.25">
      <c r="D95" s="5"/>
      <c r="E95" s="5"/>
      <c r="F95" s="8"/>
    </row>
    <row r="96" spans="3:6" ht="15.75" customHeight="1" x14ac:dyDescent="0.25">
      <c r="D96" s="5"/>
      <c r="E96" s="5"/>
      <c r="F96" s="8"/>
    </row>
    <row r="97" spans="4:6" ht="15.75" customHeight="1" x14ac:dyDescent="0.25">
      <c r="D97" s="5"/>
      <c r="E97" s="5"/>
      <c r="F97" s="8"/>
    </row>
    <row r="98" spans="4:6" ht="15.75" customHeight="1" x14ac:dyDescent="0.25">
      <c r="D98" s="5"/>
      <c r="E98" s="5"/>
      <c r="F98" s="8"/>
    </row>
    <row r="99" spans="4:6" ht="15.75" customHeight="1" x14ac:dyDescent="0.25">
      <c r="D99" s="5"/>
      <c r="E99" s="5"/>
      <c r="F99" s="8"/>
    </row>
    <row r="100" spans="4:6" ht="15.75" customHeight="1" x14ac:dyDescent="0.25">
      <c r="D100" s="5"/>
      <c r="E100" s="5"/>
      <c r="F100" s="8"/>
    </row>
    <row r="101" spans="4:6" ht="15.75" customHeight="1" x14ac:dyDescent="0.25">
      <c r="D101" s="5"/>
      <c r="E101" s="5"/>
      <c r="F101" s="8"/>
    </row>
    <row r="102" spans="4:6" ht="15.75" customHeight="1" x14ac:dyDescent="0.25">
      <c r="D102" s="5"/>
      <c r="E102" s="5"/>
      <c r="F102" s="8"/>
    </row>
    <row r="103" spans="4:6" ht="15.75" customHeight="1" x14ac:dyDescent="0.25">
      <c r="D103" s="5"/>
      <c r="E103" s="5"/>
      <c r="F103" s="8"/>
    </row>
    <row r="104" spans="4:6" ht="15.75" customHeight="1" x14ac:dyDescent="0.25">
      <c r="D104" s="5"/>
      <c r="E104" s="5"/>
      <c r="F104" s="8"/>
    </row>
    <row r="105" spans="4:6" ht="15.75" customHeight="1" x14ac:dyDescent="0.25">
      <c r="D105" s="5"/>
      <c r="E105" s="5"/>
      <c r="F105" s="8"/>
    </row>
    <row r="106" spans="4:6" ht="15.75" customHeight="1" x14ac:dyDescent="0.25">
      <c r="D106" s="5"/>
      <c r="E106" s="5"/>
      <c r="F106" s="8"/>
    </row>
    <row r="107" spans="4:6" ht="15.75" customHeight="1" x14ac:dyDescent="0.25">
      <c r="D107" s="5"/>
      <c r="E107" s="5"/>
      <c r="F107" s="8"/>
    </row>
    <row r="108" spans="4:6" ht="15.75" customHeight="1" x14ac:dyDescent="0.25">
      <c r="D108" s="5"/>
      <c r="E108" s="5"/>
      <c r="F108" s="8"/>
    </row>
    <row r="109" spans="4:6" ht="15.75" customHeight="1" x14ac:dyDescent="0.25">
      <c r="D109" s="5"/>
      <c r="E109" s="5"/>
      <c r="F109" s="8"/>
    </row>
    <row r="110" spans="4:6" ht="15.75" customHeight="1" x14ac:dyDescent="0.25">
      <c r="D110" s="5"/>
      <c r="E110" s="5"/>
      <c r="F110" s="8"/>
    </row>
    <row r="111" spans="4:6" ht="15.75" customHeight="1" x14ac:dyDescent="0.25">
      <c r="D111" s="5"/>
      <c r="E111" s="5"/>
      <c r="F111" s="8"/>
    </row>
    <row r="112" spans="4:6" ht="15.75" customHeight="1" x14ac:dyDescent="0.25">
      <c r="D112" s="5"/>
      <c r="E112" s="5"/>
      <c r="F112" s="8"/>
    </row>
    <row r="113" spans="4:6" ht="15.75" customHeight="1" x14ac:dyDescent="0.25">
      <c r="D113" s="5"/>
      <c r="E113" s="5"/>
      <c r="F113" s="8"/>
    </row>
    <row r="114" spans="4:6" ht="15.75" customHeight="1" x14ac:dyDescent="0.25">
      <c r="D114" s="5"/>
      <c r="E114" s="5"/>
      <c r="F114" s="8"/>
    </row>
    <row r="115" spans="4:6" ht="15.75" customHeight="1" x14ac:dyDescent="0.25">
      <c r="D115" s="5"/>
      <c r="E115" s="5"/>
      <c r="F115" s="8"/>
    </row>
    <row r="116" spans="4:6" ht="15.75" customHeight="1" x14ac:dyDescent="0.25">
      <c r="D116" s="5"/>
      <c r="E116" s="5"/>
      <c r="F116" s="8"/>
    </row>
    <row r="117" spans="4:6" ht="15.75" customHeight="1" x14ac:dyDescent="0.25">
      <c r="D117" s="5"/>
      <c r="E117" s="5"/>
      <c r="F117" s="8"/>
    </row>
    <row r="118" spans="4:6" ht="15.75" customHeight="1" x14ac:dyDescent="0.25">
      <c r="D118" s="5"/>
      <c r="E118" s="5"/>
      <c r="F118" s="8"/>
    </row>
    <row r="119" spans="4:6" ht="15.75" customHeight="1" x14ac:dyDescent="0.25">
      <c r="D119" s="5"/>
      <c r="E119" s="5"/>
      <c r="F119" s="8"/>
    </row>
    <row r="120" spans="4:6" ht="15.75" customHeight="1" x14ac:dyDescent="0.25">
      <c r="D120" s="5"/>
      <c r="E120" s="5"/>
      <c r="F120" s="8"/>
    </row>
    <row r="121" spans="4:6" ht="15.75" customHeight="1" x14ac:dyDescent="0.25">
      <c r="D121" s="5"/>
      <c r="E121" s="5"/>
      <c r="F121" s="8"/>
    </row>
    <row r="122" spans="4:6" ht="15.75" customHeight="1" x14ac:dyDescent="0.25">
      <c r="D122" s="5"/>
      <c r="E122" s="5"/>
      <c r="F122" s="8"/>
    </row>
    <row r="123" spans="4:6" ht="15.75" customHeight="1" x14ac:dyDescent="0.25">
      <c r="D123" s="5"/>
      <c r="E123" s="5"/>
      <c r="F123" s="8"/>
    </row>
    <row r="124" spans="4:6" ht="15.75" customHeight="1" x14ac:dyDescent="0.25">
      <c r="D124" s="5"/>
      <c r="E124" s="5"/>
      <c r="F124" s="8"/>
    </row>
    <row r="125" spans="4:6" ht="15.75" customHeight="1" x14ac:dyDescent="0.25">
      <c r="D125" s="5"/>
      <c r="E125" s="5"/>
      <c r="F125" s="8"/>
    </row>
    <row r="126" spans="4:6" ht="15.75" customHeight="1" x14ac:dyDescent="0.25">
      <c r="D126" s="5"/>
      <c r="E126" s="5"/>
      <c r="F126" s="8"/>
    </row>
    <row r="127" spans="4:6" ht="15.75" customHeight="1" x14ac:dyDescent="0.25">
      <c r="D127" s="5"/>
      <c r="E127" s="5"/>
      <c r="F127" s="8"/>
    </row>
    <row r="128" spans="4:6" ht="15.75" customHeight="1" x14ac:dyDescent="0.25">
      <c r="D128" s="5"/>
      <c r="E128" s="5"/>
      <c r="F128" s="8"/>
    </row>
    <row r="129" spans="4:6" ht="15.75" customHeight="1" x14ac:dyDescent="0.25">
      <c r="D129" s="5"/>
      <c r="E129" s="5"/>
      <c r="F129" s="8"/>
    </row>
    <row r="130" spans="4:6" ht="15.75" customHeight="1" x14ac:dyDescent="0.25">
      <c r="D130" s="5"/>
      <c r="E130" s="5"/>
      <c r="F130" s="8"/>
    </row>
    <row r="131" spans="4:6" ht="15.75" customHeight="1" x14ac:dyDescent="0.25">
      <c r="D131" s="5"/>
      <c r="E131" s="5"/>
      <c r="F131" s="8"/>
    </row>
    <row r="132" spans="4:6" ht="15.75" customHeight="1" x14ac:dyDescent="0.25">
      <c r="D132" s="5"/>
      <c r="E132" s="5"/>
      <c r="F132" s="8"/>
    </row>
    <row r="133" spans="4:6" ht="15.75" customHeight="1" x14ac:dyDescent="0.25">
      <c r="D133" s="5"/>
      <c r="E133" s="5"/>
      <c r="F133" s="8"/>
    </row>
    <row r="134" spans="4:6" ht="15.75" customHeight="1" x14ac:dyDescent="0.25">
      <c r="D134" s="5"/>
      <c r="E134" s="5"/>
      <c r="F134" s="8"/>
    </row>
    <row r="135" spans="4:6" ht="15.75" customHeight="1" x14ac:dyDescent="0.25">
      <c r="D135" s="5"/>
      <c r="E135" s="5"/>
      <c r="F135" s="8"/>
    </row>
    <row r="136" spans="4:6" ht="15.75" customHeight="1" x14ac:dyDescent="0.25">
      <c r="D136" s="5"/>
      <c r="E136" s="5"/>
      <c r="F136" s="8"/>
    </row>
    <row r="137" spans="4:6" ht="15.75" customHeight="1" x14ac:dyDescent="0.25">
      <c r="D137" s="5"/>
      <c r="E137" s="5"/>
      <c r="F137" s="8"/>
    </row>
    <row r="138" spans="4:6" ht="15.75" customHeight="1" x14ac:dyDescent="0.25">
      <c r="D138" s="5"/>
      <c r="E138" s="5"/>
      <c r="F138" s="8"/>
    </row>
    <row r="139" spans="4:6" ht="15.75" customHeight="1" x14ac:dyDescent="0.25">
      <c r="D139" s="5"/>
      <c r="E139" s="5"/>
      <c r="F139" s="8"/>
    </row>
    <row r="140" spans="4:6" ht="15.75" customHeight="1" x14ac:dyDescent="0.25">
      <c r="D140" s="5"/>
      <c r="E140" s="5"/>
      <c r="F140" s="8"/>
    </row>
    <row r="141" spans="4:6" ht="15.75" customHeight="1" x14ac:dyDescent="0.25">
      <c r="D141" s="5"/>
      <c r="E141" s="5"/>
      <c r="F141" s="8"/>
    </row>
    <row r="142" spans="4:6" ht="15.75" customHeight="1" x14ac:dyDescent="0.25">
      <c r="D142" s="5"/>
      <c r="E142" s="5"/>
      <c r="F142" s="8"/>
    </row>
    <row r="143" spans="4:6" ht="15.75" customHeight="1" x14ac:dyDescent="0.25">
      <c r="D143" s="5"/>
      <c r="E143" s="5"/>
      <c r="F143" s="8"/>
    </row>
    <row r="144" spans="4:6" ht="15.75" customHeight="1" x14ac:dyDescent="0.25">
      <c r="D144" s="5"/>
      <c r="E144" s="5"/>
      <c r="F144" s="8"/>
    </row>
    <row r="145" spans="4:6" ht="15.75" customHeight="1" x14ac:dyDescent="0.25">
      <c r="D145" s="5"/>
      <c r="E145" s="5"/>
      <c r="F145" s="8"/>
    </row>
    <row r="146" spans="4:6" ht="15.75" customHeight="1" x14ac:dyDescent="0.25">
      <c r="D146" s="5"/>
      <c r="E146" s="5"/>
      <c r="F146" s="8"/>
    </row>
    <row r="147" spans="4:6" ht="15.75" customHeight="1" x14ac:dyDescent="0.25">
      <c r="D147" s="5"/>
      <c r="E147" s="5"/>
      <c r="F147" s="8"/>
    </row>
    <row r="148" spans="4:6" ht="15.75" customHeight="1" x14ac:dyDescent="0.25">
      <c r="D148" s="5"/>
      <c r="E148" s="5"/>
      <c r="F148" s="8"/>
    </row>
    <row r="149" spans="4:6" ht="15.75" customHeight="1" x14ac:dyDescent="0.25">
      <c r="D149" s="5"/>
      <c r="E149" s="5"/>
      <c r="F149" s="8"/>
    </row>
    <row r="150" spans="4:6" ht="15.75" customHeight="1" x14ac:dyDescent="0.25">
      <c r="D150" s="5"/>
      <c r="E150" s="5"/>
      <c r="F150" s="8"/>
    </row>
    <row r="151" spans="4:6" ht="15.75" customHeight="1" x14ac:dyDescent="0.25">
      <c r="D151" s="5"/>
      <c r="E151" s="5"/>
      <c r="F151" s="8"/>
    </row>
    <row r="152" spans="4:6" ht="15.75" customHeight="1" x14ac:dyDescent="0.25">
      <c r="D152" s="5"/>
      <c r="E152" s="5"/>
      <c r="F152" s="8"/>
    </row>
    <row r="153" spans="4:6" ht="15.75" customHeight="1" x14ac:dyDescent="0.25">
      <c r="D153" s="5"/>
      <c r="E153" s="5"/>
      <c r="F153" s="8"/>
    </row>
    <row r="154" spans="4:6" ht="15.75" customHeight="1" x14ac:dyDescent="0.25">
      <c r="D154" s="5"/>
      <c r="E154" s="5"/>
      <c r="F154" s="8"/>
    </row>
    <row r="155" spans="4:6" ht="15.75" customHeight="1" x14ac:dyDescent="0.25">
      <c r="D155" s="5"/>
      <c r="E155" s="5"/>
      <c r="F155" s="8"/>
    </row>
    <row r="156" spans="4:6" ht="15.75" customHeight="1" x14ac:dyDescent="0.25">
      <c r="D156" s="5"/>
      <c r="E156" s="5"/>
      <c r="F156" s="8"/>
    </row>
    <row r="157" spans="4:6" ht="15.75" customHeight="1" x14ac:dyDescent="0.25">
      <c r="D157" s="5"/>
      <c r="E157" s="5"/>
      <c r="F157" s="8"/>
    </row>
    <row r="158" spans="4:6" ht="15.75" customHeight="1" x14ac:dyDescent="0.25">
      <c r="D158" s="5"/>
      <c r="E158" s="5"/>
      <c r="F158" s="8"/>
    </row>
    <row r="159" spans="4:6" ht="15.75" customHeight="1" x14ac:dyDescent="0.25">
      <c r="D159" s="5"/>
      <c r="E159" s="5"/>
      <c r="F159" s="8"/>
    </row>
    <row r="160" spans="4:6" ht="15.75" customHeight="1" x14ac:dyDescent="0.25">
      <c r="D160" s="5"/>
      <c r="E160" s="5"/>
      <c r="F160" s="8"/>
    </row>
    <row r="161" spans="4:6" ht="15.75" customHeight="1" x14ac:dyDescent="0.25">
      <c r="D161" s="5"/>
      <c r="E161" s="5"/>
      <c r="F161" s="8"/>
    </row>
    <row r="162" spans="4:6" ht="15.75" customHeight="1" x14ac:dyDescent="0.25">
      <c r="D162" s="5"/>
      <c r="E162" s="5"/>
      <c r="F162" s="8"/>
    </row>
    <row r="163" spans="4:6" ht="15.75" customHeight="1" x14ac:dyDescent="0.25">
      <c r="D163" s="5"/>
      <c r="E163" s="5"/>
      <c r="F163" s="8"/>
    </row>
    <row r="164" spans="4:6" ht="15.75" customHeight="1" x14ac:dyDescent="0.25">
      <c r="D164" s="5"/>
      <c r="E164" s="5"/>
      <c r="F164" s="8"/>
    </row>
    <row r="165" spans="4:6" ht="15.75" customHeight="1" x14ac:dyDescent="0.25">
      <c r="D165" s="5"/>
      <c r="E165" s="5"/>
      <c r="F165" s="8"/>
    </row>
    <row r="166" spans="4:6" ht="15.75" customHeight="1" x14ac:dyDescent="0.25">
      <c r="D166" s="5"/>
      <c r="E166" s="5"/>
      <c r="F166" s="8"/>
    </row>
    <row r="167" spans="4:6" ht="15.75" customHeight="1" x14ac:dyDescent="0.25">
      <c r="D167" s="5"/>
      <c r="E167" s="5"/>
      <c r="F167" s="8"/>
    </row>
    <row r="168" spans="4:6" ht="15.75" customHeight="1" x14ac:dyDescent="0.25">
      <c r="D168" s="5"/>
      <c r="E168" s="5"/>
      <c r="F168" s="8"/>
    </row>
    <row r="169" spans="4:6" ht="15.75" customHeight="1" x14ac:dyDescent="0.25">
      <c r="D169" s="5"/>
      <c r="E169" s="5"/>
      <c r="F169" s="8"/>
    </row>
    <row r="170" spans="4:6" ht="15.75" customHeight="1" x14ac:dyDescent="0.25">
      <c r="D170" s="5"/>
      <c r="E170" s="5"/>
      <c r="F170" s="8"/>
    </row>
    <row r="171" spans="4:6" ht="15.75" customHeight="1" x14ac:dyDescent="0.25">
      <c r="D171" s="5"/>
      <c r="E171" s="5"/>
      <c r="F171" s="8"/>
    </row>
    <row r="172" spans="4:6" ht="15.75" customHeight="1" x14ac:dyDescent="0.25">
      <c r="D172" s="5"/>
      <c r="E172" s="5"/>
      <c r="F172" s="8"/>
    </row>
    <row r="173" spans="4:6" ht="15.75" customHeight="1" x14ac:dyDescent="0.25">
      <c r="D173" s="5"/>
      <c r="E173" s="5"/>
      <c r="F173" s="8"/>
    </row>
    <row r="174" spans="4:6" ht="15.75" customHeight="1" x14ac:dyDescent="0.25">
      <c r="D174" s="5"/>
      <c r="E174" s="5"/>
      <c r="F174" s="8"/>
    </row>
    <row r="175" spans="4:6" ht="15.75" customHeight="1" x14ac:dyDescent="0.25">
      <c r="D175" s="5"/>
      <c r="E175" s="5"/>
      <c r="F175" s="8"/>
    </row>
    <row r="176" spans="4:6" ht="15.75" customHeight="1" x14ac:dyDescent="0.25">
      <c r="D176" s="5"/>
      <c r="E176" s="5"/>
      <c r="F176" s="8"/>
    </row>
    <row r="177" spans="4:6" ht="15.75" customHeight="1" x14ac:dyDescent="0.25">
      <c r="D177" s="5"/>
      <c r="E177" s="5"/>
      <c r="F177" s="8"/>
    </row>
    <row r="178" spans="4:6" ht="15.75" customHeight="1" x14ac:dyDescent="0.25">
      <c r="D178" s="5"/>
      <c r="E178" s="5"/>
      <c r="F178" s="8"/>
    </row>
    <row r="179" spans="4:6" ht="15.75" customHeight="1" x14ac:dyDescent="0.25">
      <c r="D179" s="5"/>
      <c r="E179" s="5"/>
      <c r="F179" s="8"/>
    </row>
    <row r="180" spans="4:6" ht="15.75" customHeight="1" x14ac:dyDescent="0.25">
      <c r="D180" s="5"/>
      <c r="E180" s="5"/>
      <c r="F180" s="8"/>
    </row>
    <row r="181" spans="4:6" ht="15.75" customHeight="1" x14ac:dyDescent="0.25">
      <c r="D181" s="5"/>
      <c r="E181" s="5"/>
      <c r="F181" s="8"/>
    </row>
    <row r="182" spans="4:6" ht="15.75" customHeight="1" x14ac:dyDescent="0.25">
      <c r="D182" s="5"/>
      <c r="E182" s="5"/>
      <c r="F182" s="8"/>
    </row>
    <row r="183" spans="4:6" ht="15.75" customHeight="1" x14ac:dyDescent="0.25">
      <c r="D183" s="5"/>
      <c r="E183" s="5"/>
      <c r="F183" s="8"/>
    </row>
    <row r="184" spans="4:6" ht="15.75" customHeight="1" x14ac:dyDescent="0.25">
      <c r="D184" s="5"/>
      <c r="E184" s="5"/>
      <c r="F184" s="8"/>
    </row>
    <row r="185" spans="4:6" ht="15.75" customHeight="1" x14ac:dyDescent="0.25">
      <c r="D185" s="5"/>
      <c r="E185" s="5"/>
      <c r="F185" s="8"/>
    </row>
    <row r="186" spans="4:6" ht="15.75" customHeight="1" x14ac:dyDescent="0.25">
      <c r="D186" s="5"/>
      <c r="E186" s="5"/>
      <c r="F186" s="8"/>
    </row>
    <row r="187" spans="4:6" ht="15.75" customHeight="1" x14ac:dyDescent="0.25">
      <c r="D187" s="5"/>
      <c r="E187" s="5"/>
      <c r="F187" s="8"/>
    </row>
    <row r="188" spans="4:6" ht="15.75" customHeight="1" x14ac:dyDescent="0.25">
      <c r="D188" s="5"/>
      <c r="E188" s="5"/>
      <c r="F188" s="8"/>
    </row>
    <row r="189" spans="4:6" ht="15.75" customHeight="1" x14ac:dyDescent="0.25">
      <c r="D189" s="5"/>
      <c r="E189" s="5"/>
      <c r="F189" s="8"/>
    </row>
    <row r="190" spans="4:6" ht="15.75" customHeight="1" x14ac:dyDescent="0.25">
      <c r="D190" s="5"/>
      <c r="E190" s="5"/>
      <c r="F190" s="8"/>
    </row>
    <row r="191" spans="4:6" ht="15.75" customHeight="1" x14ac:dyDescent="0.25">
      <c r="D191" s="5"/>
      <c r="E191" s="5"/>
      <c r="F191" s="8"/>
    </row>
    <row r="192" spans="4:6" ht="15.75" customHeight="1" x14ac:dyDescent="0.25">
      <c r="D192" s="5"/>
      <c r="E192" s="5"/>
      <c r="F192" s="8"/>
    </row>
    <row r="193" spans="4:6" ht="15.75" customHeight="1" x14ac:dyDescent="0.25">
      <c r="D193" s="5"/>
      <c r="E193" s="5"/>
      <c r="F193" s="8"/>
    </row>
    <row r="194" spans="4:6" ht="15.75" customHeight="1" x14ac:dyDescent="0.25">
      <c r="D194" s="5"/>
      <c r="E194" s="5"/>
      <c r="F194" s="8"/>
    </row>
    <row r="195" spans="4:6" ht="15.75" customHeight="1" x14ac:dyDescent="0.25">
      <c r="D195" s="5"/>
      <c r="E195" s="5"/>
      <c r="F195" s="8"/>
    </row>
    <row r="196" spans="4:6" ht="15.75" customHeight="1" x14ac:dyDescent="0.25">
      <c r="D196" s="5"/>
      <c r="E196" s="5"/>
      <c r="F196" s="8"/>
    </row>
    <row r="197" spans="4:6" ht="15.75" customHeight="1" x14ac:dyDescent="0.25">
      <c r="D197" s="5"/>
      <c r="E197" s="5"/>
      <c r="F197" s="8"/>
    </row>
    <row r="198" spans="4:6" ht="15.75" customHeight="1" x14ac:dyDescent="0.25">
      <c r="D198" s="5"/>
      <c r="E198" s="5"/>
      <c r="F198" s="8"/>
    </row>
    <row r="199" spans="4:6" ht="15.75" customHeight="1" x14ac:dyDescent="0.25">
      <c r="D199" s="5"/>
      <c r="E199" s="5"/>
      <c r="F199" s="8"/>
    </row>
    <row r="200" spans="4:6" ht="15.75" customHeight="1" x14ac:dyDescent="0.25">
      <c r="D200" s="5"/>
      <c r="E200" s="5"/>
      <c r="F200" s="8"/>
    </row>
    <row r="201" spans="4:6" ht="15.75" customHeight="1" x14ac:dyDescent="0.25">
      <c r="D201" s="5"/>
      <c r="E201" s="5"/>
      <c r="F201" s="8"/>
    </row>
    <row r="202" spans="4:6" ht="15.75" customHeight="1" x14ac:dyDescent="0.25">
      <c r="D202" s="5"/>
      <c r="E202" s="5"/>
      <c r="F202" s="8"/>
    </row>
    <row r="203" spans="4:6" ht="15.75" customHeight="1" x14ac:dyDescent="0.25">
      <c r="D203" s="5"/>
      <c r="E203" s="5"/>
      <c r="F203" s="8"/>
    </row>
    <row r="204" spans="4:6" ht="15.75" customHeight="1" x14ac:dyDescent="0.25">
      <c r="D204" s="5"/>
      <c r="E204" s="5"/>
      <c r="F204" s="8"/>
    </row>
    <row r="205" spans="4:6" ht="15.75" customHeight="1" x14ac:dyDescent="0.25">
      <c r="D205" s="5"/>
      <c r="E205" s="5"/>
      <c r="F205" s="8"/>
    </row>
    <row r="206" spans="4:6" ht="15.75" customHeight="1" x14ac:dyDescent="0.25">
      <c r="D206" s="5"/>
      <c r="E206" s="5"/>
      <c r="F206" s="8"/>
    </row>
    <row r="207" spans="4:6" ht="15.75" customHeight="1" x14ac:dyDescent="0.25">
      <c r="D207" s="5"/>
      <c r="E207" s="5"/>
      <c r="F207" s="8"/>
    </row>
    <row r="208" spans="4:6" ht="15.75" customHeight="1" x14ac:dyDescent="0.25">
      <c r="D208" s="5"/>
      <c r="E208" s="5"/>
      <c r="F208" s="8"/>
    </row>
    <row r="209" spans="4:6" ht="15.75" customHeight="1" x14ac:dyDescent="0.25">
      <c r="D209" s="5"/>
      <c r="E209" s="5"/>
      <c r="F209" s="8"/>
    </row>
    <row r="210" spans="4:6" ht="15.75" customHeight="1" x14ac:dyDescent="0.25">
      <c r="D210" s="5"/>
      <c r="E210" s="5"/>
      <c r="F210" s="8"/>
    </row>
    <row r="211" spans="4:6" ht="15.75" customHeight="1" x14ac:dyDescent="0.25">
      <c r="D211" s="5"/>
      <c r="E211" s="5"/>
      <c r="F211" s="8"/>
    </row>
    <row r="212" spans="4:6" ht="15.75" customHeight="1" x14ac:dyDescent="0.25">
      <c r="D212" s="5"/>
      <c r="E212" s="5"/>
      <c r="F212" s="8"/>
    </row>
    <row r="213" spans="4:6" ht="15.75" customHeight="1" x14ac:dyDescent="0.25">
      <c r="D213" s="5"/>
      <c r="E213" s="5"/>
      <c r="F213" s="8"/>
    </row>
    <row r="214" spans="4:6" ht="15.75" customHeight="1" x14ac:dyDescent="0.25">
      <c r="D214" s="5"/>
      <c r="E214" s="5"/>
      <c r="F214" s="8"/>
    </row>
    <row r="215" spans="4:6" ht="15.75" customHeight="1" x14ac:dyDescent="0.25">
      <c r="D215" s="5"/>
      <c r="E215" s="5"/>
      <c r="F215" s="8"/>
    </row>
    <row r="216" spans="4:6" ht="15.75" customHeight="1" x14ac:dyDescent="0.25">
      <c r="D216" s="5"/>
      <c r="E216" s="5"/>
      <c r="F216" s="8"/>
    </row>
    <row r="217" spans="4:6" ht="15.75" customHeight="1" x14ac:dyDescent="0.25">
      <c r="D217" s="5"/>
      <c r="E217" s="5"/>
      <c r="F217" s="8"/>
    </row>
    <row r="218" spans="4:6" ht="15.75" customHeight="1" x14ac:dyDescent="0.25">
      <c r="D218" s="5"/>
      <c r="E218" s="5"/>
      <c r="F218" s="8"/>
    </row>
    <row r="219" spans="4:6" ht="15.75" customHeight="1" x14ac:dyDescent="0.25">
      <c r="D219" s="5"/>
      <c r="E219" s="5"/>
      <c r="F219" s="8"/>
    </row>
    <row r="220" spans="4:6" ht="15.75" customHeight="1" x14ac:dyDescent="0.25">
      <c r="D220" s="5"/>
      <c r="E220" s="5"/>
      <c r="F220" s="8"/>
    </row>
    <row r="221" spans="4:6" ht="15.75" customHeight="1" x14ac:dyDescent="0.25">
      <c r="D221" s="5"/>
      <c r="E221" s="5"/>
      <c r="F221" s="8"/>
    </row>
    <row r="222" spans="4:6" ht="15.75" customHeight="1" x14ac:dyDescent="0.25">
      <c r="D222" s="5"/>
      <c r="E222" s="5"/>
      <c r="F222" s="8"/>
    </row>
    <row r="223" spans="4:6" ht="15.75" customHeight="1" x14ac:dyDescent="0.25">
      <c r="D223" s="5"/>
      <c r="E223" s="5"/>
      <c r="F223" s="8"/>
    </row>
    <row r="224" spans="4:6" ht="15.75" customHeight="1" x14ac:dyDescent="0.25">
      <c r="D224" s="5"/>
      <c r="E224" s="5"/>
      <c r="F224" s="8"/>
    </row>
    <row r="225" spans="4:6" ht="15.75" customHeight="1" x14ac:dyDescent="0.25">
      <c r="D225" s="5"/>
      <c r="E225" s="5"/>
      <c r="F225" s="8"/>
    </row>
    <row r="226" spans="4:6" ht="15.75" customHeight="1" x14ac:dyDescent="0.25">
      <c r="D226" s="5"/>
      <c r="E226" s="5"/>
      <c r="F226" s="8"/>
    </row>
    <row r="227" spans="4:6" ht="15.75" customHeight="1" x14ac:dyDescent="0.25">
      <c r="D227" s="5"/>
      <c r="E227" s="5"/>
      <c r="F227" s="8"/>
    </row>
    <row r="228" spans="4:6" ht="15.75" customHeight="1" x14ac:dyDescent="0.25">
      <c r="D228" s="5"/>
      <c r="E228" s="5"/>
      <c r="F228" s="8"/>
    </row>
    <row r="229" spans="4:6" ht="15.75" customHeight="1" x14ac:dyDescent="0.25">
      <c r="D229" s="5"/>
      <c r="E229" s="5"/>
      <c r="F229" s="8"/>
    </row>
    <row r="230" spans="4:6" ht="15.75" customHeight="1" x14ac:dyDescent="0.25">
      <c r="D230" s="5"/>
      <c r="E230" s="5"/>
      <c r="F230" s="8"/>
    </row>
    <row r="231" spans="4:6" ht="15.75" customHeight="1" x14ac:dyDescent="0.25">
      <c r="D231" s="5"/>
      <c r="E231" s="5"/>
      <c r="F231" s="8"/>
    </row>
    <row r="232" spans="4:6" ht="15.75" customHeight="1" x14ac:dyDescent="0.25">
      <c r="D232" s="5"/>
      <c r="E232" s="5"/>
      <c r="F232" s="8"/>
    </row>
    <row r="233" spans="4:6" ht="15.75" customHeight="1" x14ac:dyDescent="0.25">
      <c r="D233" s="5"/>
      <c r="E233" s="5"/>
      <c r="F233" s="8"/>
    </row>
    <row r="234" spans="4:6" ht="15.75" customHeight="1" x14ac:dyDescent="0.25">
      <c r="D234" s="5"/>
      <c r="E234" s="5"/>
      <c r="F234" s="8"/>
    </row>
    <row r="235" spans="4:6" ht="15.75" customHeight="1" x14ac:dyDescent="0.25">
      <c r="D235" s="5"/>
      <c r="E235" s="5"/>
      <c r="F235" s="8"/>
    </row>
    <row r="236" spans="4:6" ht="15.75" customHeight="1" x14ac:dyDescent="0.25">
      <c r="D236" s="5"/>
      <c r="E236" s="5"/>
      <c r="F236" s="8"/>
    </row>
    <row r="237" spans="4:6" ht="15.75" customHeight="1" x14ac:dyDescent="0.25">
      <c r="D237" s="5"/>
      <c r="E237" s="5"/>
      <c r="F237" s="8"/>
    </row>
    <row r="238" spans="4:6" ht="15.75" customHeight="1" x14ac:dyDescent="0.25">
      <c r="D238" s="5"/>
      <c r="E238" s="5"/>
      <c r="F238" s="8"/>
    </row>
    <row r="239" spans="4:6" ht="15.75" customHeight="1" x14ac:dyDescent="0.25">
      <c r="D239" s="5"/>
      <c r="E239" s="5"/>
      <c r="F239" s="8"/>
    </row>
    <row r="240" spans="4:6" ht="15.75" customHeight="1" x14ac:dyDescent="0.25">
      <c r="D240" s="5"/>
      <c r="E240" s="5"/>
      <c r="F240" s="8"/>
    </row>
    <row r="241" spans="4:6" ht="15.75" customHeight="1" x14ac:dyDescent="0.25">
      <c r="D241" s="5"/>
      <c r="E241" s="5"/>
      <c r="F241" s="8"/>
    </row>
    <row r="242" spans="4:6" ht="15.75" customHeight="1" x14ac:dyDescent="0.25">
      <c r="D242" s="5"/>
      <c r="E242" s="5"/>
      <c r="F242" s="8"/>
    </row>
    <row r="243" spans="4:6" ht="15.75" customHeight="1" x14ac:dyDescent="0.25">
      <c r="D243" s="5"/>
      <c r="E243" s="5"/>
      <c r="F243" s="8"/>
    </row>
    <row r="244" spans="4:6" ht="15.75" customHeight="1" x14ac:dyDescent="0.25">
      <c r="D244" s="5"/>
      <c r="E244" s="5"/>
      <c r="F244" s="8"/>
    </row>
    <row r="245" spans="4:6" ht="15.75" customHeight="1" x14ac:dyDescent="0.25">
      <c r="D245" s="5"/>
      <c r="E245" s="5"/>
      <c r="F245" s="8"/>
    </row>
    <row r="246" spans="4:6" ht="15.75" customHeight="1" x14ac:dyDescent="0.25">
      <c r="D246" s="5"/>
      <c r="E246" s="5"/>
      <c r="F246" s="8"/>
    </row>
    <row r="247" spans="4:6" ht="15.75" customHeight="1" x14ac:dyDescent="0.25">
      <c r="D247" s="5"/>
      <c r="E247" s="5"/>
      <c r="F247" s="8"/>
    </row>
    <row r="248" spans="4:6" ht="15.75" customHeight="1" x14ac:dyDescent="0.25">
      <c r="D248" s="5"/>
      <c r="E248" s="5"/>
      <c r="F248" s="8"/>
    </row>
    <row r="249" spans="4:6" ht="15.75" customHeight="1" x14ac:dyDescent="0.25">
      <c r="D249" s="5"/>
      <c r="E249" s="5"/>
      <c r="F249" s="8"/>
    </row>
    <row r="250" spans="4:6" ht="15.75" customHeight="1" x14ac:dyDescent="0.25">
      <c r="D250" s="5"/>
      <c r="E250" s="5"/>
      <c r="F250" s="8"/>
    </row>
    <row r="251" spans="4:6" ht="15.75" customHeight="1" x14ac:dyDescent="0.25">
      <c r="D251" s="5"/>
      <c r="E251" s="5"/>
      <c r="F251" s="8"/>
    </row>
    <row r="252" spans="4:6" ht="15.75" customHeight="1" x14ac:dyDescent="0.25">
      <c r="D252" s="5"/>
      <c r="E252" s="5"/>
      <c r="F252" s="8"/>
    </row>
    <row r="253" spans="4:6" ht="15.75" customHeight="1" x14ac:dyDescent="0.25">
      <c r="D253" s="5"/>
      <c r="E253" s="5"/>
      <c r="F253" s="8"/>
    </row>
    <row r="254" spans="4:6" ht="15.75" customHeight="1" x14ac:dyDescent="0.25">
      <c r="D254" s="5"/>
      <c r="E254" s="5"/>
      <c r="F254" s="8"/>
    </row>
    <row r="255" spans="4:6" ht="15.75" customHeight="1" x14ac:dyDescent="0.25">
      <c r="D255" s="5"/>
      <c r="E255" s="5"/>
      <c r="F255" s="8"/>
    </row>
    <row r="256" spans="4:6" ht="15.75" customHeight="1" x14ac:dyDescent="0.25">
      <c r="D256" s="5"/>
      <c r="E256" s="5"/>
      <c r="F256" s="8"/>
    </row>
    <row r="257" spans="4:6" ht="15.75" customHeight="1" x14ac:dyDescent="0.25">
      <c r="D257" s="5"/>
      <c r="E257" s="5"/>
      <c r="F257" s="8"/>
    </row>
    <row r="258" spans="4:6" ht="15.75" customHeight="1" x14ac:dyDescent="0.25">
      <c r="D258" s="5"/>
      <c r="E258" s="5"/>
      <c r="F258" s="8"/>
    </row>
    <row r="259" spans="4:6" ht="15.75" customHeight="1" x14ac:dyDescent="0.25">
      <c r="D259" s="5"/>
      <c r="E259" s="5"/>
      <c r="F259" s="8"/>
    </row>
    <row r="260" spans="4:6" ht="15.75" customHeight="1" x14ac:dyDescent="0.25">
      <c r="D260" s="5"/>
      <c r="E260" s="5"/>
      <c r="F260" s="8"/>
    </row>
    <row r="261" spans="4:6" ht="15.75" customHeight="1" x14ac:dyDescent="0.25">
      <c r="D261" s="5"/>
      <c r="E261" s="5"/>
      <c r="F261" s="8"/>
    </row>
    <row r="262" spans="4:6" ht="15.75" customHeight="1" x14ac:dyDescent="0.25">
      <c r="D262" s="5"/>
      <c r="E262" s="5"/>
      <c r="F262" s="8"/>
    </row>
    <row r="263" spans="4:6" ht="15.75" customHeight="1" x14ac:dyDescent="0.25">
      <c r="D263" s="5"/>
      <c r="E263" s="5"/>
      <c r="F263" s="8"/>
    </row>
    <row r="264" spans="4:6" ht="15.75" customHeight="1" x14ac:dyDescent="0.25">
      <c r="D264" s="5"/>
      <c r="E264" s="5"/>
      <c r="F264" s="8"/>
    </row>
    <row r="265" spans="4:6" ht="15.75" customHeight="1" x14ac:dyDescent="0.25">
      <c r="D265" s="5"/>
      <c r="E265" s="5"/>
      <c r="F265" s="8"/>
    </row>
    <row r="266" spans="4:6" ht="15.75" customHeight="1" x14ac:dyDescent="0.25">
      <c r="D266" s="5"/>
      <c r="E266" s="5"/>
      <c r="F266" s="8"/>
    </row>
    <row r="267" spans="4:6" ht="15.75" customHeight="1" x14ac:dyDescent="0.25">
      <c r="D267" s="5"/>
      <c r="E267" s="5"/>
      <c r="F267" s="8"/>
    </row>
    <row r="268" spans="4:6" ht="15.75" customHeight="1" x14ac:dyDescent="0.25">
      <c r="D268" s="5"/>
      <c r="E268" s="5"/>
      <c r="F268" s="8"/>
    </row>
    <row r="269" spans="4:6" ht="15.75" customHeight="1" x14ac:dyDescent="0.25">
      <c r="D269" s="5"/>
      <c r="E269" s="5"/>
      <c r="F269" s="8"/>
    </row>
    <row r="270" spans="4:6" ht="15.75" customHeight="1" x14ac:dyDescent="0.25">
      <c r="D270" s="5"/>
      <c r="E270" s="5"/>
      <c r="F270" s="8"/>
    </row>
    <row r="271" spans="4:6" ht="15.75" customHeight="1" x14ac:dyDescent="0.25">
      <c r="D271" s="5"/>
      <c r="E271" s="5"/>
      <c r="F271" s="8"/>
    </row>
    <row r="272" spans="4:6" ht="15.75" customHeight="1" x14ac:dyDescent="0.25">
      <c r="D272" s="5"/>
      <c r="E272" s="5"/>
      <c r="F272" s="8"/>
    </row>
    <row r="273" spans="4:6" ht="15.75" customHeight="1" x14ac:dyDescent="0.25">
      <c r="D273" s="5"/>
      <c r="E273" s="5"/>
      <c r="F273" s="8"/>
    </row>
    <row r="274" spans="4:6" ht="15.75" customHeight="1" x14ac:dyDescent="0.25">
      <c r="D274" s="5"/>
      <c r="E274" s="5"/>
      <c r="F274" s="8"/>
    </row>
    <row r="275" spans="4:6" ht="15.75" customHeight="1" x14ac:dyDescent="0.25">
      <c r="D275" s="5"/>
      <c r="E275" s="5"/>
      <c r="F275" s="8"/>
    </row>
    <row r="276" spans="4:6" ht="15.75" customHeight="1" x14ac:dyDescent="0.25">
      <c r="D276" s="5"/>
      <c r="E276" s="5"/>
      <c r="F276" s="8"/>
    </row>
    <row r="277" spans="4:6" ht="15.75" customHeight="1" x14ac:dyDescent="0.25">
      <c r="D277" s="5"/>
      <c r="E277" s="5"/>
      <c r="F277" s="8"/>
    </row>
    <row r="278" spans="4:6" ht="15.75" customHeight="1" x14ac:dyDescent="0.25">
      <c r="D278" s="5"/>
      <c r="E278" s="5"/>
      <c r="F278" s="8"/>
    </row>
    <row r="279" spans="4:6" ht="15.75" customHeight="1" x14ac:dyDescent="0.25">
      <c r="D279" s="5"/>
      <c r="E279" s="5"/>
      <c r="F279" s="8"/>
    </row>
    <row r="280" spans="4:6" ht="15.75" customHeight="1" x14ac:dyDescent="0.25">
      <c r="D280" s="5"/>
      <c r="E280" s="5"/>
      <c r="F280" s="8"/>
    </row>
    <row r="281" spans="4:6" ht="15.75" customHeight="1" x14ac:dyDescent="0.25">
      <c r="D281" s="5"/>
      <c r="E281" s="5"/>
      <c r="F281" s="8"/>
    </row>
    <row r="282" spans="4:6" ht="15.75" customHeight="1" x14ac:dyDescent="0.25">
      <c r="D282" s="5"/>
      <c r="E282" s="5"/>
      <c r="F282" s="8"/>
    </row>
    <row r="283" spans="4:6" ht="15.75" customHeight="1" x14ac:dyDescent="0.25">
      <c r="D283" s="5"/>
      <c r="E283" s="5"/>
      <c r="F283" s="8"/>
    </row>
    <row r="284" spans="4:6" ht="15.75" customHeight="1" x14ac:dyDescent="0.25">
      <c r="D284" s="5"/>
      <c r="E284" s="5"/>
      <c r="F284" s="8"/>
    </row>
    <row r="285" spans="4:6" ht="15.75" customHeight="1" x14ac:dyDescent="0.25">
      <c r="D285" s="5"/>
      <c r="E285" s="5"/>
      <c r="F285" s="8"/>
    </row>
    <row r="286" spans="4:6" ht="15.75" customHeight="1" x14ac:dyDescent="0.25">
      <c r="D286" s="5"/>
      <c r="E286" s="5"/>
      <c r="F286" s="8"/>
    </row>
    <row r="287" spans="4:6" ht="15.75" customHeight="1" x14ac:dyDescent="0.25">
      <c r="D287" s="5"/>
      <c r="E287" s="5"/>
      <c r="F287" s="8"/>
    </row>
    <row r="288" spans="4:6" ht="15.75" customHeight="1" x14ac:dyDescent="0.25">
      <c r="D288" s="5"/>
      <c r="E288" s="5"/>
      <c r="F288" s="8"/>
    </row>
    <row r="289" spans="4:6" ht="15.75" customHeight="1" x14ac:dyDescent="0.25">
      <c r="D289" s="5"/>
      <c r="E289" s="5"/>
      <c r="F289" s="8"/>
    </row>
    <row r="290" spans="4:6" ht="15.75" customHeight="1" x14ac:dyDescent="0.25">
      <c r="D290" s="5"/>
      <c r="E290" s="5"/>
      <c r="F290" s="8"/>
    </row>
    <row r="291" spans="4:6" ht="15.75" customHeight="1" x14ac:dyDescent="0.25">
      <c r="D291" s="5"/>
      <c r="E291" s="5"/>
      <c r="F291" s="8"/>
    </row>
    <row r="292" spans="4:6" ht="15.75" customHeight="1" x14ac:dyDescent="0.25">
      <c r="D292" s="5"/>
      <c r="E292" s="5"/>
      <c r="F292" s="8"/>
    </row>
    <row r="293" spans="4:6" ht="15.75" customHeight="1" x14ac:dyDescent="0.25">
      <c r="D293" s="5"/>
      <c r="E293" s="5"/>
      <c r="F293" s="8"/>
    </row>
    <row r="294" spans="4:6" ht="15.75" customHeight="1" x14ac:dyDescent="0.25">
      <c r="D294" s="5"/>
      <c r="E294" s="5"/>
      <c r="F294" s="8"/>
    </row>
    <row r="295" spans="4:6" ht="15.75" customHeight="1" x14ac:dyDescent="0.25">
      <c r="D295" s="5"/>
      <c r="E295" s="5"/>
      <c r="F295" s="8"/>
    </row>
    <row r="296" spans="4:6" ht="15.75" customHeight="1" x14ac:dyDescent="0.25">
      <c r="D296" s="5"/>
      <c r="E296" s="5"/>
      <c r="F296" s="8"/>
    </row>
    <row r="297" spans="4:6" ht="15.75" customHeight="1" x14ac:dyDescent="0.25">
      <c r="D297" s="5"/>
      <c r="E297" s="5"/>
      <c r="F297" s="8"/>
    </row>
    <row r="298" spans="4:6" ht="15.75" customHeight="1" x14ac:dyDescent="0.25">
      <c r="D298" s="5"/>
      <c r="E298" s="5"/>
      <c r="F298" s="8"/>
    </row>
    <row r="299" spans="4:6" ht="15.75" customHeight="1" x14ac:dyDescent="0.25">
      <c r="D299" s="5"/>
      <c r="E299" s="5"/>
      <c r="F299" s="8"/>
    </row>
    <row r="300" spans="4:6" ht="15.75" customHeight="1" x14ac:dyDescent="0.25">
      <c r="D300" s="5"/>
      <c r="E300" s="5"/>
      <c r="F300" s="8"/>
    </row>
    <row r="301" spans="4:6" ht="15.75" customHeight="1" x14ac:dyDescent="0.25">
      <c r="D301" s="5"/>
      <c r="E301" s="5"/>
      <c r="F301" s="8"/>
    </row>
    <row r="302" spans="4:6" ht="15.75" customHeight="1" x14ac:dyDescent="0.25">
      <c r="D302" s="5"/>
      <c r="E302" s="5"/>
      <c r="F302" s="8"/>
    </row>
    <row r="303" spans="4:6" ht="15.75" customHeight="1" x14ac:dyDescent="0.25">
      <c r="D303" s="5"/>
      <c r="E303" s="5"/>
      <c r="F303" s="8"/>
    </row>
    <row r="304" spans="4:6" ht="15.75" customHeight="1" x14ac:dyDescent="0.25">
      <c r="D304" s="5"/>
      <c r="E304" s="5"/>
      <c r="F304" s="8"/>
    </row>
    <row r="305" spans="4:6" ht="15.75" customHeight="1" x14ac:dyDescent="0.25">
      <c r="D305" s="5"/>
      <c r="E305" s="5"/>
      <c r="F305" s="8"/>
    </row>
    <row r="306" spans="4:6" ht="15.75" customHeight="1" x14ac:dyDescent="0.25">
      <c r="D306" s="5"/>
      <c r="E306" s="5"/>
      <c r="F306" s="8"/>
    </row>
    <row r="307" spans="4:6" ht="15.75" customHeight="1" x14ac:dyDescent="0.25">
      <c r="D307" s="5"/>
      <c r="E307" s="5"/>
      <c r="F307" s="8"/>
    </row>
    <row r="308" spans="4:6" ht="15.75" customHeight="1" x14ac:dyDescent="0.25">
      <c r="D308" s="5"/>
      <c r="E308" s="5"/>
      <c r="F308" s="8"/>
    </row>
    <row r="309" spans="4:6" ht="15.75" customHeight="1" x14ac:dyDescent="0.25">
      <c r="D309" s="5"/>
      <c r="E309" s="5"/>
      <c r="F309" s="8"/>
    </row>
    <row r="310" spans="4:6" ht="15.75" customHeight="1" x14ac:dyDescent="0.25">
      <c r="D310" s="5"/>
      <c r="E310" s="5"/>
      <c r="F310" s="8"/>
    </row>
    <row r="311" spans="4:6" ht="15.75" customHeight="1" x14ac:dyDescent="0.25">
      <c r="D311" s="5"/>
      <c r="E311" s="5"/>
      <c r="F311" s="8"/>
    </row>
    <row r="312" spans="4:6" ht="15.75" customHeight="1" x14ac:dyDescent="0.25">
      <c r="D312" s="5"/>
      <c r="E312" s="5"/>
      <c r="F312" s="8"/>
    </row>
    <row r="313" spans="4:6" ht="15.75" customHeight="1" x14ac:dyDescent="0.25">
      <c r="D313" s="5"/>
      <c r="E313" s="5"/>
      <c r="F313" s="8"/>
    </row>
    <row r="314" spans="4:6" ht="15.75" customHeight="1" x14ac:dyDescent="0.25">
      <c r="D314" s="5"/>
      <c r="E314" s="5"/>
      <c r="F314" s="8"/>
    </row>
    <row r="315" spans="4:6" ht="15.75" customHeight="1" x14ac:dyDescent="0.25">
      <c r="D315" s="5"/>
      <c r="E315" s="5"/>
      <c r="F315" s="8"/>
    </row>
    <row r="316" spans="4:6" ht="15.75" customHeight="1" x14ac:dyDescent="0.25">
      <c r="D316" s="5"/>
      <c r="E316" s="5"/>
      <c r="F316" s="8"/>
    </row>
    <row r="317" spans="4:6" ht="15.75" customHeight="1" x14ac:dyDescent="0.25">
      <c r="D317" s="5"/>
      <c r="E317" s="5"/>
      <c r="F317" s="8"/>
    </row>
    <row r="318" spans="4:6" ht="15.75" customHeight="1" x14ac:dyDescent="0.25">
      <c r="D318" s="5"/>
      <c r="E318" s="5"/>
      <c r="F318" s="8"/>
    </row>
    <row r="319" spans="4:6" ht="15.75" customHeight="1" x14ac:dyDescent="0.25">
      <c r="D319" s="5"/>
      <c r="E319" s="5"/>
      <c r="F319" s="8"/>
    </row>
    <row r="320" spans="4:6" ht="15.75" customHeight="1" x14ac:dyDescent="0.25">
      <c r="D320" s="5"/>
      <c r="E320" s="5"/>
      <c r="F320" s="8"/>
    </row>
    <row r="321" spans="4:6" ht="15.75" customHeight="1" x14ac:dyDescent="0.25">
      <c r="D321" s="5"/>
      <c r="E321" s="5"/>
      <c r="F321" s="8"/>
    </row>
    <row r="322" spans="4:6" ht="15.75" customHeight="1" x14ac:dyDescent="0.25">
      <c r="D322" s="5"/>
      <c r="E322" s="5"/>
      <c r="F322" s="8"/>
    </row>
    <row r="323" spans="4:6" ht="15.75" customHeight="1" x14ac:dyDescent="0.25">
      <c r="D323" s="5"/>
      <c r="E323" s="5"/>
      <c r="F323" s="8"/>
    </row>
    <row r="324" spans="4:6" ht="15.75" customHeight="1" x14ac:dyDescent="0.25">
      <c r="D324" s="5"/>
      <c r="E324" s="5"/>
      <c r="F324" s="8"/>
    </row>
    <row r="325" spans="4:6" ht="15.75" customHeight="1" x14ac:dyDescent="0.25">
      <c r="D325" s="5"/>
      <c r="E325" s="5"/>
      <c r="F325" s="8"/>
    </row>
    <row r="326" spans="4:6" ht="15.75" customHeight="1" x14ac:dyDescent="0.25">
      <c r="D326" s="5"/>
      <c r="E326" s="5"/>
      <c r="F326" s="8"/>
    </row>
    <row r="327" spans="4:6" ht="15.75" customHeight="1" x14ac:dyDescent="0.25">
      <c r="D327" s="5"/>
      <c r="E327" s="5"/>
      <c r="F327" s="8"/>
    </row>
    <row r="328" spans="4:6" ht="15.75" customHeight="1" x14ac:dyDescent="0.25">
      <c r="D328" s="5"/>
      <c r="E328" s="5"/>
      <c r="F328" s="8"/>
    </row>
    <row r="329" spans="4:6" ht="15.75" customHeight="1" x14ac:dyDescent="0.25">
      <c r="D329" s="5"/>
      <c r="E329" s="5"/>
      <c r="F329" s="8"/>
    </row>
    <row r="330" spans="4:6" ht="15.75" customHeight="1" x14ac:dyDescent="0.25">
      <c r="D330" s="5"/>
      <c r="E330" s="5"/>
      <c r="F330" s="8"/>
    </row>
    <row r="331" spans="4:6" ht="15.75" customHeight="1" x14ac:dyDescent="0.25">
      <c r="D331" s="5"/>
      <c r="E331" s="5"/>
      <c r="F331" s="8"/>
    </row>
    <row r="332" spans="4:6" ht="15.75" customHeight="1" x14ac:dyDescent="0.25">
      <c r="D332" s="5"/>
      <c r="E332" s="5"/>
      <c r="F332" s="8"/>
    </row>
    <row r="333" spans="4:6" ht="15.75" customHeight="1" x14ac:dyDescent="0.25">
      <c r="D333" s="5"/>
      <c r="E333" s="5"/>
      <c r="F333" s="8"/>
    </row>
    <row r="334" spans="4:6" ht="15.75" customHeight="1" x14ac:dyDescent="0.25">
      <c r="D334" s="5"/>
      <c r="E334" s="5"/>
      <c r="F334" s="8"/>
    </row>
    <row r="335" spans="4:6" ht="15.75" customHeight="1" x14ac:dyDescent="0.25">
      <c r="D335" s="5"/>
      <c r="E335" s="5"/>
      <c r="F335" s="8"/>
    </row>
    <row r="336" spans="4:6" ht="15.75" customHeight="1" x14ac:dyDescent="0.25">
      <c r="D336" s="5"/>
      <c r="E336" s="5"/>
      <c r="F336" s="8"/>
    </row>
    <row r="337" spans="4:6" ht="15.75" customHeight="1" x14ac:dyDescent="0.25">
      <c r="D337" s="5"/>
      <c r="E337" s="5"/>
      <c r="F337" s="8"/>
    </row>
    <row r="338" spans="4:6" ht="15.75" customHeight="1" x14ac:dyDescent="0.25">
      <c r="D338" s="5"/>
      <c r="E338" s="5"/>
      <c r="F338" s="8"/>
    </row>
    <row r="339" spans="4:6" ht="15.75" customHeight="1" x14ac:dyDescent="0.25">
      <c r="D339" s="5"/>
      <c r="E339" s="5"/>
      <c r="F339" s="8"/>
    </row>
    <row r="340" spans="4:6" ht="15.75" customHeight="1" x14ac:dyDescent="0.25">
      <c r="D340" s="5"/>
      <c r="E340" s="5"/>
      <c r="F340" s="8"/>
    </row>
    <row r="341" spans="4:6" ht="15.75" customHeight="1" x14ac:dyDescent="0.25">
      <c r="D341" s="5"/>
      <c r="E341" s="5"/>
      <c r="F341" s="8"/>
    </row>
    <row r="342" spans="4:6" ht="15.75" customHeight="1" x14ac:dyDescent="0.25">
      <c r="D342" s="5"/>
      <c r="E342" s="5"/>
      <c r="F342" s="8"/>
    </row>
    <row r="343" spans="4:6" ht="15.75" customHeight="1" x14ac:dyDescent="0.25">
      <c r="D343" s="5"/>
      <c r="E343" s="5"/>
      <c r="F343" s="8"/>
    </row>
    <row r="344" spans="4:6" ht="15.75" customHeight="1" x14ac:dyDescent="0.25">
      <c r="D344" s="5"/>
      <c r="E344" s="5"/>
      <c r="F344" s="8"/>
    </row>
    <row r="345" spans="4:6" ht="15.75" customHeight="1" x14ac:dyDescent="0.25">
      <c r="D345" s="5"/>
      <c r="E345" s="5"/>
      <c r="F345" s="8"/>
    </row>
    <row r="346" spans="4:6" ht="15.75" customHeight="1" x14ac:dyDescent="0.25">
      <c r="D346" s="5"/>
      <c r="E346" s="5"/>
      <c r="F346" s="8"/>
    </row>
    <row r="347" spans="4:6" ht="15.75" customHeight="1" x14ac:dyDescent="0.25">
      <c r="D347" s="5"/>
      <c r="E347" s="5"/>
      <c r="F347" s="8"/>
    </row>
    <row r="348" spans="4:6" ht="15.75" customHeight="1" x14ac:dyDescent="0.25">
      <c r="D348" s="5"/>
      <c r="E348" s="5"/>
      <c r="F348" s="8"/>
    </row>
    <row r="349" spans="4:6" ht="15.75" customHeight="1" x14ac:dyDescent="0.25">
      <c r="D349" s="5"/>
      <c r="E349" s="5"/>
      <c r="F349" s="8"/>
    </row>
    <row r="350" spans="4:6" ht="15.75" customHeight="1" x14ac:dyDescent="0.25">
      <c r="D350" s="5"/>
      <c r="E350" s="5"/>
      <c r="F350" s="8"/>
    </row>
    <row r="351" spans="4:6" ht="15.75" customHeight="1" x14ac:dyDescent="0.25">
      <c r="D351" s="5"/>
      <c r="E351" s="5"/>
      <c r="F351" s="8"/>
    </row>
    <row r="352" spans="4:6" ht="15.75" customHeight="1" x14ac:dyDescent="0.25">
      <c r="D352" s="5"/>
      <c r="E352" s="5"/>
      <c r="F352" s="8"/>
    </row>
    <row r="353" spans="4:6" ht="15.75" customHeight="1" x14ac:dyDescent="0.25">
      <c r="D353" s="5"/>
      <c r="E353" s="5"/>
      <c r="F353" s="8"/>
    </row>
    <row r="354" spans="4:6" ht="15.75" customHeight="1" x14ac:dyDescent="0.25">
      <c r="D354" s="5"/>
      <c r="E354" s="5"/>
      <c r="F354" s="8"/>
    </row>
    <row r="355" spans="4:6" ht="15.75" customHeight="1" x14ac:dyDescent="0.25">
      <c r="D355" s="5"/>
      <c r="E355" s="5"/>
      <c r="F355" s="8"/>
    </row>
    <row r="356" spans="4:6" ht="15.75" customHeight="1" x14ac:dyDescent="0.25">
      <c r="D356" s="5"/>
      <c r="E356" s="5"/>
      <c r="F356" s="8"/>
    </row>
    <row r="357" spans="4:6" ht="15.75" customHeight="1" x14ac:dyDescent="0.25">
      <c r="D357" s="5"/>
      <c r="E357" s="5"/>
      <c r="F357" s="8"/>
    </row>
    <row r="358" spans="4:6" ht="15.75" customHeight="1" x14ac:dyDescent="0.25">
      <c r="D358" s="5"/>
      <c r="E358" s="5"/>
      <c r="F358" s="8"/>
    </row>
    <row r="359" spans="4:6" ht="15.75" customHeight="1" x14ac:dyDescent="0.25">
      <c r="D359" s="5"/>
      <c r="E359" s="5"/>
      <c r="F359" s="8"/>
    </row>
    <row r="360" spans="4:6" ht="15.75" customHeight="1" x14ac:dyDescent="0.25">
      <c r="D360" s="5"/>
      <c r="E360" s="5"/>
      <c r="F360" s="8"/>
    </row>
    <row r="361" spans="4:6" ht="15.75" customHeight="1" x14ac:dyDescent="0.25">
      <c r="D361" s="5"/>
      <c r="E361" s="5"/>
      <c r="F361" s="8"/>
    </row>
    <row r="362" spans="4:6" ht="15.75" customHeight="1" x14ac:dyDescent="0.25">
      <c r="D362" s="5"/>
      <c r="E362" s="5"/>
      <c r="F362" s="8"/>
    </row>
    <row r="363" spans="4:6" ht="15.75" customHeight="1" x14ac:dyDescent="0.25">
      <c r="D363" s="5"/>
      <c r="E363" s="5"/>
      <c r="F363" s="8"/>
    </row>
    <row r="364" spans="4:6" ht="15.75" customHeight="1" x14ac:dyDescent="0.25">
      <c r="D364" s="5"/>
      <c r="E364" s="5"/>
      <c r="F364" s="8"/>
    </row>
    <row r="365" spans="4:6" ht="15.75" customHeight="1" x14ac:dyDescent="0.25">
      <c r="D365" s="5"/>
      <c r="E365" s="5"/>
      <c r="F365" s="8"/>
    </row>
    <row r="366" spans="4:6" ht="15.75" customHeight="1" x14ac:dyDescent="0.25">
      <c r="D366" s="5"/>
      <c r="E366" s="5"/>
      <c r="F366" s="8"/>
    </row>
    <row r="367" spans="4:6" ht="15.75" customHeight="1" x14ac:dyDescent="0.25">
      <c r="D367" s="5"/>
      <c r="E367" s="5"/>
      <c r="F367" s="8"/>
    </row>
    <row r="368" spans="4:6" ht="15.75" customHeight="1" x14ac:dyDescent="0.25">
      <c r="D368" s="5"/>
      <c r="E368" s="5"/>
      <c r="F368" s="8"/>
    </row>
    <row r="369" spans="4:6" ht="15.75" customHeight="1" x14ac:dyDescent="0.25">
      <c r="D369" s="5"/>
      <c r="E369" s="5"/>
      <c r="F369" s="8"/>
    </row>
    <row r="370" spans="4:6" ht="15.75" customHeight="1" x14ac:dyDescent="0.25">
      <c r="D370" s="5"/>
      <c r="E370" s="5"/>
      <c r="F370" s="8"/>
    </row>
    <row r="371" spans="4:6" ht="15.75" customHeight="1" x14ac:dyDescent="0.25">
      <c r="D371" s="5"/>
      <c r="E371" s="5"/>
      <c r="F371" s="8"/>
    </row>
    <row r="372" spans="4:6" ht="15.75" customHeight="1" x14ac:dyDescent="0.25">
      <c r="D372" s="5"/>
      <c r="E372" s="5"/>
      <c r="F372" s="8"/>
    </row>
    <row r="373" spans="4:6" ht="15.75" customHeight="1" x14ac:dyDescent="0.25">
      <c r="D373" s="5"/>
      <c r="E373" s="5"/>
      <c r="F373" s="8"/>
    </row>
    <row r="374" spans="4:6" ht="15.75" customHeight="1" x14ac:dyDescent="0.25">
      <c r="D374" s="5"/>
      <c r="E374" s="5"/>
      <c r="F374" s="8"/>
    </row>
    <row r="375" spans="4:6" ht="15.75" customHeight="1" x14ac:dyDescent="0.25">
      <c r="D375" s="5"/>
      <c r="E375" s="5"/>
      <c r="F375" s="8"/>
    </row>
    <row r="376" spans="4:6" ht="15.75" customHeight="1" x14ac:dyDescent="0.25">
      <c r="D376" s="5"/>
      <c r="E376" s="5"/>
      <c r="F376" s="8"/>
    </row>
    <row r="377" spans="4:6" ht="15.75" customHeight="1" x14ac:dyDescent="0.25">
      <c r="D377" s="5"/>
      <c r="E377" s="5"/>
      <c r="F377" s="8"/>
    </row>
    <row r="378" spans="4:6" ht="15.75" customHeight="1" x14ac:dyDescent="0.25">
      <c r="D378" s="5"/>
      <c r="E378" s="5"/>
      <c r="F378" s="8"/>
    </row>
    <row r="379" spans="4:6" ht="15.75" customHeight="1" x14ac:dyDescent="0.25">
      <c r="D379" s="5"/>
      <c r="E379" s="5"/>
      <c r="F379" s="8"/>
    </row>
    <row r="380" spans="4:6" ht="15.75" customHeight="1" x14ac:dyDescent="0.25">
      <c r="D380" s="5"/>
      <c r="E380" s="5"/>
      <c r="F380" s="8"/>
    </row>
    <row r="381" spans="4:6" ht="15.75" customHeight="1" x14ac:dyDescent="0.25">
      <c r="D381" s="5"/>
      <c r="E381" s="5"/>
      <c r="F381" s="8"/>
    </row>
    <row r="382" spans="4:6" ht="15.75" customHeight="1" x14ac:dyDescent="0.25">
      <c r="D382" s="5"/>
      <c r="E382" s="5"/>
      <c r="F382" s="8"/>
    </row>
    <row r="383" spans="4:6" ht="15.75" customHeight="1" x14ac:dyDescent="0.25">
      <c r="D383" s="5"/>
      <c r="E383" s="5"/>
      <c r="F383" s="8"/>
    </row>
    <row r="384" spans="4:6" ht="15.75" customHeight="1" x14ac:dyDescent="0.25">
      <c r="D384" s="5"/>
      <c r="E384" s="5"/>
      <c r="F384" s="8"/>
    </row>
    <row r="385" spans="4:6" ht="15.75" customHeight="1" x14ac:dyDescent="0.25">
      <c r="D385" s="5"/>
      <c r="E385" s="5"/>
      <c r="F385" s="8"/>
    </row>
    <row r="386" spans="4:6" ht="15.75" customHeight="1" x14ac:dyDescent="0.25">
      <c r="D386" s="5"/>
      <c r="E386" s="5"/>
      <c r="F386" s="8"/>
    </row>
    <row r="387" spans="4:6" ht="15.75" customHeight="1" x14ac:dyDescent="0.25">
      <c r="D387" s="5"/>
      <c r="E387" s="5"/>
      <c r="F387" s="8"/>
    </row>
    <row r="388" spans="4:6" ht="15.75" customHeight="1" x14ac:dyDescent="0.25">
      <c r="D388" s="5"/>
      <c r="E388" s="5"/>
      <c r="F388" s="8"/>
    </row>
    <row r="389" spans="4:6" ht="15.75" customHeight="1" x14ac:dyDescent="0.25">
      <c r="D389" s="5"/>
      <c r="E389" s="5"/>
      <c r="F389" s="8"/>
    </row>
    <row r="390" spans="4:6" ht="15.75" customHeight="1" x14ac:dyDescent="0.25">
      <c r="D390" s="5"/>
      <c r="E390" s="5"/>
      <c r="F390" s="8"/>
    </row>
    <row r="391" spans="4:6" ht="15.75" customHeight="1" x14ac:dyDescent="0.25">
      <c r="D391" s="5"/>
      <c r="E391" s="5"/>
      <c r="F391" s="8"/>
    </row>
    <row r="392" spans="4:6" ht="15.75" customHeight="1" x14ac:dyDescent="0.25">
      <c r="D392" s="5"/>
      <c r="E392" s="5"/>
      <c r="F392" s="8"/>
    </row>
    <row r="393" spans="4:6" ht="15.75" customHeight="1" x14ac:dyDescent="0.25">
      <c r="D393" s="5"/>
      <c r="E393" s="5"/>
      <c r="F393" s="8"/>
    </row>
    <row r="394" spans="4:6" ht="15.75" customHeight="1" x14ac:dyDescent="0.25">
      <c r="D394" s="5"/>
      <c r="E394" s="5"/>
      <c r="F394" s="8"/>
    </row>
    <row r="395" spans="4:6" ht="15.75" customHeight="1" x14ac:dyDescent="0.25">
      <c r="D395" s="5"/>
      <c r="E395" s="5"/>
      <c r="F395" s="8"/>
    </row>
    <row r="396" spans="4:6" ht="15.75" customHeight="1" x14ac:dyDescent="0.25">
      <c r="D396" s="5"/>
      <c r="E396" s="5"/>
      <c r="F396" s="8"/>
    </row>
    <row r="397" spans="4:6" ht="15.75" customHeight="1" x14ac:dyDescent="0.25">
      <c r="D397" s="5"/>
      <c r="E397" s="5"/>
      <c r="F397" s="8"/>
    </row>
    <row r="398" spans="4:6" ht="15.75" customHeight="1" x14ac:dyDescent="0.25">
      <c r="D398" s="5"/>
      <c r="E398" s="5"/>
      <c r="F398" s="8"/>
    </row>
    <row r="399" spans="4:6" ht="15.75" customHeight="1" x14ac:dyDescent="0.25">
      <c r="D399" s="5"/>
      <c r="E399" s="5"/>
      <c r="F399" s="8"/>
    </row>
    <row r="400" spans="4:6" ht="15.75" customHeight="1" x14ac:dyDescent="0.25">
      <c r="D400" s="5"/>
      <c r="E400" s="5"/>
      <c r="F400" s="8"/>
    </row>
    <row r="401" spans="4:6" ht="15.75" customHeight="1" x14ac:dyDescent="0.25">
      <c r="D401" s="5"/>
      <c r="E401" s="5"/>
      <c r="F401" s="8"/>
    </row>
    <row r="402" spans="4:6" ht="15.75" customHeight="1" x14ac:dyDescent="0.25">
      <c r="D402" s="5"/>
      <c r="E402" s="5"/>
      <c r="F402" s="8"/>
    </row>
    <row r="403" spans="4:6" ht="15.75" customHeight="1" x14ac:dyDescent="0.25">
      <c r="D403" s="5"/>
      <c r="E403" s="5"/>
      <c r="F403" s="8"/>
    </row>
    <row r="404" spans="4:6" ht="15.75" customHeight="1" x14ac:dyDescent="0.25">
      <c r="D404" s="5"/>
      <c r="E404" s="5"/>
      <c r="F404" s="8"/>
    </row>
    <row r="405" spans="4:6" ht="15.75" customHeight="1" x14ac:dyDescent="0.25">
      <c r="D405" s="5"/>
      <c r="E405" s="5"/>
      <c r="F405" s="8"/>
    </row>
    <row r="406" spans="4:6" ht="15.75" customHeight="1" x14ac:dyDescent="0.25">
      <c r="D406" s="5"/>
      <c r="E406" s="5"/>
      <c r="F406" s="8"/>
    </row>
    <row r="407" spans="4:6" ht="15.75" customHeight="1" x14ac:dyDescent="0.25">
      <c r="D407" s="5"/>
      <c r="E407" s="5"/>
      <c r="F407" s="8"/>
    </row>
    <row r="408" spans="4:6" ht="15.75" customHeight="1" x14ac:dyDescent="0.25">
      <c r="D408" s="5"/>
      <c r="E408" s="5"/>
      <c r="F408" s="8"/>
    </row>
    <row r="409" spans="4:6" ht="15.75" customHeight="1" x14ac:dyDescent="0.25">
      <c r="D409" s="5"/>
      <c r="E409" s="5"/>
      <c r="F409" s="8"/>
    </row>
    <row r="410" spans="4:6" ht="15.75" customHeight="1" x14ac:dyDescent="0.25">
      <c r="D410" s="5"/>
      <c r="E410" s="5"/>
      <c r="F410" s="8"/>
    </row>
    <row r="411" spans="4:6" ht="15.75" customHeight="1" x14ac:dyDescent="0.25">
      <c r="D411" s="5"/>
      <c r="E411" s="5"/>
      <c r="F411" s="8"/>
    </row>
    <row r="412" spans="4:6" ht="15.75" customHeight="1" x14ac:dyDescent="0.25">
      <c r="D412" s="5"/>
      <c r="E412" s="5"/>
      <c r="F412" s="8"/>
    </row>
    <row r="413" spans="4:6" ht="15.75" customHeight="1" x14ac:dyDescent="0.25">
      <c r="D413" s="5"/>
      <c r="E413" s="5"/>
      <c r="F413" s="8"/>
    </row>
    <row r="414" spans="4:6" ht="15.75" customHeight="1" x14ac:dyDescent="0.25">
      <c r="D414" s="5"/>
      <c r="E414" s="5"/>
      <c r="F414" s="8"/>
    </row>
    <row r="415" spans="4:6" ht="15.75" customHeight="1" x14ac:dyDescent="0.25">
      <c r="D415" s="5"/>
      <c r="E415" s="5"/>
      <c r="F415" s="8"/>
    </row>
    <row r="416" spans="4:6" ht="15.75" customHeight="1" x14ac:dyDescent="0.25">
      <c r="D416" s="5"/>
      <c r="E416" s="5"/>
      <c r="F416" s="8"/>
    </row>
    <row r="417" spans="4:6" ht="15.75" customHeight="1" x14ac:dyDescent="0.25">
      <c r="D417" s="5"/>
      <c r="E417" s="5"/>
      <c r="F417" s="8"/>
    </row>
    <row r="418" spans="4:6" ht="15.75" customHeight="1" x14ac:dyDescent="0.25">
      <c r="D418" s="5"/>
      <c r="E418" s="5"/>
      <c r="F418" s="8"/>
    </row>
    <row r="419" spans="4:6" ht="15.75" customHeight="1" x14ac:dyDescent="0.25">
      <c r="D419" s="5"/>
      <c r="E419" s="5"/>
      <c r="F419" s="8"/>
    </row>
    <row r="420" spans="4:6" ht="15.75" customHeight="1" x14ac:dyDescent="0.25">
      <c r="D420" s="5"/>
      <c r="E420" s="5"/>
      <c r="F420" s="8"/>
    </row>
    <row r="421" spans="4:6" ht="15.75" customHeight="1" x14ac:dyDescent="0.25">
      <c r="D421" s="5"/>
      <c r="E421" s="5"/>
      <c r="F421" s="8"/>
    </row>
    <row r="422" spans="4:6" ht="15.75" customHeight="1" x14ac:dyDescent="0.25">
      <c r="D422" s="5"/>
      <c r="E422" s="5"/>
      <c r="F422" s="8"/>
    </row>
    <row r="423" spans="4:6" ht="15.75" customHeight="1" x14ac:dyDescent="0.25">
      <c r="D423" s="5"/>
      <c r="E423" s="5"/>
      <c r="F423" s="8"/>
    </row>
    <row r="424" spans="4:6" ht="15.75" customHeight="1" x14ac:dyDescent="0.25">
      <c r="D424" s="5"/>
      <c r="E424" s="5"/>
      <c r="F424" s="8"/>
    </row>
    <row r="425" spans="4:6" ht="15.75" customHeight="1" x14ac:dyDescent="0.25">
      <c r="D425" s="5"/>
      <c r="E425" s="5"/>
      <c r="F425" s="8"/>
    </row>
    <row r="426" spans="4:6" ht="15.75" customHeight="1" x14ac:dyDescent="0.25">
      <c r="D426" s="5"/>
      <c r="E426" s="5"/>
      <c r="F426" s="8"/>
    </row>
    <row r="427" spans="4:6" ht="15.75" customHeight="1" x14ac:dyDescent="0.25">
      <c r="D427" s="5"/>
      <c r="E427" s="5"/>
      <c r="F427" s="8"/>
    </row>
    <row r="428" spans="4:6" ht="15.75" customHeight="1" x14ac:dyDescent="0.25">
      <c r="D428" s="5"/>
      <c r="E428" s="5"/>
      <c r="F428" s="8"/>
    </row>
    <row r="429" spans="4:6" ht="15.75" customHeight="1" x14ac:dyDescent="0.25">
      <c r="D429" s="5"/>
      <c r="E429" s="5"/>
      <c r="F429" s="8"/>
    </row>
    <row r="430" spans="4:6" ht="15.75" customHeight="1" x14ac:dyDescent="0.25">
      <c r="D430" s="5"/>
      <c r="E430" s="5"/>
      <c r="F430" s="8"/>
    </row>
    <row r="431" spans="4:6" ht="15.75" customHeight="1" x14ac:dyDescent="0.25">
      <c r="D431" s="5"/>
      <c r="E431" s="5"/>
      <c r="F431" s="8"/>
    </row>
    <row r="432" spans="4:6" ht="15.75" customHeight="1" x14ac:dyDescent="0.25">
      <c r="D432" s="5"/>
      <c r="E432" s="5"/>
      <c r="F432" s="8"/>
    </row>
    <row r="433" spans="4:6" ht="15.75" customHeight="1" x14ac:dyDescent="0.25">
      <c r="D433" s="5"/>
      <c r="E433" s="5"/>
      <c r="F433" s="8"/>
    </row>
    <row r="434" spans="4:6" ht="15.75" customHeight="1" x14ac:dyDescent="0.25">
      <c r="D434" s="5"/>
      <c r="E434" s="5"/>
      <c r="F434" s="8"/>
    </row>
    <row r="435" spans="4:6" ht="15.75" customHeight="1" x14ac:dyDescent="0.25">
      <c r="D435" s="5"/>
      <c r="E435" s="5"/>
      <c r="F435" s="8"/>
    </row>
    <row r="436" spans="4:6" ht="15.75" customHeight="1" x14ac:dyDescent="0.25">
      <c r="D436" s="5"/>
      <c r="E436" s="5"/>
      <c r="F436" s="8"/>
    </row>
    <row r="437" spans="4:6" ht="15.75" customHeight="1" x14ac:dyDescent="0.25">
      <c r="D437" s="5"/>
      <c r="E437" s="5"/>
      <c r="F437" s="8"/>
    </row>
    <row r="438" spans="4:6" ht="15.75" customHeight="1" x14ac:dyDescent="0.25">
      <c r="D438" s="5"/>
      <c r="E438" s="5"/>
      <c r="F438" s="8"/>
    </row>
    <row r="439" spans="4:6" ht="15.75" customHeight="1" x14ac:dyDescent="0.25">
      <c r="D439" s="5"/>
      <c r="E439" s="5"/>
      <c r="F439" s="8"/>
    </row>
    <row r="440" spans="4:6" ht="15.75" customHeight="1" x14ac:dyDescent="0.25">
      <c r="D440" s="5"/>
      <c r="E440" s="5"/>
      <c r="F440" s="8"/>
    </row>
    <row r="441" spans="4:6" ht="15.75" customHeight="1" x14ac:dyDescent="0.25">
      <c r="D441" s="5"/>
      <c r="E441" s="5"/>
      <c r="F441" s="8"/>
    </row>
    <row r="442" spans="4:6" ht="15.75" customHeight="1" x14ac:dyDescent="0.25">
      <c r="D442" s="5"/>
      <c r="E442" s="5"/>
      <c r="F442" s="8"/>
    </row>
    <row r="443" spans="4:6" ht="15.75" customHeight="1" x14ac:dyDescent="0.25">
      <c r="D443" s="5"/>
      <c r="E443" s="5"/>
      <c r="F443" s="8"/>
    </row>
    <row r="444" spans="4:6" ht="15.75" customHeight="1" x14ac:dyDescent="0.25">
      <c r="D444" s="5"/>
      <c r="E444" s="5"/>
      <c r="F444" s="8"/>
    </row>
    <row r="445" spans="4:6" ht="15.75" customHeight="1" x14ac:dyDescent="0.25">
      <c r="D445" s="5"/>
      <c r="E445" s="5"/>
      <c r="F445" s="8"/>
    </row>
    <row r="446" spans="4:6" ht="15.75" customHeight="1" x14ac:dyDescent="0.25">
      <c r="D446" s="5"/>
      <c r="E446" s="5"/>
      <c r="F446" s="8"/>
    </row>
    <row r="447" spans="4:6" ht="15.75" customHeight="1" x14ac:dyDescent="0.25">
      <c r="D447" s="5"/>
      <c r="E447" s="5"/>
      <c r="F447" s="8"/>
    </row>
    <row r="448" spans="4:6" ht="15.75" customHeight="1" x14ac:dyDescent="0.25">
      <c r="D448" s="5"/>
      <c r="E448" s="5"/>
      <c r="F448" s="8"/>
    </row>
    <row r="449" spans="4:6" ht="15.75" customHeight="1" x14ac:dyDescent="0.25">
      <c r="D449" s="5"/>
      <c r="E449" s="5"/>
      <c r="F449" s="8"/>
    </row>
    <row r="450" spans="4:6" ht="15.75" customHeight="1" x14ac:dyDescent="0.25">
      <c r="D450" s="5"/>
      <c r="E450" s="5"/>
      <c r="F450" s="8"/>
    </row>
    <row r="451" spans="4:6" ht="15.75" customHeight="1" x14ac:dyDescent="0.25">
      <c r="D451" s="5"/>
      <c r="E451" s="5"/>
      <c r="F451" s="8"/>
    </row>
    <row r="452" spans="4:6" ht="15.75" customHeight="1" x14ac:dyDescent="0.25">
      <c r="D452" s="5"/>
      <c r="E452" s="5"/>
      <c r="F452" s="8"/>
    </row>
    <row r="453" spans="4:6" ht="15.75" customHeight="1" x14ac:dyDescent="0.25">
      <c r="D453" s="5"/>
      <c r="E453" s="5"/>
      <c r="F453" s="8"/>
    </row>
    <row r="454" spans="4:6" ht="15.75" customHeight="1" x14ac:dyDescent="0.25">
      <c r="D454" s="5"/>
      <c r="E454" s="5"/>
      <c r="F454" s="8"/>
    </row>
    <row r="455" spans="4:6" ht="15.75" customHeight="1" x14ac:dyDescent="0.25">
      <c r="D455" s="5"/>
      <c r="E455" s="5"/>
      <c r="F455" s="8"/>
    </row>
    <row r="456" spans="4:6" ht="15.75" customHeight="1" x14ac:dyDescent="0.25">
      <c r="D456" s="5"/>
      <c r="E456" s="5"/>
      <c r="F456" s="8"/>
    </row>
    <row r="457" spans="4:6" ht="15.75" customHeight="1" x14ac:dyDescent="0.25">
      <c r="D457" s="5"/>
      <c r="E457" s="5"/>
      <c r="F457" s="8"/>
    </row>
    <row r="458" spans="4:6" ht="15.75" customHeight="1" x14ac:dyDescent="0.25">
      <c r="D458" s="5"/>
      <c r="E458" s="5"/>
      <c r="F458" s="8"/>
    </row>
    <row r="459" spans="4:6" ht="15.75" customHeight="1" x14ac:dyDescent="0.25">
      <c r="D459" s="5"/>
      <c r="E459" s="5"/>
      <c r="F459" s="8"/>
    </row>
    <row r="460" spans="4:6" ht="15.75" customHeight="1" x14ac:dyDescent="0.25">
      <c r="D460" s="5"/>
      <c r="E460" s="5"/>
      <c r="F460" s="8"/>
    </row>
    <row r="461" spans="4:6" ht="15.75" customHeight="1" x14ac:dyDescent="0.25">
      <c r="D461" s="5"/>
      <c r="E461" s="5"/>
      <c r="F461" s="8"/>
    </row>
    <row r="462" spans="4:6" ht="15.75" customHeight="1" x14ac:dyDescent="0.25">
      <c r="D462" s="5"/>
      <c r="E462" s="5"/>
      <c r="F462" s="8"/>
    </row>
    <row r="463" spans="4:6" ht="15.75" customHeight="1" x14ac:dyDescent="0.25">
      <c r="D463" s="5"/>
      <c r="E463" s="5"/>
      <c r="F463" s="8"/>
    </row>
    <row r="464" spans="4:6" ht="15.75" customHeight="1" x14ac:dyDescent="0.25">
      <c r="D464" s="5"/>
      <c r="E464" s="5"/>
      <c r="F464" s="8"/>
    </row>
    <row r="465" spans="4:6" ht="15.75" customHeight="1" x14ac:dyDescent="0.25">
      <c r="D465" s="5"/>
      <c r="E465" s="5"/>
      <c r="F465" s="8"/>
    </row>
    <row r="466" spans="4:6" ht="15.75" customHeight="1" x14ac:dyDescent="0.25">
      <c r="D466" s="5"/>
      <c r="E466" s="5"/>
      <c r="F466" s="8"/>
    </row>
    <row r="467" spans="4:6" ht="15.75" customHeight="1" x14ac:dyDescent="0.25">
      <c r="D467" s="5"/>
      <c r="E467" s="5"/>
      <c r="F467" s="8"/>
    </row>
    <row r="468" spans="4:6" ht="15.75" customHeight="1" x14ac:dyDescent="0.25">
      <c r="D468" s="5"/>
      <c r="E468" s="5"/>
      <c r="F468" s="8"/>
    </row>
    <row r="469" spans="4:6" ht="15.75" customHeight="1" x14ac:dyDescent="0.25">
      <c r="D469" s="5"/>
      <c r="E469" s="5"/>
      <c r="F469" s="8"/>
    </row>
    <row r="470" spans="4:6" ht="15.75" customHeight="1" x14ac:dyDescent="0.25">
      <c r="D470" s="5"/>
      <c r="E470" s="5"/>
      <c r="F470" s="8"/>
    </row>
    <row r="471" spans="4:6" ht="15.75" customHeight="1" x14ac:dyDescent="0.25">
      <c r="D471" s="5"/>
      <c r="E471" s="5"/>
      <c r="F471" s="8"/>
    </row>
    <row r="472" spans="4:6" ht="15.75" customHeight="1" x14ac:dyDescent="0.25">
      <c r="D472" s="5"/>
      <c r="E472" s="5"/>
      <c r="F472" s="8"/>
    </row>
    <row r="473" spans="4:6" ht="15.75" customHeight="1" x14ac:dyDescent="0.25">
      <c r="D473" s="5"/>
      <c r="E473" s="5"/>
      <c r="F473" s="8"/>
    </row>
    <row r="474" spans="4:6" ht="15.75" customHeight="1" x14ac:dyDescent="0.25">
      <c r="D474" s="5"/>
      <c r="E474" s="5"/>
      <c r="F474" s="8"/>
    </row>
    <row r="475" spans="4:6" ht="15.75" customHeight="1" x14ac:dyDescent="0.25">
      <c r="D475" s="5"/>
      <c r="E475" s="5"/>
      <c r="F475" s="8"/>
    </row>
    <row r="476" spans="4:6" ht="15.75" customHeight="1" x14ac:dyDescent="0.25">
      <c r="D476" s="5"/>
      <c r="E476" s="5"/>
      <c r="F476" s="8"/>
    </row>
    <row r="477" spans="4:6" ht="15.75" customHeight="1" x14ac:dyDescent="0.25">
      <c r="D477" s="5"/>
      <c r="E477" s="5"/>
      <c r="F477" s="8"/>
    </row>
    <row r="478" spans="4:6" ht="15.75" customHeight="1" x14ac:dyDescent="0.25">
      <c r="D478" s="5"/>
      <c r="E478" s="5"/>
      <c r="F478" s="8"/>
    </row>
    <row r="479" spans="4:6" ht="15.75" customHeight="1" x14ac:dyDescent="0.25">
      <c r="D479" s="5"/>
      <c r="E479" s="5"/>
      <c r="F479" s="8"/>
    </row>
    <row r="480" spans="4:6" ht="15.75" customHeight="1" x14ac:dyDescent="0.25">
      <c r="D480" s="5"/>
      <c r="E480" s="5"/>
      <c r="F480" s="8"/>
    </row>
    <row r="481" spans="4:6" ht="15.75" customHeight="1" x14ac:dyDescent="0.25">
      <c r="D481" s="5"/>
      <c r="E481" s="5"/>
      <c r="F481" s="8"/>
    </row>
    <row r="482" spans="4:6" ht="15.75" customHeight="1" x14ac:dyDescent="0.25">
      <c r="D482" s="5"/>
      <c r="E482" s="5"/>
      <c r="F482" s="8"/>
    </row>
    <row r="483" spans="4:6" ht="15.75" customHeight="1" x14ac:dyDescent="0.25">
      <c r="D483" s="5"/>
      <c r="E483" s="5"/>
      <c r="F483" s="8"/>
    </row>
    <row r="484" spans="4:6" ht="15.75" customHeight="1" x14ac:dyDescent="0.25">
      <c r="D484" s="5"/>
      <c r="E484" s="5"/>
      <c r="F484" s="8"/>
    </row>
    <row r="485" spans="4:6" ht="15.75" customHeight="1" x14ac:dyDescent="0.25">
      <c r="D485" s="5"/>
      <c r="E485" s="5"/>
      <c r="F485" s="8"/>
    </row>
    <row r="486" spans="4:6" ht="15.75" customHeight="1" x14ac:dyDescent="0.25">
      <c r="D486" s="5"/>
      <c r="E486" s="5"/>
      <c r="F486" s="8"/>
    </row>
    <row r="487" spans="4:6" ht="15.75" customHeight="1" x14ac:dyDescent="0.25">
      <c r="D487" s="5"/>
      <c r="E487" s="5"/>
      <c r="F487" s="8"/>
    </row>
    <row r="488" spans="4:6" ht="15.75" customHeight="1" x14ac:dyDescent="0.25">
      <c r="D488" s="5"/>
      <c r="E488" s="5"/>
      <c r="F488" s="8"/>
    </row>
    <row r="489" spans="4:6" ht="15.75" customHeight="1" x14ac:dyDescent="0.25">
      <c r="D489" s="5"/>
      <c r="E489" s="5"/>
      <c r="F489" s="8"/>
    </row>
    <row r="490" spans="4:6" ht="15.75" customHeight="1" x14ac:dyDescent="0.25">
      <c r="D490" s="5"/>
      <c r="E490" s="5"/>
      <c r="F490" s="8"/>
    </row>
    <row r="491" spans="4:6" ht="15.75" customHeight="1" x14ac:dyDescent="0.25">
      <c r="D491" s="5"/>
      <c r="E491" s="5"/>
      <c r="F491" s="8"/>
    </row>
    <row r="492" spans="4:6" ht="15.75" customHeight="1" x14ac:dyDescent="0.25">
      <c r="D492" s="5"/>
      <c r="E492" s="5"/>
      <c r="F492" s="8"/>
    </row>
    <row r="493" spans="4:6" ht="15.75" customHeight="1" x14ac:dyDescent="0.25">
      <c r="D493" s="5"/>
      <c r="E493" s="5"/>
      <c r="F493" s="8"/>
    </row>
    <row r="494" spans="4:6" ht="15.75" customHeight="1" x14ac:dyDescent="0.25">
      <c r="D494" s="5"/>
      <c r="E494" s="5"/>
      <c r="F494" s="8"/>
    </row>
    <row r="495" spans="4:6" ht="15.75" customHeight="1" x14ac:dyDescent="0.25">
      <c r="D495" s="5"/>
      <c r="E495" s="5"/>
      <c r="F495" s="8"/>
    </row>
    <row r="496" spans="4:6" ht="15.75" customHeight="1" x14ac:dyDescent="0.25">
      <c r="D496" s="5"/>
      <c r="E496" s="5"/>
      <c r="F496" s="8"/>
    </row>
    <row r="497" spans="4:6" ht="15.75" customHeight="1" x14ac:dyDescent="0.25">
      <c r="D497" s="5"/>
      <c r="E497" s="5"/>
      <c r="F497" s="8"/>
    </row>
    <row r="498" spans="4:6" ht="15.75" customHeight="1" x14ac:dyDescent="0.25">
      <c r="D498" s="5"/>
      <c r="E498" s="5"/>
      <c r="F498" s="8"/>
    </row>
    <row r="499" spans="4:6" ht="15.75" customHeight="1" x14ac:dyDescent="0.25">
      <c r="D499" s="5"/>
      <c r="E499" s="5"/>
      <c r="F499" s="8"/>
    </row>
    <row r="500" spans="4:6" ht="15.75" customHeight="1" x14ac:dyDescent="0.25">
      <c r="D500" s="5"/>
      <c r="E500" s="5"/>
      <c r="F500" s="8"/>
    </row>
    <row r="501" spans="4:6" ht="15.75" customHeight="1" x14ac:dyDescent="0.25">
      <c r="D501" s="5"/>
      <c r="E501" s="5"/>
      <c r="F501" s="8"/>
    </row>
    <row r="502" spans="4:6" ht="15.75" customHeight="1" x14ac:dyDescent="0.25">
      <c r="D502" s="5"/>
      <c r="E502" s="5"/>
      <c r="F502" s="8"/>
    </row>
    <row r="503" spans="4:6" ht="15.75" customHeight="1" x14ac:dyDescent="0.25">
      <c r="D503" s="5"/>
      <c r="E503" s="5"/>
      <c r="F503" s="8"/>
    </row>
    <row r="504" spans="4:6" ht="15.75" customHeight="1" x14ac:dyDescent="0.25">
      <c r="D504" s="5"/>
      <c r="E504" s="5"/>
      <c r="F504" s="8"/>
    </row>
    <row r="505" spans="4:6" ht="15.75" customHeight="1" x14ac:dyDescent="0.25">
      <c r="D505" s="5"/>
      <c r="E505" s="5"/>
      <c r="F505" s="8"/>
    </row>
    <row r="506" spans="4:6" ht="15.75" customHeight="1" x14ac:dyDescent="0.25">
      <c r="D506" s="5"/>
      <c r="E506" s="5"/>
      <c r="F506" s="8"/>
    </row>
    <row r="507" spans="4:6" ht="15.75" customHeight="1" x14ac:dyDescent="0.25">
      <c r="D507" s="5"/>
      <c r="E507" s="5"/>
      <c r="F507" s="8"/>
    </row>
    <row r="508" spans="4:6" ht="15.75" customHeight="1" x14ac:dyDescent="0.25">
      <c r="D508" s="5"/>
      <c r="E508" s="5"/>
      <c r="F508" s="8"/>
    </row>
    <row r="509" spans="4:6" ht="15.75" customHeight="1" x14ac:dyDescent="0.25">
      <c r="D509" s="5"/>
      <c r="E509" s="5"/>
      <c r="F509" s="8"/>
    </row>
    <row r="510" spans="4:6" ht="15.75" customHeight="1" x14ac:dyDescent="0.25">
      <c r="D510" s="5"/>
      <c r="E510" s="5"/>
      <c r="F510" s="8"/>
    </row>
    <row r="511" spans="4:6" ht="15.75" customHeight="1" x14ac:dyDescent="0.25">
      <c r="D511" s="5"/>
      <c r="E511" s="5"/>
      <c r="F511" s="8"/>
    </row>
    <row r="512" spans="4:6" ht="15.75" customHeight="1" x14ac:dyDescent="0.25">
      <c r="D512" s="5"/>
      <c r="E512" s="5"/>
      <c r="F512" s="8"/>
    </row>
    <row r="513" spans="4:6" ht="15.75" customHeight="1" x14ac:dyDescent="0.25">
      <c r="D513" s="5"/>
      <c r="E513" s="5"/>
      <c r="F513" s="8"/>
    </row>
    <row r="514" spans="4:6" ht="15.75" customHeight="1" x14ac:dyDescent="0.25">
      <c r="D514" s="5"/>
      <c r="E514" s="5"/>
      <c r="F514" s="8"/>
    </row>
    <row r="515" spans="4:6" ht="15.75" customHeight="1" x14ac:dyDescent="0.25">
      <c r="D515" s="5"/>
      <c r="E515" s="5"/>
      <c r="F515" s="8"/>
    </row>
    <row r="516" spans="4:6" ht="15.75" customHeight="1" x14ac:dyDescent="0.25">
      <c r="D516" s="5"/>
      <c r="E516" s="5"/>
      <c r="F516" s="8"/>
    </row>
    <row r="517" spans="4:6" ht="15.75" customHeight="1" x14ac:dyDescent="0.25">
      <c r="D517" s="5"/>
      <c r="E517" s="5"/>
      <c r="F517" s="8"/>
    </row>
    <row r="518" spans="4:6" ht="15.75" customHeight="1" x14ac:dyDescent="0.25">
      <c r="D518" s="5"/>
      <c r="E518" s="5"/>
      <c r="F518" s="8"/>
    </row>
    <row r="519" spans="4:6" ht="15.75" customHeight="1" x14ac:dyDescent="0.25">
      <c r="D519" s="5"/>
      <c r="E519" s="5"/>
      <c r="F519" s="8"/>
    </row>
    <row r="520" spans="4:6" ht="15.75" customHeight="1" x14ac:dyDescent="0.25">
      <c r="D520" s="5"/>
      <c r="E520" s="5"/>
      <c r="F520" s="8"/>
    </row>
    <row r="521" spans="4:6" ht="15.75" customHeight="1" x14ac:dyDescent="0.25">
      <c r="D521" s="5"/>
      <c r="E521" s="5"/>
      <c r="F521" s="8"/>
    </row>
    <row r="522" spans="4:6" ht="15.75" customHeight="1" x14ac:dyDescent="0.25">
      <c r="D522" s="5"/>
      <c r="E522" s="5"/>
      <c r="F522" s="8"/>
    </row>
    <row r="523" spans="4:6" ht="15.75" customHeight="1" x14ac:dyDescent="0.25">
      <c r="D523" s="5"/>
      <c r="E523" s="5"/>
      <c r="F523" s="8"/>
    </row>
    <row r="524" spans="4:6" ht="15.75" customHeight="1" x14ac:dyDescent="0.25">
      <c r="D524" s="5"/>
      <c r="E524" s="5"/>
      <c r="F524" s="8"/>
    </row>
    <row r="525" spans="4:6" ht="15.75" customHeight="1" x14ac:dyDescent="0.25">
      <c r="D525" s="5"/>
      <c r="E525" s="5"/>
      <c r="F525" s="8"/>
    </row>
    <row r="526" spans="4:6" ht="15.75" customHeight="1" x14ac:dyDescent="0.25">
      <c r="D526" s="5"/>
      <c r="E526" s="5"/>
      <c r="F526" s="8"/>
    </row>
    <row r="527" spans="4:6" ht="15.75" customHeight="1" x14ac:dyDescent="0.25">
      <c r="D527" s="5"/>
      <c r="E527" s="5"/>
      <c r="F527" s="8"/>
    </row>
    <row r="528" spans="4:6" ht="15.75" customHeight="1" x14ac:dyDescent="0.25">
      <c r="D528" s="5"/>
      <c r="E528" s="5"/>
      <c r="F528" s="8"/>
    </row>
    <row r="529" spans="4:6" ht="15.75" customHeight="1" x14ac:dyDescent="0.25">
      <c r="D529" s="5"/>
      <c r="E529" s="5"/>
      <c r="F529" s="8"/>
    </row>
    <row r="530" spans="4:6" ht="15.75" customHeight="1" x14ac:dyDescent="0.25">
      <c r="D530" s="5"/>
      <c r="E530" s="5"/>
      <c r="F530" s="8"/>
    </row>
    <row r="531" spans="4:6" ht="15.75" customHeight="1" x14ac:dyDescent="0.25">
      <c r="D531" s="5"/>
      <c r="E531" s="5"/>
      <c r="F531" s="8"/>
    </row>
    <row r="532" spans="4:6" ht="15.75" customHeight="1" x14ac:dyDescent="0.25">
      <c r="D532" s="5"/>
      <c r="E532" s="5"/>
      <c r="F532" s="8"/>
    </row>
    <row r="533" spans="4:6" ht="15.75" customHeight="1" x14ac:dyDescent="0.25">
      <c r="D533" s="5"/>
      <c r="E533" s="5"/>
      <c r="F533" s="8"/>
    </row>
    <row r="534" spans="4:6" ht="15.75" customHeight="1" x14ac:dyDescent="0.25">
      <c r="D534" s="5"/>
      <c r="E534" s="5"/>
      <c r="F534" s="8"/>
    </row>
    <row r="535" spans="4:6" ht="15.75" customHeight="1" x14ac:dyDescent="0.25">
      <c r="D535" s="5"/>
      <c r="E535" s="5"/>
      <c r="F535" s="8"/>
    </row>
    <row r="536" spans="4:6" ht="15.75" customHeight="1" x14ac:dyDescent="0.25">
      <c r="D536" s="5"/>
      <c r="E536" s="5"/>
      <c r="F536" s="8"/>
    </row>
    <row r="537" spans="4:6" ht="15.75" customHeight="1" x14ac:dyDescent="0.25">
      <c r="D537" s="5"/>
      <c r="E537" s="5"/>
      <c r="F537" s="8"/>
    </row>
    <row r="538" spans="4:6" ht="15.75" customHeight="1" x14ac:dyDescent="0.25">
      <c r="D538" s="5"/>
      <c r="E538" s="5"/>
      <c r="F538" s="8"/>
    </row>
    <row r="539" spans="4:6" ht="15.75" customHeight="1" x14ac:dyDescent="0.25">
      <c r="D539" s="5"/>
      <c r="E539" s="5"/>
      <c r="F539" s="8"/>
    </row>
    <row r="540" spans="4:6" ht="15.75" customHeight="1" x14ac:dyDescent="0.25">
      <c r="D540" s="5"/>
      <c r="E540" s="5"/>
      <c r="F540" s="8"/>
    </row>
    <row r="541" spans="4:6" ht="15.75" customHeight="1" x14ac:dyDescent="0.25">
      <c r="D541" s="5"/>
      <c r="E541" s="5"/>
      <c r="F541" s="8"/>
    </row>
    <row r="542" spans="4:6" ht="15.75" customHeight="1" x14ac:dyDescent="0.25">
      <c r="D542" s="5"/>
      <c r="E542" s="5"/>
      <c r="F542" s="8"/>
    </row>
    <row r="543" spans="4:6" ht="15.75" customHeight="1" x14ac:dyDescent="0.25">
      <c r="D543" s="5"/>
      <c r="E543" s="5"/>
      <c r="F543" s="8"/>
    </row>
    <row r="544" spans="4:6" ht="15.75" customHeight="1" x14ac:dyDescent="0.25">
      <c r="D544" s="5"/>
      <c r="E544" s="5"/>
      <c r="F544" s="8"/>
    </row>
    <row r="545" spans="4:6" ht="15.75" customHeight="1" x14ac:dyDescent="0.25">
      <c r="D545" s="5"/>
      <c r="E545" s="5"/>
      <c r="F545" s="8"/>
    </row>
    <row r="546" spans="4:6" ht="15.75" customHeight="1" x14ac:dyDescent="0.25">
      <c r="D546" s="5"/>
      <c r="E546" s="5"/>
      <c r="F546" s="8"/>
    </row>
    <row r="547" spans="4:6" ht="15.75" customHeight="1" x14ac:dyDescent="0.25">
      <c r="D547" s="5"/>
      <c r="E547" s="5"/>
      <c r="F547" s="8"/>
    </row>
    <row r="548" spans="4:6" ht="15.75" customHeight="1" x14ac:dyDescent="0.25">
      <c r="D548" s="5"/>
      <c r="E548" s="5"/>
      <c r="F548" s="8"/>
    </row>
    <row r="549" spans="4:6" ht="15.75" customHeight="1" x14ac:dyDescent="0.25">
      <c r="D549" s="5"/>
      <c r="E549" s="5"/>
      <c r="F549" s="8"/>
    </row>
    <row r="550" spans="4:6" ht="15.75" customHeight="1" x14ac:dyDescent="0.25">
      <c r="D550" s="5"/>
      <c r="E550" s="5"/>
      <c r="F550" s="8"/>
    </row>
    <row r="551" spans="4:6" ht="15.75" customHeight="1" x14ac:dyDescent="0.25">
      <c r="D551" s="5"/>
      <c r="E551" s="5"/>
      <c r="F551" s="8"/>
    </row>
    <row r="552" spans="4:6" ht="15.75" customHeight="1" x14ac:dyDescent="0.25">
      <c r="D552" s="5"/>
      <c r="E552" s="5"/>
      <c r="F552" s="8"/>
    </row>
    <row r="553" spans="4:6" ht="15.75" customHeight="1" x14ac:dyDescent="0.25">
      <c r="D553" s="5"/>
      <c r="E553" s="5"/>
      <c r="F553" s="8"/>
    </row>
    <row r="554" spans="4:6" ht="15.75" customHeight="1" x14ac:dyDescent="0.25">
      <c r="D554" s="5"/>
      <c r="E554" s="5"/>
      <c r="F554" s="8"/>
    </row>
    <row r="555" spans="4:6" ht="15.75" customHeight="1" x14ac:dyDescent="0.25">
      <c r="D555" s="5"/>
      <c r="E555" s="5"/>
      <c r="F555" s="8"/>
    </row>
    <row r="556" spans="4:6" ht="15.75" customHeight="1" x14ac:dyDescent="0.25">
      <c r="D556" s="5"/>
      <c r="E556" s="5"/>
      <c r="F556" s="8"/>
    </row>
    <row r="557" spans="4:6" ht="15.75" customHeight="1" x14ac:dyDescent="0.25">
      <c r="D557" s="5"/>
      <c r="E557" s="5"/>
      <c r="F557" s="8"/>
    </row>
    <row r="558" spans="4:6" ht="15.75" customHeight="1" x14ac:dyDescent="0.25">
      <c r="D558" s="5"/>
      <c r="E558" s="5"/>
      <c r="F558" s="8"/>
    </row>
    <row r="559" spans="4:6" ht="15.75" customHeight="1" x14ac:dyDescent="0.25">
      <c r="D559" s="5"/>
      <c r="E559" s="5"/>
      <c r="F559" s="8"/>
    </row>
    <row r="560" spans="4:6" ht="15.75" customHeight="1" x14ac:dyDescent="0.25">
      <c r="D560" s="5"/>
      <c r="E560" s="5"/>
      <c r="F560" s="8"/>
    </row>
    <row r="561" spans="4:6" ht="15.75" customHeight="1" x14ac:dyDescent="0.25">
      <c r="D561" s="5"/>
      <c r="E561" s="5"/>
      <c r="F561" s="8"/>
    </row>
    <row r="562" spans="4:6" ht="15.75" customHeight="1" x14ac:dyDescent="0.25">
      <c r="D562" s="5"/>
      <c r="E562" s="5"/>
      <c r="F562" s="8"/>
    </row>
    <row r="563" spans="4:6" ht="15.75" customHeight="1" x14ac:dyDescent="0.25">
      <c r="D563" s="5"/>
      <c r="E563" s="5"/>
      <c r="F563" s="8"/>
    </row>
    <row r="564" spans="4:6" ht="15.75" customHeight="1" x14ac:dyDescent="0.25">
      <c r="D564" s="5"/>
      <c r="E564" s="5"/>
      <c r="F564" s="8"/>
    </row>
    <row r="565" spans="4:6" ht="15.75" customHeight="1" x14ac:dyDescent="0.25">
      <c r="D565" s="5"/>
      <c r="E565" s="5"/>
      <c r="F565" s="8"/>
    </row>
    <row r="566" spans="4:6" ht="15.75" customHeight="1" x14ac:dyDescent="0.25">
      <c r="D566" s="5"/>
      <c r="E566" s="5"/>
      <c r="F566" s="8"/>
    </row>
    <row r="567" spans="4:6" ht="15.75" customHeight="1" x14ac:dyDescent="0.25">
      <c r="D567" s="5"/>
      <c r="E567" s="5"/>
      <c r="F567" s="8"/>
    </row>
    <row r="568" spans="4:6" ht="15.75" customHeight="1" x14ac:dyDescent="0.25">
      <c r="D568" s="5"/>
      <c r="E568" s="5"/>
      <c r="F568" s="8"/>
    </row>
    <row r="569" spans="4:6" ht="15.75" customHeight="1" x14ac:dyDescent="0.25">
      <c r="D569" s="5"/>
      <c r="E569" s="5"/>
      <c r="F569" s="8"/>
    </row>
    <row r="570" spans="4:6" ht="15.75" customHeight="1" x14ac:dyDescent="0.25">
      <c r="D570" s="5"/>
      <c r="E570" s="5"/>
      <c r="F570" s="8"/>
    </row>
    <row r="571" spans="4:6" ht="15.75" customHeight="1" x14ac:dyDescent="0.25">
      <c r="D571" s="5"/>
      <c r="E571" s="5"/>
      <c r="F571" s="8"/>
    </row>
    <row r="572" spans="4:6" ht="15.75" customHeight="1" x14ac:dyDescent="0.25">
      <c r="D572" s="5"/>
      <c r="E572" s="5"/>
      <c r="F572" s="8"/>
    </row>
    <row r="573" spans="4:6" ht="15.75" customHeight="1" x14ac:dyDescent="0.25">
      <c r="D573" s="5"/>
      <c r="E573" s="5"/>
      <c r="F573" s="8"/>
    </row>
    <row r="574" spans="4:6" ht="15.75" customHeight="1" x14ac:dyDescent="0.25">
      <c r="D574" s="5"/>
      <c r="E574" s="5"/>
      <c r="F574" s="8"/>
    </row>
    <row r="575" spans="4:6" ht="15.75" customHeight="1" x14ac:dyDescent="0.25">
      <c r="D575" s="5"/>
      <c r="E575" s="5"/>
      <c r="F575" s="8"/>
    </row>
    <row r="576" spans="4:6" ht="15.75" customHeight="1" x14ac:dyDescent="0.25">
      <c r="D576" s="5"/>
      <c r="E576" s="5"/>
      <c r="F576" s="8"/>
    </row>
    <row r="577" spans="4:6" ht="15.75" customHeight="1" x14ac:dyDescent="0.25">
      <c r="D577" s="5"/>
      <c r="E577" s="5"/>
      <c r="F577" s="8"/>
    </row>
    <row r="578" spans="4:6" ht="15.75" customHeight="1" x14ac:dyDescent="0.25">
      <c r="D578" s="5"/>
      <c r="E578" s="5"/>
      <c r="F578" s="8"/>
    </row>
    <row r="579" spans="4:6" ht="15.75" customHeight="1" x14ac:dyDescent="0.25">
      <c r="D579" s="5"/>
      <c r="E579" s="5"/>
      <c r="F579" s="8"/>
    </row>
    <row r="580" spans="4:6" ht="15.75" customHeight="1" x14ac:dyDescent="0.25">
      <c r="D580" s="5"/>
      <c r="E580" s="5"/>
      <c r="F580" s="8"/>
    </row>
    <row r="581" spans="4:6" ht="15.75" customHeight="1" x14ac:dyDescent="0.25">
      <c r="D581" s="5"/>
      <c r="E581" s="5"/>
      <c r="F581" s="8"/>
    </row>
    <row r="582" spans="4:6" ht="15.75" customHeight="1" x14ac:dyDescent="0.25">
      <c r="D582" s="5"/>
      <c r="E582" s="5"/>
      <c r="F582" s="8"/>
    </row>
    <row r="583" spans="4:6" ht="15.75" customHeight="1" x14ac:dyDescent="0.25">
      <c r="D583" s="5"/>
      <c r="E583" s="5"/>
      <c r="F583" s="8"/>
    </row>
    <row r="584" spans="4:6" ht="15.75" customHeight="1" x14ac:dyDescent="0.25">
      <c r="D584" s="5"/>
      <c r="E584" s="5"/>
      <c r="F584" s="8"/>
    </row>
    <row r="585" spans="4:6" ht="15.75" customHeight="1" x14ac:dyDescent="0.25">
      <c r="D585" s="5"/>
      <c r="E585" s="5"/>
      <c r="F585" s="8"/>
    </row>
    <row r="586" spans="4:6" ht="15.75" customHeight="1" x14ac:dyDescent="0.25">
      <c r="D586" s="5"/>
      <c r="E586" s="5"/>
      <c r="F586" s="8"/>
    </row>
    <row r="587" spans="4:6" ht="15.75" customHeight="1" x14ac:dyDescent="0.25">
      <c r="D587" s="5"/>
      <c r="E587" s="5"/>
      <c r="F587" s="8"/>
    </row>
    <row r="588" spans="4:6" ht="15.75" customHeight="1" x14ac:dyDescent="0.25">
      <c r="D588" s="5"/>
      <c r="E588" s="5"/>
      <c r="F588" s="8"/>
    </row>
    <row r="589" spans="4:6" ht="15.75" customHeight="1" x14ac:dyDescent="0.25">
      <c r="D589" s="5"/>
      <c r="E589" s="5"/>
      <c r="F589" s="8"/>
    </row>
    <row r="590" spans="4:6" ht="15.75" customHeight="1" x14ac:dyDescent="0.25">
      <c r="D590" s="5"/>
      <c r="E590" s="5"/>
      <c r="F590" s="8"/>
    </row>
    <row r="591" spans="4:6" ht="15.75" customHeight="1" x14ac:dyDescent="0.25">
      <c r="D591" s="5"/>
      <c r="E591" s="5"/>
      <c r="F591" s="8"/>
    </row>
    <row r="592" spans="4:6" ht="15.75" customHeight="1" x14ac:dyDescent="0.25">
      <c r="D592" s="5"/>
      <c r="E592" s="5"/>
      <c r="F592" s="8"/>
    </row>
    <row r="593" spans="4:6" ht="15.75" customHeight="1" x14ac:dyDescent="0.25">
      <c r="D593" s="5"/>
      <c r="E593" s="5"/>
      <c r="F593" s="8"/>
    </row>
    <row r="594" spans="4:6" ht="15.75" customHeight="1" x14ac:dyDescent="0.25">
      <c r="D594" s="5"/>
      <c r="E594" s="5"/>
      <c r="F594" s="8"/>
    </row>
    <row r="595" spans="4:6" ht="15.75" customHeight="1" x14ac:dyDescent="0.25">
      <c r="D595" s="5"/>
      <c r="E595" s="5"/>
      <c r="F595" s="8"/>
    </row>
    <row r="596" spans="4:6" ht="15.75" customHeight="1" x14ac:dyDescent="0.25">
      <c r="D596" s="5"/>
      <c r="E596" s="5"/>
      <c r="F596" s="8"/>
    </row>
    <row r="597" spans="4:6" ht="15.75" customHeight="1" x14ac:dyDescent="0.25">
      <c r="D597" s="5"/>
      <c r="E597" s="5"/>
      <c r="F597" s="8"/>
    </row>
    <row r="598" spans="4:6" ht="15.75" customHeight="1" x14ac:dyDescent="0.25">
      <c r="D598" s="5"/>
      <c r="E598" s="5"/>
      <c r="F598" s="8"/>
    </row>
    <row r="599" spans="4:6" ht="15.75" customHeight="1" x14ac:dyDescent="0.25">
      <c r="D599" s="5"/>
      <c r="E599" s="5"/>
      <c r="F599" s="8"/>
    </row>
    <row r="600" spans="4:6" ht="15.75" customHeight="1" x14ac:dyDescent="0.25">
      <c r="D600" s="5"/>
      <c r="E600" s="5"/>
      <c r="F600" s="8"/>
    </row>
    <row r="601" spans="4:6" ht="15.75" customHeight="1" x14ac:dyDescent="0.25">
      <c r="D601" s="5"/>
      <c r="E601" s="5"/>
      <c r="F601" s="8"/>
    </row>
    <row r="602" spans="4:6" ht="15.75" customHeight="1" x14ac:dyDescent="0.25">
      <c r="D602" s="5"/>
      <c r="E602" s="5"/>
      <c r="F602" s="8"/>
    </row>
    <row r="603" spans="4:6" ht="15.75" customHeight="1" x14ac:dyDescent="0.25">
      <c r="D603" s="5"/>
      <c r="E603" s="5"/>
      <c r="F603" s="8"/>
    </row>
    <row r="604" spans="4:6" ht="15.75" customHeight="1" x14ac:dyDescent="0.25">
      <c r="D604" s="5"/>
      <c r="E604" s="5"/>
      <c r="F604" s="8"/>
    </row>
    <row r="605" spans="4:6" ht="15.75" customHeight="1" x14ac:dyDescent="0.25">
      <c r="D605" s="5"/>
      <c r="E605" s="5"/>
      <c r="F605" s="8"/>
    </row>
    <row r="606" spans="4:6" ht="15.75" customHeight="1" x14ac:dyDescent="0.25">
      <c r="D606" s="5"/>
      <c r="E606" s="5"/>
      <c r="F606" s="8"/>
    </row>
    <row r="607" spans="4:6" ht="15.75" customHeight="1" x14ac:dyDescent="0.25">
      <c r="D607" s="5"/>
      <c r="E607" s="5"/>
      <c r="F607" s="8"/>
    </row>
    <row r="608" spans="4:6" ht="15.75" customHeight="1" x14ac:dyDescent="0.25">
      <c r="D608" s="5"/>
      <c r="E608" s="5"/>
      <c r="F608" s="8"/>
    </row>
    <row r="609" spans="4:6" ht="15.75" customHeight="1" x14ac:dyDescent="0.25">
      <c r="D609" s="5"/>
      <c r="E609" s="5"/>
      <c r="F609" s="8"/>
    </row>
    <row r="610" spans="4:6" ht="15.75" customHeight="1" x14ac:dyDescent="0.25">
      <c r="D610" s="5"/>
      <c r="E610" s="5"/>
      <c r="F610" s="8"/>
    </row>
    <row r="611" spans="4:6" ht="15.75" customHeight="1" x14ac:dyDescent="0.25">
      <c r="D611" s="5"/>
      <c r="E611" s="5"/>
      <c r="F611" s="8"/>
    </row>
    <row r="612" spans="4:6" ht="15.75" customHeight="1" x14ac:dyDescent="0.25">
      <c r="D612" s="5"/>
      <c r="E612" s="5"/>
      <c r="F612" s="8"/>
    </row>
    <row r="613" spans="4:6" ht="15.75" customHeight="1" x14ac:dyDescent="0.25">
      <c r="D613" s="5"/>
      <c r="E613" s="5"/>
      <c r="F613" s="8"/>
    </row>
    <row r="614" spans="4:6" ht="15.75" customHeight="1" x14ac:dyDescent="0.25">
      <c r="D614" s="5"/>
      <c r="E614" s="5"/>
      <c r="F614" s="8"/>
    </row>
    <row r="615" spans="4:6" ht="15.75" customHeight="1" x14ac:dyDescent="0.25">
      <c r="D615" s="5"/>
      <c r="E615" s="5"/>
      <c r="F615" s="8"/>
    </row>
    <row r="616" spans="4:6" ht="15.75" customHeight="1" x14ac:dyDescent="0.25">
      <c r="D616" s="5"/>
      <c r="E616" s="5"/>
      <c r="F616" s="8"/>
    </row>
    <row r="617" spans="4:6" ht="15.75" customHeight="1" x14ac:dyDescent="0.25">
      <c r="D617" s="5"/>
      <c r="E617" s="5"/>
      <c r="F617" s="8"/>
    </row>
    <row r="618" spans="4:6" ht="15.75" customHeight="1" x14ac:dyDescent="0.25">
      <c r="D618" s="5"/>
      <c r="E618" s="5"/>
      <c r="F618" s="8"/>
    </row>
    <row r="619" spans="4:6" ht="15.75" customHeight="1" x14ac:dyDescent="0.25">
      <c r="D619" s="5"/>
      <c r="E619" s="5"/>
      <c r="F619" s="8"/>
    </row>
    <row r="620" spans="4:6" ht="15.75" customHeight="1" x14ac:dyDescent="0.25">
      <c r="D620" s="5"/>
      <c r="E620" s="5"/>
      <c r="F620" s="8"/>
    </row>
    <row r="621" spans="4:6" ht="15.75" customHeight="1" x14ac:dyDescent="0.25">
      <c r="D621" s="5"/>
      <c r="E621" s="5"/>
      <c r="F621" s="8"/>
    </row>
    <row r="622" spans="4:6" ht="15.75" customHeight="1" x14ac:dyDescent="0.25">
      <c r="D622" s="5"/>
      <c r="E622" s="5"/>
      <c r="F622" s="8"/>
    </row>
    <row r="623" spans="4:6" ht="15.75" customHeight="1" x14ac:dyDescent="0.25">
      <c r="D623" s="5"/>
      <c r="E623" s="5"/>
      <c r="F623" s="8"/>
    </row>
    <row r="624" spans="4:6" ht="15.75" customHeight="1" x14ac:dyDescent="0.25">
      <c r="D624" s="5"/>
      <c r="E624" s="5"/>
      <c r="F624" s="8"/>
    </row>
    <row r="625" spans="4:6" ht="15.75" customHeight="1" x14ac:dyDescent="0.25">
      <c r="D625" s="5"/>
      <c r="E625" s="5"/>
      <c r="F625" s="8"/>
    </row>
    <row r="626" spans="4:6" ht="15.75" customHeight="1" x14ac:dyDescent="0.25">
      <c r="D626" s="5"/>
      <c r="E626" s="5"/>
      <c r="F626" s="8"/>
    </row>
    <row r="627" spans="4:6" ht="15.75" customHeight="1" x14ac:dyDescent="0.25">
      <c r="D627" s="5"/>
      <c r="E627" s="5"/>
      <c r="F627" s="8"/>
    </row>
    <row r="628" spans="4:6" ht="15.75" customHeight="1" x14ac:dyDescent="0.25">
      <c r="D628" s="5"/>
      <c r="E628" s="5"/>
      <c r="F628" s="8"/>
    </row>
    <row r="629" spans="4:6" ht="15.75" customHeight="1" x14ac:dyDescent="0.25">
      <c r="D629" s="5"/>
      <c r="E629" s="5"/>
      <c r="F629" s="8"/>
    </row>
    <row r="630" spans="4:6" ht="15.75" customHeight="1" x14ac:dyDescent="0.25">
      <c r="D630" s="5"/>
      <c r="E630" s="5"/>
      <c r="F630" s="8"/>
    </row>
    <row r="631" spans="4:6" ht="15.75" customHeight="1" x14ac:dyDescent="0.25">
      <c r="D631" s="5"/>
      <c r="E631" s="5"/>
      <c r="F631" s="8"/>
    </row>
    <row r="632" spans="4:6" ht="15.75" customHeight="1" x14ac:dyDescent="0.25">
      <c r="D632" s="5"/>
      <c r="E632" s="5"/>
      <c r="F632" s="8"/>
    </row>
    <row r="633" spans="4:6" ht="15.75" customHeight="1" x14ac:dyDescent="0.25">
      <c r="D633" s="5"/>
      <c r="E633" s="5"/>
      <c r="F633" s="8"/>
    </row>
    <row r="634" spans="4:6" ht="15.75" customHeight="1" x14ac:dyDescent="0.25">
      <c r="D634" s="5"/>
      <c r="E634" s="5"/>
      <c r="F634" s="8"/>
    </row>
    <row r="635" spans="4:6" ht="15.75" customHeight="1" x14ac:dyDescent="0.25">
      <c r="D635" s="5"/>
      <c r="E635" s="5"/>
      <c r="F635" s="8"/>
    </row>
    <row r="636" spans="4:6" ht="15.75" customHeight="1" x14ac:dyDescent="0.25">
      <c r="D636" s="5"/>
      <c r="E636" s="5"/>
      <c r="F636" s="8"/>
    </row>
    <row r="637" spans="4:6" ht="15.75" customHeight="1" x14ac:dyDescent="0.25">
      <c r="D637" s="5"/>
      <c r="E637" s="5"/>
      <c r="F637" s="8"/>
    </row>
    <row r="638" spans="4:6" ht="15.75" customHeight="1" x14ac:dyDescent="0.25">
      <c r="D638" s="5"/>
      <c r="E638" s="5"/>
      <c r="F638" s="8"/>
    </row>
    <row r="639" spans="4:6" ht="15.75" customHeight="1" x14ac:dyDescent="0.25">
      <c r="D639" s="5"/>
      <c r="E639" s="5"/>
      <c r="F639" s="8"/>
    </row>
    <row r="640" spans="4:6" ht="15.75" customHeight="1" x14ac:dyDescent="0.25">
      <c r="D640" s="5"/>
      <c r="E640" s="5"/>
      <c r="F640" s="8"/>
    </row>
    <row r="641" spans="4:6" ht="15.75" customHeight="1" x14ac:dyDescent="0.25">
      <c r="D641" s="5"/>
      <c r="E641" s="5"/>
      <c r="F641" s="8"/>
    </row>
    <row r="642" spans="4:6" ht="15.75" customHeight="1" x14ac:dyDescent="0.25">
      <c r="D642" s="5"/>
      <c r="E642" s="5"/>
      <c r="F642" s="8"/>
    </row>
    <row r="643" spans="4:6" ht="15.75" customHeight="1" x14ac:dyDescent="0.25">
      <c r="D643" s="5"/>
      <c r="E643" s="5"/>
      <c r="F643" s="8"/>
    </row>
    <row r="644" spans="4:6" ht="15.75" customHeight="1" x14ac:dyDescent="0.25">
      <c r="D644" s="5"/>
      <c r="E644" s="5"/>
      <c r="F644" s="8"/>
    </row>
    <row r="645" spans="4:6" ht="15.75" customHeight="1" x14ac:dyDescent="0.25">
      <c r="D645" s="5"/>
      <c r="E645" s="5"/>
      <c r="F645" s="8"/>
    </row>
    <row r="646" spans="4:6" ht="15.75" customHeight="1" x14ac:dyDescent="0.25">
      <c r="D646" s="5"/>
      <c r="E646" s="5"/>
      <c r="F646" s="8"/>
    </row>
    <row r="647" spans="4:6" ht="15.75" customHeight="1" x14ac:dyDescent="0.25">
      <c r="D647" s="5"/>
      <c r="E647" s="5"/>
      <c r="F647" s="8"/>
    </row>
    <row r="648" spans="4:6" ht="15.75" customHeight="1" x14ac:dyDescent="0.25">
      <c r="D648" s="5"/>
      <c r="E648" s="5"/>
      <c r="F648" s="8"/>
    </row>
    <row r="649" spans="4:6" ht="15.75" customHeight="1" x14ac:dyDescent="0.25">
      <c r="D649" s="5"/>
      <c r="E649" s="5"/>
      <c r="F649" s="8"/>
    </row>
    <row r="650" spans="4:6" ht="15.75" customHeight="1" x14ac:dyDescent="0.25">
      <c r="D650" s="5"/>
      <c r="E650" s="5"/>
      <c r="F650" s="8"/>
    </row>
    <row r="651" spans="4:6" ht="15.75" customHeight="1" x14ac:dyDescent="0.25">
      <c r="D651" s="5"/>
      <c r="E651" s="5"/>
      <c r="F651" s="8"/>
    </row>
    <row r="652" spans="4:6" ht="15.75" customHeight="1" x14ac:dyDescent="0.25">
      <c r="D652" s="5"/>
      <c r="E652" s="5"/>
      <c r="F652" s="8"/>
    </row>
    <row r="653" spans="4:6" ht="15.75" customHeight="1" x14ac:dyDescent="0.25">
      <c r="D653" s="5"/>
      <c r="E653" s="5"/>
      <c r="F653" s="8"/>
    </row>
    <row r="654" spans="4:6" ht="15.75" customHeight="1" x14ac:dyDescent="0.25">
      <c r="D654" s="5"/>
      <c r="E654" s="5"/>
      <c r="F654" s="8"/>
    </row>
    <row r="655" spans="4:6" ht="15.75" customHeight="1" x14ac:dyDescent="0.25">
      <c r="D655" s="5"/>
      <c r="E655" s="5"/>
      <c r="F655" s="8"/>
    </row>
    <row r="656" spans="4:6" ht="15.75" customHeight="1" x14ac:dyDescent="0.25">
      <c r="D656" s="5"/>
      <c r="E656" s="5"/>
      <c r="F656" s="8"/>
    </row>
    <row r="657" spans="4:6" ht="15.75" customHeight="1" x14ac:dyDescent="0.25">
      <c r="D657" s="5"/>
      <c r="E657" s="5"/>
      <c r="F657" s="8"/>
    </row>
    <row r="658" spans="4:6" ht="15.75" customHeight="1" x14ac:dyDescent="0.25">
      <c r="D658" s="5"/>
      <c r="E658" s="5"/>
      <c r="F658" s="8"/>
    </row>
    <row r="659" spans="4:6" ht="15.75" customHeight="1" x14ac:dyDescent="0.25">
      <c r="D659" s="5"/>
      <c r="E659" s="5"/>
      <c r="F659" s="8"/>
    </row>
    <row r="660" spans="4:6" ht="15.75" customHeight="1" x14ac:dyDescent="0.25">
      <c r="D660" s="5"/>
      <c r="E660" s="5"/>
      <c r="F660" s="8"/>
    </row>
    <row r="661" spans="4:6" ht="15.75" customHeight="1" x14ac:dyDescent="0.25">
      <c r="D661" s="5"/>
      <c r="E661" s="5"/>
      <c r="F661" s="8"/>
    </row>
    <row r="662" spans="4:6" ht="15.75" customHeight="1" x14ac:dyDescent="0.25">
      <c r="D662" s="5"/>
      <c r="E662" s="5"/>
      <c r="F662" s="8"/>
    </row>
    <row r="663" spans="4:6" ht="15.75" customHeight="1" x14ac:dyDescent="0.25">
      <c r="D663" s="5"/>
      <c r="E663" s="5"/>
      <c r="F663" s="8"/>
    </row>
    <row r="664" spans="4:6" ht="15.75" customHeight="1" x14ac:dyDescent="0.25">
      <c r="D664" s="5"/>
      <c r="E664" s="5"/>
      <c r="F664" s="8"/>
    </row>
    <row r="665" spans="4:6" ht="15.75" customHeight="1" x14ac:dyDescent="0.25">
      <c r="D665" s="5"/>
      <c r="E665" s="5"/>
      <c r="F665" s="8"/>
    </row>
    <row r="666" spans="4:6" ht="15.75" customHeight="1" x14ac:dyDescent="0.25">
      <c r="D666" s="5"/>
      <c r="E666" s="5"/>
      <c r="F666" s="8"/>
    </row>
    <row r="667" spans="4:6" ht="15.75" customHeight="1" x14ac:dyDescent="0.25">
      <c r="D667" s="5"/>
      <c r="E667" s="5"/>
      <c r="F667" s="8"/>
    </row>
    <row r="668" spans="4:6" ht="15.75" customHeight="1" x14ac:dyDescent="0.25">
      <c r="D668" s="5"/>
      <c r="E668" s="5"/>
      <c r="F668" s="8"/>
    </row>
    <row r="669" spans="4:6" ht="15.75" customHeight="1" x14ac:dyDescent="0.25">
      <c r="D669" s="5"/>
      <c r="E669" s="5"/>
      <c r="F669" s="8"/>
    </row>
    <row r="670" spans="4:6" ht="15.75" customHeight="1" x14ac:dyDescent="0.25">
      <c r="D670" s="5"/>
      <c r="E670" s="5"/>
      <c r="F670" s="8"/>
    </row>
    <row r="671" spans="4:6" ht="15.75" customHeight="1" x14ac:dyDescent="0.25">
      <c r="D671" s="5"/>
      <c r="E671" s="5"/>
      <c r="F671" s="8"/>
    </row>
    <row r="672" spans="4:6" ht="15.75" customHeight="1" x14ac:dyDescent="0.25">
      <c r="D672" s="5"/>
      <c r="E672" s="5"/>
      <c r="F672" s="8"/>
    </row>
    <row r="673" spans="4:6" ht="15.75" customHeight="1" x14ac:dyDescent="0.25">
      <c r="D673" s="5"/>
      <c r="E673" s="5"/>
      <c r="F673" s="8"/>
    </row>
    <row r="674" spans="4:6" ht="15.75" customHeight="1" x14ac:dyDescent="0.25">
      <c r="D674" s="5"/>
      <c r="E674" s="5"/>
      <c r="F674" s="8"/>
    </row>
    <row r="675" spans="4:6" ht="15.75" customHeight="1" x14ac:dyDescent="0.25">
      <c r="D675" s="5"/>
      <c r="E675" s="5"/>
      <c r="F675" s="8"/>
    </row>
    <row r="676" spans="4:6" ht="15.75" customHeight="1" x14ac:dyDescent="0.25">
      <c r="D676" s="5"/>
      <c r="E676" s="5"/>
      <c r="F676" s="8"/>
    </row>
    <row r="677" spans="4:6" ht="15.75" customHeight="1" x14ac:dyDescent="0.25">
      <c r="D677" s="5"/>
      <c r="E677" s="5"/>
      <c r="F677" s="8"/>
    </row>
    <row r="678" spans="4:6" ht="15.75" customHeight="1" x14ac:dyDescent="0.25">
      <c r="D678" s="5"/>
      <c r="E678" s="5"/>
      <c r="F678" s="8"/>
    </row>
    <row r="679" spans="4:6" ht="15.75" customHeight="1" x14ac:dyDescent="0.25">
      <c r="D679" s="5"/>
      <c r="E679" s="5"/>
      <c r="F679" s="8"/>
    </row>
    <row r="680" spans="4:6" ht="15.75" customHeight="1" x14ac:dyDescent="0.25">
      <c r="D680" s="5"/>
      <c r="E680" s="5"/>
      <c r="F680" s="8"/>
    </row>
    <row r="681" spans="4:6" ht="15.75" customHeight="1" x14ac:dyDescent="0.25">
      <c r="D681" s="5"/>
      <c r="E681" s="5"/>
      <c r="F681" s="8"/>
    </row>
    <row r="682" spans="4:6" ht="15.75" customHeight="1" x14ac:dyDescent="0.25">
      <c r="D682" s="5"/>
      <c r="E682" s="5"/>
      <c r="F682" s="8"/>
    </row>
    <row r="683" spans="4:6" ht="15.75" customHeight="1" x14ac:dyDescent="0.25">
      <c r="D683" s="5"/>
      <c r="E683" s="5"/>
      <c r="F683" s="8"/>
    </row>
    <row r="684" spans="4:6" ht="15.75" customHeight="1" x14ac:dyDescent="0.25">
      <c r="D684" s="5"/>
      <c r="E684" s="5"/>
      <c r="F684" s="8"/>
    </row>
    <row r="685" spans="4:6" ht="15.75" customHeight="1" x14ac:dyDescent="0.25">
      <c r="D685" s="5"/>
      <c r="E685" s="5"/>
      <c r="F685" s="8"/>
    </row>
    <row r="686" spans="4:6" ht="15.75" customHeight="1" x14ac:dyDescent="0.25">
      <c r="D686" s="5"/>
      <c r="E686" s="5"/>
      <c r="F686" s="8"/>
    </row>
    <row r="687" spans="4:6" ht="15.75" customHeight="1" x14ac:dyDescent="0.25">
      <c r="D687" s="5"/>
      <c r="E687" s="5"/>
      <c r="F687" s="8"/>
    </row>
    <row r="688" spans="4:6" ht="15.75" customHeight="1" x14ac:dyDescent="0.25">
      <c r="D688" s="5"/>
      <c r="E688" s="5"/>
      <c r="F688" s="8"/>
    </row>
    <row r="689" spans="4:6" ht="15.75" customHeight="1" x14ac:dyDescent="0.25">
      <c r="D689" s="5"/>
      <c r="E689" s="5"/>
      <c r="F689" s="8"/>
    </row>
    <row r="690" spans="4:6" ht="15.75" customHeight="1" x14ac:dyDescent="0.25">
      <c r="D690" s="5"/>
      <c r="E690" s="5"/>
      <c r="F690" s="8"/>
    </row>
    <row r="691" spans="4:6" ht="15.75" customHeight="1" x14ac:dyDescent="0.25">
      <c r="D691" s="5"/>
      <c r="E691" s="5"/>
      <c r="F691" s="8"/>
    </row>
    <row r="692" spans="4:6" ht="15.75" customHeight="1" x14ac:dyDescent="0.25">
      <c r="D692" s="5"/>
      <c r="E692" s="5"/>
      <c r="F692" s="8"/>
    </row>
    <row r="693" spans="4:6" ht="15.75" customHeight="1" x14ac:dyDescent="0.25">
      <c r="D693" s="5"/>
      <c r="E693" s="5"/>
      <c r="F693" s="8"/>
    </row>
    <row r="694" spans="4:6" ht="15.75" customHeight="1" x14ac:dyDescent="0.25">
      <c r="D694" s="5"/>
      <c r="E694" s="5"/>
      <c r="F694" s="8"/>
    </row>
    <row r="695" spans="4:6" ht="15.75" customHeight="1" x14ac:dyDescent="0.25">
      <c r="D695" s="5"/>
      <c r="E695" s="5"/>
      <c r="F695" s="8"/>
    </row>
    <row r="696" spans="4:6" ht="15.75" customHeight="1" x14ac:dyDescent="0.25">
      <c r="D696" s="5"/>
      <c r="E696" s="5"/>
      <c r="F696" s="8"/>
    </row>
    <row r="697" spans="4:6" ht="15.75" customHeight="1" x14ac:dyDescent="0.25">
      <c r="D697" s="5"/>
      <c r="E697" s="5"/>
      <c r="F697" s="8"/>
    </row>
    <row r="698" spans="4:6" ht="15.75" customHeight="1" x14ac:dyDescent="0.25">
      <c r="D698" s="5"/>
      <c r="E698" s="5"/>
      <c r="F698" s="8"/>
    </row>
    <row r="699" spans="4:6" ht="15.75" customHeight="1" x14ac:dyDescent="0.25">
      <c r="D699" s="5"/>
      <c r="E699" s="5"/>
      <c r="F699" s="8"/>
    </row>
    <row r="700" spans="4:6" ht="15.75" customHeight="1" x14ac:dyDescent="0.25">
      <c r="D700" s="5"/>
      <c r="E700" s="5"/>
      <c r="F700" s="8"/>
    </row>
    <row r="701" spans="4:6" ht="15.75" customHeight="1" x14ac:dyDescent="0.25">
      <c r="D701" s="5"/>
      <c r="E701" s="5"/>
      <c r="F701" s="8"/>
    </row>
    <row r="702" spans="4:6" ht="15.75" customHeight="1" x14ac:dyDescent="0.25">
      <c r="D702" s="5"/>
      <c r="E702" s="5"/>
      <c r="F702" s="8"/>
    </row>
    <row r="703" spans="4:6" ht="15.75" customHeight="1" x14ac:dyDescent="0.25">
      <c r="D703" s="5"/>
      <c r="E703" s="5"/>
      <c r="F703" s="8"/>
    </row>
    <row r="704" spans="4:6" ht="15.75" customHeight="1" x14ac:dyDescent="0.25">
      <c r="D704" s="5"/>
      <c r="E704" s="5"/>
      <c r="F704" s="8"/>
    </row>
    <row r="705" spans="4:6" ht="15.75" customHeight="1" x14ac:dyDescent="0.25">
      <c r="D705" s="5"/>
      <c r="E705" s="5"/>
      <c r="F705" s="8"/>
    </row>
    <row r="706" spans="4:6" ht="15.75" customHeight="1" x14ac:dyDescent="0.25">
      <c r="D706" s="5"/>
      <c r="E706" s="5"/>
      <c r="F706" s="8"/>
    </row>
    <row r="707" spans="4:6" ht="15.75" customHeight="1" x14ac:dyDescent="0.25">
      <c r="D707" s="5"/>
      <c r="E707" s="5"/>
      <c r="F707" s="8"/>
    </row>
    <row r="708" spans="4:6" ht="15.75" customHeight="1" x14ac:dyDescent="0.25">
      <c r="D708" s="5"/>
      <c r="E708" s="5"/>
      <c r="F708" s="8"/>
    </row>
    <row r="709" spans="4:6" ht="15.75" customHeight="1" x14ac:dyDescent="0.25">
      <c r="D709" s="5"/>
      <c r="E709" s="5"/>
      <c r="F709" s="8"/>
    </row>
    <row r="710" spans="4:6" ht="15.75" customHeight="1" x14ac:dyDescent="0.25">
      <c r="D710" s="5"/>
      <c r="E710" s="5"/>
      <c r="F710" s="8"/>
    </row>
    <row r="711" spans="4:6" ht="15.75" customHeight="1" x14ac:dyDescent="0.25">
      <c r="D711" s="5"/>
      <c r="E711" s="5"/>
      <c r="F711" s="8"/>
    </row>
    <row r="712" spans="4:6" ht="15.75" customHeight="1" x14ac:dyDescent="0.25">
      <c r="D712" s="5"/>
      <c r="E712" s="5"/>
      <c r="F712" s="8"/>
    </row>
    <row r="713" spans="4:6" ht="15.75" customHeight="1" x14ac:dyDescent="0.25">
      <c r="D713" s="5"/>
      <c r="E713" s="5"/>
      <c r="F713" s="8"/>
    </row>
    <row r="714" spans="4:6" ht="15.75" customHeight="1" x14ac:dyDescent="0.25">
      <c r="D714" s="5"/>
      <c r="E714" s="5"/>
      <c r="F714" s="8"/>
    </row>
    <row r="715" spans="4:6" ht="15.75" customHeight="1" x14ac:dyDescent="0.25">
      <c r="D715" s="5"/>
      <c r="E715" s="5"/>
      <c r="F715" s="8"/>
    </row>
    <row r="716" spans="4:6" ht="15.75" customHeight="1" x14ac:dyDescent="0.25">
      <c r="D716" s="5"/>
      <c r="E716" s="5"/>
      <c r="F716" s="8"/>
    </row>
    <row r="717" spans="4:6" ht="15.75" customHeight="1" x14ac:dyDescent="0.25">
      <c r="D717" s="5"/>
      <c r="E717" s="5"/>
      <c r="F717" s="8"/>
    </row>
    <row r="718" spans="4:6" ht="15.75" customHeight="1" x14ac:dyDescent="0.25">
      <c r="D718" s="5"/>
      <c r="E718" s="5"/>
      <c r="F718" s="8"/>
    </row>
    <row r="719" spans="4:6" ht="15.75" customHeight="1" x14ac:dyDescent="0.25">
      <c r="D719" s="5"/>
      <c r="E719" s="5"/>
      <c r="F719" s="8"/>
    </row>
    <row r="720" spans="4:6" ht="15.75" customHeight="1" x14ac:dyDescent="0.25">
      <c r="D720" s="5"/>
      <c r="E720" s="5"/>
      <c r="F720" s="8"/>
    </row>
    <row r="721" spans="4:6" ht="15.75" customHeight="1" x14ac:dyDescent="0.25">
      <c r="D721" s="5"/>
      <c r="E721" s="5"/>
      <c r="F721" s="8"/>
    </row>
    <row r="722" spans="4:6" ht="15.75" customHeight="1" x14ac:dyDescent="0.25">
      <c r="D722" s="5"/>
      <c r="E722" s="5"/>
      <c r="F722" s="8"/>
    </row>
    <row r="723" spans="4:6" ht="15.75" customHeight="1" x14ac:dyDescent="0.25">
      <c r="D723" s="5"/>
      <c r="E723" s="5"/>
      <c r="F723" s="8"/>
    </row>
    <row r="724" spans="4:6" ht="15.75" customHeight="1" x14ac:dyDescent="0.25">
      <c r="D724" s="5"/>
      <c r="E724" s="5"/>
      <c r="F724" s="8"/>
    </row>
    <row r="725" spans="4:6" ht="15.75" customHeight="1" x14ac:dyDescent="0.25">
      <c r="D725" s="5"/>
      <c r="E725" s="5"/>
      <c r="F725" s="8"/>
    </row>
    <row r="726" spans="4:6" ht="15.75" customHeight="1" x14ac:dyDescent="0.25">
      <c r="D726" s="5"/>
      <c r="E726" s="5"/>
      <c r="F726" s="8"/>
    </row>
    <row r="727" spans="4:6" ht="15.75" customHeight="1" x14ac:dyDescent="0.25">
      <c r="D727" s="5"/>
      <c r="E727" s="5"/>
      <c r="F727" s="8"/>
    </row>
    <row r="728" spans="4:6" ht="15.75" customHeight="1" x14ac:dyDescent="0.25">
      <c r="D728" s="5"/>
      <c r="E728" s="5"/>
      <c r="F728" s="8"/>
    </row>
    <row r="729" spans="4:6" ht="15.75" customHeight="1" x14ac:dyDescent="0.25">
      <c r="D729" s="5"/>
      <c r="E729" s="5"/>
      <c r="F729" s="8"/>
    </row>
    <row r="730" spans="4:6" ht="15.75" customHeight="1" x14ac:dyDescent="0.25">
      <c r="D730" s="5"/>
      <c r="E730" s="5"/>
      <c r="F730" s="8"/>
    </row>
    <row r="731" spans="4:6" ht="15.75" customHeight="1" x14ac:dyDescent="0.25">
      <c r="D731" s="5"/>
      <c r="E731" s="5"/>
      <c r="F731" s="8"/>
    </row>
    <row r="732" spans="4:6" ht="15.75" customHeight="1" x14ac:dyDescent="0.25">
      <c r="D732" s="5"/>
      <c r="E732" s="5"/>
      <c r="F732" s="8"/>
    </row>
    <row r="733" spans="4:6" ht="15.75" customHeight="1" x14ac:dyDescent="0.25">
      <c r="D733" s="5"/>
      <c r="E733" s="5"/>
      <c r="F733" s="8"/>
    </row>
    <row r="734" spans="4:6" ht="15.75" customHeight="1" x14ac:dyDescent="0.25">
      <c r="D734" s="5"/>
      <c r="E734" s="5"/>
      <c r="F734" s="8"/>
    </row>
    <row r="735" spans="4:6" ht="15.75" customHeight="1" x14ac:dyDescent="0.25">
      <c r="D735" s="5"/>
      <c r="E735" s="5"/>
      <c r="F735" s="8"/>
    </row>
    <row r="736" spans="4:6" ht="15.75" customHeight="1" x14ac:dyDescent="0.25">
      <c r="D736" s="5"/>
      <c r="E736" s="5"/>
      <c r="F736" s="8"/>
    </row>
    <row r="737" spans="4:6" ht="15.75" customHeight="1" x14ac:dyDescent="0.25">
      <c r="D737" s="5"/>
      <c r="E737" s="5"/>
      <c r="F737" s="8"/>
    </row>
    <row r="738" spans="4:6" ht="15.75" customHeight="1" x14ac:dyDescent="0.25">
      <c r="D738" s="5"/>
      <c r="E738" s="5"/>
      <c r="F738" s="8"/>
    </row>
    <row r="739" spans="4:6" ht="15.75" customHeight="1" x14ac:dyDescent="0.25">
      <c r="D739" s="5"/>
      <c r="E739" s="5"/>
      <c r="F739" s="8"/>
    </row>
    <row r="740" spans="4:6" ht="15.75" customHeight="1" x14ac:dyDescent="0.25">
      <c r="D740" s="5"/>
      <c r="E740" s="5"/>
      <c r="F740" s="8"/>
    </row>
    <row r="741" spans="4:6" ht="15.75" customHeight="1" x14ac:dyDescent="0.25">
      <c r="D741" s="5"/>
      <c r="E741" s="5"/>
      <c r="F741" s="8"/>
    </row>
    <row r="742" spans="4:6" ht="15.75" customHeight="1" x14ac:dyDescent="0.25">
      <c r="D742" s="5"/>
      <c r="E742" s="5"/>
      <c r="F742" s="8"/>
    </row>
    <row r="743" spans="4:6" ht="15.75" customHeight="1" x14ac:dyDescent="0.25">
      <c r="D743" s="5"/>
      <c r="E743" s="5"/>
      <c r="F743" s="8"/>
    </row>
    <row r="744" spans="4:6" ht="15.75" customHeight="1" x14ac:dyDescent="0.25">
      <c r="D744" s="5"/>
      <c r="E744" s="5"/>
      <c r="F744" s="8"/>
    </row>
    <row r="745" spans="4:6" ht="15.75" customHeight="1" x14ac:dyDescent="0.25">
      <c r="D745" s="5"/>
      <c r="E745" s="5"/>
      <c r="F745" s="8"/>
    </row>
    <row r="746" spans="4:6" ht="15.75" customHeight="1" x14ac:dyDescent="0.25">
      <c r="D746" s="5"/>
      <c r="E746" s="5"/>
      <c r="F746" s="8"/>
    </row>
    <row r="747" spans="4:6" ht="15.75" customHeight="1" x14ac:dyDescent="0.25">
      <c r="D747" s="5"/>
      <c r="E747" s="5"/>
      <c r="F747" s="8"/>
    </row>
    <row r="748" spans="4:6" ht="15.75" customHeight="1" x14ac:dyDescent="0.25">
      <c r="D748" s="5"/>
      <c r="E748" s="5"/>
      <c r="F748" s="8"/>
    </row>
    <row r="749" spans="4:6" ht="15.75" customHeight="1" x14ac:dyDescent="0.25">
      <c r="D749" s="5"/>
      <c r="E749" s="5"/>
      <c r="F749" s="8"/>
    </row>
    <row r="750" spans="4:6" ht="15.75" customHeight="1" x14ac:dyDescent="0.25">
      <c r="D750" s="5"/>
      <c r="E750" s="5"/>
      <c r="F750" s="8"/>
    </row>
    <row r="751" spans="4:6" ht="15.75" customHeight="1" x14ac:dyDescent="0.25">
      <c r="D751" s="5"/>
      <c r="E751" s="5"/>
      <c r="F751" s="8"/>
    </row>
    <row r="752" spans="4:6" ht="15.75" customHeight="1" x14ac:dyDescent="0.25">
      <c r="D752" s="5"/>
      <c r="E752" s="5"/>
      <c r="F752" s="8"/>
    </row>
    <row r="753" spans="4:6" ht="15.75" customHeight="1" x14ac:dyDescent="0.25">
      <c r="D753" s="5"/>
      <c r="E753" s="5"/>
      <c r="F753" s="8"/>
    </row>
    <row r="754" spans="4:6" ht="15.75" customHeight="1" x14ac:dyDescent="0.25">
      <c r="D754" s="5"/>
      <c r="E754" s="5"/>
      <c r="F754" s="8"/>
    </row>
    <row r="755" spans="4:6" ht="15.75" customHeight="1" x14ac:dyDescent="0.25">
      <c r="D755" s="5"/>
      <c r="E755" s="5"/>
      <c r="F755" s="8"/>
    </row>
    <row r="756" spans="4:6" ht="15.75" customHeight="1" x14ac:dyDescent="0.25">
      <c r="D756" s="5"/>
      <c r="E756" s="5"/>
      <c r="F756" s="8"/>
    </row>
    <row r="757" spans="4:6" ht="15.75" customHeight="1" x14ac:dyDescent="0.25">
      <c r="D757" s="5"/>
      <c r="E757" s="5"/>
      <c r="F757" s="8"/>
    </row>
    <row r="758" spans="4:6" ht="15.75" customHeight="1" x14ac:dyDescent="0.25">
      <c r="D758" s="5"/>
      <c r="E758" s="5"/>
      <c r="F758" s="8"/>
    </row>
    <row r="759" spans="4:6" ht="15.75" customHeight="1" x14ac:dyDescent="0.25">
      <c r="D759" s="5"/>
      <c r="E759" s="5"/>
      <c r="F759" s="8"/>
    </row>
    <row r="760" spans="4:6" ht="15.75" customHeight="1" x14ac:dyDescent="0.25">
      <c r="D760" s="5"/>
      <c r="E760" s="5"/>
      <c r="F760" s="8"/>
    </row>
    <row r="761" spans="4:6" ht="15.75" customHeight="1" x14ac:dyDescent="0.25">
      <c r="D761" s="5"/>
      <c r="E761" s="5"/>
      <c r="F761" s="8"/>
    </row>
    <row r="762" spans="4:6" ht="15.75" customHeight="1" x14ac:dyDescent="0.25">
      <c r="D762" s="5"/>
      <c r="E762" s="5"/>
      <c r="F762" s="8"/>
    </row>
    <row r="763" spans="4:6" ht="15.75" customHeight="1" x14ac:dyDescent="0.25">
      <c r="D763" s="5"/>
      <c r="E763" s="5"/>
      <c r="F763" s="8"/>
    </row>
    <row r="764" spans="4:6" ht="15.75" customHeight="1" x14ac:dyDescent="0.25">
      <c r="D764" s="5"/>
      <c r="E764" s="5"/>
      <c r="F764" s="8"/>
    </row>
    <row r="765" spans="4:6" ht="15.75" customHeight="1" x14ac:dyDescent="0.25">
      <c r="D765" s="5"/>
      <c r="E765" s="5"/>
      <c r="F765" s="8"/>
    </row>
    <row r="766" spans="4:6" ht="15.75" customHeight="1" x14ac:dyDescent="0.25">
      <c r="D766" s="5"/>
      <c r="E766" s="5"/>
      <c r="F766" s="8"/>
    </row>
    <row r="767" spans="4:6" ht="15.75" customHeight="1" x14ac:dyDescent="0.25">
      <c r="D767" s="5"/>
      <c r="E767" s="5"/>
      <c r="F767" s="8"/>
    </row>
    <row r="768" spans="4:6" ht="15.75" customHeight="1" x14ac:dyDescent="0.25">
      <c r="D768" s="5"/>
      <c r="E768" s="5"/>
      <c r="F768" s="8"/>
    </row>
    <row r="769" spans="4:6" ht="15.75" customHeight="1" x14ac:dyDescent="0.25">
      <c r="D769" s="5"/>
      <c r="E769" s="5"/>
      <c r="F769" s="8"/>
    </row>
    <row r="770" spans="4:6" ht="15.75" customHeight="1" x14ac:dyDescent="0.25">
      <c r="D770" s="5"/>
      <c r="E770" s="5"/>
      <c r="F770" s="8"/>
    </row>
    <row r="771" spans="4:6" ht="15.75" customHeight="1" x14ac:dyDescent="0.25">
      <c r="D771" s="5"/>
      <c r="E771" s="5"/>
      <c r="F771" s="8"/>
    </row>
    <row r="772" spans="4:6" ht="15.75" customHeight="1" x14ac:dyDescent="0.25">
      <c r="D772" s="5"/>
      <c r="E772" s="5"/>
      <c r="F772" s="8"/>
    </row>
    <row r="773" spans="4:6" ht="15.75" customHeight="1" x14ac:dyDescent="0.25">
      <c r="D773" s="5"/>
      <c r="E773" s="5"/>
      <c r="F773" s="8"/>
    </row>
    <row r="774" spans="4:6" ht="15.75" customHeight="1" x14ac:dyDescent="0.25">
      <c r="D774" s="5"/>
      <c r="E774" s="5"/>
      <c r="F774" s="8"/>
    </row>
    <row r="775" spans="4:6" ht="15.75" customHeight="1" x14ac:dyDescent="0.25">
      <c r="D775" s="5"/>
      <c r="E775" s="5"/>
      <c r="F775" s="8"/>
    </row>
    <row r="776" spans="4:6" ht="15.75" customHeight="1" x14ac:dyDescent="0.25">
      <c r="D776" s="5"/>
      <c r="E776" s="5"/>
      <c r="F776" s="8"/>
    </row>
    <row r="777" spans="4:6" ht="15.75" customHeight="1" x14ac:dyDescent="0.25">
      <c r="D777" s="5"/>
      <c r="E777" s="5"/>
      <c r="F777" s="8"/>
    </row>
    <row r="778" spans="4:6" ht="15.75" customHeight="1" x14ac:dyDescent="0.25">
      <c r="D778" s="5"/>
      <c r="E778" s="5"/>
      <c r="F778" s="8"/>
    </row>
    <row r="779" spans="4:6" ht="15.75" customHeight="1" x14ac:dyDescent="0.25">
      <c r="D779" s="5"/>
      <c r="E779" s="5"/>
      <c r="F779" s="8"/>
    </row>
    <row r="780" spans="4:6" ht="15.75" customHeight="1" x14ac:dyDescent="0.25">
      <c r="D780" s="5"/>
      <c r="E780" s="5"/>
      <c r="F780" s="8"/>
    </row>
    <row r="781" spans="4:6" ht="15.75" customHeight="1" x14ac:dyDescent="0.25">
      <c r="D781" s="5"/>
      <c r="E781" s="5"/>
      <c r="F781" s="8"/>
    </row>
    <row r="782" spans="4:6" ht="15.75" customHeight="1" x14ac:dyDescent="0.25">
      <c r="D782" s="5"/>
      <c r="E782" s="5"/>
      <c r="F782" s="8"/>
    </row>
    <row r="783" spans="4:6" ht="15.75" customHeight="1" x14ac:dyDescent="0.25">
      <c r="D783" s="5"/>
      <c r="E783" s="5"/>
      <c r="F783" s="8"/>
    </row>
    <row r="784" spans="4:6" ht="15.75" customHeight="1" x14ac:dyDescent="0.25">
      <c r="D784" s="5"/>
      <c r="E784" s="5"/>
      <c r="F784" s="8"/>
    </row>
    <row r="785" spans="4:6" ht="15.75" customHeight="1" x14ac:dyDescent="0.25">
      <c r="D785" s="5"/>
      <c r="E785" s="5"/>
      <c r="F785" s="8"/>
    </row>
    <row r="786" spans="4:6" ht="15.75" customHeight="1" x14ac:dyDescent="0.25">
      <c r="D786" s="5"/>
      <c r="E786" s="5"/>
      <c r="F786" s="8"/>
    </row>
    <row r="787" spans="4:6" ht="15.75" customHeight="1" x14ac:dyDescent="0.25">
      <c r="D787" s="5"/>
      <c r="E787" s="5"/>
      <c r="F787" s="8"/>
    </row>
    <row r="788" spans="4:6" ht="15.75" customHeight="1" x14ac:dyDescent="0.25">
      <c r="D788" s="5"/>
      <c r="E788" s="5"/>
      <c r="F788" s="8"/>
    </row>
    <row r="789" spans="4:6" ht="15.75" customHeight="1" x14ac:dyDescent="0.25">
      <c r="D789" s="5"/>
      <c r="E789" s="5"/>
      <c r="F789" s="8"/>
    </row>
    <row r="790" spans="4:6" ht="15.75" customHeight="1" x14ac:dyDescent="0.25">
      <c r="D790" s="5"/>
      <c r="E790" s="5"/>
      <c r="F790" s="8"/>
    </row>
    <row r="791" spans="4:6" ht="15.75" customHeight="1" x14ac:dyDescent="0.25">
      <c r="D791" s="5"/>
      <c r="E791" s="5"/>
      <c r="F791" s="8"/>
    </row>
    <row r="792" spans="4:6" ht="15.75" customHeight="1" x14ac:dyDescent="0.25">
      <c r="D792" s="5"/>
      <c r="E792" s="5"/>
      <c r="F792" s="8"/>
    </row>
    <row r="793" spans="4:6" ht="15.75" customHeight="1" x14ac:dyDescent="0.25">
      <c r="D793" s="5"/>
      <c r="E793" s="5"/>
      <c r="F793" s="8"/>
    </row>
    <row r="794" spans="4:6" ht="15.75" customHeight="1" x14ac:dyDescent="0.25">
      <c r="D794" s="5"/>
      <c r="E794" s="5"/>
      <c r="F794" s="8"/>
    </row>
    <row r="795" spans="4:6" ht="15.75" customHeight="1" x14ac:dyDescent="0.25">
      <c r="D795" s="5"/>
      <c r="E795" s="5"/>
      <c r="F795" s="8"/>
    </row>
    <row r="796" spans="4:6" ht="15.75" customHeight="1" x14ac:dyDescent="0.25">
      <c r="D796" s="5"/>
      <c r="E796" s="5"/>
      <c r="F796" s="8"/>
    </row>
    <row r="797" spans="4:6" ht="15.75" customHeight="1" x14ac:dyDescent="0.25">
      <c r="D797" s="5"/>
      <c r="E797" s="5"/>
      <c r="F797" s="8"/>
    </row>
    <row r="798" spans="4:6" ht="15.75" customHeight="1" x14ac:dyDescent="0.25">
      <c r="D798" s="5"/>
      <c r="E798" s="5"/>
      <c r="F798" s="8"/>
    </row>
    <row r="799" spans="4:6" ht="15.75" customHeight="1" x14ac:dyDescent="0.25">
      <c r="D799" s="5"/>
      <c r="E799" s="5"/>
      <c r="F799" s="8"/>
    </row>
    <row r="800" spans="4:6" ht="15.75" customHeight="1" x14ac:dyDescent="0.25">
      <c r="D800" s="5"/>
      <c r="E800" s="5"/>
      <c r="F800" s="8"/>
    </row>
    <row r="801" spans="4:6" ht="15.75" customHeight="1" x14ac:dyDescent="0.25">
      <c r="D801" s="5"/>
      <c r="E801" s="5"/>
      <c r="F801" s="8"/>
    </row>
    <row r="802" spans="4:6" ht="15.75" customHeight="1" x14ac:dyDescent="0.25">
      <c r="D802" s="5"/>
      <c r="E802" s="5"/>
      <c r="F802" s="8"/>
    </row>
    <row r="803" spans="4:6" ht="15.75" customHeight="1" x14ac:dyDescent="0.25">
      <c r="D803" s="5"/>
      <c r="E803" s="5"/>
      <c r="F803" s="8"/>
    </row>
    <row r="804" spans="4:6" ht="15.75" customHeight="1" x14ac:dyDescent="0.25">
      <c r="D804" s="5"/>
      <c r="E804" s="5"/>
      <c r="F804" s="8"/>
    </row>
    <row r="805" spans="4:6" ht="15.75" customHeight="1" x14ac:dyDescent="0.25">
      <c r="D805" s="5"/>
      <c r="E805" s="5"/>
      <c r="F805" s="8"/>
    </row>
    <row r="806" spans="4:6" ht="15.75" customHeight="1" x14ac:dyDescent="0.25">
      <c r="D806" s="5"/>
      <c r="E806" s="5"/>
      <c r="F806" s="8"/>
    </row>
    <row r="807" spans="4:6" ht="15.75" customHeight="1" x14ac:dyDescent="0.25">
      <c r="D807" s="5"/>
      <c r="E807" s="5"/>
      <c r="F807" s="8"/>
    </row>
    <row r="808" spans="4:6" ht="15.75" customHeight="1" x14ac:dyDescent="0.25">
      <c r="D808" s="5"/>
      <c r="E808" s="5"/>
      <c r="F808" s="8"/>
    </row>
    <row r="809" spans="4:6" ht="15.75" customHeight="1" x14ac:dyDescent="0.25">
      <c r="D809" s="5"/>
      <c r="E809" s="5"/>
      <c r="F809" s="8"/>
    </row>
    <row r="810" spans="4:6" ht="15.75" customHeight="1" x14ac:dyDescent="0.25">
      <c r="D810" s="5"/>
      <c r="E810" s="5"/>
      <c r="F810" s="8"/>
    </row>
    <row r="811" spans="4:6" ht="15.75" customHeight="1" x14ac:dyDescent="0.25">
      <c r="D811" s="5"/>
      <c r="E811" s="5"/>
      <c r="F811" s="8"/>
    </row>
    <row r="812" spans="4:6" ht="15.75" customHeight="1" x14ac:dyDescent="0.25">
      <c r="D812" s="5"/>
      <c r="E812" s="5"/>
      <c r="F812" s="8"/>
    </row>
    <row r="813" spans="4:6" ht="15.75" customHeight="1" x14ac:dyDescent="0.25">
      <c r="D813" s="5"/>
      <c r="E813" s="5"/>
      <c r="F813" s="8"/>
    </row>
    <row r="814" spans="4:6" ht="15.75" customHeight="1" x14ac:dyDescent="0.25">
      <c r="D814" s="5"/>
      <c r="E814" s="5"/>
      <c r="F814" s="8"/>
    </row>
    <row r="815" spans="4:6" ht="15.75" customHeight="1" x14ac:dyDescent="0.25">
      <c r="D815" s="5"/>
      <c r="E815" s="5"/>
      <c r="F815" s="8"/>
    </row>
    <row r="816" spans="4:6" ht="15.75" customHeight="1" x14ac:dyDescent="0.25">
      <c r="D816" s="5"/>
      <c r="E816" s="5"/>
      <c r="F816" s="8"/>
    </row>
    <row r="817" spans="4:6" ht="15.75" customHeight="1" x14ac:dyDescent="0.25">
      <c r="D817" s="5"/>
      <c r="E817" s="5"/>
      <c r="F817" s="8"/>
    </row>
    <row r="818" spans="4:6" ht="15.75" customHeight="1" x14ac:dyDescent="0.25">
      <c r="D818" s="5"/>
      <c r="E818" s="5"/>
      <c r="F818" s="8"/>
    </row>
    <row r="819" spans="4:6" ht="15.75" customHeight="1" x14ac:dyDescent="0.25">
      <c r="D819" s="5"/>
      <c r="E819" s="5"/>
      <c r="F819" s="8"/>
    </row>
    <row r="820" spans="4:6" ht="15.75" customHeight="1" x14ac:dyDescent="0.25">
      <c r="D820" s="5"/>
      <c r="E820" s="5"/>
      <c r="F820" s="8"/>
    </row>
    <row r="821" spans="4:6" ht="15.75" customHeight="1" x14ac:dyDescent="0.25">
      <c r="D821" s="5"/>
      <c r="E821" s="5"/>
      <c r="F821" s="8"/>
    </row>
    <row r="822" spans="4:6" ht="15.75" customHeight="1" x14ac:dyDescent="0.25">
      <c r="D822" s="5"/>
      <c r="E822" s="5"/>
      <c r="F822" s="8"/>
    </row>
    <row r="823" spans="4:6" ht="15.75" customHeight="1" x14ac:dyDescent="0.25">
      <c r="D823" s="5"/>
      <c r="E823" s="5"/>
      <c r="F823" s="8"/>
    </row>
    <row r="824" spans="4:6" ht="15.75" customHeight="1" x14ac:dyDescent="0.25">
      <c r="D824" s="5"/>
      <c r="E824" s="5"/>
      <c r="F824" s="8"/>
    </row>
    <row r="825" spans="4:6" ht="15.75" customHeight="1" x14ac:dyDescent="0.25">
      <c r="D825" s="5"/>
      <c r="E825" s="5"/>
      <c r="F825" s="8"/>
    </row>
    <row r="826" spans="4:6" ht="15.75" customHeight="1" x14ac:dyDescent="0.25">
      <c r="D826" s="5"/>
      <c r="E826" s="5"/>
      <c r="F826" s="8"/>
    </row>
    <row r="827" spans="4:6" ht="15.75" customHeight="1" x14ac:dyDescent="0.25">
      <c r="D827" s="5"/>
      <c r="E827" s="5"/>
      <c r="F827" s="8"/>
    </row>
    <row r="828" spans="4:6" ht="15.75" customHeight="1" x14ac:dyDescent="0.25">
      <c r="D828" s="5"/>
      <c r="E828" s="5"/>
      <c r="F828" s="8"/>
    </row>
    <row r="829" spans="4:6" ht="15.75" customHeight="1" x14ac:dyDescent="0.25">
      <c r="D829" s="5"/>
      <c r="E829" s="5"/>
      <c r="F829" s="8"/>
    </row>
    <row r="830" spans="4:6" ht="15.75" customHeight="1" x14ac:dyDescent="0.25">
      <c r="D830" s="5"/>
      <c r="E830" s="5"/>
      <c r="F830" s="8"/>
    </row>
    <row r="831" spans="4:6" ht="15.75" customHeight="1" x14ac:dyDescent="0.25">
      <c r="D831" s="5"/>
      <c r="E831" s="5"/>
      <c r="F831" s="8"/>
    </row>
    <row r="832" spans="4:6" ht="15.75" customHeight="1" x14ac:dyDescent="0.25">
      <c r="D832" s="5"/>
      <c r="E832" s="5"/>
      <c r="F832" s="8"/>
    </row>
    <row r="833" spans="4:6" ht="15.75" customHeight="1" x14ac:dyDescent="0.25">
      <c r="D833" s="5"/>
      <c r="E833" s="5"/>
      <c r="F833" s="8"/>
    </row>
    <row r="834" spans="4:6" ht="15.75" customHeight="1" x14ac:dyDescent="0.25">
      <c r="D834" s="5"/>
      <c r="E834" s="5"/>
      <c r="F834" s="8"/>
    </row>
    <row r="835" spans="4:6" ht="15.75" customHeight="1" x14ac:dyDescent="0.25">
      <c r="D835" s="5"/>
      <c r="E835" s="5"/>
      <c r="F835" s="8"/>
    </row>
    <row r="836" spans="4:6" ht="15.75" customHeight="1" x14ac:dyDescent="0.25">
      <c r="D836" s="5"/>
      <c r="E836" s="5"/>
      <c r="F836" s="8"/>
    </row>
    <row r="837" spans="4:6" ht="15.75" customHeight="1" x14ac:dyDescent="0.25">
      <c r="D837" s="5"/>
      <c r="E837" s="5"/>
      <c r="F837" s="8"/>
    </row>
    <row r="838" spans="4:6" ht="15.75" customHeight="1" x14ac:dyDescent="0.25">
      <c r="D838" s="5"/>
      <c r="E838" s="5"/>
      <c r="F838" s="8"/>
    </row>
    <row r="839" spans="4:6" ht="15.75" customHeight="1" x14ac:dyDescent="0.25">
      <c r="D839" s="5"/>
      <c r="E839" s="5"/>
      <c r="F839" s="8"/>
    </row>
    <row r="840" spans="4:6" ht="15.75" customHeight="1" x14ac:dyDescent="0.25">
      <c r="D840" s="5"/>
      <c r="E840" s="5"/>
      <c r="F840" s="8"/>
    </row>
    <row r="841" spans="4:6" ht="15.75" customHeight="1" x14ac:dyDescent="0.25">
      <c r="D841" s="5"/>
      <c r="E841" s="5"/>
      <c r="F841" s="8"/>
    </row>
    <row r="842" spans="4:6" ht="15.75" customHeight="1" x14ac:dyDescent="0.25">
      <c r="D842" s="5"/>
      <c r="E842" s="5"/>
      <c r="F842" s="8"/>
    </row>
    <row r="843" spans="4:6" ht="15.75" customHeight="1" x14ac:dyDescent="0.25">
      <c r="D843" s="5"/>
      <c r="E843" s="5"/>
      <c r="F843" s="8"/>
    </row>
    <row r="844" spans="4:6" ht="15.75" customHeight="1" x14ac:dyDescent="0.25">
      <c r="D844" s="5"/>
      <c r="E844" s="5"/>
      <c r="F844" s="8"/>
    </row>
    <row r="845" spans="4:6" ht="15.75" customHeight="1" x14ac:dyDescent="0.25">
      <c r="D845" s="5"/>
      <c r="E845" s="5"/>
      <c r="F845" s="8"/>
    </row>
    <row r="846" spans="4:6" ht="15.75" customHeight="1" x14ac:dyDescent="0.25">
      <c r="D846" s="5"/>
      <c r="E846" s="5"/>
      <c r="F846" s="8"/>
    </row>
    <row r="847" spans="4:6" ht="15.75" customHeight="1" x14ac:dyDescent="0.25">
      <c r="D847" s="5"/>
      <c r="E847" s="5"/>
      <c r="F847" s="8"/>
    </row>
    <row r="848" spans="4:6" ht="15.75" customHeight="1" x14ac:dyDescent="0.25">
      <c r="D848" s="5"/>
      <c r="E848" s="5"/>
      <c r="F848" s="8"/>
    </row>
    <row r="849" spans="4:6" ht="15.75" customHeight="1" x14ac:dyDescent="0.25">
      <c r="D849" s="5"/>
      <c r="E849" s="5"/>
      <c r="F849" s="8"/>
    </row>
    <row r="850" spans="4:6" ht="15.75" customHeight="1" x14ac:dyDescent="0.25">
      <c r="D850" s="5"/>
      <c r="E850" s="5"/>
      <c r="F850" s="8"/>
    </row>
    <row r="851" spans="4:6" ht="15.75" customHeight="1" x14ac:dyDescent="0.25">
      <c r="D851" s="5"/>
      <c r="E851" s="5"/>
      <c r="F851" s="8"/>
    </row>
    <row r="852" spans="4:6" ht="15.75" customHeight="1" x14ac:dyDescent="0.25">
      <c r="D852" s="5"/>
      <c r="E852" s="5"/>
      <c r="F852" s="8"/>
    </row>
    <row r="853" spans="4:6" ht="15.75" customHeight="1" x14ac:dyDescent="0.25">
      <c r="D853" s="5"/>
      <c r="E853" s="5"/>
      <c r="F853" s="8"/>
    </row>
    <row r="854" spans="4:6" ht="15.75" customHeight="1" x14ac:dyDescent="0.25">
      <c r="D854" s="5"/>
      <c r="E854" s="5"/>
      <c r="F854" s="8"/>
    </row>
    <row r="855" spans="4:6" ht="15.75" customHeight="1" x14ac:dyDescent="0.25">
      <c r="D855" s="5"/>
      <c r="E855" s="5"/>
      <c r="F855" s="8"/>
    </row>
    <row r="856" spans="4:6" ht="15.75" customHeight="1" x14ac:dyDescent="0.25">
      <c r="D856" s="5"/>
      <c r="E856" s="5"/>
      <c r="F856" s="8"/>
    </row>
    <row r="857" spans="4:6" ht="15.75" customHeight="1" x14ac:dyDescent="0.25">
      <c r="D857" s="5"/>
      <c r="E857" s="5"/>
      <c r="F857" s="8"/>
    </row>
    <row r="858" spans="4:6" ht="15.75" customHeight="1" x14ac:dyDescent="0.25">
      <c r="D858" s="5"/>
      <c r="E858" s="5"/>
      <c r="F858" s="8"/>
    </row>
    <row r="859" spans="4:6" ht="15.75" customHeight="1" x14ac:dyDescent="0.25">
      <c r="D859" s="5"/>
      <c r="E859" s="5"/>
      <c r="F859" s="8"/>
    </row>
    <row r="860" spans="4:6" ht="15.75" customHeight="1" x14ac:dyDescent="0.25">
      <c r="D860" s="5"/>
      <c r="E860" s="5"/>
      <c r="F860" s="8"/>
    </row>
    <row r="861" spans="4:6" ht="15.75" customHeight="1" x14ac:dyDescent="0.25">
      <c r="D861" s="5"/>
      <c r="E861" s="5"/>
      <c r="F861" s="8"/>
    </row>
    <row r="862" spans="4:6" ht="15.75" customHeight="1" x14ac:dyDescent="0.25">
      <c r="D862" s="5"/>
      <c r="E862" s="5"/>
      <c r="F862" s="8"/>
    </row>
    <row r="863" spans="4:6" ht="15.75" customHeight="1" x14ac:dyDescent="0.25">
      <c r="D863" s="5"/>
      <c r="E863" s="5"/>
      <c r="F863" s="8"/>
    </row>
    <row r="864" spans="4:6" ht="15.75" customHeight="1" x14ac:dyDescent="0.25">
      <c r="D864" s="5"/>
      <c r="E864" s="5"/>
      <c r="F864" s="8"/>
    </row>
    <row r="865" spans="4:6" ht="15.75" customHeight="1" x14ac:dyDescent="0.25">
      <c r="D865" s="5"/>
      <c r="E865" s="5"/>
      <c r="F865" s="8"/>
    </row>
    <row r="866" spans="4:6" ht="15.75" customHeight="1" x14ac:dyDescent="0.25">
      <c r="D866" s="5"/>
      <c r="E866" s="5"/>
      <c r="F866" s="8"/>
    </row>
    <row r="867" spans="4:6" ht="15.75" customHeight="1" x14ac:dyDescent="0.25">
      <c r="D867" s="5"/>
      <c r="E867" s="5"/>
      <c r="F867" s="8"/>
    </row>
    <row r="868" spans="4:6" ht="15.75" customHeight="1" x14ac:dyDescent="0.25">
      <c r="D868" s="5"/>
      <c r="E868" s="5"/>
      <c r="F868" s="8"/>
    </row>
    <row r="869" spans="4:6" ht="15.75" customHeight="1" x14ac:dyDescent="0.25">
      <c r="D869" s="5"/>
      <c r="E869" s="5"/>
      <c r="F869" s="8"/>
    </row>
    <row r="870" spans="4:6" ht="15.75" customHeight="1" x14ac:dyDescent="0.25">
      <c r="D870" s="5"/>
      <c r="E870" s="5"/>
      <c r="F870" s="8"/>
    </row>
    <row r="871" spans="4:6" ht="15.75" customHeight="1" x14ac:dyDescent="0.25">
      <c r="D871" s="5"/>
      <c r="E871" s="5"/>
      <c r="F871" s="8"/>
    </row>
    <row r="872" spans="4:6" ht="15.75" customHeight="1" x14ac:dyDescent="0.25">
      <c r="D872" s="5"/>
      <c r="E872" s="5"/>
      <c r="F872" s="8"/>
    </row>
    <row r="873" spans="4:6" ht="15.75" customHeight="1" x14ac:dyDescent="0.25">
      <c r="D873" s="5"/>
      <c r="E873" s="5"/>
      <c r="F873" s="8"/>
    </row>
    <row r="874" spans="4:6" ht="15.75" customHeight="1" x14ac:dyDescent="0.25">
      <c r="D874" s="5"/>
      <c r="E874" s="5"/>
      <c r="F874" s="8"/>
    </row>
    <row r="875" spans="4:6" ht="15.75" customHeight="1" x14ac:dyDescent="0.25">
      <c r="D875" s="5"/>
      <c r="E875" s="5"/>
      <c r="F875" s="8"/>
    </row>
    <row r="876" spans="4:6" ht="15.75" customHeight="1" x14ac:dyDescent="0.25">
      <c r="D876" s="5"/>
      <c r="E876" s="5"/>
      <c r="F876" s="8"/>
    </row>
    <row r="877" spans="4:6" ht="15.75" customHeight="1" x14ac:dyDescent="0.25">
      <c r="D877" s="5"/>
      <c r="E877" s="5"/>
      <c r="F877" s="8"/>
    </row>
    <row r="878" spans="4:6" ht="15.75" customHeight="1" x14ac:dyDescent="0.25">
      <c r="D878" s="5"/>
      <c r="E878" s="5"/>
      <c r="F878" s="8"/>
    </row>
    <row r="879" spans="4:6" ht="15.75" customHeight="1" x14ac:dyDescent="0.25">
      <c r="D879" s="5"/>
      <c r="E879" s="5"/>
      <c r="F879" s="8"/>
    </row>
    <row r="880" spans="4:6" ht="15.75" customHeight="1" x14ac:dyDescent="0.25">
      <c r="D880" s="5"/>
      <c r="E880" s="5"/>
      <c r="F880" s="8"/>
    </row>
    <row r="881" spans="4:6" ht="15.75" customHeight="1" x14ac:dyDescent="0.25">
      <c r="D881" s="5"/>
      <c r="E881" s="5"/>
      <c r="F881" s="8"/>
    </row>
    <row r="882" spans="4:6" ht="15.75" customHeight="1" x14ac:dyDescent="0.25">
      <c r="D882" s="5"/>
      <c r="E882" s="5"/>
      <c r="F882" s="8"/>
    </row>
    <row r="883" spans="4:6" ht="15.75" customHeight="1" x14ac:dyDescent="0.25">
      <c r="D883" s="5"/>
      <c r="E883" s="5"/>
      <c r="F883" s="8"/>
    </row>
    <row r="884" spans="4:6" ht="15.75" customHeight="1" x14ac:dyDescent="0.25">
      <c r="D884" s="5"/>
      <c r="E884" s="5"/>
      <c r="F884" s="8"/>
    </row>
    <row r="885" spans="4:6" ht="15.75" customHeight="1" x14ac:dyDescent="0.25">
      <c r="D885" s="5"/>
      <c r="E885" s="5"/>
      <c r="F885" s="8"/>
    </row>
    <row r="886" spans="4:6" ht="15.75" customHeight="1" x14ac:dyDescent="0.25">
      <c r="D886" s="5"/>
      <c r="E886" s="5"/>
      <c r="F886" s="8"/>
    </row>
    <row r="887" spans="4:6" ht="15.75" customHeight="1" x14ac:dyDescent="0.25">
      <c r="D887" s="5"/>
      <c r="E887" s="5"/>
      <c r="F887" s="8"/>
    </row>
    <row r="888" spans="4:6" ht="15.75" customHeight="1" x14ac:dyDescent="0.25">
      <c r="D888" s="5"/>
      <c r="E888" s="5"/>
      <c r="F888" s="8"/>
    </row>
    <row r="889" spans="4:6" ht="15.75" customHeight="1" x14ac:dyDescent="0.25">
      <c r="D889" s="5"/>
      <c r="E889" s="5"/>
      <c r="F889" s="8"/>
    </row>
    <row r="890" spans="4:6" ht="15.75" customHeight="1" x14ac:dyDescent="0.25">
      <c r="D890" s="5"/>
      <c r="E890" s="5"/>
      <c r="F890" s="8"/>
    </row>
    <row r="891" spans="4:6" ht="15.75" customHeight="1" x14ac:dyDescent="0.25">
      <c r="D891" s="5"/>
      <c r="E891" s="5"/>
      <c r="F891" s="8"/>
    </row>
    <row r="892" spans="4:6" ht="15.75" customHeight="1" x14ac:dyDescent="0.25">
      <c r="D892" s="5"/>
      <c r="E892" s="5"/>
      <c r="F892" s="8"/>
    </row>
    <row r="893" spans="4:6" ht="15.75" customHeight="1" x14ac:dyDescent="0.25">
      <c r="D893" s="5"/>
      <c r="E893" s="5"/>
      <c r="F893" s="8"/>
    </row>
    <row r="894" spans="4:6" ht="15.75" customHeight="1" x14ac:dyDescent="0.25">
      <c r="D894" s="5"/>
      <c r="E894" s="5"/>
      <c r="F894" s="8"/>
    </row>
    <row r="895" spans="4:6" ht="15.75" customHeight="1" x14ac:dyDescent="0.25">
      <c r="D895" s="5"/>
      <c r="E895" s="5"/>
      <c r="F895" s="8"/>
    </row>
    <row r="896" spans="4:6" ht="15.75" customHeight="1" x14ac:dyDescent="0.25">
      <c r="D896" s="5"/>
      <c r="E896" s="5"/>
      <c r="F896" s="8"/>
    </row>
    <row r="897" spans="4:6" ht="15.75" customHeight="1" x14ac:dyDescent="0.25">
      <c r="D897" s="5"/>
      <c r="E897" s="5"/>
      <c r="F897" s="8"/>
    </row>
    <row r="898" spans="4:6" ht="15.75" customHeight="1" x14ac:dyDescent="0.25">
      <c r="D898" s="5"/>
      <c r="E898" s="5"/>
      <c r="F898" s="8"/>
    </row>
    <row r="899" spans="4:6" ht="15.75" customHeight="1" x14ac:dyDescent="0.25">
      <c r="D899" s="5"/>
      <c r="E899" s="5"/>
      <c r="F899" s="8"/>
    </row>
    <row r="900" spans="4:6" ht="15.75" customHeight="1" x14ac:dyDescent="0.25">
      <c r="D900" s="5"/>
      <c r="E900" s="5"/>
      <c r="F900" s="8"/>
    </row>
    <row r="901" spans="4:6" ht="15.75" customHeight="1" x14ac:dyDescent="0.25">
      <c r="D901" s="5"/>
      <c r="E901" s="5"/>
      <c r="F901" s="8"/>
    </row>
    <row r="902" spans="4:6" ht="15.75" customHeight="1" x14ac:dyDescent="0.25">
      <c r="D902" s="5"/>
      <c r="E902" s="5"/>
      <c r="F902" s="8"/>
    </row>
    <row r="903" spans="4:6" ht="15.75" customHeight="1" x14ac:dyDescent="0.25">
      <c r="D903" s="5"/>
      <c r="E903" s="5"/>
      <c r="F903" s="8"/>
    </row>
    <row r="904" spans="4:6" ht="15.75" customHeight="1" x14ac:dyDescent="0.25">
      <c r="D904" s="5"/>
      <c r="E904" s="5"/>
      <c r="F904" s="8"/>
    </row>
    <row r="905" spans="4:6" ht="15.75" customHeight="1" x14ac:dyDescent="0.25">
      <c r="D905" s="5"/>
      <c r="E905" s="5"/>
      <c r="F905" s="8"/>
    </row>
    <row r="906" spans="4:6" ht="15.75" customHeight="1" x14ac:dyDescent="0.25">
      <c r="D906" s="5"/>
      <c r="E906" s="5"/>
      <c r="F906" s="8"/>
    </row>
    <row r="907" spans="4:6" ht="15.75" customHeight="1" x14ac:dyDescent="0.25">
      <c r="D907" s="5"/>
      <c r="E907" s="5"/>
      <c r="F907" s="8"/>
    </row>
    <row r="908" spans="4:6" ht="15.75" customHeight="1" x14ac:dyDescent="0.25">
      <c r="D908" s="5"/>
      <c r="E908" s="5"/>
      <c r="F908" s="8"/>
    </row>
    <row r="909" spans="4:6" ht="15.75" customHeight="1" x14ac:dyDescent="0.25">
      <c r="D909" s="5"/>
      <c r="E909" s="5"/>
      <c r="F909" s="8"/>
    </row>
    <row r="910" spans="4:6" ht="15.75" customHeight="1" x14ac:dyDescent="0.25">
      <c r="D910" s="5"/>
      <c r="E910" s="5"/>
      <c r="F910" s="8"/>
    </row>
    <row r="911" spans="4:6" ht="15.75" customHeight="1" x14ac:dyDescent="0.25">
      <c r="D911" s="5"/>
      <c r="E911" s="5"/>
      <c r="F911" s="8"/>
    </row>
    <row r="912" spans="4:6" ht="15.75" customHeight="1" x14ac:dyDescent="0.25">
      <c r="D912" s="5"/>
      <c r="E912" s="5"/>
      <c r="F912" s="8"/>
    </row>
    <row r="913" spans="4:6" ht="15.75" customHeight="1" x14ac:dyDescent="0.25">
      <c r="D913" s="5"/>
      <c r="E913" s="5"/>
      <c r="F913" s="8"/>
    </row>
    <row r="914" spans="4:6" ht="15.75" customHeight="1" x14ac:dyDescent="0.25">
      <c r="D914" s="5"/>
      <c r="E914" s="5"/>
      <c r="F914" s="8"/>
    </row>
    <row r="915" spans="4:6" ht="15.75" customHeight="1" x14ac:dyDescent="0.25">
      <c r="D915" s="5"/>
      <c r="E915" s="5"/>
      <c r="F915" s="8"/>
    </row>
    <row r="916" spans="4:6" ht="15.75" customHeight="1" x14ac:dyDescent="0.25">
      <c r="D916" s="5"/>
      <c r="E916" s="5"/>
      <c r="F916" s="8"/>
    </row>
    <row r="917" spans="4:6" ht="15.75" customHeight="1" x14ac:dyDescent="0.25">
      <c r="D917" s="5"/>
      <c r="E917" s="5"/>
      <c r="F917" s="8"/>
    </row>
    <row r="918" spans="4:6" ht="15.75" customHeight="1" x14ac:dyDescent="0.25">
      <c r="D918" s="5"/>
      <c r="E918" s="5"/>
      <c r="F918" s="8"/>
    </row>
    <row r="919" spans="4:6" ht="15.75" customHeight="1" x14ac:dyDescent="0.25">
      <c r="D919" s="5"/>
      <c r="E919" s="5"/>
      <c r="F919" s="8"/>
    </row>
    <row r="920" spans="4:6" ht="15.75" customHeight="1" x14ac:dyDescent="0.25">
      <c r="D920" s="5"/>
      <c r="E920" s="5"/>
      <c r="F920" s="8"/>
    </row>
    <row r="921" spans="4:6" ht="15.75" customHeight="1" x14ac:dyDescent="0.25">
      <c r="D921" s="5"/>
      <c r="E921" s="5"/>
      <c r="F921" s="8"/>
    </row>
    <row r="922" spans="4:6" ht="15.75" customHeight="1" x14ac:dyDescent="0.25">
      <c r="D922" s="5"/>
      <c r="E922" s="5"/>
      <c r="F922" s="8"/>
    </row>
    <row r="923" spans="4:6" ht="15.75" customHeight="1" x14ac:dyDescent="0.25">
      <c r="D923" s="5"/>
      <c r="E923" s="5"/>
      <c r="F923" s="8"/>
    </row>
    <row r="924" spans="4:6" ht="15.75" customHeight="1" x14ac:dyDescent="0.25">
      <c r="D924" s="5"/>
      <c r="E924" s="5"/>
      <c r="F924" s="8"/>
    </row>
    <row r="925" spans="4:6" ht="15.75" customHeight="1" x14ac:dyDescent="0.25">
      <c r="D925" s="5"/>
      <c r="E925" s="5"/>
      <c r="F925" s="8"/>
    </row>
    <row r="926" spans="4:6" ht="15.75" customHeight="1" x14ac:dyDescent="0.25">
      <c r="D926" s="5"/>
      <c r="E926" s="5"/>
      <c r="F926" s="8"/>
    </row>
    <row r="927" spans="4:6" ht="15.75" customHeight="1" x14ac:dyDescent="0.25">
      <c r="D927" s="5"/>
      <c r="E927" s="5"/>
      <c r="F927" s="8"/>
    </row>
    <row r="928" spans="4:6" ht="15.75" customHeight="1" x14ac:dyDescent="0.25">
      <c r="D928" s="5"/>
      <c r="E928" s="5"/>
      <c r="F928" s="8"/>
    </row>
    <row r="929" spans="4:6" ht="15.75" customHeight="1" x14ac:dyDescent="0.25">
      <c r="D929" s="5"/>
      <c r="E929" s="5"/>
      <c r="F929" s="8"/>
    </row>
    <row r="930" spans="4:6" ht="15.75" customHeight="1" x14ac:dyDescent="0.25">
      <c r="D930" s="5"/>
      <c r="E930" s="5"/>
      <c r="F930" s="8"/>
    </row>
    <row r="931" spans="4:6" ht="15.75" customHeight="1" x14ac:dyDescent="0.25">
      <c r="D931" s="5"/>
      <c r="E931" s="5"/>
      <c r="F931" s="8"/>
    </row>
    <row r="932" spans="4:6" ht="15.75" customHeight="1" x14ac:dyDescent="0.25">
      <c r="D932" s="5"/>
      <c r="E932" s="5"/>
      <c r="F932" s="8"/>
    </row>
    <row r="933" spans="4:6" ht="15.75" customHeight="1" x14ac:dyDescent="0.25">
      <c r="D933" s="5"/>
      <c r="E933" s="5"/>
      <c r="F933" s="8"/>
    </row>
    <row r="934" spans="4:6" ht="15.75" customHeight="1" x14ac:dyDescent="0.25">
      <c r="D934" s="5"/>
      <c r="E934" s="5"/>
      <c r="F934" s="8"/>
    </row>
    <row r="935" spans="4:6" ht="15.75" customHeight="1" x14ac:dyDescent="0.25">
      <c r="D935" s="5"/>
      <c r="E935" s="5"/>
      <c r="F935" s="8"/>
    </row>
    <row r="936" spans="4:6" ht="15.75" customHeight="1" x14ac:dyDescent="0.25">
      <c r="D936" s="5"/>
      <c r="E936" s="5"/>
      <c r="F936" s="8"/>
    </row>
    <row r="937" spans="4:6" ht="15.75" customHeight="1" x14ac:dyDescent="0.25">
      <c r="D937" s="5"/>
      <c r="E937" s="5"/>
      <c r="F937" s="8"/>
    </row>
    <row r="938" spans="4:6" ht="15.75" customHeight="1" x14ac:dyDescent="0.25">
      <c r="D938" s="5"/>
      <c r="E938" s="5"/>
      <c r="F938" s="8"/>
    </row>
    <row r="939" spans="4:6" ht="15.75" customHeight="1" x14ac:dyDescent="0.25">
      <c r="D939" s="5"/>
      <c r="E939" s="5"/>
      <c r="F939" s="8"/>
    </row>
    <row r="940" spans="4:6" ht="15.75" customHeight="1" x14ac:dyDescent="0.25">
      <c r="D940" s="5"/>
      <c r="E940" s="5"/>
      <c r="F940" s="8"/>
    </row>
    <row r="941" spans="4:6" ht="15.75" customHeight="1" x14ac:dyDescent="0.25">
      <c r="D941" s="5"/>
      <c r="E941" s="5"/>
      <c r="F941" s="8"/>
    </row>
    <row r="942" spans="4:6" ht="15.75" customHeight="1" x14ac:dyDescent="0.25">
      <c r="D942" s="5"/>
      <c r="E942" s="5"/>
      <c r="F942" s="8"/>
    </row>
    <row r="943" spans="4:6" ht="15.75" customHeight="1" x14ac:dyDescent="0.25">
      <c r="D943" s="5"/>
      <c r="E943" s="5"/>
      <c r="F943" s="8"/>
    </row>
    <row r="944" spans="4:6" ht="15.75" customHeight="1" x14ac:dyDescent="0.25">
      <c r="D944" s="5"/>
      <c r="E944" s="5"/>
      <c r="F944" s="8"/>
    </row>
    <row r="945" spans="4:6" ht="15.75" customHeight="1" x14ac:dyDescent="0.25">
      <c r="D945" s="5"/>
      <c r="E945" s="5"/>
      <c r="F945" s="8"/>
    </row>
    <row r="946" spans="4:6" ht="15.75" customHeight="1" x14ac:dyDescent="0.25">
      <c r="D946" s="5"/>
      <c r="E946" s="5"/>
      <c r="F946" s="8"/>
    </row>
    <row r="947" spans="4:6" ht="15.75" customHeight="1" x14ac:dyDescent="0.25">
      <c r="D947" s="5"/>
      <c r="E947" s="5"/>
      <c r="F947" s="8"/>
    </row>
    <row r="948" spans="4:6" ht="15.75" customHeight="1" x14ac:dyDescent="0.25">
      <c r="D948" s="5"/>
      <c r="E948" s="5"/>
      <c r="F948" s="8"/>
    </row>
    <row r="949" spans="4:6" ht="15.75" customHeight="1" x14ac:dyDescent="0.25">
      <c r="D949" s="5"/>
      <c r="E949" s="5"/>
      <c r="F949" s="8"/>
    </row>
    <row r="950" spans="4:6" ht="15.75" customHeight="1" x14ac:dyDescent="0.25">
      <c r="D950" s="5"/>
      <c r="E950" s="5"/>
      <c r="F950" s="8"/>
    </row>
    <row r="951" spans="4:6" ht="15.75" customHeight="1" x14ac:dyDescent="0.25">
      <c r="D951" s="5"/>
      <c r="E951" s="5"/>
      <c r="F951" s="8"/>
    </row>
    <row r="952" spans="4:6" ht="15.75" customHeight="1" x14ac:dyDescent="0.25">
      <c r="D952" s="5"/>
      <c r="E952" s="5"/>
      <c r="F952" s="8"/>
    </row>
    <row r="953" spans="4:6" ht="15.75" customHeight="1" x14ac:dyDescent="0.25">
      <c r="D953" s="5"/>
      <c r="E953" s="5"/>
      <c r="F953" s="8"/>
    </row>
    <row r="954" spans="4:6" ht="15.75" customHeight="1" x14ac:dyDescent="0.25">
      <c r="D954" s="5"/>
      <c r="E954" s="5"/>
      <c r="F954" s="8"/>
    </row>
    <row r="955" spans="4:6" ht="15.75" customHeight="1" x14ac:dyDescent="0.25">
      <c r="D955" s="5"/>
      <c r="E955" s="5"/>
      <c r="F955" s="8"/>
    </row>
    <row r="956" spans="4:6" ht="15.75" customHeight="1" x14ac:dyDescent="0.25">
      <c r="D956" s="5"/>
      <c r="E956" s="5"/>
      <c r="F956" s="8"/>
    </row>
    <row r="957" spans="4:6" ht="15.75" customHeight="1" x14ac:dyDescent="0.25">
      <c r="D957" s="5"/>
      <c r="E957" s="5"/>
      <c r="F957" s="8"/>
    </row>
    <row r="958" spans="4:6" ht="15.75" customHeight="1" x14ac:dyDescent="0.25">
      <c r="D958" s="5"/>
      <c r="E958" s="5"/>
      <c r="F958" s="8"/>
    </row>
    <row r="959" spans="4:6" ht="15.75" customHeight="1" x14ac:dyDescent="0.25">
      <c r="D959" s="5"/>
      <c r="E959" s="5"/>
      <c r="F959" s="8"/>
    </row>
    <row r="960" spans="4:6" ht="15.75" customHeight="1" x14ac:dyDescent="0.25">
      <c r="D960" s="5"/>
      <c r="E960" s="5"/>
      <c r="F960" s="8"/>
    </row>
    <row r="961" spans="4:6" ht="15.75" customHeight="1" x14ac:dyDescent="0.25">
      <c r="D961" s="5"/>
      <c r="E961" s="5"/>
      <c r="F961" s="8"/>
    </row>
    <row r="962" spans="4:6" ht="15.75" customHeight="1" x14ac:dyDescent="0.25">
      <c r="D962" s="5"/>
      <c r="E962" s="5"/>
      <c r="F962" s="8"/>
    </row>
    <row r="963" spans="4:6" ht="15.75" customHeight="1" x14ac:dyDescent="0.25">
      <c r="D963" s="5"/>
      <c r="E963" s="5"/>
      <c r="F963" s="8"/>
    </row>
    <row r="964" spans="4:6" ht="15.75" customHeight="1" x14ac:dyDescent="0.25">
      <c r="D964" s="5"/>
      <c r="E964" s="5"/>
      <c r="F964" s="8"/>
    </row>
    <row r="965" spans="4:6" ht="15.75" customHeight="1" x14ac:dyDescent="0.25">
      <c r="D965" s="5"/>
      <c r="E965" s="5"/>
      <c r="F965" s="8"/>
    </row>
    <row r="966" spans="4:6" ht="15.75" customHeight="1" x14ac:dyDescent="0.25">
      <c r="D966" s="5"/>
      <c r="E966" s="5"/>
      <c r="F966" s="8"/>
    </row>
    <row r="967" spans="4:6" ht="15.75" customHeight="1" x14ac:dyDescent="0.25">
      <c r="D967" s="5"/>
      <c r="E967" s="5"/>
      <c r="F967" s="8"/>
    </row>
    <row r="968" spans="4:6" ht="15.75" customHeight="1" x14ac:dyDescent="0.25">
      <c r="D968" s="5"/>
      <c r="E968" s="5"/>
      <c r="F968" s="8"/>
    </row>
    <row r="969" spans="4:6" ht="15.75" customHeight="1" x14ac:dyDescent="0.25">
      <c r="D969" s="5"/>
      <c r="E969" s="5"/>
      <c r="F969" s="8"/>
    </row>
    <row r="970" spans="4:6" ht="15.75" customHeight="1" x14ac:dyDescent="0.25">
      <c r="D970" s="5"/>
      <c r="E970" s="5"/>
      <c r="F970" s="8"/>
    </row>
    <row r="971" spans="4:6" ht="15.75" customHeight="1" x14ac:dyDescent="0.25">
      <c r="D971" s="5"/>
      <c r="E971" s="5"/>
      <c r="F971" s="8"/>
    </row>
    <row r="972" spans="4:6" ht="15.75" customHeight="1" x14ac:dyDescent="0.25">
      <c r="D972" s="5"/>
      <c r="E972" s="5"/>
      <c r="F972" s="8"/>
    </row>
    <row r="973" spans="4:6" ht="15.75" customHeight="1" x14ac:dyDescent="0.25">
      <c r="D973" s="5"/>
      <c r="E973" s="5"/>
      <c r="F973" s="8"/>
    </row>
    <row r="974" spans="4:6" ht="15.75" customHeight="1" x14ac:dyDescent="0.25">
      <c r="D974" s="5"/>
      <c r="E974" s="5"/>
      <c r="F974" s="8"/>
    </row>
    <row r="975" spans="4:6" ht="15.75" customHeight="1" x14ac:dyDescent="0.25">
      <c r="D975" s="5"/>
      <c r="E975" s="5"/>
      <c r="F975" s="8"/>
    </row>
    <row r="976" spans="4:6" ht="15.75" customHeight="1" x14ac:dyDescent="0.25">
      <c r="D976" s="5"/>
      <c r="E976" s="5"/>
      <c r="F976" s="8"/>
    </row>
    <row r="977" spans="4:6" ht="15.75" customHeight="1" x14ac:dyDescent="0.25">
      <c r="D977" s="5"/>
      <c r="E977" s="5"/>
      <c r="F977" s="8"/>
    </row>
    <row r="978" spans="4:6" ht="15.75" customHeight="1" x14ac:dyDescent="0.25">
      <c r="D978" s="5"/>
      <c r="E978" s="5"/>
      <c r="F978" s="8"/>
    </row>
    <row r="979" spans="4:6" ht="15.75" customHeight="1" x14ac:dyDescent="0.25">
      <c r="D979" s="5"/>
      <c r="E979" s="5"/>
      <c r="F979" s="8"/>
    </row>
    <row r="980" spans="4:6" ht="15.75" customHeight="1" x14ac:dyDescent="0.25">
      <c r="D980" s="5"/>
      <c r="E980" s="5"/>
      <c r="F980" s="8"/>
    </row>
    <row r="981" spans="4:6" ht="15.75" customHeight="1" x14ac:dyDescent="0.25">
      <c r="D981" s="5"/>
      <c r="E981" s="5"/>
      <c r="F981" s="8"/>
    </row>
    <row r="982" spans="4:6" ht="15.75" customHeight="1" x14ac:dyDescent="0.25">
      <c r="D982" s="5"/>
      <c r="E982" s="5"/>
      <c r="F982" s="8"/>
    </row>
    <row r="983" spans="4:6" ht="15.75" customHeight="1" x14ac:dyDescent="0.25">
      <c r="D983" s="5"/>
      <c r="E983" s="5"/>
      <c r="F983" s="8"/>
    </row>
    <row r="984" spans="4:6" ht="15.75" customHeight="1" x14ac:dyDescent="0.25">
      <c r="D984" s="5"/>
      <c r="E984" s="5"/>
      <c r="F984" s="8"/>
    </row>
    <row r="985" spans="4:6" ht="15.75" customHeight="1" x14ac:dyDescent="0.25">
      <c r="D985" s="5"/>
      <c r="E985" s="5"/>
      <c r="F985" s="8"/>
    </row>
    <row r="986" spans="4:6" ht="15.75" customHeight="1" x14ac:dyDescent="0.25">
      <c r="D986" s="5"/>
      <c r="E986" s="5"/>
      <c r="F986" s="8"/>
    </row>
    <row r="987" spans="4:6" ht="15.75" customHeight="1" x14ac:dyDescent="0.25">
      <c r="D987" s="5"/>
      <c r="E987" s="5"/>
      <c r="F987" s="8"/>
    </row>
    <row r="988" spans="4:6" ht="15.75" customHeight="1" x14ac:dyDescent="0.25">
      <c r="D988" s="5"/>
      <c r="E988" s="5"/>
      <c r="F988" s="8"/>
    </row>
    <row r="989" spans="4:6" ht="15.75" customHeight="1" x14ac:dyDescent="0.25">
      <c r="D989" s="5"/>
      <c r="E989" s="5"/>
      <c r="F989" s="8"/>
    </row>
    <row r="990" spans="4:6" ht="15.75" customHeight="1" x14ac:dyDescent="0.25">
      <c r="D990" s="5"/>
      <c r="E990" s="5"/>
      <c r="F990" s="8"/>
    </row>
    <row r="991" spans="4:6" ht="15.75" customHeight="1" x14ac:dyDescent="0.25">
      <c r="D991" s="5"/>
      <c r="E991" s="5"/>
      <c r="F991" s="8"/>
    </row>
    <row r="992" spans="4:6" ht="15.75" customHeight="1" x14ac:dyDescent="0.25">
      <c r="D992" s="5"/>
      <c r="E992" s="5"/>
      <c r="F992" s="8"/>
    </row>
    <row r="993" spans="4:6" ht="15.75" customHeight="1" x14ac:dyDescent="0.25">
      <c r="D993" s="5"/>
      <c r="E993" s="5"/>
      <c r="F993" s="8"/>
    </row>
    <row r="994" spans="4:6" ht="15.75" customHeight="1" x14ac:dyDescent="0.25">
      <c r="D994" s="5"/>
      <c r="E994" s="5"/>
      <c r="F994" s="8"/>
    </row>
    <row r="995" spans="4:6" ht="15.75" customHeight="1" x14ac:dyDescent="0.25">
      <c r="D995" s="5"/>
      <c r="E995" s="5"/>
      <c r="F995" s="8"/>
    </row>
    <row r="996" spans="4:6" ht="15.75" customHeight="1" x14ac:dyDescent="0.25">
      <c r="D996" s="5"/>
      <c r="E996" s="5"/>
      <c r="F996" s="8"/>
    </row>
    <row r="997" spans="4:6" ht="15.75" customHeight="1" x14ac:dyDescent="0.25">
      <c r="D997" s="5"/>
      <c r="E997" s="5"/>
      <c r="F997" s="8"/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7"/>
  <sheetViews>
    <sheetView workbookViewId="0">
      <pane xSplit="2" ySplit="1" topLeftCell="C65" activePane="bottomRight" state="frozen"/>
      <selection pane="topRight" activeCell="C1" sqref="C1"/>
      <selection pane="bottomLeft" activeCell="A5" sqref="A5"/>
      <selection pane="bottomRight" activeCell="E2" sqref="E2:E81"/>
    </sheetView>
  </sheetViews>
  <sheetFormatPr defaultColWidth="14.42578125" defaultRowHeight="15" customHeight="1" x14ac:dyDescent="0.25"/>
  <cols>
    <col min="1" max="1" width="8.7109375" customWidth="1"/>
    <col min="2" max="2" width="11.28515625" customWidth="1"/>
    <col min="3" max="3" width="8.7109375" customWidth="1"/>
    <col min="4" max="4" width="20" customWidth="1"/>
    <col min="5" max="5" width="20.140625" customWidth="1"/>
    <col min="6" max="6" width="9.5703125" customWidth="1"/>
    <col min="7" max="26" width="8.710937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84</v>
      </c>
      <c r="E1" s="2" t="s">
        <v>77</v>
      </c>
      <c r="F1" s="2" t="s">
        <v>85</v>
      </c>
    </row>
    <row r="2" spans="1:9" x14ac:dyDescent="0.25">
      <c r="A2" s="2">
        <v>1</v>
      </c>
      <c r="B2" s="2" t="s">
        <v>15</v>
      </c>
      <c r="C2" s="2">
        <v>2018</v>
      </c>
      <c r="D2" s="3">
        <v>1520723000000</v>
      </c>
      <c r="E2" s="3">
        <v>26856967000000</v>
      </c>
      <c r="F2" s="2">
        <f t="shared" ref="F2:F12" si="0">D2/E2*100%</f>
        <v>5.6623035654026009E-2</v>
      </c>
      <c r="I2" s="2" t="s">
        <v>75</v>
      </c>
    </row>
    <row r="3" spans="1:9" x14ac:dyDescent="0.25">
      <c r="C3" s="2">
        <v>2019</v>
      </c>
      <c r="D3" s="3">
        <v>243629000000</v>
      </c>
      <c r="E3" s="3">
        <v>26974124000000</v>
      </c>
      <c r="F3" s="2">
        <f t="shared" si="0"/>
        <v>9.0319522517209455E-3</v>
      </c>
      <c r="I3" s="2" t="s">
        <v>86</v>
      </c>
    </row>
    <row r="4" spans="1:9" x14ac:dyDescent="0.25">
      <c r="C4" s="2">
        <v>2020</v>
      </c>
      <c r="D4" s="3">
        <v>893779000000</v>
      </c>
      <c r="E4" s="3">
        <v>27781231000000</v>
      </c>
      <c r="F4" s="2">
        <f t="shared" si="0"/>
        <v>3.2172044500115925E-2</v>
      </c>
    </row>
    <row r="5" spans="1:9" x14ac:dyDescent="0.25">
      <c r="C5" s="2">
        <v>2021</v>
      </c>
      <c r="D5" s="3">
        <v>2067362000000</v>
      </c>
      <c r="E5" s="3">
        <v>30399906000000</v>
      </c>
      <c r="F5" s="2">
        <f t="shared" si="0"/>
        <v>6.8005539227654191E-2</v>
      </c>
    </row>
    <row r="6" spans="1:9" x14ac:dyDescent="0.25">
      <c r="C6" s="2">
        <v>2022</v>
      </c>
      <c r="D6" s="3">
        <v>1792050000000</v>
      </c>
      <c r="E6" s="3">
        <v>29249340000000</v>
      </c>
      <c r="F6" s="2">
        <f t="shared" si="0"/>
        <v>6.1268049125211027E-2</v>
      </c>
    </row>
    <row r="7" spans="1:9" x14ac:dyDescent="0.25">
      <c r="A7" s="2">
        <v>2</v>
      </c>
      <c r="B7" s="2" t="s">
        <v>25</v>
      </c>
      <c r="C7" s="2">
        <v>2018</v>
      </c>
      <c r="D7" s="4">
        <v>974263219736</v>
      </c>
      <c r="E7" s="4">
        <v>12379483262380</v>
      </c>
      <c r="F7" s="2">
        <f t="shared" si="0"/>
        <v>7.8699829313287062E-2</v>
      </c>
    </row>
    <row r="8" spans="1:9" x14ac:dyDescent="0.25">
      <c r="C8" s="2">
        <v>2019</v>
      </c>
      <c r="D8" s="4">
        <v>54083265996</v>
      </c>
      <c r="E8" s="4">
        <v>11832730716644</v>
      </c>
      <c r="F8" s="2">
        <f t="shared" si="0"/>
        <v>4.570649606681753E-3</v>
      </c>
    </row>
    <row r="9" spans="1:9" x14ac:dyDescent="0.25">
      <c r="C9" s="2">
        <v>2020</v>
      </c>
      <c r="D9" s="4">
        <v>-502976217835</v>
      </c>
      <c r="E9" s="4">
        <v>11668180409795</v>
      </c>
      <c r="F9" s="2">
        <f t="shared" si="0"/>
        <v>-4.3106654180009966E-2</v>
      </c>
    </row>
    <row r="10" spans="1:9" x14ac:dyDescent="0.25">
      <c r="C10" s="2">
        <v>2021</v>
      </c>
      <c r="D10" s="4">
        <v>2174860732289</v>
      </c>
      <c r="E10" s="4">
        <v>14792731644771</v>
      </c>
      <c r="F10" s="2">
        <f t="shared" si="0"/>
        <v>0.14702225285468348</v>
      </c>
    </row>
    <row r="11" spans="1:9" x14ac:dyDescent="0.25">
      <c r="C11" s="2">
        <v>2022</v>
      </c>
      <c r="D11" s="4">
        <v>4245953045906</v>
      </c>
      <c r="E11" s="4">
        <v>31187943390284</v>
      </c>
      <c r="F11" s="2">
        <f t="shared" si="0"/>
        <v>0.13614084753112463</v>
      </c>
    </row>
    <row r="12" spans="1:9" x14ac:dyDescent="0.25">
      <c r="A12" s="2">
        <v>3</v>
      </c>
      <c r="B12" s="2" t="s">
        <v>36</v>
      </c>
      <c r="C12" s="2">
        <v>2018</v>
      </c>
      <c r="D12" s="6">
        <v>292885000000</v>
      </c>
      <c r="E12" s="3">
        <v>8432632000000</v>
      </c>
      <c r="F12" s="2">
        <f t="shared" si="0"/>
        <v>3.4732335052685803E-2</v>
      </c>
    </row>
    <row r="13" spans="1:9" x14ac:dyDescent="0.25">
      <c r="C13" s="2">
        <v>2019</v>
      </c>
      <c r="D13" s="3">
        <v>-132223000000</v>
      </c>
      <c r="E13" s="3">
        <v>8738055000000</v>
      </c>
      <c r="F13" s="2">
        <f t="shared" ref="F13:F22" si="1">D13/E13*100%</f>
        <v>-1.5131857146699122E-2</v>
      </c>
    </row>
    <row r="14" spans="1:9" x14ac:dyDescent="0.25">
      <c r="C14" s="2">
        <v>2020</v>
      </c>
      <c r="D14" s="3">
        <v>-430987000000</v>
      </c>
      <c r="E14" s="3">
        <v>7961657000000</v>
      </c>
      <c r="F14" s="2">
        <f t="shared" si="1"/>
        <v>-5.4132826872596997E-2</v>
      </c>
    </row>
    <row r="15" spans="1:9" x14ac:dyDescent="0.25">
      <c r="C15" s="2">
        <v>2021</v>
      </c>
      <c r="D15" s="3">
        <v>318672000000</v>
      </c>
      <c r="E15" s="3">
        <v>7466520000000</v>
      </c>
      <c r="F15" s="2">
        <f t="shared" si="1"/>
        <v>4.268012407386574E-2</v>
      </c>
      <c r="G15" s="2"/>
    </row>
    <row r="16" spans="1:9" x14ac:dyDescent="0.25">
      <c r="C16" s="2">
        <v>2022</v>
      </c>
      <c r="D16" s="3">
        <v>437370000000</v>
      </c>
      <c r="E16" s="3">
        <v>7403476000000</v>
      </c>
      <c r="F16" s="2">
        <f t="shared" si="1"/>
        <v>5.9076304157668638E-2</v>
      </c>
    </row>
    <row r="17" spans="1:6" x14ac:dyDescent="0.25">
      <c r="A17" s="2">
        <v>4</v>
      </c>
      <c r="B17" s="2" t="s">
        <v>41</v>
      </c>
      <c r="C17" s="2">
        <v>2018</v>
      </c>
      <c r="D17" s="4">
        <v>-7124811594</v>
      </c>
      <c r="E17" s="4">
        <v>8727607478261</v>
      </c>
      <c r="F17" s="2">
        <f t="shared" si="1"/>
        <v>-8.1635334904172827E-4</v>
      </c>
    </row>
    <row r="18" spans="1:6" ht="15.75" customHeight="1" x14ac:dyDescent="0.25">
      <c r="C18" s="2">
        <v>2019</v>
      </c>
      <c r="D18" s="4">
        <v>-63308222222</v>
      </c>
      <c r="E18" s="4">
        <v>8690390333333</v>
      </c>
      <c r="F18" s="2">
        <f t="shared" si="1"/>
        <v>-7.2848537054974356E-3</v>
      </c>
    </row>
    <row r="19" spans="1:6" ht="15.75" customHeight="1" x14ac:dyDescent="0.25">
      <c r="C19" s="2">
        <v>2020</v>
      </c>
      <c r="D19" s="4">
        <v>31138380282</v>
      </c>
      <c r="E19" s="4">
        <v>8959772000000</v>
      </c>
      <c r="F19" s="2">
        <f t="shared" si="1"/>
        <v>3.4753540918228722E-3</v>
      </c>
    </row>
    <row r="20" spans="1:6" ht="15.75" customHeight="1" x14ac:dyDescent="0.25">
      <c r="C20" s="2">
        <v>2021</v>
      </c>
      <c r="D20" s="4">
        <v>571127983241</v>
      </c>
      <c r="E20" s="4">
        <v>9312668015378</v>
      </c>
      <c r="F20" s="2">
        <f t="shared" si="1"/>
        <v>6.1328072932257102E-2</v>
      </c>
    </row>
    <row r="21" spans="1:6" ht="15.75" customHeight="1" x14ac:dyDescent="0.25">
      <c r="C21" s="2">
        <v>2022</v>
      </c>
      <c r="D21" s="4">
        <v>333877733396</v>
      </c>
      <c r="E21" s="4">
        <v>9262418175854</v>
      </c>
      <c r="F21" s="2">
        <f t="shared" si="1"/>
        <v>3.6046497475829664E-2</v>
      </c>
    </row>
    <row r="22" spans="1:6" ht="15.75" customHeight="1" x14ac:dyDescent="0.25">
      <c r="A22" s="2">
        <v>5</v>
      </c>
      <c r="B22" s="2" t="s">
        <v>44</v>
      </c>
      <c r="C22" s="2">
        <v>2018</v>
      </c>
      <c r="D22" s="3">
        <v>2807923000000</v>
      </c>
      <c r="E22" s="3">
        <v>306436194000000</v>
      </c>
      <c r="F22" s="2">
        <f t="shared" si="1"/>
        <v>9.1631571432452923E-3</v>
      </c>
    </row>
    <row r="23" spans="1:6" ht="15.75" customHeight="1" x14ac:dyDescent="0.25">
      <c r="C23" s="2">
        <v>2019</v>
      </c>
      <c r="D23" s="3">
        <v>209263000000</v>
      </c>
      <c r="E23" s="3">
        <v>311776828000000</v>
      </c>
      <c r="F23" s="2">
        <f t="shared" ref="F23:F81" si="2">D23/E23*100%</f>
        <v>6.7119484582093441E-4</v>
      </c>
    </row>
    <row r="24" spans="1:6" ht="15.75" customHeight="1" x14ac:dyDescent="0.25">
      <c r="C24" s="2">
        <v>2020</v>
      </c>
      <c r="D24" s="3">
        <v>1602358000000</v>
      </c>
      <c r="E24" s="3">
        <v>361208406000000</v>
      </c>
      <c r="F24" s="2">
        <f t="shared" si="2"/>
        <v>4.4361038485909434E-3</v>
      </c>
    </row>
    <row r="25" spans="1:6" ht="15.75" customHeight="1" x14ac:dyDescent="0.25">
      <c r="C25" s="2">
        <v>2021</v>
      </c>
      <c r="D25" s="3">
        <v>625089000000</v>
      </c>
      <c r="E25" s="3">
        <v>371868311000000</v>
      </c>
      <c r="F25" s="2">
        <f t="shared" si="2"/>
        <v>1.6809418321207801E-3</v>
      </c>
    </row>
    <row r="26" spans="1:6" ht="15.75" customHeight="1" x14ac:dyDescent="0.25">
      <c r="C26" s="2">
        <v>2022</v>
      </c>
      <c r="D26" s="3">
        <v>774424000000</v>
      </c>
      <c r="E26" s="3">
        <v>367515728000000</v>
      </c>
      <c r="F26" s="2">
        <f t="shared" si="2"/>
        <v>2.1071860086488599E-3</v>
      </c>
    </row>
    <row r="27" spans="1:6" ht="15.75" customHeight="1" x14ac:dyDescent="0.25">
      <c r="A27" s="2">
        <v>6</v>
      </c>
      <c r="B27" s="2" t="s">
        <v>50</v>
      </c>
      <c r="C27" s="2">
        <v>2018</v>
      </c>
      <c r="D27" s="3">
        <v>403870000000</v>
      </c>
      <c r="E27" s="3">
        <v>2765010000000</v>
      </c>
      <c r="F27" s="2">
        <f t="shared" si="2"/>
        <v>0.14606457119504088</v>
      </c>
    </row>
    <row r="28" spans="1:6" ht="15.75" customHeight="1" x14ac:dyDescent="0.25">
      <c r="C28" s="2">
        <v>2019</v>
      </c>
      <c r="D28" s="3">
        <v>306952000000</v>
      </c>
      <c r="E28" s="3">
        <v>2941056000000</v>
      </c>
      <c r="F28" s="2">
        <f t="shared" si="2"/>
        <v>0.10436795491143318</v>
      </c>
    </row>
    <row r="29" spans="1:6" ht="15.75" customHeight="1" x14ac:dyDescent="0.25">
      <c r="C29" s="2">
        <v>2020</v>
      </c>
      <c r="D29" s="3">
        <v>275667000000</v>
      </c>
      <c r="E29" s="3">
        <v>2914979000000</v>
      </c>
      <c r="F29" s="2">
        <f t="shared" si="2"/>
        <v>9.4569120395035441E-2</v>
      </c>
    </row>
    <row r="30" spans="1:6" ht="15.75" customHeight="1" x14ac:dyDescent="0.25">
      <c r="C30" s="2">
        <v>2021</v>
      </c>
      <c r="D30" s="3">
        <v>380992000000</v>
      </c>
      <c r="E30" s="3">
        <v>3132202000000</v>
      </c>
      <c r="F30" s="2">
        <f t="shared" si="2"/>
        <v>0.1216371102502329</v>
      </c>
    </row>
    <row r="31" spans="1:6" ht="15.75" customHeight="1" x14ac:dyDescent="0.25">
      <c r="C31" s="2">
        <v>2022</v>
      </c>
      <c r="D31" s="3">
        <v>523242000000</v>
      </c>
      <c r="E31" s="3">
        <v>3410481000000</v>
      </c>
      <c r="F31" s="2">
        <f t="shared" si="2"/>
        <v>0.1534217607428395</v>
      </c>
    </row>
    <row r="32" spans="1:6" ht="15.75" customHeight="1" x14ac:dyDescent="0.25">
      <c r="A32" s="2">
        <v>7</v>
      </c>
      <c r="B32" s="2" t="s">
        <v>53</v>
      </c>
      <c r="C32" s="2">
        <v>2018</v>
      </c>
      <c r="D32" s="3">
        <v>25851937000000</v>
      </c>
      <c r="E32" s="3">
        <v>1202252094000000</v>
      </c>
      <c r="F32" s="2">
        <f t="shared" si="2"/>
        <v>2.1502925325742873E-2</v>
      </c>
    </row>
    <row r="33" spans="1:6" ht="15.75" customHeight="1" x14ac:dyDescent="0.25">
      <c r="C33" s="2">
        <v>2019</v>
      </c>
      <c r="D33" s="3">
        <v>28455592000000</v>
      </c>
      <c r="E33" s="3">
        <v>1318246335000000</v>
      </c>
      <c r="F33" s="2">
        <f t="shared" si="2"/>
        <v>2.1585944329592998E-2</v>
      </c>
    </row>
    <row r="34" spans="1:6" ht="15.75" customHeight="1" x14ac:dyDescent="0.25">
      <c r="C34" s="2">
        <v>2020</v>
      </c>
      <c r="D34" s="3">
        <v>17645624000000</v>
      </c>
      <c r="E34" s="3">
        <v>1429334484000000</v>
      </c>
      <c r="F34" s="2">
        <f t="shared" si="2"/>
        <v>1.2345342673478799E-2</v>
      </c>
    </row>
    <row r="35" spans="1:6" ht="15.75" customHeight="1" x14ac:dyDescent="0.25">
      <c r="C35" s="2">
        <v>2021</v>
      </c>
      <c r="D35" s="5">
        <v>30551097000000</v>
      </c>
      <c r="E35" s="3">
        <v>1725611128000000</v>
      </c>
      <c r="F35" s="2">
        <f t="shared" si="2"/>
        <v>1.7704508567587308E-2</v>
      </c>
    </row>
    <row r="36" spans="1:6" ht="15.75" customHeight="1" x14ac:dyDescent="0.25">
      <c r="C36" s="2">
        <v>2022</v>
      </c>
      <c r="D36" s="5">
        <v>44952368000000</v>
      </c>
      <c r="E36" s="3">
        <v>1992544687000000</v>
      </c>
      <c r="F36" s="2">
        <f t="shared" si="2"/>
        <v>2.2560280978029579E-2</v>
      </c>
    </row>
    <row r="37" spans="1:6" ht="15.75" customHeight="1" x14ac:dyDescent="0.25">
      <c r="A37" s="2">
        <v>8</v>
      </c>
      <c r="B37" s="2" t="s">
        <v>56</v>
      </c>
      <c r="C37" s="2">
        <v>2018</v>
      </c>
      <c r="D37" s="3">
        <v>3482304000000</v>
      </c>
      <c r="E37" s="3">
        <v>266781498000000</v>
      </c>
      <c r="F37" s="2">
        <f t="shared" si="2"/>
        <v>1.3053019141529822E-2</v>
      </c>
    </row>
    <row r="38" spans="1:6" ht="15.75" customHeight="1" x14ac:dyDescent="0.25">
      <c r="C38" s="2">
        <v>2019</v>
      </c>
      <c r="D38" s="3">
        <v>3645154000000</v>
      </c>
      <c r="E38" s="3">
        <v>274467227000000</v>
      </c>
      <c r="F38" s="2">
        <f t="shared" si="2"/>
        <v>1.3280835165066902E-2</v>
      </c>
    </row>
    <row r="39" spans="1:6" ht="15.75" customHeight="1" x14ac:dyDescent="0.25">
      <c r="C39" s="2">
        <v>2020</v>
      </c>
      <c r="D39" s="3">
        <v>2012401000000</v>
      </c>
      <c r="E39" s="3">
        <v>280943605000000</v>
      </c>
      <c r="F39" s="2">
        <f t="shared" si="2"/>
        <v>7.1630069671811888E-3</v>
      </c>
    </row>
    <row r="40" spans="1:6" ht="15.75" customHeight="1" x14ac:dyDescent="0.25">
      <c r="C40" s="2">
        <v>2021</v>
      </c>
      <c r="D40" s="3">
        <v>4100340000000</v>
      </c>
      <c r="E40" s="3">
        <v>310786960000000</v>
      </c>
      <c r="F40" s="2">
        <f t="shared" si="2"/>
        <v>1.319341068878823E-2</v>
      </c>
    </row>
    <row r="41" spans="1:6" ht="15.75" customHeight="1" x14ac:dyDescent="0.25">
      <c r="C41" s="2">
        <v>2022</v>
      </c>
      <c r="D41" s="3">
        <v>5041781000000</v>
      </c>
      <c r="E41" s="3">
        <v>306754299000000</v>
      </c>
      <c r="F41" s="2">
        <f t="shared" si="2"/>
        <v>1.6435893535757751E-2</v>
      </c>
    </row>
    <row r="42" spans="1:6" ht="15.75" customHeight="1" x14ac:dyDescent="0.25">
      <c r="A42" s="2">
        <v>9</v>
      </c>
      <c r="B42" s="2" t="s">
        <v>57</v>
      </c>
      <c r="C42" s="2">
        <v>2018</v>
      </c>
      <c r="D42" s="3">
        <v>2262245000000</v>
      </c>
      <c r="E42" s="3">
        <v>177532858000000</v>
      </c>
      <c r="F42" s="2">
        <f t="shared" si="2"/>
        <v>1.2742683385404633E-2</v>
      </c>
    </row>
    <row r="43" spans="1:6" ht="15.75" customHeight="1" x14ac:dyDescent="0.25">
      <c r="C43" s="2">
        <v>2019</v>
      </c>
      <c r="D43" s="3">
        <v>1924180000000</v>
      </c>
      <c r="E43" s="3">
        <v>169082830000000</v>
      </c>
      <c r="F43" s="2">
        <f t="shared" si="2"/>
        <v>1.1380102876205703E-2</v>
      </c>
    </row>
    <row r="44" spans="1:6" ht="15.75" customHeight="1" x14ac:dyDescent="0.25">
      <c r="C44" s="2">
        <v>2020</v>
      </c>
      <c r="D44" s="3">
        <v>1284392000000</v>
      </c>
      <c r="E44" s="3">
        <v>173224412000000</v>
      </c>
      <c r="F44" s="2">
        <f t="shared" si="2"/>
        <v>7.4146131320105158E-3</v>
      </c>
    </row>
    <row r="45" spans="1:6" ht="15.75" customHeight="1" x14ac:dyDescent="0.25">
      <c r="C45" s="2">
        <v>2021</v>
      </c>
      <c r="D45" s="3">
        <v>10898518000000</v>
      </c>
      <c r="E45" s="3">
        <v>964837692000000</v>
      </c>
      <c r="F45" s="2">
        <f t="shared" si="2"/>
        <v>1.1295700914636324E-2</v>
      </c>
    </row>
    <row r="46" spans="1:6" ht="15.75" customHeight="1" x14ac:dyDescent="0.25">
      <c r="C46" s="2">
        <v>2022</v>
      </c>
      <c r="D46" s="3">
        <v>18312054000000</v>
      </c>
      <c r="E46" s="3">
        <v>1029836868000000</v>
      </c>
      <c r="F46" s="2">
        <f t="shared" si="2"/>
        <v>1.7781509449708299E-2</v>
      </c>
    </row>
    <row r="47" spans="1:6" ht="15.75" customHeight="1" x14ac:dyDescent="0.25">
      <c r="A47" s="2">
        <v>10</v>
      </c>
      <c r="B47" s="2" t="s">
        <v>58</v>
      </c>
      <c r="C47" s="2">
        <v>2018</v>
      </c>
      <c r="D47" s="3">
        <v>-15063948835</v>
      </c>
      <c r="E47" s="3">
        <v>298090648072</v>
      </c>
      <c r="F47" s="2">
        <f t="shared" si="2"/>
        <v>-5.0534791790453941E-2</v>
      </c>
    </row>
    <row r="48" spans="1:6" ht="15.75" customHeight="1" x14ac:dyDescent="0.25">
      <c r="C48" s="2">
        <v>2019</v>
      </c>
      <c r="D48" s="3">
        <v>85528593227</v>
      </c>
      <c r="E48" s="3">
        <v>384481206140</v>
      </c>
      <c r="F48" s="2">
        <f t="shared" si="2"/>
        <v>0.22245194787455158</v>
      </c>
    </row>
    <row r="49" spans="1:6" ht="15.75" customHeight="1" x14ac:dyDescent="0.25">
      <c r="C49" s="2">
        <v>2020</v>
      </c>
      <c r="D49" s="3">
        <v>-41498387384</v>
      </c>
      <c r="E49" s="3">
        <v>343139482249</v>
      </c>
      <c r="F49" s="2">
        <f t="shared" si="2"/>
        <v>-0.12093737249940417</v>
      </c>
    </row>
    <row r="50" spans="1:6" ht="15.75" customHeight="1" x14ac:dyDescent="0.25">
      <c r="C50" s="2">
        <v>2021</v>
      </c>
      <c r="D50" s="3">
        <v>-43745183822</v>
      </c>
      <c r="E50" s="3">
        <v>299295229177</v>
      </c>
      <c r="F50" s="2">
        <f t="shared" si="2"/>
        <v>-0.14616064526751799</v>
      </c>
    </row>
    <row r="51" spans="1:6" ht="15.75" customHeight="1" x14ac:dyDescent="0.25">
      <c r="C51" s="2">
        <v>2022</v>
      </c>
      <c r="D51" s="3">
        <v>-48078006627</v>
      </c>
      <c r="E51" s="3">
        <v>251669253000</v>
      </c>
      <c r="F51" s="2">
        <f t="shared" si="2"/>
        <v>-0.19103647368079565</v>
      </c>
    </row>
    <row r="52" spans="1:6" ht="15.75" customHeight="1" x14ac:dyDescent="0.25">
      <c r="A52" s="2">
        <v>11</v>
      </c>
      <c r="B52" s="2" t="s">
        <v>61</v>
      </c>
      <c r="C52" s="2">
        <v>2018</v>
      </c>
      <c r="D52" s="4">
        <v>3749891952</v>
      </c>
      <c r="E52" s="4">
        <v>20908014176</v>
      </c>
      <c r="F52" s="2">
        <f t="shared" si="2"/>
        <v>0.17935189446659383</v>
      </c>
    </row>
    <row r="53" spans="1:6" ht="15.75" customHeight="1" x14ac:dyDescent="0.25">
      <c r="C53" s="2">
        <v>2019</v>
      </c>
      <c r="D53" s="4">
        <v>1756986278</v>
      </c>
      <c r="E53" s="4">
        <v>16792370449</v>
      </c>
      <c r="F53" s="2">
        <f t="shared" si="2"/>
        <v>0.10463003322467973</v>
      </c>
    </row>
    <row r="54" spans="1:6" ht="15.75" customHeight="1" x14ac:dyDescent="0.25">
      <c r="C54" s="2">
        <v>2020</v>
      </c>
      <c r="D54" s="4">
        <v>555881396</v>
      </c>
      <c r="E54" s="4">
        <v>16318130836</v>
      </c>
      <c r="F54" s="2">
        <f t="shared" si="2"/>
        <v>3.4065261615236632E-2</v>
      </c>
    </row>
    <row r="55" spans="1:6" ht="15.75" customHeight="1" x14ac:dyDescent="0.25">
      <c r="C55" s="2">
        <v>2021</v>
      </c>
      <c r="D55" s="4">
        <v>6839172170</v>
      </c>
      <c r="E55" s="4">
        <v>23962183059</v>
      </c>
      <c r="F55" s="2">
        <f t="shared" si="2"/>
        <v>0.28541523754995529</v>
      </c>
    </row>
    <row r="56" spans="1:6" ht="15.75" customHeight="1" x14ac:dyDescent="0.25">
      <c r="C56" s="2">
        <v>2022</v>
      </c>
      <c r="D56" s="4">
        <v>18878316901</v>
      </c>
      <c r="E56" s="4">
        <v>41532624387</v>
      </c>
      <c r="F56" s="2">
        <f t="shared" si="2"/>
        <v>0.45454187351832853</v>
      </c>
    </row>
    <row r="57" spans="1:6" ht="15.75" customHeight="1" x14ac:dyDescent="0.25">
      <c r="A57" s="2">
        <v>12</v>
      </c>
      <c r="B57" s="2" t="s">
        <v>64</v>
      </c>
      <c r="C57" s="2">
        <v>2018</v>
      </c>
      <c r="D57" s="6">
        <v>1958993059360</v>
      </c>
      <c r="E57" s="6">
        <v>52549150902972</v>
      </c>
      <c r="F57" s="2">
        <f t="shared" si="2"/>
        <v>3.7279252389389339E-2</v>
      </c>
    </row>
    <row r="58" spans="1:6" ht="15.75" customHeight="1" x14ac:dyDescent="0.25">
      <c r="C58" s="2">
        <v>2019</v>
      </c>
      <c r="D58" s="7">
        <v>1208270555330</v>
      </c>
      <c r="E58" s="7">
        <v>59165548433821</v>
      </c>
      <c r="F58" s="2">
        <f t="shared" si="2"/>
        <v>2.0421860141827272E-2</v>
      </c>
    </row>
    <row r="59" spans="1:6" ht="15.75" customHeight="1" x14ac:dyDescent="0.25">
      <c r="C59" s="2">
        <v>2020</v>
      </c>
      <c r="D59" s="7">
        <v>311959334548</v>
      </c>
      <c r="E59" s="7">
        <v>53408823346707</v>
      </c>
      <c r="F59" s="2">
        <f t="shared" si="2"/>
        <v>5.8409699933453848E-3</v>
      </c>
    </row>
    <row r="60" spans="1:6" ht="15.75" customHeight="1" x14ac:dyDescent="0.25">
      <c r="C60" s="2">
        <v>2021</v>
      </c>
      <c r="D60" s="7">
        <v>361421984159</v>
      </c>
      <c r="E60" s="7">
        <v>55573843735084</v>
      </c>
      <c r="F60" s="2">
        <f t="shared" si="2"/>
        <v>6.5034548605611888E-3</v>
      </c>
    </row>
    <row r="61" spans="1:6" ht="15.75" customHeight="1" x14ac:dyDescent="0.25">
      <c r="C61" s="2">
        <v>2022</v>
      </c>
      <c r="D61" s="7">
        <v>365741731064</v>
      </c>
      <c r="E61" s="7">
        <v>57612383140536</v>
      </c>
      <c r="F61" s="2">
        <f t="shared" si="2"/>
        <v>6.3483180373190388E-3</v>
      </c>
    </row>
    <row r="62" spans="1:6" ht="15.75" customHeight="1" x14ac:dyDescent="0.25">
      <c r="A62" s="2">
        <v>13</v>
      </c>
      <c r="B62" s="2" t="s">
        <v>67</v>
      </c>
      <c r="C62" s="2">
        <v>2018</v>
      </c>
      <c r="D62" s="3">
        <v>26393000000</v>
      </c>
      <c r="E62" s="3">
        <v>7694942000000</v>
      </c>
      <c r="F62" s="2">
        <f t="shared" si="2"/>
        <v>3.4299153911751382E-3</v>
      </c>
    </row>
    <row r="63" spans="1:6" ht="15.75" customHeight="1" x14ac:dyDescent="0.25">
      <c r="C63" s="2">
        <v>2019</v>
      </c>
      <c r="D63" s="3">
        <v>-338772000000</v>
      </c>
      <c r="E63" s="3">
        <v>7741782000000</v>
      </c>
      <c r="F63" s="2">
        <f t="shared" si="2"/>
        <v>-4.3758917520539842E-2</v>
      </c>
    </row>
    <row r="64" spans="1:6" ht="15.75" customHeight="1" x14ac:dyDescent="0.25">
      <c r="C64" s="2">
        <v>2020</v>
      </c>
      <c r="D64" s="3">
        <v>116163000000</v>
      </c>
      <c r="E64" s="3">
        <v>8427782000000</v>
      </c>
      <c r="F64" s="2">
        <f t="shared" si="2"/>
        <v>1.3783341809268441E-2</v>
      </c>
    </row>
    <row r="65" spans="1:6" ht="15.75" customHeight="1" x14ac:dyDescent="0.25">
      <c r="C65" s="2">
        <v>2021</v>
      </c>
      <c r="D65" s="3">
        <v>674117000000</v>
      </c>
      <c r="E65" s="3">
        <v>9304325000000</v>
      </c>
      <c r="F65" s="2">
        <f t="shared" si="2"/>
        <v>7.2452004847208151E-2</v>
      </c>
    </row>
    <row r="66" spans="1:6" ht="15.75" customHeight="1" x14ac:dyDescent="0.25">
      <c r="C66" s="2">
        <v>2022</v>
      </c>
      <c r="D66" s="3">
        <v>696495000000</v>
      </c>
      <c r="E66" s="3">
        <v>9665602000000</v>
      </c>
      <c r="F66" s="2">
        <f t="shared" si="2"/>
        <v>7.2059143341511478E-2</v>
      </c>
    </row>
    <row r="67" spans="1:6" ht="15.75" customHeight="1" x14ac:dyDescent="0.25">
      <c r="A67" s="2">
        <v>14</v>
      </c>
      <c r="B67" s="2" t="s">
        <v>70</v>
      </c>
      <c r="C67" s="2">
        <v>2018</v>
      </c>
      <c r="D67" s="4">
        <v>1225386030236</v>
      </c>
      <c r="E67" s="4">
        <v>19771029693572</v>
      </c>
      <c r="F67" s="2">
        <f t="shared" si="2"/>
        <v>6.1978867526277612E-2</v>
      </c>
    </row>
    <row r="68" spans="1:6" ht="15.75" customHeight="1" x14ac:dyDescent="0.25">
      <c r="C68" s="2">
        <v>2019</v>
      </c>
      <c r="D68" s="4">
        <v>1217406239172</v>
      </c>
      <c r="E68" s="4">
        <v>21656447625195</v>
      </c>
      <c r="F68" s="2">
        <f t="shared" si="2"/>
        <v>5.621449372683246E-2</v>
      </c>
    </row>
    <row r="69" spans="1:6" ht="15.75" customHeight="1" x14ac:dyDescent="0.25">
      <c r="C69" s="2">
        <v>2020</v>
      </c>
      <c r="D69" s="6">
        <v>1201718821072</v>
      </c>
      <c r="E69" s="4">
        <v>26083410822560</v>
      </c>
      <c r="F69" s="2">
        <f t="shared" si="2"/>
        <v>4.6072150197190173E-2</v>
      </c>
    </row>
    <row r="70" spans="1:6" ht="15.75" customHeight="1" x14ac:dyDescent="0.25">
      <c r="C70" s="2">
        <v>2021</v>
      </c>
      <c r="D70" s="4">
        <v>-15330652982440</v>
      </c>
      <c r="E70" s="4">
        <v>17605372371815</v>
      </c>
      <c r="F70" s="2">
        <f t="shared" si="2"/>
        <v>-0.87079402006760898</v>
      </c>
    </row>
    <row r="71" spans="1:6" ht="15.75" customHeight="1" x14ac:dyDescent="0.25">
      <c r="C71" s="2">
        <v>2022</v>
      </c>
      <c r="D71" s="4">
        <v>-6222604085691</v>
      </c>
      <c r="E71" s="4">
        <v>12027168125509</v>
      </c>
      <c r="F71" s="2">
        <f t="shared" si="2"/>
        <v>-0.51737898903177215</v>
      </c>
    </row>
    <row r="72" spans="1:6" ht="15.75" customHeight="1" x14ac:dyDescent="0.25">
      <c r="A72" s="2">
        <v>15</v>
      </c>
      <c r="B72" s="2" t="s">
        <v>72</v>
      </c>
      <c r="C72" s="2">
        <v>2018</v>
      </c>
      <c r="D72" s="3">
        <v>86770969</v>
      </c>
      <c r="E72" s="3">
        <v>11296112298</v>
      </c>
      <c r="F72" s="2">
        <f t="shared" si="2"/>
        <v>7.6814895878259794E-3</v>
      </c>
    </row>
    <row r="73" spans="1:6" ht="15.75" customHeight="1" x14ac:dyDescent="0.25">
      <c r="C73" s="2">
        <v>2019</v>
      </c>
      <c r="D73" s="3">
        <v>11680187</v>
      </c>
      <c r="E73" s="3">
        <v>11845204657</v>
      </c>
      <c r="F73" s="2">
        <f t="shared" si="2"/>
        <v>9.860688217908939E-4</v>
      </c>
    </row>
    <row r="74" spans="1:6" ht="15.75" customHeight="1" x14ac:dyDescent="0.25">
      <c r="C74" s="2">
        <v>2020</v>
      </c>
      <c r="D74" s="3">
        <v>576634024</v>
      </c>
      <c r="E74" s="3">
        <v>12775930059</v>
      </c>
      <c r="F74" s="2">
        <f t="shared" si="2"/>
        <v>4.5134406758417588E-2</v>
      </c>
    </row>
    <row r="75" spans="1:6" ht="15.75" customHeight="1" x14ac:dyDescent="0.25">
      <c r="C75" s="2">
        <v>2021</v>
      </c>
      <c r="D75" s="3">
        <v>-1074402760</v>
      </c>
      <c r="E75" s="3">
        <v>1233819635</v>
      </c>
      <c r="F75" s="2">
        <f t="shared" si="2"/>
        <v>-0.87079402006760898</v>
      </c>
    </row>
    <row r="76" spans="1:6" ht="15.75" customHeight="1" x14ac:dyDescent="0.25">
      <c r="C76" s="2">
        <v>2022</v>
      </c>
      <c r="D76" s="3">
        <v>-395563161</v>
      </c>
      <c r="E76" s="3">
        <v>764552039</v>
      </c>
      <c r="F76" s="2">
        <f t="shared" si="2"/>
        <v>-0.51737898903177215</v>
      </c>
    </row>
    <row r="77" spans="1:6" ht="15.75" customHeight="1" x14ac:dyDescent="0.25">
      <c r="A77" s="2">
        <v>16</v>
      </c>
      <c r="B77" s="2" t="s">
        <v>73</v>
      </c>
      <c r="C77" s="2">
        <v>2018</v>
      </c>
      <c r="D77" s="3">
        <v>173049442756</v>
      </c>
      <c r="E77" s="3">
        <v>2445143511801</v>
      </c>
      <c r="F77" s="2">
        <f t="shared" si="2"/>
        <v>7.077271412529007E-2</v>
      </c>
    </row>
    <row r="78" spans="1:6" ht="15.75" customHeight="1" x14ac:dyDescent="0.25">
      <c r="C78" s="2">
        <v>2019</v>
      </c>
      <c r="D78" s="3">
        <v>145149344561</v>
      </c>
      <c r="E78" s="3">
        <v>2551192620939</v>
      </c>
      <c r="F78" s="2">
        <f t="shared" si="2"/>
        <v>5.6894702254028894E-2</v>
      </c>
    </row>
    <row r="79" spans="1:6" ht="15.75" customHeight="1" x14ac:dyDescent="0.25">
      <c r="C79" s="2">
        <v>2020</v>
      </c>
      <c r="D79" s="3">
        <v>-54776587213</v>
      </c>
      <c r="E79" s="3">
        <v>2314790056002</v>
      </c>
      <c r="F79" s="2">
        <f t="shared" si="2"/>
        <v>-2.3663738778802096E-2</v>
      </c>
    </row>
    <row r="80" spans="1:6" ht="15.75" customHeight="1" x14ac:dyDescent="0.25">
      <c r="C80" s="2">
        <v>2021</v>
      </c>
      <c r="D80" s="3">
        <v>-75681611231</v>
      </c>
      <c r="E80" s="3">
        <v>2300804864960</v>
      </c>
      <c r="F80" s="2">
        <f t="shared" si="2"/>
        <v>-3.2893537554439994E-2</v>
      </c>
    </row>
    <row r="81" spans="3:6" ht="15.75" customHeight="1" x14ac:dyDescent="0.25">
      <c r="C81" s="2">
        <v>2022</v>
      </c>
      <c r="D81" s="3">
        <v>18467723999</v>
      </c>
      <c r="E81" s="3">
        <v>2380657918106</v>
      </c>
      <c r="F81" s="2">
        <f t="shared" si="2"/>
        <v>7.7574034717648645E-3</v>
      </c>
    </row>
    <row r="82" spans="3:6" ht="15.75" customHeight="1" x14ac:dyDescent="0.25"/>
    <row r="83" spans="3:6" ht="15.75" customHeight="1" x14ac:dyDescent="0.25"/>
    <row r="84" spans="3:6" ht="15.75" customHeight="1" x14ac:dyDescent="0.25"/>
    <row r="85" spans="3:6" ht="15.75" customHeight="1" x14ac:dyDescent="0.25"/>
    <row r="86" spans="3:6" ht="15.75" customHeight="1" x14ac:dyDescent="0.25"/>
    <row r="87" spans="3:6" ht="15.75" customHeight="1" x14ac:dyDescent="0.25"/>
    <row r="88" spans="3:6" ht="15.75" customHeight="1" x14ac:dyDescent="0.25"/>
    <row r="89" spans="3:6" ht="15.75" customHeight="1" x14ac:dyDescent="0.25"/>
    <row r="90" spans="3:6" ht="15.75" customHeight="1" x14ac:dyDescent="0.25"/>
    <row r="91" spans="3:6" ht="15.75" customHeight="1" x14ac:dyDescent="0.25"/>
    <row r="92" spans="3:6" ht="15.75" customHeight="1" x14ac:dyDescent="0.25"/>
    <row r="93" spans="3:6" ht="15.75" customHeight="1" x14ac:dyDescent="0.25"/>
    <row r="94" spans="3:6" ht="15.75" customHeight="1" x14ac:dyDescent="0.25"/>
    <row r="95" spans="3:6" ht="15.75" customHeight="1" x14ac:dyDescent="0.25"/>
    <row r="96" spans="3: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7"/>
  <sheetViews>
    <sheetView workbookViewId="0">
      <pane xSplit="4" ySplit="1" topLeftCell="E2" activePane="bottomRight" state="frozen"/>
      <selection pane="topRight" activeCell="D1" sqref="D1"/>
      <selection pane="bottomLeft" activeCell="A5" sqref="A5"/>
      <selection pane="bottomRight" activeCell="D18" sqref="D18"/>
    </sheetView>
  </sheetViews>
  <sheetFormatPr defaultColWidth="14.42578125" defaultRowHeight="15" customHeight="1" x14ac:dyDescent="0.25"/>
  <cols>
    <col min="1" max="1" width="8.7109375" customWidth="1"/>
    <col min="2" max="2" width="11.28515625" customWidth="1"/>
    <col min="3" max="3" width="16.28515625" style="19" customWidth="1"/>
    <col min="4" max="4" width="8.7109375" customWidth="1"/>
    <col min="5" max="5" width="13.85546875" style="12" customWidth="1"/>
    <col min="6" max="6" width="21.7109375" customWidth="1"/>
    <col min="7" max="7" width="23.5703125" customWidth="1"/>
    <col min="8" max="8" width="14.42578125" customWidth="1"/>
    <col min="9" max="10" width="8.7109375" customWidth="1"/>
    <col min="11" max="11" width="20" bestFit="1" customWidth="1"/>
    <col min="12" max="27" width="8.7109375" customWidth="1"/>
  </cols>
  <sheetData>
    <row r="1" spans="1:12" x14ac:dyDescent="0.25">
      <c r="A1" s="2" t="s">
        <v>0</v>
      </c>
      <c r="B1" s="18" t="s">
        <v>95</v>
      </c>
      <c r="C1" s="20" t="s">
        <v>96</v>
      </c>
      <c r="D1" s="2" t="s">
        <v>2</v>
      </c>
      <c r="E1" s="13" t="s">
        <v>87</v>
      </c>
      <c r="F1" s="2" t="s">
        <v>88</v>
      </c>
      <c r="G1" s="2" t="s">
        <v>89</v>
      </c>
      <c r="H1" s="2" t="s">
        <v>90</v>
      </c>
      <c r="I1" s="2" t="s">
        <v>91</v>
      </c>
    </row>
    <row r="2" spans="1:12" ht="15.75" x14ac:dyDescent="0.25">
      <c r="A2" s="2">
        <v>1</v>
      </c>
      <c r="B2" s="2" t="s">
        <v>15</v>
      </c>
      <c r="C2" s="21" t="s">
        <v>97</v>
      </c>
      <c r="D2" s="2">
        <v>2018</v>
      </c>
      <c r="E2" s="12">
        <v>11825</v>
      </c>
      <c r="F2" s="5">
        <v>19474522000000</v>
      </c>
      <c r="G2" s="3">
        <v>1924688333</v>
      </c>
      <c r="H2" s="5">
        <f t="shared" ref="H2:H22" si="0">F2/G2</f>
        <v>10118.273003528411</v>
      </c>
      <c r="I2">
        <f>E2/H2</f>
        <v>1.1686776978518394</v>
      </c>
      <c r="K2" s="30">
        <f>G2*E2</f>
        <v>22759439537725</v>
      </c>
    </row>
    <row r="3" spans="1:12" x14ac:dyDescent="0.25">
      <c r="D3" s="2">
        <v>2019</v>
      </c>
      <c r="E3" s="14">
        <v>14575</v>
      </c>
      <c r="F3" s="5">
        <v>18978527000000</v>
      </c>
      <c r="G3" s="3">
        <v>1924688333</v>
      </c>
      <c r="H3" s="8">
        <f t="shared" si="0"/>
        <v>9860.5715401299731</v>
      </c>
      <c r="I3">
        <f t="shared" ref="I3:I66" si="1">E3/H3</f>
        <v>1.478109046791408</v>
      </c>
      <c r="K3" s="30">
        <f t="shared" ref="K3:K66" si="2">G3*E3</f>
        <v>28052332453475</v>
      </c>
    </row>
    <row r="4" spans="1:12" x14ac:dyDescent="0.25">
      <c r="D4" s="2">
        <v>2020</v>
      </c>
      <c r="E4" s="14">
        <v>12325</v>
      </c>
      <c r="F4" s="3">
        <v>19247794000000</v>
      </c>
      <c r="G4" s="3">
        <v>1924688333</v>
      </c>
      <c r="H4" s="8">
        <f t="shared" si="0"/>
        <v>10000.473151930308</v>
      </c>
      <c r="I4">
        <f t="shared" si="1"/>
        <v>1.2324416867836907</v>
      </c>
      <c r="K4" s="30">
        <f t="shared" si="2"/>
        <v>23721783704225</v>
      </c>
      <c r="L4" s="2" t="s">
        <v>75</v>
      </c>
    </row>
    <row r="5" spans="1:12" x14ac:dyDescent="0.25">
      <c r="D5" s="2">
        <v>2021</v>
      </c>
      <c r="E5" s="14">
        <v>9500</v>
      </c>
      <c r="F5" s="3">
        <v>21171173000000</v>
      </c>
      <c r="G5" s="3">
        <v>1924688333</v>
      </c>
      <c r="H5" s="8">
        <f t="shared" si="0"/>
        <v>10999.792868802098</v>
      </c>
      <c r="I5">
        <f t="shared" si="1"/>
        <v>0.8636526263093689</v>
      </c>
      <c r="K5" s="30">
        <f t="shared" si="2"/>
        <v>18284539163500</v>
      </c>
      <c r="L5" s="2" t="s">
        <v>92</v>
      </c>
    </row>
    <row r="6" spans="1:12" x14ac:dyDescent="0.25">
      <c r="D6" s="2">
        <v>2022</v>
      </c>
      <c r="E6" s="15">
        <v>8025</v>
      </c>
      <c r="F6" s="3">
        <v>22243221000000</v>
      </c>
      <c r="G6" s="3">
        <v>1924688333</v>
      </c>
      <c r="H6" s="8">
        <f t="shared" si="0"/>
        <v>11556.79110151285</v>
      </c>
      <c r="I6">
        <f t="shared" si="1"/>
        <v>0.69439690736899118</v>
      </c>
      <c r="K6" s="30">
        <f t="shared" si="2"/>
        <v>15445623872325</v>
      </c>
      <c r="L6" s="2" t="s">
        <v>93</v>
      </c>
    </row>
    <row r="7" spans="1:12" ht="15.75" x14ac:dyDescent="0.25">
      <c r="A7" s="2">
        <v>2</v>
      </c>
      <c r="B7" s="2" t="s">
        <v>25</v>
      </c>
      <c r="C7" s="21" t="s">
        <v>98</v>
      </c>
      <c r="D7" s="2">
        <v>2018</v>
      </c>
      <c r="E7" s="12">
        <v>2270</v>
      </c>
      <c r="F7" s="10">
        <v>3591529709004</v>
      </c>
      <c r="G7" s="6">
        <v>2753165000</v>
      </c>
      <c r="H7" s="8">
        <f t="shared" si="0"/>
        <v>1304.5094315102799</v>
      </c>
      <c r="I7">
        <f t="shared" si="1"/>
        <v>1.7401177371112873</v>
      </c>
      <c r="K7" s="30">
        <f t="shared" si="2"/>
        <v>6249684550000</v>
      </c>
      <c r="L7" s="2" t="s">
        <v>94</v>
      </c>
    </row>
    <row r="8" spans="1:12" x14ac:dyDescent="0.25">
      <c r="D8" s="2">
        <v>2019</v>
      </c>
      <c r="E8" s="12">
        <v>1530</v>
      </c>
      <c r="F8" s="10">
        <v>3405495452079</v>
      </c>
      <c r="G8" s="6">
        <v>2753165000</v>
      </c>
      <c r="H8" s="8">
        <f t="shared" si="0"/>
        <v>1236.938378948955</v>
      </c>
      <c r="I8">
        <f t="shared" si="1"/>
        <v>1.2369249964578379</v>
      </c>
      <c r="K8" s="30">
        <f t="shared" si="2"/>
        <v>4212342450000</v>
      </c>
    </row>
    <row r="9" spans="1:12" x14ac:dyDescent="0.25">
      <c r="D9" s="2">
        <v>2020</v>
      </c>
      <c r="E9" s="14">
        <v>760</v>
      </c>
      <c r="F9" s="4">
        <v>2281471676120</v>
      </c>
      <c r="G9" s="6">
        <v>2753165000</v>
      </c>
      <c r="H9" s="8">
        <f t="shared" si="0"/>
        <v>828.67233751700314</v>
      </c>
      <c r="I9">
        <f t="shared" si="1"/>
        <v>0.9171296851506231</v>
      </c>
      <c r="K9" s="30">
        <f t="shared" si="2"/>
        <v>2092405400000</v>
      </c>
    </row>
    <row r="10" spans="1:12" x14ac:dyDescent="0.25">
      <c r="D10" s="2">
        <v>2021</v>
      </c>
      <c r="E10" s="14">
        <v>1420</v>
      </c>
      <c r="F10" s="4">
        <v>5092450810473</v>
      </c>
      <c r="G10" s="6">
        <v>2753165000</v>
      </c>
      <c r="H10" s="8">
        <f t="shared" si="0"/>
        <v>1849.6714909832865</v>
      </c>
      <c r="I10">
        <f t="shared" si="1"/>
        <v>0.76770389062174882</v>
      </c>
      <c r="K10" s="30">
        <f t="shared" si="2"/>
        <v>3909494300000</v>
      </c>
    </row>
    <row r="11" spans="1:12" x14ac:dyDescent="0.25">
      <c r="D11" s="2">
        <v>2022</v>
      </c>
      <c r="E11" s="14">
        <v>3280</v>
      </c>
      <c r="F11" s="4">
        <v>9714227177025</v>
      </c>
      <c r="G11" s="6">
        <v>2753165000</v>
      </c>
      <c r="H11" s="8">
        <f t="shared" si="0"/>
        <v>3528.3853953631547</v>
      </c>
      <c r="I11">
        <f t="shared" si="1"/>
        <v>0.92960366639948921</v>
      </c>
      <c r="K11" s="30">
        <f t="shared" si="2"/>
        <v>9030381200000</v>
      </c>
    </row>
    <row r="12" spans="1:12" ht="15.75" x14ac:dyDescent="0.25">
      <c r="A12" s="2">
        <v>3</v>
      </c>
      <c r="B12" s="2" t="s">
        <v>36</v>
      </c>
      <c r="C12" s="22" t="s">
        <v>99</v>
      </c>
      <c r="D12" s="2">
        <v>2018</v>
      </c>
      <c r="E12" s="15">
        <v>3690</v>
      </c>
      <c r="F12" s="5">
        <v>3596666000000</v>
      </c>
      <c r="G12" s="3">
        <v>434000000</v>
      </c>
      <c r="H12" s="8">
        <f t="shared" si="0"/>
        <v>8287.2488479262665</v>
      </c>
      <c r="I12">
        <f t="shared" si="1"/>
        <v>0.44526236242119788</v>
      </c>
      <c r="K12" s="30">
        <f t="shared" si="2"/>
        <v>1601460000000</v>
      </c>
    </row>
    <row r="13" spans="1:12" x14ac:dyDescent="0.25">
      <c r="D13" s="2">
        <v>2019</v>
      </c>
      <c r="E13" s="12">
        <v>3430</v>
      </c>
      <c r="F13" s="5">
        <v>3409931000000</v>
      </c>
      <c r="G13" s="3">
        <v>434000000</v>
      </c>
      <c r="H13" s="8">
        <f t="shared" si="0"/>
        <v>7856.9838709677415</v>
      </c>
      <c r="I13">
        <f t="shared" si="1"/>
        <v>0.43655428804864382</v>
      </c>
      <c r="K13" s="30">
        <f t="shared" si="2"/>
        <v>1488620000000</v>
      </c>
    </row>
    <row r="14" spans="1:12" x14ac:dyDescent="0.25">
      <c r="D14" s="2">
        <v>2020</v>
      </c>
      <c r="E14" s="14">
        <v>2700</v>
      </c>
      <c r="F14" s="3">
        <v>2929837000000</v>
      </c>
      <c r="G14" s="3">
        <v>434000000</v>
      </c>
      <c r="H14" s="8">
        <f t="shared" si="0"/>
        <v>6750.7764976958524</v>
      </c>
      <c r="I14">
        <f t="shared" si="1"/>
        <v>0.39995399061449494</v>
      </c>
      <c r="K14" s="30">
        <f t="shared" si="2"/>
        <v>1171800000000</v>
      </c>
    </row>
    <row r="15" spans="1:12" x14ac:dyDescent="0.25">
      <c r="D15" s="2">
        <v>2021</v>
      </c>
      <c r="E15" s="14">
        <v>4440</v>
      </c>
      <c r="F15" s="3">
        <v>3293369000000</v>
      </c>
      <c r="G15" s="3">
        <v>434000000</v>
      </c>
      <c r="H15" s="8">
        <f t="shared" si="0"/>
        <v>7588.4078341013828</v>
      </c>
      <c r="I15">
        <f t="shared" si="1"/>
        <v>0.58510297509935871</v>
      </c>
      <c r="K15" s="30">
        <f t="shared" si="2"/>
        <v>1926960000000</v>
      </c>
    </row>
    <row r="16" spans="1:12" x14ac:dyDescent="0.25">
      <c r="D16" s="2">
        <v>2022</v>
      </c>
      <c r="E16" s="14">
        <v>5550</v>
      </c>
      <c r="F16" s="3">
        <v>3720172000000</v>
      </c>
      <c r="G16" s="3">
        <v>434000000</v>
      </c>
      <c r="H16" s="8">
        <f t="shared" si="0"/>
        <v>8571.8248847926261</v>
      </c>
      <c r="I16">
        <f t="shared" si="1"/>
        <v>0.64747006321213108</v>
      </c>
      <c r="K16" s="30">
        <f t="shared" si="2"/>
        <v>2408700000000</v>
      </c>
    </row>
    <row r="17" spans="1:11" ht="15.75" x14ac:dyDescent="0.25">
      <c r="A17" s="2">
        <v>4</v>
      </c>
      <c r="B17" s="2" t="s">
        <v>41</v>
      </c>
      <c r="C17" s="22" t="s">
        <v>100</v>
      </c>
      <c r="D17" s="2">
        <v>2018</v>
      </c>
      <c r="E17" s="12">
        <v>1150</v>
      </c>
      <c r="F17" s="4">
        <v>5599843666667</v>
      </c>
      <c r="G17" s="6">
        <v>3354175000</v>
      </c>
      <c r="H17" s="8">
        <f t="shared" si="0"/>
        <v>1669.5144608337371</v>
      </c>
      <c r="I17">
        <f t="shared" si="1"/>
        <v>0.6888230242855774</v>
      </c>
      <c r="K17" s="30">
        <f t="shared" si="2"/>
        <v>3857301250000</v>
      </c>
    </row>
    <row r="18" spans="1:11" ht="15.75" customHeight="1" x14ac:dyDescent="0.25">
      <c r="D18" s="2">
        <v>2019</v>
      </c>
      <c r="E18" s="12">
        <v>1000</v>
      </c>
      <c r="F18" s="4">
        <v>5398723069444</v>
      </c>
      <c r="G18" s="6">
        <v>3354175000</v>
      </c>
      <c r="H18" s="8">
        <f t="shared" si="0"/>
        <v>1609.5531895157528</v>
      </c>
      <c r="I18">
        <f t="shared" si="1"/>
        <v>0.62129043421103602</v>
      </c>
      <c r="K18" s="30">
        <f t="shared" si="2"/>
        <v>3354175000000</v>
      </c>
    </row>
    <row r="19" spans="1:11" ht="15.75" customHeight="1" x14ac:dyDescent="0.25">
      <c r="D19" s="2">
        <v>2020</v>
      </c>
      <c r="E19" s="14">
        <v>735</v>
      </c>
      <c r="F19" s="10">
        <v>5574047253521</v>
      </c>
      <c r="G19" s="6">
        <v>3354175000</v>
      </c>
      <c r="H19" s="8">
        <f t="shared" si="0"/>
        <v>1661.8236238481893</v>
      </c>
      <c r="I19">
        <f t="shared" si="1"/>
        <v>0.44228520370772129</v>
      </c>
      <c r="K19" s="30">
        <f t="shared" si="2"/>
        <v>2465318625000</v>
      </c>
    </row>
    <row r="20" spans="1:11" ht="15.75" customHeight="1" x14ac:dyDescent="0.25">
      <c r="D20" s="2">
        <v>2021</v>
      </c>
      <c r="E20" s="14">
        <v>990</v>
      </c>
      <c r="F20" s="4">
        <v>6182419025285</v>
      </c>
      <c r="G20" s="6">
        <v>3354175000</v>
      </c>
      <c r="H20" s="8">
        <f t="shared" si="0"/>
        <v>1843.2010927530614</v>
      </c>
      <c r="I20">
        <f t="shared" si="1"/>
        <v>0.53710905657141605</v>
      </c>
      <c r="K20" s="30">
        <f t="shared" si="2"/>
        <v>3320633250000</v>
      </c>
    </row>
    <row r="21" spans="1:11" ht="15.75" customHeight="1" x14ac:dyDescent="0.25">
      <c r="D21" s="2">
        <v>2022</v>
      </c>
      <c r="E21" s="14">
        <v>665</v>
      </c>
      <c r="F21" s="4">
        <v>6519013101490</v>
      </c>
      <c r="G21" s="6">
        <v>3354175000</v>
      </c>
      <c r="H21" s="8">
        <f t="shared" si="0"/>
        <v>1943.5518723650375</v>
      </c>
      <c r="I21">
        <f t="shared" si="1"/>
        <v>0.34215706277537411</v>
      </c>
      <c r="K21" s="30">
        <f t="shared" si="2"/>
        <v>2230526375000</v>
      </c>
    </row>
    <row r="22" spans="1:11" ht="15.75" customHeight="1" x14ac:dyDescent="0.25">
      <c r="A22" s="2">
        <v>5</v>
      </c>
      <c r="B22" s="2" t="s">
        <v>44</v>
      </c>
      <c r="C22" s="21" t="s">
        <v>102</v>
      </c>
      <c r="D22" s="2">
        <v>2018</v>
      </c>
      <c r="E22" s="12">
        <v>2449</v>
      </c>
      <c r="F22" s="3">
        <v>23840448000000</v>
      </c>
      <c r="G22" s="23">
        <v>10590000000</v>
      </c>
      <c r="H22" s="8">
        <f t="shared" si="0"/>
        <v>2251.2226628895182</v>
      </c>
      <c r="I22">
        <f t="shared" si="1"/>
        <v>1.0878532987299567</v>
      </c>
      <c r="K22" s="30">
        <f t="shared" si="2"/>
        <v>25934910000000</v>
      </c>
    </row>
    <row r="23" spans="1:11" ht="15.75" customHeight="1" x14ac:dyDescent="0.25">
      <c r="C23" s="19" t="s">
        <v>113</v>
      </c>
      <c r="D23" s="2">
        <v>2019</v>
      </c>
      <c r="E23" s="17">
        <v>1883.41</v>
      </c>
      <c r="F23" s="5">
        <v>23836195000000</v>
      </c>
      <c r="G23" s="23">
        <v>10590000000</v>
      </c>
      <c r="H23" s="8">
        <f t="shared" ref="H23:H81" si="3">F23/G23</f>
        <v>2250.8210576015108</v>
      </c>
      <c r="I23">
        <f t="shared" si="1"/>
        <v>0.83676576315976614</v>
      </c>
      <c r="K23" s="30">
        <f t="shared" si="2"/>
        <v>19945311900000</v>
      </c>
    </row>
    <row r="24" spans="1:11" ht="15.75" customHeight="1" x14ac:dyDescent="0.25">
      <c r="D24" s="2">
        <v>2020</v>
      </c>
      <c r="E24" s="14">
        <v>1725</v>
      </c>
      <c r="F24" s="5">
        <v>19987845000000</v>
      </c>
      <c r="G24" s="7">
        <v>10484100000</v>
      </c>
      <c r="H24" s="8">
        <f t="shared" si="3"/>
        <v>1906.4912581909748</v>
      </c>
      <c r="I24">
        <f t="shared" si="1"/>
        <v>0.90480351933887826</v>
      </c>
      <c r="K24" s="30">
        <f t="shared" si="2"/>
        <v>18085072500000</v>
      </c>
    </row>
    <row r="25" spans="1:11" ht="15.75" customHeight="1" x14ac:dyDescent="0.25">
      <c r="D25" s="2">
        <v>2021</v>
      </c>
      <c r="E25" s="14">
        <v>1730</v>
      </c>
      <c r="F25" s="5">
        <v>21406647000000</v>
      </c>
      <c r="G25" s="7">
        <v>10484100000</v>
      </c>
      <c r="H25" s="8">
        <f t="shared" si="3"/>
        <v>2041.8201848513463</v>
      </c>
      <c r="I25">
        <f t="shared" si="1"/>
        <v>0.84728322936329081</v>
      </c>
      <c r="K25" s="30">
        <f t="shared" si="2"/>
        <v>18137493000000</v>
      </c>
    </row>
    <row r="26" spans="1:11" ht="15.75" customHeight="1" x14ac:dyDescent="0.25">
      <c r="D26" s="2">
        <v>2022</v>
      </c>
      <c r="E26" s="14">
        <v>1350</v>
      </c>
      <c r="F26" s="5">
        <v>21483309000000</v>
      </c>
      <c r="G26" s="7">
        <v>12699671197</v>
      </c>
      <c r="H26" s="8">
        <f t="shared" si="3"/>
        <v>1691.6429304937383</v>
      </c>
      <c r="I26">
        <f t="shared" si="1"/>
        <v>0.79804075414778974</v>
      </c>
      <c r="K26" s="30">
        <f t="shared" si="2"/>
        <v>17144556115950</v>
      </c>
    </row>
    <row r="27" spans="1:11" ht="15.75" customHeight="1" x14ac:dyDescent="0.25">
      <c r="A27" s="2">
        <v>6</v>
      </c>
      <c r="B27" s="2" t="s">
        <v>50</v>
      </c>
      <c r="C27" s="22" t="s">
        <v>101</v>
      </c>
      <c r="D27" s="2">
        <v>2018</v>
      </c>
      <c r="E27" s="12">
        <v>1675</v>
      </c>
      <c r="F27" s="5">
        <v>2765010000000</v>
      </c>
      <c r="G27" s="3">
        <v>3000000000</v>
      </c>
      <c r="H27" s="8">
        <f t="shared" si="3"/>
        <v>921.67</v>
      </c>
      <c r="I27">
        <f t="shared" si="1"/>
        <v>1.8173532826282728</v>
      </c>
      <c r="K27" s="30">
        <f t="shared" si="2"/>
        <v>5025000000000</v>
      </c>
    </row>
    <row r="28" spans="1:11" ht="15.75" customHeight="1" x14ac:dyDescent="0.25">
      <c r="D28" s="2">
        <v>2019</v>
      </c>
      <c r="E28" s="12">
        <v>1050</v>
      </c>
      <c r="F28" s="5">
        <v>2941056000000</v>
      </c>
      <c r="G28" s="3">
        <v>3000000000</v>
      </c>
      <c r="H28" s="8">
        <f t="shared" si="3"/>
        <v>980.35199999999998</v>
      </c>
      <c r="I28">
        <f t="shared" si="1"/>
        <v>1.0710438699569134</v>
      </c>
      <c r="K28" s="30">
        <f t="shared" si="2"/>
        <v>3150000000000</v>
      </c>
    </row>
    <row r="29" spans="1:11" ht="15.75" customHeight="1" x14ac:dyDescent="0.25">
      <c r="D29" s="2">
        <v>2020</v>
      </c>
      <c r="E29" s="14">
        <v>1030</v>
      </c>
      <c r="F29" s="5">
        <v>2914979000000</v>
      </c>
      <c r="G29" s="3">
        <v>3000000000</v>
      </c>
      <c r="H29" s="8">
        <f t="shared" si="3"/>
        <v>971.65966666666668</v>
      </c>
      <c r="I29">
        <f t="shared" si="1"/>
        <v>1.0600419419831155</v>
      </c>
      <c r="K29" s="30">
        <f t="shared" si="2"/>
        <v>3090000000000</v>
      </c>
    </row>
    <row r="30" spans="1:11" ht="15.75" customHeight="1" x14ac:dyDescent="0.25">
      <c r="D30" s="2">
        <v>2021</v>
      </c>
      <c r="E30" s="14">
        <v>995</v>
      </c>
      <c r="F30" s="5">
        <v>3132202000000</v>
      </c>
      <c r="G30" s="3">
        <v>3000000000</v>
      </c>
      <c r="H30" s="8">
        <f t="shared" si="3"/>
        <v>1044.0673333333334</v>
      </c>
      <c r="I30">
        <f t="shared" si="1"/>
        <v>0.95300366962284033</v>
      </c>
      <c r="K30" s="30">
        <f t="shared" si="2"/>
        <v>2985000000000</v>
      </c>
    </row>
    <row r="31" spans="1:11" ht="15.75" customHeight="1" x14ac:dyDescent="0.25">
      <c r="D31" s="2">
        <v>2022</v>
      </c>
      <c r="E31" s="14">
        <v>1600</v>
      </c>
      <c r="F31" s="5">
        <v>3050250000000</v>
      </c>
      <c r="G31" s="3">
        <v>3000000000</v>
      </c>
      <c r="H31" s="8">
        <f t="shared" si="3"/>
        <v>1016.75</v>
      </c>
      <c r="I31">
        <f t="shared" si="1"/>
        <v>1.573641504794689</v>
      </c>
      <c r="K31" s="30">
        <f t="shared" si="2"/>
        <v>4800000000000</v>
      </c>
    </row>
    <row r="32" spans="1:11" ht="15.75" customHeight="1" x14ac:dyDescent="0.25">
      <c r="A32" s="2">
        <v>7</v>
      </c>
      <c r="B32" s="2" t="s">
        <v>53</v>
      </c>
      <c r="C32" s="22" t="s">
        <v>103</v>
      </c>
      <c r="D32" s="2">
        <v>2018</v>
      </c>
      <c r="E32" s="12">
        <v>3688</v>
      </c>
      <c r="F32" s="3">
        <v>184960305000000</v>
      </c>
      <c r="G32" s="24">
        <v>46666666685</v>
      </c>
      <c r="H32" s="8">
        <f t="shared" si="3"/>
        <v>3963.4351055857933</v>
      </c>
      <c r="I32">
        <f t="shared" si="1"/>
        <v>0.93050596307288747</v>
      </c>
      <c r="K32" s="30">
        <f t="shared" si="2"/>
        <v>172106666734280</v>
      </c>
    </row>
    <row r="33" spans="1:11" ht="15.75" customHeight="1" x14ac:dyDescent="0.25">
      <c r="D33" s="2">
        <v>2019</v>
      </c>
      <c r="E33" s="17">
        <v>3837.5</v>
      </c>
      <c r="F33" s="3">
        <v>1318246335000000</v>
      </c>
      <c r="G33" s="24">
        <v>46666666685</v>
      </c>
      <c r="H33" s="8">
        <f t="shared" si="3"/>
        <v>28248.135738902518</v>
      </c>
      <c r="I33">
        <f t="shared" si="1"/>
        <v>0.13584967289416927</v>
      </c>
      <c r="K33" s="30">
        <f t="shared" si="2"/>
        <v>179083333403687.5</v>
      </c>
    </row>
    <row r="34" spans="1:11" ht="15.75" customHeight="1" x14ac:dyDescent="0.25">
      <c r="D34" s="2">
        <v>2020</v>
      </c>
      <c r="E34" s="14">
        <v>6325</v>
      </c>
      <c r="F34" s="5">
        <v>1429334484000000</v>
      </c>
      <c r="G34" s="7">
        <v>46199999998</v>
      </c>
      <c r="H34" s="8">
        <f t="shared" si="3"/>
        <v>30937.975845495152</v>
      </c>
      <c r="I34">
        <f t="shared" si="1"/>
        <v>0.20444129996051363</v>
      </c>
      <c r="K34" s="30">
        <f t="shared" si="2"/>
        <v>292214999987350</v>
      </c>
    </row>
    <row r="35" spans="1:11" ht="15.75" customHeight="1" x14ac:dyDescent="0.25">
      <c r="D35" s="2">
        <v>2021</v>
      </c>
      <c r="E35" s="14">
        <v>7025</v>
      </c>
      <c r="F35" s="5">
        <v>222111282000000</v>
      </c>
      <c r="G35" s="7">
        <v>46199999998</v>
      </c>
      <c r="H35" s="8">
        <f t="shared" si="3"/>
        <v>4807.6035067016282</v>
      </c>
      <c r="I35">
        <f t="shared" si="1"/>
        <v>1.4612269897480938</v>
      </c>
      <c r="K35" s="30">
        <f t="shared" si="2"/>
        <v>324554999985950</v>
      </c>
    </row>
    <row r="36" spans="1:11" ht="15.75" customHeight="1" x14ac:dyDescent="0.25">
      <c r="D36" s="2">
        <v>2022</v>
      </c>
      <c r="E36" s="14">
        <v>9925</v>
      </c>
      <c r="F36" s="5">
        <v>252245455000000</v>
      </c>
      <c r="G36" s="7">
        <v>46199999998</v>
      </c>
      <c r="H36" s="5">
        <f t="shared" si="3"/>
        <v>5459.8583335696912</v>
      </c>
      <c r="I36">
        <f t="shared" si="1"/>
        <v>1.8178127331576697</v>
      </c>
      <c r="K36" s="30">
        <f t="shared" si="2"/>
        <v>458534999980150</v>
      </c>
    </row>
    <row r="37" spans="1:11" ht="15.75" customHeight="1" x14ac:dyDescent="0.25">
      <c r="A37" s="2">
        <v>8</v>
      </c>
      <c r="B37" s="2" t="s">
        <v>56</v>
      </c>
      <c r="C37" s="22" t="s">
        <v>104</v>
      </c>
      <c r="D37" s="2">
        <v>2018</v>
      </c>
      <c r="E37" s="12">
        <v>915</v>
      </c>
      <c r="F37" s="5">
        <v>39580579000000</v>
      </c>
      <c r="G37" s="25">
        <v>24937199351</v>
      </c>
      <c r="H37" s="5">
        <f t="shared" si="3"/>
        <v>1587.2102734107866</v>
      </c>
      <c r="I37">
        <f t="shared" si="1"/>
        <v>0.57648316378001951</v>
      </c>
      <c r="K37" s="30">
        <f t="shared" si="2"/>
        <v>22817537406165</v>
      </c>
    </row>
    <row r="38" spans="1:11" ht="15.75" customHeight="1" x14ac:dyDescent="0.25">
      <c r="D38" s="2">
        <v>2019</v>
      </c>
      <c r="E38" s="12">
        <v>965</v>
      </c>
      <c r="F38" s="5">
        <v>43294166000000</v>
      </c>
      <c r="G38" s="3">
        <v>24929895141</v>
      </c>
      <c r="H38" s="26">
        <f t="shared" si="3"/>
        <v>1736.6365062963262</v>
      </c>
      <c r="I38">
        <f t="shared" si="1"/>
        <v>0.55567183835034495</v>
      </c>
      <c r="K38" s="30">
        <f t="shared" si="2"/>
        <v>24057348811065</v>
      </c>
    </row>
    <row r="39" spans="1:11" ht="15.75" customHeight="1" x14ac:dyDescent="0.25">
      <c r="D39" s="2">
        <v>2020</v>
      </c>
      <c r="E39" s="14">
        <v>995</v>
      </c>
      <c r="F39" s="5">
        <v>41053051000000</v>
      </c>
      <c r="G39" s="6">
        <v>24880290775</v>
      </c>
      <c r="H39" s="26">
        <f t="shared" si="3"/>
        <v>1650.022958785135</v>
      </c>
      <c r="I39">
        <f t="shared" si="1"/>
        <v>0.60302191233302005</v>
      </c>
      <c r="K39" s="30">
        <f t="shared" si="2"/>
        <v>24755889321125</v>
      </c>
    </row>
    <row r="40" spans="1:11" ht="15.75" customHeight="1" x14ac:dyDescent="0.25">
      <c r="D40" s="2">
        <v>2021</v>
      </c>
      <c r="E40" s="14">
        <v>965</v>
      </c>
      <c r="F40" s="5">
        <v>43388358000000</v>
      </c>
      <c r="G40" s="6">
        <v>24880290775</v>
      </c>
      <c r="H40" s="26">
        <f t="shared" si="3"/>
        <v>1743.8846833573632</v>
      </c>
      <c r="I40">
        <f t="shared" si="1"/>
        <v>0.55336227745412725</v>
      </c>
      <c r="K40" s="30">
        <f t="shared" si="2"/>
        <v>24009480597875</v>
      </c>
    </row>
    <row r="41" spans="1:11" ht="15.75" customHeight="1" x14ac:dyDescent="0.25">
      <c r="D41" s="2">
        <v>2022</v>
      </c>
      <c r="E41" s="14">
        <v>1185</v>
      </c>
      <c r="F41" s="5">
        <v>45276263000000</v>
      </c>
      <c r="G41" s="6">
        <v>24880290775</v>
      </c>
      <c r="H41" s="26">
        <f t="shared" si="3"/>
        <v>1819.7642225907628</v>
      </c>
      <c r="I41">
        <f t="shared" si="1"/>
        <v>0.65118326060556275</v>
      </c>
      <c r="K41" s="30">
        <f t="shared" si="2"/>
        <v>29483144568375</v>
      </c>
    </row>
    <row r="42" spans="1:11" ht="15.75" customHeight="1" x14ac:dyDescent="0.25">
      <c r="A42" s="2">
        <v>9</v>
      </c>
      <c r="B42" s="2" t="s">
        <v>57</v>
      </c>
      <c r="C42" s="22" t="s">
        <v>105</v>
      </c>
      <c r="D42" s="2">
        <v>2018</v>
      </c>
      <c r="E42" s="12">
        <v>206</v>
      </c>
      <c r="F42" s="5">
        <v>25090691000000</v>
      </c>
      <c r="G42" s="27">
        <v>76215195821</v>
      </c>
      <c r="H42" s="26">
        <f t="shared" si="3"/>
        <v>329.20850927062264</v>
      </c>
      <c r="I42">
        <f t="shared" si="1"/>
        <v>0.62574324234936374</v>
      </c>
      <c r="K42" s="30">
        <f t="shared" si="2"/>
        <v>15700330339126</v>
      </c>
    </row>
    <row r="43" spans="1:11" ht="15.75" customHeight="1" x14ac:dyDescent="0.25">
      <c r="D43" s="2">
        <v>2019</v>
      </c>
      <c r="E43" s="12">
        <v>206</v>
      </c>
      <c r="F43" s="5">
        <v>26684916000000</v>
      </c>
      <c r="G43" s="27">
        <v>76215195821</v>
      </c>
      <c r="H43" s="26">
        <f t="shared" si="3"/>
        <v>350.12592584125269</v>
      </c>
      <c r="I43">
        <f t="shared" si="1"/>
        <v>0.58835974372660571</v>
      </c>
      <c r="K43" s="30">
        <f t="shared" si="2"/>
        <v>15700330339126</v>
      </c>
    </row>
    <row r="44" spans="1:11" ht="15.75" customHeight="1" x14ac:dyDescent="0.25">
      <c r="D44" s="2">
        <v>2020</v>
      </c>
      <c r="E44" s="14">
        <v>346</v>
      </c>
      <c r="F44" s="3">
        <v>27223630000000</v>
      </c>
      <c r="G44" s="6">
        <v>75357433911</v>
      </c>
      <c r="H44" s="26">
        <f t="shared" si="3"/>
        <v>361.26004545420358</v>
      </c>
      <c r="I44">
        <f t="shared" si="1"/>
        <v>0.95775883426295461</v>
      </c>
      <c r="K44" s="30">
        <f t="shared" si="2"/>
        <v>26073672133206</v>
      </c>
    </row>
    <row r="45" spans="1:11" ht="15.75" customHeight="1" x14ac:dyDescent="0.25">
      <c r="D45" s="2">
        <v>2021</v>
      </c>
      <c r="E45" s="14">
        <v>332</v>
      </c>
      <c r="F45" s="5">
        <v>126519977000000</v>
      </c>
      <c r="G45" s="6">
        <v>75357433911</v>
      </c>
      <c r="H45" s="26">
        <f t="shared" si="3"/>
        <v>1678.9315988310445</v>
      </c>
      <c r="I45">
        <f t="shared" si="1"/>
        <v>0.1977448040355872</v>
      </c>
      <c r="K45" s="30">
        <f t="shared" si="2"/>
        <v>25018668058452</v>
      </c>
    </row>
    <row r="46" spans="1:11" ht="15.75" customHeight="1" x14ac:dyDescent="0.25">
      <c r="D46" s="2">
        <v>2022</v>
      </c>
      <c r="E46" s="14">
        <v>228</v>
      </c>
      <c r="F46" s="5">
        <v>140197662000000</v>
      </c>
      <c r="G46" s="6">
        <v>75357433911</v>
      </c>
      <c r="H46" s="26">
        <f t="shared" si="3"/>
        <v>1860.4357224474866</v>
      </c>
      <c r="I46">
        <f t="shared" si="1"/>
        <v>0.12255193622064824</v>
      </c>
      <c r="K46" s="30">
        <f t="shared" si="2"/>
        <v>17181494931708</v>
      </c>
    </row>
    <row r="47" spans="1:11" ht="15.75" customHeight="1" x14ac:dyDescent="0.25">
      <c r="A47" s="2">
        <v>10</v>
      </c>
      <c r="B47" s="2" t="s">
        <v>58</v>
      </c>
      <c r="C47" s="22" t="s">
        <v>106</v>
      </c>
      <c r="D47" s="2">
        <v>2018</v>
      </c>
      <c r="E47" s="12">
        <v>240</v>
      </c>
      <c r="F47" s="5">
        <v>274343742077</v>
      </c>
      <c r="G47" s="27">
        <v>33280000000</v>
      </c>
      <c r="H47" s="26">
        <f t="shared" si="3"/>
        <v>8.2435018652944709</v>
      </c>
      <c r="I47">
        <f t="shared" si="1"/>
        <v>29.113840685887542</v>
      </c>
      <c r="K47" s="30">
        <f t="shared" si="2"/>
        <v>7987200000000</v>
      </c>
    </row>
    <row r="48" spans="1:11" ht="15.75" customHeight="1" x14ac:dyDescent="0.25">
      <c r="D48" s="2">
        <v>2019</v>
      </c>
      <c r="E48" s="12">
        <v>50</v>
      </c>
      <c r="F48" s="5">
        <v>359441336181</v>
      </c>
      <c r="G48" s="27">
        <v>33280000000</v>
      </c>
      <c r="H48" s="26">
        <f t="shared" si="3"/>
        <v>10.80052091890024</v>
      </c>
      <c r="I48">
        <f t="shared" si="1"/>
        <v>4.629406338401985</v>
      </c>
      <c r="K48" s="30">
        <f t="shared" si="2"/>
        <v>1664000000000</v>
      </c>
    </row>
    <row r="49" spans="1:11" ht="15.75" customHeight="1" x14ac:dyDescent="0.25">
      <c r="D49" s="2">
        <v>2020</v>
      </c>
      <c r="E49" s="14">
        <v>50</v>
      </c>
      <c r="F49" s="5">
        <v>317895683657</v>
      </c>
      <c r="G49" s="6">
        <v>33600000000</v>
      </c>
      <c r="H49" s="26">
        <f t="shared" si="3"/>
        <v>9.4611810612202376</v>
      </c>
      <c r="I49">
        <f t="shared" si="1"/>
        <v>5.2847524718601404</v>
      </c>
      <c r="K49" s="30">
        <f t="shared" si="2"/>
        <v>1680000000000</v>
      </c>
    </row>
    <row r="50" spans="1:11" ht="15.75" customHeight="1" x14ac:dyDescent="0.25">
      <c r="D50" s="2">
        <v>2021</v>
      </c>
      <c r="E50" s="14">
        <v>50</v>
      </c>
      <c r="F50" s="3">
        <v>274358358588</v>
      </c>
      <c r="G50" s="6">
        <v>33600000000</v>
      </c>
      <c r="H50" s="26">
        <f t="shared" si="3"/>
        <v>8.1654273389285716</v>
      </c>
      <c r="I50">
        <f t="shared" si="1"/>
        <v>6.1233782292845387</v>
      </c>
      <c r="K50" s="30">
        <f t="shared" si="2"/>
        <v>1680000000000</v>
      </c>
    </row>
    <row r="51" spans="1:11" ht="15.75" customHeight="1" x14ac:dyDescent="0.25">
      <c r="D51" s="2">
        <v>2022</v>
      </c>
      <c r="E51" s="14">
        <v>50</v>
      </c>
      <c r="F51" s="3">
        <v>226358718564</v>
      </c>
      <c r="G51" s="6">
        <v>33600000000</v>
      </c>
      <c r="H51" s="26">
        <f t="shared" si="3"/>
        <v>6.7368666239285711</v>
      </c>
      <c r="I51">
        <f t="shared" si="1"/>
        <v>7.4218479882629387</v>
      </c>
      <c r="K51" s="30">
        <f t="shared" si="2"/>
        <v>1680000000000</v>
      </c>
    </row>
    <row r="52" spans="1:11" ht="15.75" customHeight="1" x14ac:dyDescent="0.25">
      <c r="A52" s="2">
        <v>11</v>
      </c>
      <c r="B52" s="2" t="s">
        <v>61</v>
      </c>
      <c r="C52" s="21" t="s">
        <v>107</v>
      </c>
      <c r="D52" s="2">
        <v>2018</v>
      </c>
      <c r="E52" s="12">
        <v>20250</v>
      </c>
      <c r="F52" s="10">
        <v>12284334385</v>
      </c>
      <c r="G52" s="6">
        <v>1129925000</v>
      </c>
      <c r="H52" s="26">
        <f t="shared" si="3"/>
        <v>10.87181395667854</v>
      </c>
      <c r="I52">
        <f t="shared" si="1"/>
        <v>1862.6146548028862</v>
      </c>
      <c r="K52" s="30">
        <f t="shared" si="2"/>
        <v>22880981250000</v>
      </c>
    </row>
    <row r="53" spans="1:11" ht="15.75" customHeight="1" x14ac:dyDescent="0.25">
      <c r="D53" s="2">
        <v>2019</v>
      </c>
      <c r="E53" s="12">
        <v>11475</v>
      </c>
      <c r="F53" s="10">
        <v>14054095236</v>
      </c>
      <c r="G53" s="6">
        <v>1129925000</v>
      </c>
      <c r="H53" s="26">
        <f t="shared" si="3"/>
        <v>12.438077957386552</v>
      </c>
      <c r="I53">
        <f t="shared" si="1"/>
        <v>922.57019447167772</v>
      </c>
      <c r="K53" s="30">
        <f t="shared" si="2"/>
        <v>12965889375000</v>
      </c>
    </row>
    <row r="54" spans="1:11" ht="15.75" customHeight="1" x14ac:dyDescent="0.25">
      <c r="D54" s="2">
        <v>2020</v>
      </c>
      <c r="E54" s="14">
        <v>13850</v>
      </c>
      <c r="F54" s="4">
        <v>11919148360</v>
      </c>
      <c r="G54" s="6">
        <v>1129925000</v>
      </c>
      <c r="H54" s="26">
        <f t="shared" si="3"/>
        <v>10.548619032236653</v>
      </c>
      <c r="I54">
        <f t="shared" si="1"/>
        <v>1312.9680726618626</v>
      </c>
      <c r="K54" s="30">
        <f t="shared" si="2"/>
        <v>15649461250000</v>
      </c>
    </row>
    <row r="55" spans="1:11" ht="15.75" customHeight="1" x14ac:dyDescent="0.25">
      <c r="D55" s="2">
        <v>2021</v>
      </c>
      <c r="E55" s="14">
        <v>20400</v>
      </c>
      <c r="F55" s="4">
        <v>17279619979</v>
      </c>
      <c r="G55" s="6">
        <v>1129925000</v>
      </c>
      <c r="H55" s="26">
        <f t="shared" si="3"/>
        <v>15.29271409960838</v>
      </c>
      <c r="I55">
        <f t="shared" si="1"/>
        <v>1333.9685726892919</v>
      </c>
      <c r="K55" s="30">
        <f t="shared" si="2"/>
        <v>23050470000000</v>
      </c>
    </row>
    <row r="56" spans="1:11" ht="15.75" customHeight="1" x14ac:dyDescent="0.25">
      <c r="D56" s="2">
        <v>2022</v>
      </c>
      <c r="E56" s="14">
        <v>39025</v>
      </c>
      <c r="F56" s="4">
        <v>30679854680</v>
      </c>
      <c r="G56" s="6">
        <v>1129925000</v>
      </c>
      <c r="H56" s="26">
        <f t="shared" si="3"/>
        <v>27.152116007699625</v>
      </c>
      <c r="I56">
        <f t="shared" si="1"/>
        <v>1437.2728810135291</v>
      </c>
      <c r="K56" s="30">
        <f t="shared" si="2"/>
        <v>44095323125000</v>
      </c>
    </row>
    <row r="57" spans="1:11" ht="15.75" customHeight="1" x14ac:dyDescent="0.25">
      <c r="A57" s="2">
        <v>12</v>
      </c>
      <c r="B57" s="2" t="s">
        <v>64</v>
      </c>
      <c r="C57" s="22" t="s">
        <v>108</v>
      </c>
      <c r="D57" s="2">
        <v>2018</v>
      </c>
      <c r="E57" s="12">
        <v>1805</v>
      </c>
      <c r="F57" s="11">
        <v>16315611975419</v>
      </c>
      <c r="G57" s="6">
        <v>6199897354</v>
      </c>
      <c r="H57" s="26">
        <f t="shared" si="3"/>
        <v>2631.5938867750165</v>
      </c>
      <c r="I57">
        <f t="shared" si="1"/>
        <v>0.68589610618529129</v>
      </c>
      <c r="K57" s="30">
        <f t="shared" si="2"/>
        <v>11190814723970</v>
      </c>
    </row>
    <row r="58" spans="1:11" ht="15.75" customHeight="1" x14ac:dyDescent="0.25">
      <c r="D58" s="2">
        <v>2019</v>
      </c>
      <c r="E58" s="12">
        <v>1585</v>
      </c>
      <c r="F58" s="7">
        <v>17326133239095</v>
      </c>
      <c r="G58" s="6">
        <v>6199897354</v>
      </c>
      <c r="H58" s="26">
        <f t="shared" si="3"/>
        <v>2794.5838857987969</v>
      </c>
      <c r="I58">
        <f t="shared" si="1"/>
        <v>0.56716851766535814</v>
      </c>
      <c r="K58" s="30">
        <f t="shared" si="2"/>
        <v>9826837306090</v>
      </c>
    </row>
    <row r="59" spans="1:11" ht="15.75" customHeight="1" x14ac:dyDescent="0.25">
      <c r="D59" s="2">
        <v>2020</v>
      </c>
      <c r="E59" s="14">
        <v>1865</v>
      </c>
      <c r="F59" s="7">
        <v>13905943860295</v>
      </c>
      <c r="G59" s="6">
        <v>6199897354</v>
      </c>
      <c r="H59" s="26">
        <f t="shared" si="3"/>
        <v>2242.9313045518852</v>
      </c>
      <c r="I59">
        <f t="shared" si="1"/>
        <v>0.83150116823243858</v>
      </c>
      <c r="K59" s="30">
        <f t="shared" si="2"/>
        <v>11562808565210</v>
      </c>
    </row>
    <row r="60" spans="1:11" ht="15.75" customHeight="1" x14ac:dyDescent="0.25">
      <c r="D60" s="2">
        <v>2021</v>
      </c>
      <c r="E60" s="14">
        <v>990</v>
      </c>
      <c r="F60" s="5">
        <v>14330149681057</v>
      </c>
      <c r="G60" s="6">
        <v>6199897354</v>
      </c>
      <c r="H60" s="26">
        <f t="shared" si="3"/>
        <v>2311.3527309950687</v>
      </c>
      <c r="I60">
        <f t="shared" si="1"/>
        <v>0.42832060495318325</v>
      </c>
      <c r="K60" s="30">
        <f t="shared" si="2"/>
        <v>6137898380460</v>
      </c>
    </row>
    <row r="61" spans="1:11" ht="15.75" customHeight="1" x14ac:dyDescent="0.25">
      <c r="D61" s="2">
        <v>2022</v>
      </c>
      <c r="E61" s="14">
        <v>715</v>
      </c>
      <c r="F61" s="7">
        <v>14821052298361</v>
      </c>
      <c r="G61" s="6">
        <v>6199897354</v>
      </c>
      <c r="H61" s="26">
        <f t="shared" si="3"/>
        <v>2390.5318833704355</v>
      </c>
      <c r="I61">
        <f t="shared" si="1"/>
        <v>0.29909661735693488</v>
      </c>
      <c r="K61" s="30">
        <f t="shared" si="2"/>
        <v>4432926608110</v>
      </c>
    </row>
    <row r="62" spans="1:11" ht="15.75" customHeight="1" x14ac:dyDescent="0.25">
      <c r="A62" s="2">
        <v>13</v>
      </c>
      <c r="B62" s="2" t="s">
        <v>67</v>
      </c>
      <c r="C62" s="22" t="s">
        <v>109</v>
      </c>
      <c r="D62" s="2">
        <v>2018</v>
      </c>
      <c r="E62" s="12">
        <v>449</v>
      </c>
      <c r="F62" s="5">
        <v>6316675000000</v>
      </c>
      <c r="G62" s="6">
        <v>1625765625</v>
      </c>
      <c r="H62" s="26">
        <f t="shared" si="3"/>
        <v>3885.3540158963565</v>
      </c>
      <c r="I62">
        <f t="shared" si="1"/>
        <v>0.11556218510925448</v>
      </c>
      <c r="K62" s="30">
        <f t="shared" si="2"/>
        <v>729968765625</v>
      </c>
    </row>
    <row r="63" spans="1:11" ht="15.75" customHeight="1" x14ac:dyDescent="0.25">
      <c r="D63" s="2">
        <v>2019</v>
      </c>
      <c r="E63" s="12">
        <v>868.75</v>
      </c>
      <c r="F63" s="3">
        <v>5987681000000</v>
      </c>
      <c r="G63" s="6">
        <v>1625765625</v>
      </c>
      <c r="H63" s="26">
        <f t="shared" si="3"/>
        <v>3682.9915136137779</v>
      </c>
      <c r="I63">
        <f t="shared" si="1"/>
        <v>0.23588161872998079</v>
      </c>
      <c r="K63" s="30">
        <f t="shared" si="2"/>
        <v>1412383886718.75</v>
      </c>
    </row>
    <row r="64" spans="1:11" ht="15.75" customHeight="1" x14ac:dyDescent="0.25">
      <c r="D64" s="2">
        <v>2020</v>
      </c>
      <c r="E64" s="14">
        <v>5500</v>
      </c>
      <c r="F64" s="3">
        <v>6018371000000</v>
      </c>
      <c r="G64" s="6">
        <v>1625765625</v>
      </c>
      <c r="H64" s="26">
        <f t="shared" si="3"/>
        <v>3701.8687733663946</v>
      </c>
      <c r="I64">
        <f t="shared" si="1"/>
        <v>1.4857360799957331</v>
      </c>
      <c r="K64" s="30">
        <f t="shared" si="2"/>
        <v>8941710937500</v>
      </c>
    </row>
    <row r="65" spans="1:11" ht="15.75" customHeight="1" x14ac:dyDescent="0.25">
      <c r="D65" s="2">
        <v>2021</v>
      </c>
      <c r="E65" s="14">
        <v>8575</v>
      </c>
      <c r="F65" s="3">
        <v>6523942000000</v>
      </c>
      <c r="G65" s="6">
        <v>1625765625</v>
      </c>
      <c r="H65" s="26">
        <f t="shared" si="3"/>
        <v>4012.8428721083337</v>
      </c>
      <c r="I65">
        <f t="shared" si="1"/>
        <v>2.1368890517995101</v>
      </c>
      <c r="K65" s="30">
        <f t="shared" si="2"/>
        <v>13940940234375</v>
      </c>
    </row>
    <row r="66" spans="1:11" ht="15.75" customHeight="1" x14ac:dyDescent="0.25">
      <c r="D66" s="2">
        <v>2022</v>
      </c>
      <c r="E66" s="14">
        <v>1260</v>
      </c>
      <c r="F66" s="3">
        <v>7051519000000</v>
      </c>
      <c r="G66" s="6">
        <v>13006125000</v>
      </c>
      <c r="H66" s="26">
        <f t="shared" si="3"/>
        <v>542.16909340791358</v>
      </c>
      <c r="I66">
        <f t="shared" si="1"/>
        <v>2.3239982052094024</v>
      </c>
      <c r="K66" s="30">
        <f t="shared" si="2"/>
        <v>16387717500000</v>
      </c>
    </row>
    <row r="67" spans="1:11" ht="15.75" customHeight="1" x14ac:dyDescent="0.25">
      <c r="A67" s="2">
        <v>14</v>
      </c>
      <c r="B67" s="2" t="s">
        <v>70</v>
      </c>
      <c r="C67" s="22" t="s">
        <v>110</v>
      </c>
      <c r="D67" s="2">
        <v>2018</v>
      </c>
      <c r="E67" s="12">
        <v>358</v>
      </c>
      <c r="F67" s="10">
        <v>7481459219252</v>
      </c>
      <c r="G67" s="6">
        <v>20452176844</v>
      </c>
      <c r="H67" s="26">
        <f t="shared" si="3"/>
        <v>365.80258797472777</v>
      </c>
      <c r="I67">
        <f t="shared" ref="I67:I81" si="4">E67/H67</f>
        <v>0.97866994867934931</v>
      </c>
      <c r="K67" s="30">
        <f t="shared" ref="K67:K81" si="5">G67*E67</f>
        <v>7321879310152</v>
      </c>
    </row>
    <row r="68" spans="1:11" ht="15.75" customHeight="1" x14ac:dyDescent="0.25">
      <c r="D68" s="2">
        <v>2019</v>
      </c>
      <c r="E68" s="16">
        <v>260</v>
      </c>
      <c r="F68" s="10">
        <v>8231575699301</v>
      </c>
      <c r="G68" s="6">
        <v>20452176844</v>
      </c>
      <c r="H68" s="26">
        <f t="shared" si="3"/>
        <v>402.47919632652088</v>
      </c>
      <c r="I68">
        <f t="shared" si="4"/>
        <v>0.64599612196867129</v>
      </c>
      <c r="K68" s="30">
        <f t="shared" si="5"/>
        <v>5317565979440</v>
      </c>
    </row>
    <row r="69" spans="1:11" ht="15.75" customHeight="1" x14ac:dyDescent="0.25">
      <c r="D69" s="2">
        <v>2020</v>
      </c>
      <c r="E69" s="14">
        <v>262</v>
      </c>
      <c r="F69" s="4">
        <v>9470322281476</v>
      </c>
      <c r="G69" s="6">
        <v>20452176844</v>
      </c>
      <c r="H69" s="26">
        <f t="shared" si="3"/>
        <v>463.04715403701795</v>
      </c>
      <c r="I69">
        <f t="shared" si="4"/>
        <v>0.56581710462052559</v>
      </c>
      <c r="K69" s="30">
        <f t="shared" si="5"/>
        <v>5358470333128</v>
      </c>
    </row>
    <row r="70" spans="1:11" ht="15.75" customHeight="1" x14ac:dyDescent="0.25">
      <c r="D70" s="2">
        <v>2021</v>
      </c>
      <c r="E70" s="14">
        <v>146</v>
      </c>
      <c r="F70" s="10">
        <v>-5557051733513</v>
      </c>
      <c r="G70" s="6">
        <v>20452176844</v>
      </c>
      <c r="H70" s="26">
        <f t="shared" si="3"/>
        <v>-271.7095483722681</v>
      </c>
      <c r="I70">
        <f t="shared" si="4"/>
        <v>-0.53733849573797832</v>
      </c>
      <c r="K70" s="30">
        <f t="shared" si="5"/>
        <v>2986017819224</v>
      </c>
    </row>
    <row r="71" spans="1:11" ht="15.75" customHeight="1" x14ac:dyDescent="0.25">
      <c r="D71" s="2">
        <v>2022</v>
      </c>
      <c r="E71" s="14">
        <v>146</v>
      </c>
      <c r="F71" s="10">
        <v>-12286203108939</v>
      </c>
      <c r="G71" s="6">
        <v>20452176844</v>
      </c>
      <c r="H71" s="26">
        <f t="shared" si="3"/>
        <v>-600.72838224765155</v>
      </c>
      <c r="I71">
        <f t="shared" si="4"/>
        <v>-0.24303829203763372</v>
      </c>
      <c r="K71" s="30">
        <f t="shared" si="5"/>
        <v>2986017819224</v>
      </c>
    </row>
    <row r="72" spans="1:11" ht="15.75" customHeight="1" x14ac:dyDescent="0.25">
      <c r="A72" s="2">
        <v>15</v>
      </c>
      <c r="B72" s="2" t="s">
        <v>72</v>
      </c>
      <c r="C72" s="22" t="s">
        <v>111</v>
      </c>
      <c r="D72" s="2">
        <v>2018</v>
      </c>
      <c r="E72" s="12">
        <v>1250</v>
      </c>
      <c r="F72" s="5">
        <v>4069182342</v>
      </c>
      <c r="G72" s="6">
        <v>9525000000</v>
      </c>
      <c r="H72" s="26">
        <f t="shared" si="3"/>
        <v>0.42721074456692915</v>
      </c>
      <c r="I72">
        <f t="shared" si="4"/>
        <v>2925.9563714090255</v>
      </c>
      <c r="K72" s="30">
        <f t="shared" si="5"/>
        <v>11906250000000</v>
      </c>
    </row>
    <row r="73" spans="1:11" ht="15.75" customHeight="1" x14ac:dyDescent="0.25">
      <c r="D73" s="2">
        <v>2019</v>
      </c>
      <c r="E73" s="12">
        <v>845</v>
      </c>
      <c r="F73" s="3">
        <v>4068567272</v>
      </c>
      <c r="G73" s="6">
        <v>9525000000</v>
      </c>
      <c r="H73" s="26">
        <f t="shared" si="3"/>
        <v>0.42714617028871393</v>
      </c>
      <c r="I73">
        <f t="shared" si="4"/>
        <v>1978.2455252469031</v>
      </c>
      <c r="K73" s="30">
        <f t="shared" si="5"/>
        <v>8048625000000</v>
      </c>
    </row>
    <row r="74" spans="1:11" ht="15.75" customHeight="1" x14ac:dyDescent="0.25">
      <c r="D74" s="2">
        <v>2020</v>
      </c>
      <c r="E74" s="14">
        <v>1250</v>
      </c>
      <c r="F74" s="3">
        <v>4870786420</v>
      </c>
      <c r="G74" s="6">
        <v>9525000000</v>
      </c>
      <c r="H74" s="26">
        <f t="shared" si="3"/>
        <v>0.51136865301837275</v>
      </c>
      <c r="I74">
        <f t="shared" si="4"/>
        <v>2444.4204638313827</v>
      </c>
      <c r="K74" s="30">
        <f t="shared" si="5"/>
        <v>11906250000000</v>
      </c>
    </row>
    <row r="75" spans="1:11" ht="15.75" customHeight="1" x14ac:dyDescent="0.25">
      <c r="D75" s="2">
        <v>2021</v>
      </c>
      <c r="E75" s="14">
        <v>965</v>
      </c>
      <c r="F75" s="3">
        <v>-389449277</v>
      </c>
      <c r="G75" s="6">
        <v>9525000000</v>
      </c>
      <c r="H75" s="26">
        <f t="shared" si="3"/>
        <v>-4.0887063202099741E-2</v>
      </c>
      <c r="I75">
        <f t="shared" si="4"/>
        <v>-23601.597288367797</v>
      </c>
      <c r="K75" s="30">
        <f t="shared" si="5"/>
        <v>9191625000000</v>
      </c>
    </row>
    <row r="76" spans="1:11" ht="15.75" customHeight="1" x14ac:dyDescent="0.25">
      <c r="D76" s="2">
        <v>2022</v>
      </c>
      <c r="E76" s="14">
        <v>1470</v>
      </c>
      <c r="F76" s="3">
        <v>-781018569</v>
      </c>
      <c r="G76" s="6">
        <v>9525000000</v>
      </c>
      <c r="H76" s="26">
        <f t="shared" si="3"/>
        <v>-8.1996700157480312E-2</v>
      </c>
      <c r="I76">
        <f t="shared" si="4"/>
        <v>-17927.550708464656</v>
      </c>
      <c r="K76" s="30">
        <f t="shared" si="5"/>
        <v>14001750000000</v>
      </c>
    </row>
    <row r="77" spans="1:11" ht="15.75" customHeight="1" x14ac:dyDescent="0.25">
      <c r="A77" s="2">
        <v>16</v>
      </c>
      <c r="B77" s="2" t="s">
        <v>73</v>
      </c>
      <c r="C77" s="22" t="s">
        <v>112</v>
      </c>
      <c r="D77" s="2">
        <v>2018</v>
      </c>
      <c r="E77" s="12">
        <v>8625</v>
      </c>
      <c r="F77" s="5">
        <v>1972463165139</v>
      </c>
      <c r="G77" s="6">
        <v>201066667</v>
      </c>
      <c r="H77" s="26">
        <f t="shared" si="3"/>
        <v>9809.995831576598</v>
      </c>
      <c r="I77">
        <f t="shared" si="4"/>
        <v>0.8792052665545167</v>
      </c>
      <c r="K77" s="30">
        <f t="shared" si="5"/>
        <v>1734200002875</v>
      </c>
    </row>
    <row r="78" spans="1:11" ht="15.75" customHeight="1" x14ac:dyDescent="0.25">
      <c r="D78" s="2">
        <v>2019</v>
      </c>
      <c r="E78" s="12">
        <v>5500</v>
      </c>
      <c r="F78" s="3">
        <v>2019143817162</v>
      </c>
      <c r="G78" s="6">
        <v>201066667</v>
      </c>
      <c r="H78" s="26">
        <f t="shared" si="3"/>
        <v>10042.160877725197</v>
      </c>
      <c r="I78">
        <f t="shared" si="4"/>
        <v>0.54769088714757663</v>
      </c>
      <c r="K78" s="30">
        <f t="shared" si="5"/>
        <v>1105866668500</v>
      </c>
    </row>
    <row r="79" spans="1:11" ht="15.75" customHeight="1" x14ac:dyDescent="0.25">
      <c r="D79" s="2">
        <v>2020</v>
      </c>
      <c r="E79" s="14">
        <v>6475</v>
      </c>
      <c r="F79" s="3">
        <v>1865986919439</v>
      </c>
      <c r="G79" s="6">
        <v>201066667</v>
      </c>
      <c r="H79" s="26">
        <f t="shared" si="3"/>
        <v>9280.4389075539802</v>
      </c>
      <c r="I79">
        <f t="shared" si="4"/>
        <v>0.69770407030313586</v>
      </c>
      <c r="K79" s="30">
        <f t="shared" si="5"/>
        <v>1301906668825</v>
      </c>
    </row>
    <row r="80" spans="1:11" ht="15.75" customHeight="1" x14ac:dyDescent="0.25">
      <c r="D80" s="2">
        <v>2021</v>
      </c>
      <c r="E80" s="14">
        <v>5350</v>
      </c>
      <c r="F80" s="3">
        <v>1819848695714</v>
      </c>
      <c r="G80" s="6">
        <v>201066667</v>
      </c>
      <c r="H80" s="26">
        <f t="shared" si="3"/>
        <v>9050.9716148723946</v>
      </c>
      <c r="I80">
        <f t="shared" si="4"/>
        <v>0.59109676039741144</v>
      </c>
      <c r="K80" s="30">
        <f t="shared" si="5"/>
        <v>1075706668450</v>
      </c>
    </row>
    <row r="81" spans="4:11" ht="15.75" customHeight="1" x14ac:dyDescent="0.25">
      <c r="D81" s="2">
        <v>2022</v>
      </c>
      <c r="E81" s="14">
        <v>6300</v>
      </c>
      <c r="F81" s="3">
        <v>1854787914762</v>
      </c>
      <c r="G81" s="6">
        <v>201066667</v>
      </c>
      <c r="H81" s="26">
        <f t="shared" si="3"/>
        <v>9224.7409400882934</v>
      </c>
      <c r="I81">
        <f t="shared" si="4"/>
        <v>0.68294600801436711</v>
      </c>
      <c r="K81" s="30">
        <f t="shared" si="5"/>
        <v>1266720002100</v>
      </c>
    </row>
    <row r="82" spans="4:11" ht="15.75" customHeight="1" x14ac:dyDescent="0.25"/>
    <row r="83" spans="4:11" ht="15.75" customHeight="1" x14ac:dyDescent="0.25"/>
    <row r="84" spans="4:11" ht="15.75" customHeight="1" x14ac:dyDescent="0.25"/>
    <row r="85" spans="4:11" ht="15.75" customHeight="1" x14ac:dyDescent="0.25"/>
    <row r="86" spans="4:11" ht="15.75" customHeight="1" x14ac:dyDescent="0.25"/>
    <row r="87" spans="4:11" ht="15.75" customHeight="1" x14ac:dyDescent="0.25"/>
    <row r="88" spans="4:11" ht="15.75" customHeight="1" x14ac:dyDescent="0.25"/>
    <row r="89" spans="4:11" ht="15.75" customHeight="1" x14ac:dyDescent="0.25"/>
    <row r="90" spans="4:11" ht="15.75" customHeight="1" x14ac:dyDescent="0.25"/>
    <row r="91" spans="4:11" ht="15.75" customHeight="1" x14ac:dyDescent="0.25"/>
    <row r="92" spans="4:11" ht="15.75" customHeight="1" x14ac:dyDescent="0.25"/>
    <row r="93" spans="4:11" ht="15.75" customHeight="1" x14ac:dyDescent="0.25"/>
    <row r="94" spans="4:11" ht="15.75" customHeight="1" x14ac:dyDescent="0.25"/>
    <row r="95" spans="4:11" ht="15.75" customHeight="1" x14ac:dyDescent="0.25"/>
    <row r="96" spans="4:11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pageMargins left="0.7" right="0.7" top="0.75" bottom="0.75" header="0" footer="0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F12" sqref="F12"/>
    </sheetView>
  </sheetViews>
  <sheetFormatPr defaultRowHeight="15" x14ac:dyDescent="0.25"/>
  <cols>
    <col min="5" max="5" width="23.7109375" style="12" bestFit="1" customWidth="1"/>
    <col min="6" max="7" width="21.7109375" bestFit="1" customWidth="1"/>
    <col min="8" max="8" width="20.140625" bestFit="1" customWidth="1"/>
    <col min="9" max="9" width="15" style="32" bestFit="1" customWidth="1"/>
  </cols>
  <sheetData>
    <row r="1" spans="1:12" x14ac:dyDescent="0.25">
      <c r="A1" s="2" t="s">
        <v>0</v>
      </c>
      <c r="B1" s="18" t="s">
        <v>95</v>
      </c>
      <c r="C1" s="20" t="s">
        <v>96</v>
      </c>
      <c r="D1" s="2" t="s">
        <v>2</v>
      </c>
      <c r="E1" s="28" t="s">
        <v>114</v>
      </c>
      <c r="F1" s="18" t="s">
        <v>115</v>
      </c>
      <c r="G1" s="18" t="s">
        <v>116</v>
      </c>
      <c r="H1" s="18" t="s">
        <v>117</v>
      </c>
      <c r="I1" s="31" t="s">
        <v>118</v>
      </c>
    </row>
    <row r="2" spans="1:12" ht="15.75" x14ac:dyDescent="0.25">
      <c r="A2" s="2">
        <v>1</v>
      </c>
      <c r="B2" s="2" t="s">
        <v>15</v>
      </c>
      <c r="C2" s="21" t="s">
        <v>97</v>
      </c>
      <c r="D2" s="2">
        <v>2018</v>
      </c>
      <c r="E2" s="12">
        <v>22760000000000</v>
      </c>
      <c r="F2" s="5">
        <v>7382445000000</v>
      </c>
      <c r="G2" s="30">
        <f>E2+F2</f>
        <v>30142445000000</v>
      </c>
      <c r="H2" s="3">
        <v>26856967000000</v>
      </c>
      <c r="I2" s="32">
        <f>G2/H2</f>
        <v>1.1223324286767005</v>
      </c>
      <c r="K2" s="29"/>
    </row>
    <row r="3" spans="1:12" x14ac:dyDescent="0.25">
      <c r="C3" s="19"/>
      <c r="D3" s="2">
        <v>2019</v>
      </c>
      <c r="E3" s="12">
        <v>28050000000000</v>
      </c>
      <c r="F3" s="5">
        <v>7995597000000</v>
      </c>
      <c r="G3" s="30">
        <f t="shared" ref="G3:G66" si="0">E3+F3</f>
        <v>36045597000000</v>
      </c>
      <c r="H3" s="3">
        <v>26974124000000</v>
      </c>
      <c r="I3" s="32">
        <f t="shared" ref="I3:I66" si="1">G3/H3</f>
        <v>1.3363027841052411</v>
      </c>
    </row>
    <row r="4" spans="1:12" x14ac:dyDescent="0.25">
      <c r="C4" s="19"/>
      <c r="D4" s="2">
        <v>2020</v>
      </c>
      <c r="E4" s="12">
        <v>23720000000000</v>
      </c>
      <c r="F4" s="5">
        <v>8533437000000</v>
      </c>
      <c r="G4" s="30">
        <f t="shared" si="0"/>
        <v>32253437000000</v>
      </c>
      <c r="H4" s="3">
        <v>27781231000000</v>
      </c>
      <c r="I4" s="32">
        <f t="shared" si="1"/>
        <v>1.1609794036844516</v>
      </c>
    </row>
    <row r="5" spans="1:12" x14ac:dyDescent="0.25">
      <c r="C5" s="19"/>
      <c r="D5" s="2">
        <v>2021</v>
      </c>
      <c r="E5" s="12">
        <v>18280000000000</v>
      </c>
      <c r="F5" s="5">
        <v>9228733000000</v>
      </c>
      <c r="G5" s="30">
        <f t="shared" si="0"/>
        <v>27508733000000</v>
      </c>
      <c r="H5" s="3">
        <v>30399906000000</v>
      </c>
      <c r="I5" s="32">
        <f t="shared" si="1"/>
        <v>0.90489533092635221</v>
      </c>
    </row>
    <row r="6" spans="1:12" x14ac:dyDescent="0.25">
      <c r="C6" s="19"/>
      <c r="D6" s="2">
        <v>2022</v>
      </c>
      <c r="E6" s="12">
        <v>15450000000000</v>
      </c>
      <c r="F6" s="5">
        <v>7006119000000</v>
      </c>
      <c r="G6" s="30">
        <f t="shared" si="0"/>
        <v>22456119000000</v>
      </c>
      <c r="H6" s="3">
        <v>29249340000000</v>
      </c>
      <c r="I6" s="32">
        <f t="shared" si="1"/>
        <v>0.7677478876446443</v>
      </c>
      <c r="K6" s="29" t="s">
        <v>121</v>
      </c>
      <c r="L6" s="29" t="s">
        <v>120</v>
      </c>
    </row>
    <row r="7" spans="1:12" ht="15.75" x14ac:dyDescent="0.25">
      <c r="A7" s="2">
        <v>2</v>
      </c>
      <c r="B7" s="2" t="s">
        <v>25</v>
      </c>
      <c r="C7" s="21" t="s">
        <v>98</v>
      </c>
      <c r="D7" s="2">
        <v>2018</v>
      </c>
      <c r="E7" s="12">
        <v>6250000000000</v>
      </c>
      <c r="F7" s="10">
        <v>8754926734628</v>
      </c>
      <c r="G7" s="30">
        <f t="shared" si="0"/>
        <v>15004926734628</v>
      </c>
      <c r="H7" s="4">
        <v>12379483262380</v>
      </c>
      <c r="I7" s="32">
        <f t="shared" si="1"/>
        <v>1.2120802150301748</v>
      </c>
      <c r="L7" s="29" t="s">
        <v>119</v>
      </c>
    </row>
    <row r="8" spans="1:12" x14ac:dyDescent="0.25">
      <c r="C8" s="19"/>
      <c r="D8" s="2">
        <v>2019</v>
      </c>
      <c r="E8" s="12">
        <v>4212000000000</v>
      </c>
      <c r="F8" s="10">
        <v>8458887865006</v>
      </c>
      <c r="G8" s="30">
        <f t="shared" si="0"/>
        <v>12670887865006</v>
      </c>
      <c r="H8" s="4">
        <v>11832730716644</v>
      </c>
      <c r="I8" s="32">
        <f t="shared" si="1"/>
        <v>1.0708337887874895</v>
      </c>
      <c r="L8" s="29" t="s">
        <v>122</v>
      </c>
    </row>
    <row r="9" spans="1:12" x14ac:dyDescent="0.25">
      <c r="C9" s="19"/>
      <c r="D9" s="2">
        <v>2020</v>
      </c>
      <c r="E9" s="12">
        <v>2092000000000</v>
      </c>
      <c r="F9" s="10">
        <v>9386708733675</v>
      </c>
      <c r="G9" s="30">
        <f t="shared" si="0"/>
        <v>11478708733675</v>
      </c>
      <c r="H9" s="4">
        <v>11668180409795</v>
      </c>
      <c r="I9" s="32">
        <f t="shared" si="1"/>
        <v>0.9837616775310617</v>
      </c>
    </row>
    <row r="10" spans="1:12" x14ac:dyDescent="0.25">
      <c r="C10" s="19"/>
      <c r="D10" s="2">
        <v>2021</v>
      </c>
      <c r="E10" s="34">
        <v>3909000000000</v>
      </c>
      <c r="F10" s="10">
        <v>9700280834298</v>
      </c>
      <c r="G10" s="30">
        <f t="shared" si="0"/>
        <v>13609280834298</v>
      </c>
      <c r="H10" s="4">
        <v>14792731644771</v>
      </c>
      <c r="I10" s="32">
        <f t="shared" si="1"/>
        <v>0.91999781792220026</v>
      </c>
    </row>
    <row r="11" spans="1:12" x14ac:dyDescent="0.25">
      <c r="C11" s="19"/>
      <c r="D11" s="2">
        <v>2022</v>
      </c>
      <c r="E11" s="35">
        <v>9030000000000</v>
      </c>
      <c r="F11" s="10">
        <v>21473716213259</v>
      </c>
      <c r="G11" s="30">
        <f t="shared" si="0"/>
        <v>30503716213259</v>
      </c>
      <c r="H11" s="4">
        <v>31187943390284</v>
      </c>
      <c r="I11" s="32">
        <f t="shared" si="1"/>
        <v>0.97806116394202003</v>
      </c>
    </row>
    <row r="12" spans="1:12" ht="15.75" x14ac:dyDescent="0.25">
      <c r="A12" s="2">
        <v>3</v>
      </c>
      <c r="B12" s="2" t="s">
        <v>36</v>
      </c>
      <c r="C12" s="22" t="s">
        <v>99</v>
      </c>
      <c r="D12" s="2">
        <v>2018</v>
      </c>
      <c r="E12" s="12">
        <v>1601460000000</v>
      </c>
      <c r="F12" s="5">
        <v>4835966000000</v>
      </c>
      <c r="G12" s="30">
        <f t="shared" si="0"/>
        <v>6437426000000</v>
      </c>
      <c r="H12" s="3">
        <v>8432632000000</v>
      </c>
      <c r="I12" s="32">
        <f t="shared" si="1"/>
        <v>0.76339463171166488</v>
      </c>
    </row>
    <row r="13" spans="1:12" x14ac:dyDescent="0.25">
      <c r="C13" s="19"/>
      <c r="D13" s="2">
        <v>2019</v>
      </c>
      <c r="E13" s="12">
        <v>1488620000000</v>
      </c>
      <c r="F13" s="5">
        <v>5328124000000</v>
      </c>
      <c r="G13" s="30">
        <f t="shared" si="0"/>
        <v>6816744000000</v>
      </c>
      <c r="H13" s="3">
        <v>8738055000000</v>
      </c>
      <c r="I13" s="32">
        <f t="shared" si="1"/>
        <v>0.78012143434665948</v>
      </c>
    </row>
    <row r="14" spans="1:12" x14ac:dyDescent="0.25">
      <c r="C14" s="19"/>
      <c r="D14" s="2">
        <v>2020</v>
      </c>
      <c r="E14" s="12">
        <v>1171800000000</v>
      </c>
      <c r="F14" s="5">
        <v>5031820000000</v>
      </c>
      <c r="G14" s="30">
        <f>E14+F14</f>
        <v>6203620000000</v>
      </c>
      <c r="H14" s="3">
        <v>7961657000000</v>
      </c>
      <c r="I14" s="32">
        <f t="shared" si="1"/>
        <v>0.77918704611364187</v>
      </c>
    </row>
    <row r="15" spans="1:12" x14ac:dyDescent="0.25">
      <c r="C15" s="19"/>
      <c r="D15" s="2">
        <v>2021</v>
      </c>
      <c r="E15" s="12">
        <v>1926960000000</v>
      </c>
      <c r="F15" s="5">
        <v>4110107000000</v>
      </c>
      <c r="G15" s="30">
        <f>E15+F15</f>
        <v>6037067000000</v>
      </c>
      <c r="H15" s="3">
        <v>7466520000000</v>
      </c>
      <c r="I15" s="32">
        <f t="shared" si="1"/>
        <v>0.80855164119295198</v>
      </c>
    </row>
    <row r="16" spans="1:12" x14ac:dyDescent="0.25">
      <c r="C16" s="19"/>
      <c r="D16" s="2">
        <v>2022</v>
      </c>
      <c r="E16" s="12">
        <v>2408700000000</v>
      </c>
      <c r="F16" s="5">
        <v>3746348000000</v>
      </c>
      <c r="G16" s="30">
        <f t="shared" si="0"/>
        <v>6155048000000</v>
      </c>
      <c r="H16" s="3">
        <v>7403476000000</v>
      </c>
      <c r="I16" s="32">
        <f t="shared" si="1"/>
        <v>0.83137272275887708</v>
      </c>
    </row>
    <row r="17" spans="1:9" ht="15.75" x14ac:dyDescent="0.25">
      <c r="A17" s="2">
        <v>4</v>
      </c>
      <c r="B17" s="2" t="s">
        <v>41</v>
      </c>
      <c r="C17" s="22" t="s">
        <v>100</v>
      </c>
      <c r="D17" s="2">
        <v>2018</v>
      </c>
      <c r="E17" s="12">
        <v>3857301250000</v>
      </c>
      <c r="F17" s="10">
        <v>3127763811594</v>
      </c>
      <c r="G17" s="30">
        <f t="shared" si="0"/>
        <v>6985065061594</v>
      </c>
      <c r="H17" s="4">
        <v>8727607478261</v>
      </c>
      <c r="I17" s="32">
        <f t="shared" si="1"/>
        <v>0.80034133970765986</v>
      </c>
    </row>
    <row r="18" spans="1:9" x14ac:dyDescent="0.25">
      <c r="C18" s="19"/>
      <c r="D18" s="2">
        <v>2019</v>
      </c>
      <c r="E18" s="12">
        <v>3354175000000</v>
      </c>
      <c r="F18" s="10">
        <v>3291667263889</v>
      </c>
      <c r="G18" s="30">
        <f t="shared" si="0"/>
        <v>6645842263889</v>
      </c>
      <c r="H18" s="4">
        <v>8690390333333</v>
      </c>
      <c r="I18" s="32">
        <f t="shared" si="1"/>
        <v>0.76473461018178912</v>
      </c>
    </row>
    <row r="19" spans="1:9" x14ac:dyDescent="0.25">
      <c r="C19" s="19"/>
      <c r="D19" s="2">
        <v>2020</v>
      </c>
      <c r="E19" s="12">
        <v>2465318625000</v>
      </c>
      <c r="F19" s="10">
        <v>3385724746479</v>
      </c>
      <c r="G19" s="30">
        <f t="shared" si="0"/>
        <v>5851043371479</v>
      </c>
      <c r="H19" s="4">
        <v>8959772000000</v>
      </c>
      <c r="I19" s="32">
        <f t="shared" si="1"/>
        <v>0.65303485082868185</v>
      </c>
    </row>
    <row r="20" spans="1:9" x14ac:dyDescent="0.25">
      <c r="C20" s="19"/>
      <c r="D20" s="2">
        <v>2021</v>
      </c>
      <c r="E20" s="12">
        <v>3320633250000</v>
      </c>
      <c r="F20" s="10">
        <v>3130248990093</v>
      </c>
      <c r="G20" s="30">
        <f t="shared" si="0"/>
        <v>6450882240093</v>
      </c>
      <c r="H20" s="4">
        <v>9312668015378</v>
      </c>
      <c r="I20" s="32">
        <f t="shared" si="1"/>
        <v>0.69269968922339598</v>
      </c>
    </row>
    <row r="21" spans="1:9" x14ac:dyDescent="0.25">
      <c r="C21" s="19"/>
      <c r="D21" s="2">
        <v>2022</v>
      </c>
      <c r="E21" s="12">
        <v>2230526375000</v>
      </c>
      <c r="F21" s="10">
        <v>2743405074364</v>
      </c>
      <c r="G21" s="30">
        <f t="shared" si="0"/>
        <v>4973931449364</v>
      </c>
      <c r="H21" s="4">
        <v>9262418175854</v>
      </c>
      <c r="I21" s="32">
        <f t="shared" si="1"/>
        <v>0.53700139152974491</v>
      </c>
    </row>
    <row r="22" spans="1:9" ht="15.75" x14ac:dyDescent="0.25">
      <c r="A22" s="2">
        <v>5</v>
      </c>
      <c r="B22" s="33" t="s">
        <v>44</v>
      </c>
      <c r="C22" s="21" t="s">
        <v>102</v>
      </c>
      <c r="D22" s="2">
        <v>2018</v>
      </c>
      <c r="E22" s="12">
        <v>26630000000000</v>
      </c>
      <c r="F22" s="5">
        <v>263748017000000</v>
      </c>
      <c r="G22" s="30">
        <f t="shared" si="0"/>
        <v>290378017000000</v>
      </c>
      <c r="H22" s="3">
        <v>306436194000000</v>
      </c>
      <c r="I22" s="32">
        <f t="shared" si="1"/>
        <v>0.94759699632609329</v>
      </c>
    </row>
    <row r="23" spans="1:9" x14ac:dyDescent="0.25">
      <c r="C23" s="19" t="s">
        <v>113</v>
      </c>
      <c r="D23" s="2">
        <v>2019</v>
      </c>
      <c r="E23" s="12">
        <v>22226000000000</v>
      </c>
      <c r="F23" s="5">
        <v>269451682000000</v>
      </c>
      <c r="G23" s="30">
        <f t="shared" si="0"/>
        <v>291677682000000</v>
      </c>
      <c r="H23" s="3">
        <v>311776828000000</v>
      </c>
      <c r="I23" s="32">
        <f t="shared" si="1"/>
        <v>0.93553354773370134</v>
      </c>
    </row>
    <row r="24" spans="1:9" x14ac:dyDescent="0.25">
      <c r="C24" s="19"/>
      <c r="D24" s="2">
        <v>2020</v>
      </c>
      <c r="E24" s="12">
        <v>18085000000000</v>
      </c>
      <c r="F24" s="5">
        <v>321376142000000</v>
      </c>
      <c r="G24" s="30">
        <f t="shared" si="0"/>
        <v>339461142000000</v>
      </c>
      <c r="H24" s="3">
        <v>361208406000000</v>
      </c>
      <c r="I24" s="32">
        <f t="shared" si="1"/>
        <v>0.93979302906920725</v>
      </c>
    </row>
    <row r="25" spans="1:9" x14ac:dyDescent="0.25">
      <c r="C25" s="19"/>
      <c r="D25" s="2">
        <v>2021</v>
      </c>
      <c r="E25" s="12">
        <v>18137000000000</v>
      </c>
      <c r="F25" s="5">
        <v>327693592000000</v>
      </c>
      <c r="G25" s="30">
        <f t="shared" si="0"/>
        <v>345830592000000</v>
      </c>
      <c r="H25" s="3">
        <v>371868311000000</v>
      </c>
      <c r="I25" s="32">
        <f t="shared" si="1"/>
        <v>0.92998134492831253</v>
      </c>
    </row>
    <row r="26" spans="1:9" x14ac:dyDescent="0.25">
      <c r="A26" s="12"/>
      <c r="C26" s="19"/>
      <c r="D26" s="2">
        <v>2022</v>
      </c>
      <c r="E26" s="12">
        <v>17145000000000</v>
      </c>
      <c r="F26" s="5">
        <v>325247105000000</v>
      </c>
      <c r="G26" s="30">
        <f t="shared" si="0"/>
        <v>342392105000000</v>
      </c>
      <c r="H26" s="3">
        <v>367515728000000</v>
      </c>
      <c r="I26" s="32">
        <f t="shared" si="1"/>
        <v>0.93163932565084673</v>
      </c>
    </row>
    <row r="27" spans="1:9" ht="15.75" x14ac:dyDescent="0.25">
      <c r="A27" s="2">
        <v>6</v>
      </c>
      <c r="B27" s="2" t="s">
        <v>50</v>
      </c>
      <c r="C27" s="22" t="s">
        <v>101</v>
      </c>
      <c r="D27" s="2">
        <v>2018</v>
      </c>
      <c r="E27" s="12">
        <v>5025000000000</v>
      </c>
      <c r="F27" s="5">
        <v>455080000000</v>
      </c>
      <c r="G27" s="30">
        <f t="shared" si="0"/>
        <v>5480080000000</v>
      </c>
      <c r="H27" s="3">
        <v>2765010000000</v>
      </c>
      <c r="I27" s="32">
        <f t="shared" si="1"/>
        <v>1.9819385825006057</v>
      </c>
    </row>
    <row r="28" spans="1:9" x14ac:dyDescent="0.25">
      <c r="C28" s="19"/>
      <c r="D28" s="2">
        <v>2019</v>
      </c>
      <c r="E28" s="12">
        <v>3150000000000</v>
      </c>
      <c r="F28" s="5">
        <v>624470000000</v>
      </c>
      <c r="G28" s="30">
        <f t="shared" si="0"/>
        <v>3774470000000</v>
      </c>
      <c r="H28" s="3">
        <v>2941056000000</v>
      </c>
      <c r="I28" s="32">
        <f t="shared" si="1"/>
        <v>1.2833723669321495</v>
      </c>
    </row>
    <row r="29" spans="1:9" x14ac:dyDescent="0.25">
      <c r="C29" s="19"/>
      <c r="D29" s="2">
        <v>2020</v>
      </c>
      <c r="E29" s="12">
        <v>3090000000000</v>
      </c>
      <c r="F29" s="5">
        <v>456592000000</v>
      </c>
      <c r="G29" s="30">
        <f t="shared" si="0"/>
        <v>3546592000000</v>
      </c>
      <c r="H29" s="3">
        <v>2914979000000</v>
      </c>
      <c r="I29" s="32">
        <f t="shared" si="1"/>
        <v>1.2166784048873078</v>
      </c>
    </row>
    <row r="30" spans="1:9" x14ac:dyDescent="0.25">
      <c r="C30" s="19"/>
      <c r="D30" s="2">
        <v>2021</v>
      </c>
      <c r="E30" s="12">
        <v>2985000000000</v>
      </c>
      <c r="F30" s="5">
        <v>404157000000</v>
      </c>
      <c r="G30" s="30">
        <f t="shared" si="0"/>
        <v>3389157000000</v>
      </c>
      <c r="H30" s="3">
        <v>3132202000000</v>
      </c>
      <c r="I30" s="32">
        <f t="shared" si="1"/>
        <v>1.0820365353192418</v>
      </c>
    </row>
    <row r="31" spans="1:9" x14ac:dyDescent="0.25">
      <c r="C31" s="19"/>
      <c r="D31" s="2">
        <v>2022</v>
      </c>
      <c r="E31" s="12">
        <v>4800000000000</v>
      </c>
      <c r="F31" s="5">
        <v>360231000000</v>
      </c>
      <c r="G31" s="30">
        <f t="shared" si="0"/>
        <v>5160231000000</v>
      </c>
      <c r="H31" s="3">
        <v>3410481000000</v>
      </c>
      <c r="I31" s="32">
        <f t="shared" si="1"/>
        <v>1.5130507984064419</v>
      </c>
    </row>
    <row r="32" spans="1:9" ht="15.75" x14ac:dyDescent="0.25">
      <c r="A32" s="2">
        <v>7</v>
      </c>
      <c r="B32" s="2" t="s">
        <v>53</v>
      </c>
      <c r="C32" s="22" t="s">
        <v>103</v>
      </c>
      <c r="D32" s="2">
        <v>2018</v>
      </c>
      <c r="E32" s="12">
        <v>344170000000000</v>
      </c>
      <c r="F32" s="5">
        <v>941953100000000</v>
      </c>
      <c r="G32" s="30">
        <f t="shared" si="0"/>
        <v>1286123100000000</v>
      </c>
      <c r="H32" s="3">
        <v>1202252094000000</v>
      </c>
      <c r="I32" s="32">
        <f t="shared" si="1"/>
        <v>1.0697615803029743</v>
      </c>
    </row>
    <row r="33" spans="1:9" x14ac:dyDescent="0.25">
      <c r="C33" s="19"/>
      <c r="D33" s="2">
        <v>2019</v>
      </c>
      <c r="E33" s="12">
        <v>358170000000000</v>
      </c>
      <c r="F33" s="5">
        <v>1025749580000000</v>
      </c>
      <c r="G33" s="30">
        <f t="shared" si="0"/>
        <v>1383919580000000</v>
      </c>
      <c r="H33" s="3">
        <v>1318246335000000</v>
      </c>
      <c r="I33" s="32">
        <f t="shared" si="1"/>
        <v>1.0498186441003836</v>
      </c>
    </row>
    <row r="34" spans="1:9" x14ac:dyDescent="0.25">
      <c r="C34" s="19"/>
      <c r="D34" s="2">
        <v>2020</v>
      </c>
      <c r="E34" s="12">
        <v>295170000000000</v>
      </c>
      <c r="F34" s="5">
        <v>1151267847000000</v>
      </c>
      <c r="G34" s="30">
        <f t="shared" si="0"/>
        <v>1446437847000000</v>
      </c>
      <c r="H34" s="3">
        <v>1429334484000000</v>
      </c>
      <c r="I34" s="32">
        <f t="shared" si="1"/>
        <v>1.0119659626150879</v>
      </c>
    </row>
    <row r="35" spans="1:9" x14ac:dyDescent="0.25">
      <c r="C35" s="19"/>
      <c r="D35" s="2">
        <v>2021</v>
      </c>
      <c r="E35" s="12">
        <v>327830000000000</v>
      </c>
      <c r="F35" s="5">
        <v>1326592237000000</v>
      </c>
      <c r="G35" s="30">
        <f t="shared" si="0"/>
        <v>1654422237000000</v>
      </c>
      <c r="H35" s="3">
        <v>1725611128000000</v>
      </c>
      <c r="I35" s="32">
        <f t="shared" si="1"/>
        <v>0.95874569313741698</v>
      </c>
    </row>
    <row r="36" spans="1:9" x14ac:dyDescent="0.25">
      <c r="C36" s="19"/>
      <c r="D36" s="2">
        <v>2022</v>
      </c>
      <c r="E36" s="12">
        <v>463170000000000</v>
      </c>
      <c r="F36" s="5">
        <v>1544096631000000</v>
      </c>
      <c r="G36" s="30">
        <f t="shared" si="0"/>
        <v>2007266631000000</v>
      </c>
      <c r="H36" s="3">
        <v>1992544687000000</v>
      </c>
      <c r="I36" s="32">
        <f t="shared" si="1"/>
        <v>1.0073885138416472</v>
      </c>
    </row>
    <row r="37" spans="1:9" ht="15.75" x14ac:dyDescent="0.25">
      <c r="A37" s="2">
        <v>8</v>
      </c>
      <c r="B37" s="2" t="s">
        <v>56</v>
      </c>
      <c r="C37" s="22" t="s">
        <v>104</v>
      </c>
      <c r="D37" s="2">
        <v>2018</v>
      </c>
      <c r="E37" s="12">
        <v>22765466058732</v>
      </c>
      <c r="F37" s="5">
        <v>227200919000000</v>
      </c>
      <c r="G37" s="30">
        <f t="shared" si="0"/>
        <v>249966385058732</v>
      </c>
      <c r="H37" s="3">
        <v>266781498000000</v>
      </c>
      <c r="I37" s="32">
        <f t="shared" si="1"/>
        <v>0.93697046808970241</v>
      </c>
    </row>
    <row r="38" spans="1:9" x14ac:dyDescent="0.25">
      <c r="C38" s="19"/>
      <c r="D38" s="2">
        <v>2019</v>
      </c>
      <c r="E38" s="12">
        <v>24200000000000</v>
      </c>
      <c r="F38" s="5">
        <v>231173061000000</v>
      </c>
      <c r="G38" s="30">
        <f t="shared" si="0"/>
        <v>255373061000000</v>
      </c>
      <c r="H38" s="3">
        <v>274467227000000</v>
      </c>
      <c r="I38" s="32">
        <f t="shared" si="1"/>
        <v>0.93043189087198375</v>
      </c>
    </row>
    <row r="39" spans="1:9" x14ac:dyDescent="0.25">
      <c r="C39" s="19"/>
      <c r="D39" s="2">
        <v>2020</v>
      </c>
      <c r="E39" s="12">
        <v>25000000000000</v>
      </c>
      <c r="F39" s="5">
        <v>239890554000000</v>
      </c>
      <c r="G39" s="30">
        <f t="shared" si="0"/>
        <v>264890554000000</v>
      </c>
      <c r="H39" s="3">
        <v>280943605000000</v>
      </c>
      <c r="I39" s="32">
        <f t="shared" si="1"/>
        <v>0.94286023702159016</v>
      </c>
    </row>
    <row r="40" spans="1:9" x14ac:dyDescent="0.25">
      <c r="C40" s="19"/>
      <c r="D40" s="2">
        <v>2021</v>
      </c>
      <c r="E40" s="12">
        <v>24300000000000</v>
      </c>
      <c r="F40" s="5">
        <v>267398602000000</v>
      </c>
      <c r="G40" s="30">
        <f t="shared" si="0"/>
        <v>291698602000000</v>
      </c>
      <c r="H40" s="3">
        <v>310786960000000</v>
      </c>
      <c r="I40" s="32">
        <f t="shared" si="1"/>
        <v>0.93858056978967197</v>
      </c>
    </row>
    <row r="41" spans="1:9" x14ac:dyDescent="0.25">
      <c r="C41" s="19"/>
      <c r="D41" s="2">
        <v>2022</v>
      </c>
      <c r="E41" s="12">
        <v>29700000000000</v>
      </c>
      <c r="F41" s="5">
        <v>261478036000000</v>
      </c>
      <c r="G41" s="30">
        <f t="shared" si="0"/>
        <v>291178036000000</v>
      </c>
      <c r="H41" s="3">
        <v>306754299000000</v>
      </c>
      <c r="I41" s="32">
        <f t="shared" si="1"/>
        <v>0.94922234814384787</v>
      </c>
    </row>
    <row r="42" spans="1:9" ht="15.75" x14ac:dyDescent="0.25">
      <c r="A42" s="2">
        <v>9</v>
      </c>
      <c r="B42" s="2" t="s">
        <v>57</v>
      </c>
      <c r="C42" s="22" t="s">
        <v>105</v>
      </c>
      <c r="D42" s="2">
        <v>2018</v>
      </c>
      <c r="E42" s="12">
        <v>15700330339126</v>
      </c>
      <c r="F42" s="5">
        <v>152442167000000</v>
      </c>
      <c r="G42" s="30">
        <f t="shared" si="0"/>
        <v>168142497339126</v>
      </c>
      <c r="H42" s="3">
        <v>177532858000000</v>
      </c>
      <c r="I42" s="32">
        <f t="shared" si="1"/>
        <v>0.94710635109093999</v>
      </c>
    </row>
    <row r="43" spans="1:9" x14ac:dyDescent="0.25">
      <c r="C43" s="19"/>
      <c r="D43" s="2">
        <v>2019</v>
      </c>
      <c r="E43" s="12">
        <v>15700330339126</v>
      </c>
      <c r="F43" s="5">
        <v>142397914000000</v>
      </c>
      <c r="G43" s="30">
        <f t="shared" si="0"/>
        <v>158098244339126</v>
      </c>
      <c r="H43" s="3">
        <v>169082830000000</v>
      </c>
      <c r="I43" s="32">
        <f t="shared" si="1"/>
        <v>0.93503429259568227</v>
      </c>
    </row>
    <row r="44" spans="1:9" x14ac:dyDescent="0.25">
      <c r="C44" s="19"/>
      <c r="D44" s="2">
        <v>2020</v>
      </c>
      <c r="E44" s="12">
        <v>24236432271078</v>
      </c>
      <c r="F44" s="3">
        <v>146000782000000</v>
      </c>
      <c r="G44" s="30">
        <f t="shared" si="0"/>
        <v>170237214271078</v>
      </c>
      <c r="H44" s="3">
        <v>173224412000000</v>
      </c>
      <c r="I44" s="32">
        <f t="shared" si="1"/>
        <v>0.98275533053088382</v>
      </c>
    </row>
    <row r="45" spans="1:9" x14ac:dyDescent="0.25">
      <c r="C45" s="19"/>
      <c r="D45" s="2">
        <v>2021</v>
      </c>
      <c r="E45" s="12">
        <v>25303445012572</v>
      </c>
      <c r="F45" s="5">
        <v>838317715000000</v>
      </c>
      <c r="G45" s="30">
        <f t="shared" si="0"/>
        <v>863621160012572</v>
      </c>
      <c r="H45" s="3">
        <v>964837692000000</v>
      </c>
      <c r="I45" s="32">
        <f t="shared" si="1"/>
        <v>0.89509475756734014</v>
      </c>
    </row>
    <row r="46" spans="1:9" x14ac:dyDescent="0.25">
      <c r="C46" s="19"/>
      <c r="D46" s="2">
        <v>2022</v>
      </c>
      <c r="E46" s="12">
        <v>27589900887202</v>
      </c>
      <c r="F46" s="5">
        <v>889639206000000</v>
      </c>
      <c r="G46" s="30">
        <f t="shared" si="0"/>
        <v>917229106887202</v>
      </c>
      <c r="H46" s="3">
        <v>1029836868000000</v>
      </c>
      <c r="I46" s="32">
        <f t="shared" si="1"/>
        <v>0.8906547584264598</v>
      </c>
    </row>
    <row r="47" spans="1:9" ht="15.75" x14ac:dyDescent="0.25">
      <c r="A47" s="2">
        <v>10</v>
      </c>
      <c r="B47" s="33" t="s">
        <v>58</v>
      </c>
      <c r="C47" s="22" t="s">
        <v>106</v>
      </c>
      <c r="D47" s="2">
        <v>2018</v>
      </c>
      <c r="E47" s="12">
        <v>8064000000000</v>
      </c>
      <c r="F47" s="5">
        <v>23746905995</v>
      </c>
      <c r="G47" s="30">
        <f t="shared" si="0"/>
        <v>8087746905995</v>
      </c>
      <c r="H47" s="3">
        <v>298090648072</v>
      </c>
      <c r="I47" s="32">
        <f t="shared" si="1"/>
        <v>27.13183710493832</v>
      </c>
    </row>
    <row r="48" spans="1:9" x14ac:dyDescent="0.25">
      <c r="C48" s="19"/>
      <c r="D48" s="2">
        <v>2019</v>
      </c>
      <c r="E48" s="12">
        <v>1680000000000</v>
      </c>
      <c r="F48" s="5">
        <v>25039869959</v>
      </c>
      <c r="G48" s="30">
        <f t="shared" si="0"/>
        <v>1705039869959</v>
      </c>
      <c r="H48" s="3">
        <v>384481206140</v>
      </c>
      <c r="I48" s="32">
        <f t="shared" si="1"/>
        <v>4.4346507520530114</v>
      </c>
    </row>
    <row r="49" spans="1:9" x14ac:dyDescent="0.25">
      <c r="C49" s="19"/>
      <c r="D49" s="2">
        <v>2020</v>
      </c>
      <c r="E49" s="12">
        <v>1680000000000</v>
      </c>
      <c r="F49" s="5">
        <v>25243798592</v>
      </c>
      <c r="G49" s="30">
        <f t="shared" si="0"/>
        <v>1705243798592</v>
      </c>
      <c r="H49" s="3">
        <v>343139482249</v>
      </c>
      <c r="I49" s="32">
        <f t="shared" si="1"/>
        <v>4.9695353837323379</v>
      </c>
    </row>
    <row r="50" spans="1:9" x14ac:dyDescent="0.25">
      <c r="C50" s="19"/>
      <c r="D50" s="2">
        <v>2021</v>
      </c>
      <c r="E50" s="12">
        <v>1680000000000</v>
      </c>
      <c r="F50" s="3">
        <v>24936870589</v>
      </c>
      <c r="G50" s="30">
        <f t="shared" si="0"/>
        <v>1704936870589</v>
      </c>
      <c r="H50" s="3">
        <v>299295229177</v>
      </c>
      <c r="I50" s="32">
        <f t="shared" si="1"/>
        <v>5.6965053378138499</v>
      </c>
    </row>
    <row r="51" spans="1:9" x14ac:dyDescent="0.25">
      <c r="C51" s="19"/>
      <c r="D51" s="2">
        <v>2022</v>
      </c>
      <c r="E51" s="12">
        <v>1680000000000</v>
      </c>
      <c r="F51" s="3">
        <v>25310534436</v>
      </c>
      <c r="G51" s="30">
        <f t="shared" si="0"/>
        <v>1705310534436</v>
      </c>
      <c r="H51" s="3">
        <v>251669253000</v>
      </c>
      <c r="I51" s="32">
        <f t="shared" si="1"/>
        <v>6.7759987130251469</v>
      </c>
    </row>
    <row r="52" spans="1:9" ht="15.75" x14ac:dyDescent="0.25">
      <c r="A52" s="2">
        <v>11</v>
      </c>
      <c r="B52" s="2" t="s">
        <v>61</v>
      </c>
      <c r="C52" s="21" t="s">
        <v>107</v>
      </c>
      <c r="D52" s="2">
        <v>2018</v>
      </c>
      <c r="E52" s="12">
        <v>25972784092742</v>
      </c>
      <c r="F52" s="10">
        <v>6853918940</v>
      </c>
      <c r="G52" s="30">
        <f t="shared" si="0"/>
        <v>25979638011682</v>
      </c>
      <c r="H52" s="4">
        <v>20908014176</v>
      </c>
      <c r="I52" s="32">
        <f t="shared" si="1"/>
        <v>1242.5684138622617</v>
      </c>
    </row>
    <row r="53" spans="1:9" x14ac:dyDescent="0.25">
      <c r="C53" s="19"/>
      <c r="D53" s="2">
        <v>2019</v>
      </c>
      <c r="E53" s="12">
        <v>13532645406746</v>
      </c>
      <c r="F53" s="10">
        <v>4508036064</v>
      </c>
      <c r="G53" s="30">
        <f t="shared" si="0"/>
        <v>13537153442810</v>
      </c>
      <c r="H53" s="4">
        <v>16792370449</v>
      </c>
      <c r="I53" s="32">
        <f t="shared" si="1"/>
        <v>806.14904750485357</v>
      </c>
    </row>
    <row r="54" spans="1:9" x14ac:dyDescent="0.25">
      <c r="C54" s="19"/>
      <c r="D54" s="2">
        <v>2020</v>
      </c>
      <c r="E54" s="12">
        <v>15649000000000</v>
      </c>
      <c r="F54" s="10">
        <v>4398982476</v>
      </c>
      <c r="G54" s="30">
        <f t="shared" si="0"/>
        <v>15653398982476</v>
      </c>
      <c r="H54" s="4">
        <v>16318130836</v>
      </c>
      <c r="I54" s="32">
        <f t="shared" si="1"/>
        <v>959.26421596905504</v>
      </c>
    </row>
    <row r="55" spans="1:9" x14ac:dyDescent="0.25">
      <c r="C55" s="19"/>
      <c r="D55" s="2">
        <v>2021</v>
      </c>
      <c r="E55" s="12">
        <v>23050000000000</v>
      </c>
      <c r="F55" s="10">
        <v>6682563080</v>
      </c>
      <c r="G55" s="30">
        <f t="shared" si="0"/>
        <v>23056682563080</v>
      </c>
      <c r="H55" s="4">
        <v>23962183059</v>
      </c>
      <c r="I55" s="32">
        <f t="shared" si="1"/>
        <v>962.21126874415131</v>
      </c>
    </row>
    <row r="56" spans="1:9" x14ac:dyDescent="0.25">
      <c r="C56" s="19"/>
      <c r="D56" s="2">
        <v>2022</v>
      </c>
      <c r="E56" s="12">
        <v>44095000000000</v>
      </c>
      <c r="F56" s="10">
        <v>10852769707</v>
      </c>
      <c r="G56" s="30">
        <f t="shared" si="0"/>
        <v>44105852769707</v>
      </c>
      <c r="H56" s="4">
        <v>41532624387</v>
      </c>
      <c r="I56" s="32">
        <f t="shared" si="1"/>
        <v>1061.9567971127883</v>
      </c>
    </row>
    <row r="57" spans="1:9" ht="15.75" x14ac:dyDescent="0.25">
      <c r="A57" s="2">
        <v>12</v>
      </c>
      <c r="B57" s="2" t="s">
        <v>64</v>
      </c>
      <c r="C57" s="22" t="s">
        <v>108</v>
      </c>
      <c r="D57" s="2">
        <v>2018</v>
      </c>
      <c r="E57" s="12">
        <v>11190814723970</v>
      </c>
      <c r="F57" s="11">
        <v>36233538927553</v>
      </c>
      <c r="G57" s="30">
        <f t="shared" si="0"/>
        <v>47424353651523</v>
      </c>
      <c r="H57" s="6">
        <v>52549150902972</v>
      </c>
      <c r="I57" s="32">
        <f t="shared" si="1"/>
        <v>0.90247611686606422</v>
      </c>
    </row>
    <row r="58" spans="1:9" x14ac:dyDescent="0.25">
      <c r="C58" s="19"/>
      <c r="D58" s="2">
        <v>2019</v>
      </c>
      <c r="E58" s="12">
        <v>9826837306090</v>
      </c>
      <c r="F58" s="7">
        <v>41839415194726</v>
      </c>
      <c r="G58" s="30">
        <f t="shared" si="0"/>
        <v>51666252500816</v>
      </c>
      <c r="H58" s="7">
        <v>59165548433821</v>
      </c>
      <c r="I58" s="32">
        <f t="shared" si="1"/>
        <v>0.87324894078530757</v>
      </c>
    </row>
    <row r="59" spans="1:9" x14ac:dyDescent="0.25">
      <c r="C59" s="19"/>
      <c r="D59" s="2">
        <v>2020</v>
      </c>
      <c r="E59" s="12">
        <v>11535661811710</v>
      </c>
      <c r="F59" s="7">
        <v>39502879486412</v>
      </c>
      <c r="G59" s="30">
        <f t="shared" si="0"/>
        <v>51038541298122</v>
      </c>
      <c r="H59" s="7">
        <v>53408823346707</v>
      </c>
      <c r="I59" s="32">
        <f t="shared" si="1"/>
        <v>0.95562002867582096</v>
      </c>
    </row>
    <row r="60" spans="1:9" x14ac:dyDescent="0.25">
      <c r="C60" s="19"/>
      <c r="D60" s="2">
        <v>2021</v>
      </c>
      <c r="E60" s="12">
        <v>6137898380460</v>
      </c>
      <c r="F60" s="11">
        <v>41243694054027</v>
      </c>
      <c r="G60" s="30">
        <f t="shared" si="0"/>
        <v>47381592434487</v>
      </c>
      <c r="H60" s="7">
        <v>55573843735084</v>
      </c>
      <c r="I60" s="32">
        <f t="shared" si="1"/>
        <v>0.8525880027365248</v>
      </c>
    </row>
    <row r="61" spans="1:9" x14ac:dyDescent="0.25">
      <c r="C61" s="19"/>
      <c r="D61" s="2">
        <v>2022</v>
      </c>
      <c r="E61" s="12">
        <v>4432926439858</v>
      </c>
      <c r="F61" s="7">
        <v>42791330842175</v>
      </c>
      <c r="G61" s="30">
        <f t="shared" si="0"/>
        <v>47224257282033</v>
      </c>
      <c r="H61" s="7">
        <v>57612383140536</v>
      </c>
      <c r="I61" s="32">
        <f t="shared" si="1"/>
        <v>0.81968935683214383</v>
      </c>
    </row>
    <row r="62" spans="1:9" ht="15.75" x14ac:dyDescent="0.25">
      <c r="A62" s="2">
        <v>13</v>
      </c>
      <c r="B62" s="2" t="s">
        <v>67</v>
      </c>
      <c r="C62" s="22" t="s">
        <v>109</v>
      </c>
      <c r="D62" s="2">
        <v>2018</v>
      </c>
      <c r="E62" s="12">
        <v>5836498593750</v>
      </c>
      <c r="F62" s="5">
        <v>1378267000000</v>
      </c>
      <c r="G62" s="30">
        <f t="shared" si="0"/>
        <v>7214765593750</v>
      </c>
      <c r="H62" s="3">
        <v>7694942000000</v>
      </c>
      <c r="I62" s="32">
        <f t="shared" si="1"/>
        <v>0.93759843722668734</v>
      </c>
    </row>
    <row r="63" spans="1:9" x14ac:dyDescent="0.25">
      <c r="C63" s="19"/>
      <c r="D63" s="2">
        <v>2019</v>
      </c>
      <c r="E63" s="12">
        <v>11299071093750</v>
      </c>
      <c r="F63" s="3">
        <v>1754101000000</v>
      </c>
      <c r="G63" s="30">
        <f t="shared" si="0"/>
        <v>13053172093750</v>
      </c>
      <c r="H63" s="3">
        <v>7741782000000</v>
      </c>
      <c r="I63" s="32">
        <f t="shared" si="1"/>
        <v>1.6860681550772161</v>
      </c>
    </row>
    <row r="64" spans="1:9" x14ac:dyDescent="0.25">
      <c r="C64" s="19"/>
      <c r="D64" s="2">
        <v>2020</v>
      </c>
      <c r="E64" s="12">
        <v>8941710937500</v>
      </c>
      <c r="F64" s="3">
        <v>2409411000000</v>
      </c>
      <c r="G64" s="30">
        <f t="shared" si="0"/>
        <v>11351121937500</v>
      </c>
      <c r="H64" s="3">
        <v>8427782000000</v>
      </c>
      <c r="I64" s="32">
        <f t="shared" si="1"/>
        <v>1.3468694298808392</v>
      </c>
    </row>
    <row r="65" spans="1:9" x14ac:dyDescent="0.25">
      <c r="C65" s="19"/>
      <c r="D65" s="2">
        <v>2021</v>
      </c>
      <c r="E65" s="12">
        <v>14564150000000</v>
      </c>
      <c r="F65" s="3">
        <v>2780383000000</v>
      </c>
      <c r="G65" s="30">
        <f t="shared" si="0"/>
        <v>17344533000000</v>
      </c>
      <c r="H65" s="3">
        <v>9304325000000</v>
      </c>
      <c r="I65" s="32">
        <f t="shared" si="1"/>
        <v>1.8641366246342426</v>
      </c>
    </row>
    <row r="66" spans="1:9" x14ac:dyDescent="0.25">
      <c r="C66" s="19"/>
      <c r="D66" s="2">
        <v>2022</v>
      </c>
      <c r="E66" s="12">
        <v>16387717000000</v>
      </c>
      <c r="F66" s="3">
        <v>2614083000000</v>
      </c>
      <c r="G66" s="30">
        <f t="shared" si="0"/>
        <v>19001800000000</v>
      </c>
      <c r="H66" s="3">
        <v>9665602000000</v>
      </c>
      <c r="I66" s="32">
        <f t="shared" si="1"/>
        <v>1.9659199706340071</v>
      </c>
    </row>
    <row r="67" spans="1:9" ht="15.75" x14ac:dyDescent="0.25">
      <c r="A67" s="2">
        <v>14</v>
      </c>
      <c r="B67" s="33" t="s">
        <v>70</v>
      </c>
      <c r="C67" s="22" t="s">
        <v>110</v>
      </c>
      <c r="D67" s="2">
        <v>2018</v>
      </c>
      <c r="E67" s="12">
        <v>7321879000000</v>
      </c>
      <c r="F67" s="10">
        <v>12289570474320</v>
      </c>
      <c r="G67" s="30">
        <f t="shared" ref="G67:G81" si="2">E67+F67</f>
        <v>19611449474320</v>
      </c>
      <c r="H67" s="4">
        <v>19771029693572</v>
      </c>
      <c r="I67" s="32">
        <f t="shared" ref="I67:I81" si="3">G67/H67</f>
        <v>0.99192858329964051</v>
      </c>
    </row>
    <row r="68" spans="1:9" x14ac:dyDescent="0.25">
      <c r="C68" s="19"/>
      <c r="D68" s="2">
        <v>2019</v>
      </c>
      <c r="E68" s="12">
        <v>4499440000000</v>
      </c>
      <c r="F68" s="10">
        <v>13424871925894</v>
      </c>
      <c r="G68" s="30">
        <f t="shared" si="2"/>
        <v>17924311925894</v>
      </c>
      <c r="H68" s="4">
        <v>21656447625195</v>
      </c>
      <c r="I68" s="32">
        <f t="shared" si="3"/>
        <v>0.82766630225360449</v>
      </c>
    </row>
    <row r="69" spans="1:9" x14ac:dyDescent="0.25">
      <c r="C69" s="19"/>
      <c r="D69" s="2">
        <v>2020</v>
      </c>
      <c r="E69" s="12">
        <v>5358424000000</v>
      </c>
      <c r="F69" s="10">
        <v>16613088541084</v>
      </c>
      <c r="G69" s="30">
        <f t="shared" si="2"/>
        <v>21971512541084</v>
      </c>
      <c r="H69" s="4">
        <v>26083410822560</v>
      </c>
      <c r="I69" s="32">
        <f t="shared" si="3"/>
        <v>0.84235580578596925</v>
      </c>
    </row>
    <row r="70" spans="1:9" x14ac:dyDescent="0.25">
      <c r="C70" s="19"/>
      <c r="D70" s="2">
        <v>2021</v>
      </c>
      <c r="E70" s="12">
        <v>2986017819224</v>
      </c>
      <c r="F70" s="10">
        <v>23162424105328</v>
      </c>
      <c r="G70" s="30">
        <f t="shared" si="2"/>
        <v>26148441924552</v>
      </c>
      <c r="H70" s="4">
        <v>17605372371815</v>
      </c>
      <c r="I70" s="32">
        <f t="shared" si="3"/>
        <v>1.4852535562618301</v>
      </c>
    </row>
    <row r="71" spans="1:9" x14ac:dyDescent="0.25">
      <c r="C71" s="19"/>
      <c r="D71" s="2">
        <v>2022</v>
      </c>
      <c r="E71" s="12">
        <v>2986017819224</v>
      </c>
      <c r="F71" s="11">
        <v>24313371234448</v>
      </c>
      <c r="G71" s="30">
        <f t="shared" si="2"/>
        <v>27299389053672</v>
      </c>
      <c r="H71" s="4">
        <v>12027168125509</v>
      </c>
      <c r="I71" s="32">
        <f t="shared" si="3"/>
        <v>2.269810213741954</v>
      </c>
    </row>
    <row r="72" spans="1:9" ht="15.75" x14ac:dyDescent="0.25">
      <c r="A72" s="2">
        <v>15</v>
      </c>
      <c r="B72" s="2" t="s">
        <v>72</v>
      </c>
      <c r="C72" s="22" t="s">
        <v>111</v>
      </c>
      <c r="D72" s="2">
        <v>2018</v>
      </c>
      <c r="E72" s="12">
        <v>11906250000000</v>
      </c>
      <c r="F72" s="5">
        <v>7226929956</v>
      </c>
      <c r="G72" s="30">
        <f t="shared" si="2"/>
        <v>11913476929956</v>
      </c>
      <c r="H72" s="3">
        <v>11296112298</v>
      </c>
      <c r="I72" s="32">
        <f t="shared" si="3"/>
        <v>1054.6528412315188</v>
      </c>
    </row>
    <row r="73" spans="1:9" x14ac:dyDescent="0.25">
      <c r="C73" s="19"/>
      <c r="D73" s="2">
        <v>2019</v>
      </c>
      <c r="E73" s="12">
        <v>8048625000000</v>
      </c>
      <c r="F73" s="3">
        <v>7776637385</v>
      </c>
      <c r="G73" s="30">
        <f t="shared" si="2"/>
        <v>8056401637385</v>
      </c>
      <c r="H73" s="3">
        <v>11845204657</v>
      </c>
      <c r="I73" s="32">
        <f t="shared" si="3"/>
        <v>680.14034967509133</v>
      </c>
    </row>
    <row r="74" spans="1:9" x14ac:dyDescent="0.25">
      <c r="C74" s="19"/>
      <c r="D74" s="2">
        <v>2020</v>
      </c>
      <c r="E74" s="12">
        <v>6572250000000</v>
      </c>
      <c r="F74" s="3">
        <v>7905143639</v>
      </c>
      <c r="G74" s="30">
        <f t="shared" si="2"/>
        <v>6580155143639</v>
      </c>
      <c r="H74" s="3">
        <v>12775930059</v>
      </c>
      <c r="I74" s="32">
        <f t="shared" si="3"/>
        <v>515.04314075385935</v>
      </c>
    </row>
    <row r="75" spans="1:9" x14ac:dyDescent="0.25">
      <c r="C75" s="19"/>
      <c r="D75" s="2">
        <v>2021</v>
      </c>
      <c r="E75" s="12">
        <v>9191625000000</v>
      </c>
      <c r="F75" s="3">
        <v>1623268912</v>
      </c>
      <c r="G75" s="30">
        <f t="shared" si="2"/>
        <v>9193248268912</v>
      </c>
      <c r="H75" s="3">
        <v>1233819635</v>
      </c>
      <c r="I75" s="32">
        <f t="shared" si="3"/>
        <v>7451.0471450812984</v>
      </c>
    </row>
    <row r="76" spans="1:9" x14ac:dyDescent="0.25">
      <c r="C76" s="19"/>
      <c r="D76" s="2">
        <v>2022</v>
      </c>
      <c r="E76" s="12">
        <v>14001750000000</v>
      </c>
      <c r="F76" s="3">
        <v>1545570608</v>
      </c>
      <c r="G76" s="30">
        <f t="shared" si="2"/>
        <v>14003295570608</v>
      </c>
      <c r="H76" s="3">
        <v>764552039</v>
      </c>
      <c r="I76" s="32">
        <f t="shared" si="3"/>
        <v>18315.686645638518</v>
      </c>
    </row>
    <row r="77" spans="1:9" ht="15.75" x14ac:dyDescent="0.25">
      <c r="A77" s="2">
        <v>16</v>
      </c>
      <c r="B77" s="2" t="s">
        <v>73</v>
      </c>
      <c r="C77" s="22" t="s">
        <v>112</v>
      </c>
      <c r="D77" s="2">
        <v>2018</v>
      </c>
      <c r="E77" s="12">
        <v>10385093350550</v>
      </c>
      <c r="F77" s="5">
        <v>472680346662</v>
      </c>
      <c r="G77" s="30">
        <f t="shared" si="2"/>
        <v>10857773697212</v>
      </c>
      <c r="H77" s="3">
        <v>2445143511801</v>
      </c>
      <c r="I77" s="32">
        <f t="shared" si="3"/>
        <v>4.4405465956534291</v>
      </c>
    </row>
    <row r="78" spans="1:9" x14ac:dyDescent="0.25">
      <c r="C78" s="19"/>
      <c r="D78" s="2">
        <v>2019</v>
      </c>
      <c r="E78" s="12">
        <v>6931773344825</v>
      </c>
      <c r="F78" s="3">
        <v>532048803777</v>
      </c>
      <c r="G78" s="30">
        <f t="shared" si="2"/>
        <v>7463822148602</v>
      </c>
      <c r="H78" s="3">
        <v>2551192620939</v>
      </c>
      <c r="I78" s="32">
        <f t="shared" si="3"/>
        <v>2.9256207811759984</v>
      </c>
    </row>
    <row r="79" spans="1:9" x14ac:dyDescent="0.25">
      <c r="C79" s="19"/>
      <c r="D79" s="2">
        <v>2020</v>
      </c>
      <c r="E79" s="12">
        <v>3895666673125</v>
      </c>
      <c r="F79" s="3">
        <v>448803136563</v>
      </c>
      <c r="G79" s="30">
        <f>E79+F79</f>
        <v>4344469809688</v>
      </c>
      <c r="H79" s="3">
        <v>2314790056002</v>
      </c>
      <c r="I79" s="32">
        <f t="shared" si="3"/>
        <v>1.8768310320079613</v>
      </c>
    </row>
    <row r="80" spans="1:9" x14ac:dyDescent="0.25">
      <c r="C80" s="19"/>
      <c r="D80" s="2">
        <v>2021</v>
      </c>
      <c r="E80" s="12">
        <v>3347760005550</v>
      </c>
      <c r="F80" s="3">
        <v>480956169246</v>
      </c>
      <c r="G80" s="30">
        <f>E80+F80</f>
        <v>3828716174796</v>
      </c>
      <c r="H80" s="3">
        <v>2300804864960</v>
      </c>
      <c r="I80" s="32">
        <f t="shared" si="3"/>
        <v>1.6640768772290313</v>
      </c>
    </row>
    <row r="81" spans="3:9" x14ac:dyDescent="0.25">
      <c r="C81" s="19"/>
      <c r="D81" s="2">
        <v>2022</v>
      </c>
      <c r="E81" s="12">
        <v>3347760005550</v>
      </c>
      <c r="F81" s="3">
        <v>525870003344</v>
      </c>
      <c r="G81" s="30">
        <f t="shared" si="2"/>
        <v>3873630008894</v>
      </c>
      <c r="H81" s="3">
        <v>2380657918106</v>
      </c>
      <c r="I81" s="32">
        <f t="shared" si="3"/>
        <v>1.6271258375398077</v>
      </c>
    </row>
  </sheetData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ESGD=BLOOMBERG ESG SCORE</vt:lpstr>
      <vt:lpstr>CH</vt:lpstr>
      <vt:lpstr>SM=DER</vt:lpstr>
      <vt:lpstr>KK=ROA</vt:lpstr>
      <vt:lpstr>NP=PBV</vt:lpstr>
      <vt:lpstr>TOBIN'SQ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2024-01-29T07:31:38Z</dcterms:created>
  <dcterms:modified xsi:type="dcterms:W3CDTF">2024-05-14T13:20:23Z</dcterms:modified>
</cp:coreProperties>
</file>