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ULIAH\BISMILLAH SKRIPSI DIPERMUDAH\REFERENSI STOCK SPLIT\INDEKS SAHAM\sc &amp; rg\SC\SAHAM HARIAN\MENURUT IDX YO\"/>
    </mc:Choice>
  </mc:AlternateContent>
  <xr:revisionPtr revIDLastSave="0" documentId="13_ncr:1_{CFF64556-E0A3-4771-82FB-1B94D44634CB}" xr6:coauthVersionLast="47" xr6:coauthVersionMax="47" xr10:uidLastSave="{00000000-0000-0000-0000-000000000000}"/>
  <bookViews>
    <workbookView xWindow="-120" yWindow="-120" windowWidth="20730" windowHeight="11160" tabRatio="862" firstSheet="27" activeTab="32" xr2:uid="{A3639A49-AF2B-4620-BAA5-B49BF30C4191}"/>
  </bookViews>
  <sheets>
    <sheet name="2017 1. PTBA" sheetId="1" r:id="rId1"/>
    <sheet name="2017 2. BTEK" sheetId="2" r:id="rId2"/>
    <sheet name="2017 3. ULTJ" sheetId="3" r:id="rId3"/>
    <sheet name="2017 4. VOKS" sheetId="4" r:id="rId4"/>
    <sheet name="2017 5. INTD" sheetId="5" r:id="rId5"/>
    <sheet name="2017 6. BFIN" sheetId="6" r:id="rId6"/>
    <sheet name="2017 8. KKGI" sheetId="7" r:id="rId7"/>
    <sheet name="2018 1. MFIN" sheetId="8" r:id="rId8"/>
    <sheet name="2018 3. GEMA" sheetId="9" r:id="rId9"/>
    <sheet name="2018 4. TOPS" sheetId="10" r:id="rId10"/>
    <sheet name="2018 6. MAPI" sheetId="11" r:id="rId11"/>
    <sheet name="2019 1. TBIG" sheetId="12" r:id="rId12"/>
    <sheet name="2019 2. ANDI" sheetId="13" r:id="rId13"/>
    <sheet name="2019 4. PTSN" sheetId="14" r:id="rId14"/>
    <sheet name="2019 5. TAMU" sheetId="15" r:id="rId15"/>
    <sheet name="2019 7. LPIN" sheetId="16" r:id="rId16"/>
    <sheet name="2020 2. SIDO" sheetId="17" r:id="rId17"/>
    <sheet name="2020 5. UNVR" sheetId="18" r:id="rId18"/>
    <sheet name="2021 2. SCMA" sheetId="19" r:id="rId19"/>
    <sheet name="2021 3. BBCA" sheetId="20" r:id="rId20"/>
    <sheet name="2021 6. SRTG" sheetId="21" r:id="rId21"/>
    <sheet name="2021 7. ERAA" sheetId="22" r:id="rId22"/>
    <sheet name="2021 8. HOKI" sheetId="23" r:id="rId23"/>
    <sheet name="2022 1. BEBS" sheetId="24" r:id="rId24"/>
    <sheet name="2022 2. BYAN" sheetId="25" r:id="rId25"/>
    <sheet name="2022 3. TPIA" sheetId="26" r:id="rId26"/>
    <sheet name="2022 4. EKAD" sheetId="27" r:id="rId27"/>
    <sheet name="2022 5. JTPE" sheetId="28" r:id="rId28"/>
    <sheet name="2022 7. PBSA" sheetId="30" r:id="rId29"/>
    <sheet name="2022 8. HOMI" sheetId="31" r:id="rId30"/>
    <sheet name="2022 9. HRUM" sheetId="32" r:id="rId31"/>
    <sheet name="2022 10. SILO" sheetId="33" r:id="rId32"/>
    <sheet name="AAR &amp; CAAR" sheetId="38" r:id="rId33"/>
    <sheet name="NORMALITAS DATA BARU" sheetId="39" r:id="rId34"/>
    <sheet name="UJI BEDA" sheetId="41" r:id="rId35"/>
    <sheet name="AAR &amp; CAAR MARKET" sheetId="36" r:id="rId36"/>
    <sheet name="NORMALITAS DATA MARKET BARU" sheetId="40" r:id="rId37"/>
    <sheet name="UJI BEDA MARKET" sheetId="42" r:id="rId3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3" i="1"/>
  <c r="F3" i="1"/>
  <c r="G3" i="1"/>
  <c r="D4" i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C40" i="38"/>
  <c r="B40" i="38"/>
  <c r="C40" i="36"/>
  <c r="B40" i="36"/>
  <c r="F3" i="2"/>
  <c r="F3" i="3"/>
  <c r="F3" i="4"/>
  <c r="F3" i="5"/>
  <c r="F3" i="6"/>
  <c r="F3" i="7"/>
  <c r="F3" i="8" l="1"/>
  <c r="F3" i="9"/>
  <c r="F3" i="10"/>
  <c r="F3" i="11"/>
  <c r="F3" i="12"/>
  <c r="F3" i="13"/>
  <c r="F3" i="14"/>
  <c r="F3" i="15"/>
  <c r="F3" i="16"/>
  <c r="F3" i="17"/>
  <c r="F3" i="18"/>
  <c r="F3" i="19"/>
  <c r="F3" i="20"/>
  <c r="F3" i="21"/>
  <c r="F3" i="22"/>
  <c r="F3" i="23"/>
  <c r="F3" i="24"/>
  <c r="F3" i="25"/>
  <c r="F3" i="26"/>
  <c r="F3" i="27"/>
  <c r="F3" i="28"/>
  <c r="F3" i="30"/>
  <c r="F3" i="31"/>
  <c r="F3" i="32"/>
  <c r="F3" i="33"/>
  <c r="C71" i="38"/>
  <c r="B71" i="38"/>
  <c r="C70" i="38"/>
  <c r="B70" i="38"/>
  <c r="C69" i="38"/>
  <c r="B69" i="38"/>
  <c r="C68" i="38"/>
  <c r="B68" i="38"/>
  <c r="C67" i="38"/>
  <c r="B67" i="38"/>
  <c r="C66" i="38"/>
  <c r="B66" i="38"/>
  <c r="C65" i="38"/>
  <c r="B65" i="38"/>
  <c r="C64" i="38"/>
  <c r="B64" i="38"/>
  <c r="C63" i="38"/>
  <c r="B63" i="38"/>
  <c r="C62" i="38"/>
  <c r="B62" i="38"/>
  <c r="C61" i="38"/>
  <c r="B61" i="38"/>
  <c r="C60" i="38"/>
  <c r="B60" i="38"/>
  <c r="C59" i="38"/>
  <c r="B59" i="38"/>
  <c r="C58" i="38"/>
  <c r="B58" i="38"/>
  <c r="C57" i="38"/>
  <c r="B57" i="38"/>
  <c r="C56" i="38"/>
  <c r="B56" i="38"/>
  <c r="C55" i="38"/>
  <c r="B55" i="38"/>
  <c r="C54" i="38"/>
  <c r="B54" i="38"/>
  <c r="C53" i="38"/>
  <c r="B53" i="38"/>
  <c r="C52" i="38"/>
  <c r="B52" i="38"/>
  <c r="C51" i="38"/>
  <c r="B51" i="38"/>
  <c r="C50" i="38"/>
  <c r="B50" i="38"/>
  <c r="C49" i="38"/>
  <c r="B49" i="38"/>
  <c r="C48" i="38"/>
  <c r="B48" i="38"/>
  <c r="C47" i="38"/>
  <c r="B47" i="38"/>
  <c r="C46" i="38"/>
  <c r="B46" i="38"/>
  <c r="C45" i="38"/>
  <c r="B45" i="38"/>
  <c r="C44" i="38"/>
  <c r="B44" i="38"/>
  <c r="C43" i="38"/>
  <c r="B43" i="38"/>
  <c r="C42" i="38"/>
  <c r="B42" i="38"/>
  <c r="C41" i="38"/>
  <c r="B41" i="38"/>
  <c r="B36" i="38"/>
  <c r="B37" i="38" s="1"/>
  <c r="V36" i="38"/>
  <c r="U36" i="38"/>
  <c r="T36" i="38"/>
  <c r="S36" i="38"/>
  <c r="R36" i="38"/>
  <c r="Q36" i="38"/>
  <c r="P36" i="38"/>
  <c r="O36" i="38"/>
  <c r="N36" i="38"/>
  <c r="M36" i="38"/>
  <c r="L36" i="38"/>
  <c r="K36" i="38"/>
  <c r="J36" i="38"/>
  <c r="I36" i="38"/>
  <c r="H36" i="38"/>
  <c r="G36" i="38"/>
  <c r="F36" i="38"/>
  <c r="E36" i="38"/>
  <c r="D36" i="38"/>
  <c r="C36" i="38"/>
  <c r="G3" i="33"/>
  <c r="G3" i="32"/>
  <c r="G3" i="31"/>
  <c r="G3" i="30"/>
  <c r="G3" i="28"/>
  <c r="G3" i="27"/>
  <c r="G3" i="26"/>
  <c r="G3" i="25"/>
  <c r="G3" i="24"/>
  <c r="G3" i="23"/>
  <c r="G3" i="22"/>
  <c r="G3" i="21"/>
  <c r="G3" i="20"/>
  <c r="G3" i="19"/>
  <c r="G3" i="18"/>
  <c r="G3" i="17"/>
  <c r="G3" i="16"/>
  <c r="G3" i="15"/>
  <c r="G3" i="14"/>
  <c r="G3" i="13"/>
  <c r="G3" i="12"/>
  <c r="G3" i="11"/>
  <c r="G3" i="10"/>
  <c r="G3" i="9"/>
  <c r="G3" i="8"/>
  <c r="G3" i="7"/>
  <c r="G3" i="6"/>
  <c r="G3" i="5"/>
  <c r="G3" i="4"/>
  <c r="G3" i="3"/>
  <c r="G3" i="2"/>
  <c r="C41" i="36"/>
  <c r="C42" i="36"/>
  <c r="C43" i="36"/>
  <c r="C44" i="36"/>
  <c r="C45" i="36"/>
  <c r="C46" i="36"/>
  <c r="C47" i="36"/>
  <c r="C48" i="36"/>
  <c r="C49" i="36"/>
  <c r="C50" i="36"/>
  <c r="C51" i="36"/>
  <c r="C52" i="36"/>
  <c r="C53" i="36"/>
  <c r="C54" i="36"/>
  <c r="C55" i="36"/>
  <c r="C56" i="36"/>
  <c r="C57" i="36"/>
  <c r="C58" i="36"/>
  <c r="C59" i="36"/>
  <c r="C60" i="36"/>
  <c r="C61" i="36"/>
  <c r="C62" i="36"/>
  <c r="C63" i="36"/>
  <c r="C64" i="36"/>
  <c r="C65" i="36"/>
  <c r="C66" i="36"/>
  <c r="C67" i="36"/>
  <c r="C68" i="36"/>
  <c r="C69" i="36"/>
  <c r="C70" i="36"/>
  <c r="C71" i="36"/>
  <c r="B41" i="36"/>
  <c r="B42" i="36"/>
  <c r="B43" i="36"/>
  <c r="B44" i="36"/>
  <c r="B45" i="36"/>
  <c r="B46" i="36"/>
  <c r="B47" i="36"/>
  <c r="B48" i="36"/>
  <c r="B49" i="36"/>
  <c r="B50" i="36"/>
  <c r="B51" i="36"/>
  <c r="B52" i="36"/>
  <c r="B53" i="36"/>
  <c r="B54" i="36"/>
  <c r="B55" i="36"/>
  <c r="B56" i="36"/>
  <c r="B57" i="36"/>
  <c r="B58" i="36"/>
  <c r="B59" i="36"/>
  <c r="B60" i="36"/>
  <c r="B61" i="36"/>
  <c r="B62" i="36"/>
  <c r="B63" i="36"/>
  <c r="B64" i="36"/>
  <c r="B65" i="36"/>
  <c r="B66" i="36"/>
  <c r="B67" i="36"/>
  <c r="B68" i="36"/>
  <c r="B69" i="36"/>
  <c r="B70" i="36"/>
  <c r="B71" i="36"/>
  <c r="C36" i="36"/>
  <c r="D36" i="36"/>
  <c r="E36" i="36"/>
  <c r="F36" i="36"/>
  <c r="G36" i="36"/>
  <c r="H36" i="36"/>
  <c r="I36" i="36"/>
  <c r="J36" i="36"/>
  <c r="K36" i="36"/>
  <c r="L36" i="36"/>
  <c r="M36" i="36"/>
  <c r="N36" i="36"/>
  <c r="O36" i="36"/>
  <c r="P36" i="36"/>
  <c r="Q36" i="36"/>
  <c r="R36" i="36"/>
  <c r="S36" i="36"/>
  <c r="T36" i="36"/>
  <c r="U36" i="36"/>
  <c r="V36" i="36"/>
  <c r="B36" i="36"/>
  <c r="B37" i="36" s="1"/>
  <c r="C37" i="36" l="1"/>
  <c r="D37" i="36" s="1"/>
  <c r="E37" i="36" s="1"/>
  <c r="F37" i="36" s="1"/>
  <c r="G37" i="36" s="1"/>
  <c r="H37" i="36" s="1"/>
  <c r="I37" i="36" s="1"/>
  <c r="J37" i="36" s="1"/>
  <c r="K37" i="36" s="1"/>
  <c r="L37" i="36" s="1"/>
  <c r="M37" i="36" s="1"/>
  <c r="N37" i="36" s="1"/>
  <c r="O37" i="36" s="1"/>
  <c r="P37" i="36" s="1"/>
  <c r="Q37" i="36" s="1"/>
  <c r="R37" i="36" s="1"/>
  <c r="S37" i="36" s="1"/>
  <c r="T37" i="36" s="1"/>
  <c r="U37" i="36" s="1"/>
  <c r="V37" i="36" s="1"/>
  <c r="C37" i="38"/>
  <c r="D37" i="38" s="1"/>
  <c r="E37" i="38" s="1"/>
  <c r="F37" i="38" s="1"/>
  <c r="G37" i="38" s="1"/>
  <c r="H37" i="38" s="1"/>
  <c r="I37" i="38" s="1"/>
  <c r="J37" i="38" s="1"/>
  <c r="K37" i="38" s="1"/>
  <c r="L37" i="38" s="1"/>
  <c r="M37" i="38" s="1"/>
  <c r="N37" i="38" s="1"/>
  <c r="O37" i="38" s="1"/>
  <c r="P37" i="38" s="1"/>
  <c r="Q37" i="38" s="1"/>
  <c r="R37" i="38" s="1"/>
  <c r="S37" i="38" s="1"/>
  <c r="T37" i="38" s="1"/>
  <c r="U37" i="38" s="1"/>
  <c r="V37" i="38" s="1"/>
  <c r="F62" i="33"/>
  <c r="G62" i="33" s="1"/>
  <c r="E4" i="33"/>
  <c r="E5" i="33"/>
  <c r="E6" i="33"/>
  <c r="E7" i="33"/>
  <c r="E8" i="33"/>
  <c r="E9" i="33"/>
  <c r="E10" i="33"/>
  <c r="E11" i="33"/>
  <c r="E12" i="33"/>
  <c r="E13" i="33"/>
  <c r="E14" i="33"/>
  <c r="E15" i="33"/>
  <c r="E16" i="33"/>
  <c r="E17" i="33"/>
  <c r="E18" i="33"/>
  <c r="E19" i="33"/>
  <c r="E20" i="33"/>
  <c r="E21" i="33"/>
  <c r="E22" i="33"/>
  <c r="E23" i="33"/>
  <c r="E24" i="33"/>
  <c r="E25" i="33"/>
  <c r="E26" i="33"/>
  <c r="E27" i="33"/>
  <c r="E28" i="33"/>
  <c r="E29" i="33"/>
  <c r="E30" i="33"/>
  <c r="E31" i="33"/>
  <c r="E32" i="33"/>
  <c r="E33" i="33"/>
  <c r="E34" i="33"/>
  <c r="E35" i="33"/>
  <c r="E36" i="33"/>
  <c r="E37" i="33"/>
  <c r="E38" i="33"/>
  <c r="E39" i="33"/>
  <c r="E40" i="33"/>
  <c r="E41" i="33"/>
  <c r="E42" i="33"/>
  <c r="E43" i="33"/>
  <c r="E44" i="33"/>
  <c r="E45" i="33"/>
  <c r="E46" i="33"/>
  <c r="E47" i="33"/>
  <c r="E48" i="33"/>
  <c r="E49" i="33"/>
  <c r="E50" i="33"/>
  <c r="E51" i="33"/>
  <c r="E52" i="33"/>
  <c r="E53" i="33"/>
  <c r="E54" i="33"/>
  <c r="E55" i="33"/>
  <c r="E56" i="33"/>
  <c r="E57" i="33"/>
  <c r="E58" i="33"/>
  <c r="E59" i="33"/>
  <c r="E60" i="33"/>
  <c r="E61" i="33"/>
  <c r="E62" i="33"/>
  <c r="E63" i="33"/>
  <c r="F63" i="33" s="1"/>
  <c r="G63" i="33" s="1"/>
  <c r="E64" i="33"/>
  <c r="F64" i="33" s="1"/>
  <c r="G64" i="33" s="1"/>
  <c r="E65" i="33"/>
  <c r="F65" i="33" s="1"/>
  <c r="G65" i="33" s="1"/>
  <c r="E66" i="33"/>
  <c r="F66" i="33" s="1"/>
  <c r="G66" i="33" s="1"/>
  <c r="E67" i="33"/>
  <c r="F67" i="33" s="1"/>
  <c r="G67" i="33" s="1"/>
  <c r="E68" i="33"/>
  <c r="F68" i="33" s="1"/>
  <c r="G68" i="33" s="1"/>
  <c r="E69" i="33"/>
  <c r="F69" i="33" s="1"/>
  <c r="G69" i="33" s="1"/>
  <c r="E70" i="33"/>
  <c r="F70" i="33" s="1"/>
  <c r="G70" i="33" s="1"/>
  <c r="E71" i="33"/>
  <c r="F71" i="33" s="1"/>
  <c r="G71" i="33" s="1"/>
  <c r="E72" i="33"/>
  <c r="F72" i="33" s="1"/>
  <c r="G72" i="33" s="1"/>
  <c r="E73" i="33"/>
  <c r="F73" i="33" s="1"/>
  <c r="G73" i="33" s="1"/>
  <c r="E74" i="33"/>
  <c r="F74" i="33" s="1"/>
  <c r="G74" i="33" s="1"/>
  <c r="E75" i="33"/>
  <c r="F75" i="33" s="1"/>
  <c r="G75" i="33" s="1"/>
  <c r="E76" i="33"/>
  <c r="F76" i="33" s="1"/>
  <c r="G76" i="33" s="1"/>
  <c r="E77" i="33"/>
  <c r="F77" i="33" s="1"/>
  <c r="G77" i="33" s="1"/>
  <c r="E78" i="33"/>
  <c r="F78" i="33" s="1"/>
  <c r="G78" i="33" s="1"/>
  <c r="E79" i="33"/>
  <c r="F79" i="33" s="1"/>
  <c r="G79" i="33" s="1"/>
  <c r="E80" i="33"/>
  <c r="F80" i="33" s="1"/>
  <c r="G80" i="33" s="1"/>
  <c r="E81" i="33"/>
  <c r="F81" i="33" s="1"/>
  <c r="G81" i="33" s="1"/>
  <c r="E82" i="33"/>
  <c r="F82" i="33" s="1"/>
  <c r="G82" i="33" s="1"/>
  <c r="D4" i="33"/>
  <c r="D5" i="33"/>
  <c r="D6" i="33"/>
  <c r="D7" i="33"/>
  <c r="D8" i="33"/>
  <c r="D9" i="33"/>
  <c r="D10" i="33"/>
  <c r="D11" i="33"/>
  <c r="D12" i="33"/>
  <c r="D13" i="33"/>
  <c r="D14" i="33"/>
  <c r="D15" i="33"/>
  <c r="D16" i="33"/>
  <c r="D17" i="33"/>
  <c r="D18" i="33"/>
  <c r="D19" i="33"/>
  <c r="D20" i="33"/>
  <c r="D21" i="33"/>
  <c r="D22" i="33"/>
  <c r="D23" i="33"/>
  <c r="D24" i="33"/>
  <c r="D25" i="33"/>
  <c r="D26" i="33"/>
  <c r="D27" i="33"/>
  <c r="D28" i="33"/>
  <c r="D29" i="33"/>
  <c r="D30" i="33"/>
  <c r="D31" i="33"/>
  <c r="D32" i="33"/>
  <c r="D33" i="33"/>
  <c r="D34" i="33"/>
  <c r="D35" i="33"/>
  <c r="D36" i="33"/>
  <c r="D37" i="33"/>
  <c r="D38" i="33"/>
  <c r="D39" i="33"/>
  <c r="D40" i="33"/>
  <c r="D41" i="33"/>
  <c r="D42" i="33"/>
  <c r="D43" i="33"/>
  <c r="D44" i="33"/>
  <c r="D45" i="33"/>
  <c r="D46" i="33"/>
  <c r="D47" i="33"/>
  <c r="D48" i="33"/>
  <c r="D49" i="33"/>
  <c r="D50" i="33"/>
  <c r="D51" i="33"/>
  <c r="D52" i="33"/>
  <c r="D53" i="33"/>
  <c r="D54" i="33"/>
  <c r="D55" i="33"/>
  <c r="D56" i="33"/>
  <c r="D57" i="33"/>
  <c r="D58" i="33"/>
  <c r="D59" i="33"/>
  <c r="D60" i="33"/>
  <c r="D61" i="33"/>
  <c r="D62" i="33"/>
  <c r="D63" i="33"/>
  <c r="D64" i="33"/>
  <c r="D65" i="33"/>
  <c r="D66" i="33"/>
  <c r="D67" i="33"/>
  <c r="D68" i="33"/>
  <c r="D69" i="33"/>
  <c r="D70" i="33"/>
  <c r="D71" i="33"/>
  <c r="D72" i="33"/>
  <c r="D73" i="33"/>
  <c r="D74" i="33"/>
  <c r="D75" i="33"/>
  <c r="D76" i="33"/>
  <c r="D77" i="33"/>
  <c r="D78" i="33"/>
  <c r="D79" i="33"/>
  <c r="D80" i="33"/>
  <c r="D81" i="33"/>
  <c r="D82" i="33"/>
  <c r="E3" i="33"/>
  <c r="D3" i="33"/>
  <c r="E4" i="32"/>
  <c r="E5" i="32"/>
  <c r="E6" i="32"/>
  <c r="E7" i="32"/>
  <c r="E8" i="32"/>
  <c r="E9" i="32"/>
  <c r="E10" i="32"/>
  <c r="E11" i="32"/>
  <c r="E12" i="32"/>
  <c r="E13" i="32"/>
  <c r="E14" i="32"/>
  <c r="E15" i="32"/>
  <c r="E16" i="32"/>
  <c r="E17" i="32"/>
  <c r="E18" i="32"/>
  <c r="E19" i="32"/>
  <c r="E20" i="32"/>
  <c r="E21" i="32"/>
  <c r="E22" i="32"/>
  <c r="E23" i="32"/>
  <c r="E24" i="32"/>
  <c r="E25" i="32"/>
  <c r="E26" i="32"/>
  <c r="E27" i="32"/>
  <c r="E28" i="32"/>
  <c r="E29" i="32"/>
  <c r="E30" i="32"/>
  <c r="E31" i="32"/>
  <c r="E32" i="32"/>
  <c r="E33" i="32"/>
  <c r="E34" i="32"/>
  <c r="E35" i="32"/>
  <c r="E36" i="32"/>
  <c r="E37" i="32"/>
  <c r="E38" i="32"/>
  <c r="E39" i="32"/>
  <c r="E40" i="32"/>
  <c r="E41" i="32"/>
  <c r="E42" i="32"/>
  <c r="E43" i="32"/>
  <c r="E44" i="32"/>
  <c r="E45" i="32"/>
  <c r="E46" i="32"/>
  <c r="E47" i="32"/>
  <c r="E48" i="32"/>
  <c r="E49" i="32"/>
  <c r="E50" i="32"/>
  <c r="E51" i="32"/>
  <c r="E52" i="32"/>
  <c r="E53" i="32"/>
  <c r="E54" i="32"/>
  <c r="E55" i="32"/>
  <c r="E56" i="32"/>
  <c r="E57" i="32"/>
  <c r="E58" i="32"/>
  <c r="E59" i="32"/>
  <c r="E60" i="32"/>
  <c r="E61" i="32"/>
  <c r="E62" i="32"/>
  <c r="F62" i="32" s="1"/>
  <c r="G62" i="32" s="1"/>
  <c r="E63" i="32"/>
  <c r="F63" i="32" s="1"/>
  <c r="G63" i="32" s="1"/>
  <c r="E64" i="32"/>
  <c r="F64" i="32" s="1"/>
  <c r="G64" i="32" s="1"/>
  <c r="E65" i="32"/>
  <c r="F65" i="32" s="1"/>
  <c r="G65" i="32" s="1"/>
  <c r="E66" i="32"/>
  <c r="F66" i="32" s="1"/>
  <c r="G66" i="32" s="1"/>
  <c r="E67" i="32"/>
  <c r="F67" i="32" s="1"/>
  <c r="G67" i="32" s="1"/>
  <c r="E68" i="32"/>
  <c r="F68" i="32" s="1"/>
  <c r="G68" i="32" s="1"/>
  <c r="E69" i="32"/>
  <c r="F69" i="32" s="1"/>
  <c r="G69" i="32" s="1"/>
  <c r="E70" i="32"/>
  <c r="F70" i="32" s="1"/>
  <c r="G70" i="32" s="1"/>
  <c r="E71" i="32"/>
  <c r="F71" i="32" s="1"/>
  <c r="G71" i="32" s="1"/>
  <c r="E72" i="32"/>
  <c r="F72" i="32" s="1"/>
  <c r="G72" i="32" s="1"/>
  <c r="E73" i="32"/>
  <c r="F73" i="32" s="1"/>
  <c r="G73" i="32" s="1"/>
  <c r="E74" i="32"/>
  <c r="F74" i="32" s="1"/>
  <c r="G74" i="32" s="1"/>
  <c r="E75" i="32"/>
  <c r="F75" i="32" s="1"/>
  <c r="G75" i="32" s="1"/>
  <c r="E76" i="32"/>
  <c r="F76" i="32" s="1"/>
  <c r="G76" i="32" s="1"/>
  <c r="E77" i="32"/>
  <c r="F77" i="32" s="1"/>
  <c r="G77" i="32" s="1"/>
  <c r="E78" i="32"/>
  <c r="F78" i="32" s="1"/>
  <c r="G78" i="32" s="1"/>
  <c r="E79" i="32"/>
  <c r="F79" i="32" s="1"/>
  <c r="G79" i="32" s="1"/>
  <c r="E80" i="32"/>
  <c r="F80" i="32" s="1"/>
  <c r="G80" i="32" s="1"/>
  <c r="E81" i="32"/>
  <c r="F81" i="32" s="1"/>
  <c r="G81" i="32" s="1"/>
  <c r="E82" i="32"/>
  <c r="F82" i="32" s="1"/>
  <c r="G82" i="32" s="1"/>
  <c r="D4" i="32"/>
  <c r="D5" i="32"/>
  <c r="D6" i="32"/>
  <c r="D7" i="32"/>
  <c r="D8" i="32"/>
  <c r="D9" i="32"/>
  <c r="D10" i="32"/>
  <c r="D11" i="32"/>
  <c r="D12" i="32"/>
  <c r="D13" i="32"/>
  <c r="D14" i="32"/>
  <c r="D15" i="32"/>
  <c r="D16" i="32"/>
  <c r="D17" i="32"/>
  <c r="D18" i="32"/>
  <c r="D19" i="32"/>
  <c r="D20" i="32"/>
  <c r="D21" i="32"/>
  <c r="D22" i="32"/>
  <c r="D23" i="32"/>
  <c r="D24" i="32"/>
  <c r="D25" i="32"/>
  <c r="D26" i="32"/>
  <c r="D27" i="32"/>
  <c r="D28" i="32"/>
  <c r="D29" i="32"/>
  <c r="D30" i="32"/>
  <c r="D31" i="32"/>
  <c r="D32" i="32"/>
  <c r="D33" i="32"/>
  <c r="D34" i="32"/>
  <c r="D35" i="32"/>
  <c r="D36" i="32"/>
  <c r="D37" i="32"/>
  <c r="D38" i="32"/>
  <c r="D39" i="32"/>
  <c r="D40" i="32"/>
  <c r="D41" i="32"/>
  <c r="D42" i="32"/>
  <c r="D43" i="32"/>
  <c r="D44" i="32"/>
  <c r="D45" i="32"/>
  <c r="D46" i="32"/>
  <c r="D47" i="32"/>
  <c r="D48" i="32"/>
  <c r="D49" i="32"/>
  <c r="D50" i="32"/>
  <c r="D51" i="32"/>
  <c r="D52" i="32"/>
  <c r="D53" i="32"/>
  <c r="D54" i="32"/>
  <c r="D55" i="32"/>
  <c r="D56" i="32"/>
  <c r="D57" i="32"/>
  <c r="D58" i="32"/>
  <c r="D59" i="32"/>
  <c r="D60" i="32"/>
  <c r="D61" i="32"/>
  <c r="D62" i="32"/>
  <c r="D63" i="32"/>
  <c r="D64" i="32"/>
  <c r="D65" i="32"/>
  <c r="D66" i="32"/>
  <c r="D67" i="32"/>
  <c r="D68" i="32"/>
  <c r="D69" i="32"/>
  <c r="D70" i="32"/>
  <c r="D71" i="32"/>
  <c r="D72" i="32"/>
  <c r="D73" i="32"/>
  <c r="D74" i="32"/>
  <c r="D75" i="32"/>
  <c r="D76" i="32"/>
  <c r="D77" i="32"/>
  <c r="D78" i="32"/>
  <c r="D79" i="32"/>
  <c r="D80" i="32"/>
  <c r="D81" i="32"/>
  <c r="D82" i="32"/>
  <c r="E3" i="32"/>
  <c r="D3" i="32"/>
  <c r="E4" i="31"/>
  <c r="E5" i="31"/>
  <c r="E6" i="31"/>
  <c r="E7" i="31"/>
  <c r="E8" i="31"/>
  <c r="E9" i="31"/>
  <c r="E10" i="31"/>
  <c r="E11" i="31"/>
  <c r="E12" i="31"/>
  <c r="E13" i="31"/>
  <c r="E14" i="31"/>
  <c r="E15" i="31"/>
  <c r="E16" i="31"/>
  <c r="E17" i="31"/>
  <c r="E18" i="31"/>
  <c r="E19" i="31"/>
  <c r="E20" i="31"/>
  <c r="E21" i="31"/>
  <c r="E22" i="31"/>
  <c r="E23" i="31"/>
  <c r="E24" i="31"/>
  <c r="E25" i="31"/>
  <c r="E26" i="31"/>
  <c r="E27" i="31"/>
  <c r="E28" i="31"/>
  <c r="E29" i="31"/>
  <c r="E30" i="31"/>
  <c r="E31" i="31"/>
  <c r="E32" i="31"/>
  <c r="E33" i="31"/>
  <c r="E34" i="31"/>
  <c r="E35" i="31"/>
  <c r="E36" i="31"/>
  <c r="E37" i="31"/>
  <c r="E38" i="31"/>
  <c r="E39" i="31"/>
  <c r="E40" i="31"/>
  <c r="E41" i="31"/>
  <c r="E42" i="31"/>
  <c r="E43" i="31"/>
  <c r="E44" i="31"/>
  <c r="E45" i="31"/>
  <c r="E46" i="31"/>
  <c r="E47" i="31"/>
  <c r="E48" i="31"/>
  <c r="E49" i="31"/>
  <c r="E50" i="31"/>
  <c r="E51" i="31"/>
  <c r="E52" i="31"/>
  <c r="E53" i="31"/>
  <c r="E54" i="31"/>
  <c r="E55" i="31"/>
  <c r="E56" i="31"/>
  <c r="E57" i="31"/>
  <c r="E58" i="31"/>
  <c r="E59" i="31"/>
  <c r="E60" i="31"/>
  <c r="E61" i="31"/>
  <c r="E62" i="31"/>
  <c r="F62" i="31" s="1"/>
  <c r="G62" i="31" s="1"/>
  <c r="E63" i="31"/>
  <c r="F63" i="31" s="1"/>
  <c r="G63" i="31" s="1"/>
  <c r="E64" i="31"/>
  <c r="F64" i="31" s="1"/>
  <c r="G64" i="31" s="1"/>
  <c r="E65" i="31"/>
  <c r="F65" i="31" s="1"/>
  <c r="G65" i="31" s="1"/>
  <c r="E66" i="31"/>
  <c r="F66" i="31" s="1"/>
  <c r="G66" i="31" s="1"/>
  <c r="E67" i="31"/>
  <c r="F67" i="31" s="1"/>
  <c r="G67" i="31" s="1"/>
  <c r="E68" i="31"/>
  <c r="F68" i="31" s="1"/>
  <c r="G68" i="31" s="1"/>
  <c r="E69" i="31"/>
  <c r="F69" i="31" s="1"/>
  <c r="G69" i="31" s="1"/>
  <c r="E70" i="31"/>
  <c r="F70" i="31" s="1"/>
  <c r="G70" i="31" s="1"/>
  <c r="E71" i="31"/>
  <c r="F71" i="31" s="1"/>
  <c r="G71" i="31" s="1"/>
  <c r="E72" i="31"/>
  <c r="F72" i="31" s="1"/>
  <c r="G72" i="31" s="1"/>
  <c r="E73" i="31"/>
  <c r="F73" i="31" s="1"/>
  <c r="E74" i="31"/>
  <c r="F74" i="31" s="1"/>
  <c r="G74" i="31" s="1"/>
  <c r="E75" i="31"/>
  <c r="F75" i="31" s="1"/>
  <c r="G75" i="31" s="1"/>
  <c r="E76" i="31"/>
  <c r="F76" i="31" s="1"/>
  <c r="G76" i="31" s="1"/>
  <c r="E77" i="31"/>
  <c r="F77" i="31" s="1"/>
  <c r="G77" i="31" s="1"/>
  <c r="E78" i="31"/>
  <c r="F78" i="31" s="1"/>
  <c r="G78" i="31" s="1"/>
  <c r="E79" i="31"/>
  <c r="F79" i="31" s="1"/>
  <c r="G79" i="31" s="1"/>
  <c r="E80" i="31"/>
  <c r="F80" i="31" s="1"/>
  <c r="G80" i="31" s="1"/>
  <c r="E81" i="31"/>
  <c r="F81" i="31" s="1"/>
  <c r="G81" i="31" s="1"/>
  <c r="E82" i="31"/>
  <c r="F82" i="31" s="1"/>
  <c r="G82" i="31" s="1"/>
  <c r="D4" i="31"/>
  <c r="D5" i="31"/>
  <c r="D6" i="31"/>
  <c r="D7" i="31"/>
  <c r="D8" i="31"/>
  <c r="D9" i="31"/>
  <c r="D10" i="31"/>
  <c r="D11" i="31"/>
  <c r="D12" i="31"/>
  <c r="D13" i="31"/>
  <c r="D14" i="31"/>
  <c r="D15" i="31"/>
  <c r="D16" i="31"/>
  <c r="D17" i="31"/>
  <c r="D18" i="31"/>
  <c r="D19" i="31"/>
  <c r="D20" i="31"/>
  <c r="D21" i="31"/>
  <c r="D22" i="31"/>
  <c r="D23" i="31"/>
  <c r="D24" i="31"/>
  <c r="D25" i="31"/>
  <c r="D26" i="31"/>
  <c r="D27" i="31"/>
  <c r="D28" i="31"/>
  <c r="D29" i="31"/>
  <c r="D30" i="31"/>
  <c r="D31" i="31"/>
  <c r="D32" i="31"/>
  <c r="D33" i="31"/>
  <c r="D34" i="31"/>
  <c r="D35" i="31"/>
  <c r="D36" i="31"/>
  <c r="D37" i="31"/>
  <c r="D38" i="31"/>
  <c r="D39" i="31"/>
  <c r="D40" i="31"/>
  <c r="D41" i="31"/>
  <c r="D42" i="31"/>
  <c r="D43" i="31"/>
  <c r="D44" i="31"/>
  <c r="D45" i="31"/>
  <c r="D46" i="31"/>
  <c r="D47" i="31"/>
  <c r="D48" i="31"/>
  <c r="D49" i="31"/>
  <c r="D50" i="31"/>
  <c r="D51" i="31"/>
  <c r="D52" i="31"/>
  <c r="D53" i="31"/>
  <c r="D54" i="31"/>
  <c r="D55" i="31"/>
  <c r="D56" i="31"/>
  <c r="D57" i="31"/>
  <c r="D58" i="31"/>
  <c r="D59" i="31"/>
  <c r="D60" i="31"/>
  <c r="D61" i="31"/>
  <c r="D62" i="31"/>
  <c r="D63" i="31"/>
  <c r="D64" i="31"/>
  <c r="D65" i="31"/>
  <c r="D66" i="31"/>
  <c r="D67" i="31"/>
  <c r="D68" i="31"/>
  <c r="D69" i="31"/>
  <c r="D70" i="31"/>
  <c r="D71" i="31"/>
  <c r="D72" i="31"/>
  <c r="D73" i="31"/>
  <c r="D74" i="31"/>
  <c r="D75" i="31"/>
  <c r="D76" i="31"/>
  <c r="D77" i="31"/>
  <c r="D78" i="31"/>
  <c r="D79" i="31"/>
  <c r="D80" i="31"/>
  <c r="D81" i="31"/>
  <c r="D82" i="31"/>
  <c r="E3" i="31"/>
  <c r="D3" i="31"/>
  <c r="E4" i="30"/>
  <c r="E5" i="30"/>
  <c r="E6" i="30"/>
  <c r="E7" i="30"/>
  <c r="E8" i="30"/>
  <c r="E9" i="30"/>
  <c r="E10" i="30"/>
  <c r="E11" i="30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E34" i="30"/>
  <c r="E35" i="30"/>
  <c r="E36" i="30"/>
  <c r="E37" i="30"/>
  <c r="E38" i="30"/>
  <c r="E39" i="30"/>
  <c r="E40" i="30"/>
  <c r="E41" i="30"/>
  <c r="E42" i="30"/>
  <c r="E43" i="30"/>
  <c r="E44" i="30"/>
  <c r="E45" i="30"/>
  <c r="E46" i="30"/>
  <c r="E47" i="30"/>
  <c r="E48" i="30"/>
  <c r="E49" i="30"/>
  <c r="E50" i="30"/>
  <c r="E51" i="30"/>
  <c r="E52" i="30"/>
  <c r="E53" i="30"/>
  <c r="E54" i="30"/>
  <c r="E55" i="30"/>
  <c r="E56" i="30"/>
  <c r="E57" i="30"/>
  <c r="E58" i="30"/>
  <c r="E59" i="30"/>
  <c r="E60" i="30"/>
  <c r="E61" i="30"/>
  <c r="E62" i="30"/>
  <c r="F62" i="30" s="1"/>
  <c r="G62" i="30" s="1"/>
  <c r="E63" i="30"/>
  <c r="F63" i="30" s="1"/>
  <c r="G63" i="30" s="1"/>
  <c r="E64" i="30"/>
  <c r="F64" i="30" s="1"/>
  <c r="G64" i="30" s="1"/>
  <c r="E65" i="30"/>
  <c r="F65" i="30" s="1"/>
  <c r="G65" i="30" s="1"/>
  <c r="E66" i="30"/>
  <c r="F66" i="30" s="1"/>
  <c r="G66" i="30" s="1"/>
  <c r="E67" i="30"/>
  <c r="F67" i="30" s="1"/>
  <c r="G67" i="30" s="1"/>
  <c r="E68" i="30"/>
  <c r="F68" i="30" s="1"/>
  <c r="G68" i="30" s="1"/>
  <c r="E69" i="30"/>
  <c r="F69" i="30" s="1"/>
  <c r="G69" i="30" s="1"/>
  <c r="E70" i="30"/>
  <c r="F70" i="30" s="1"/>
  <c r="G70" i="30" s="1"/>
  <c r="E71" i="30"/>
  <c r="F71" i="30" s="1"/>
  <c r="G71" i="30" s="1"/>
  <c r="E72" i="30"/>
  <c r="F72" i="30" s="1"/>
  <c r="G72" i="30" s="1"/>
  <c r="E73" i="30"/>
  <c r="F73" i="30" s="1"/>
  <c r="G73" i="30" s="1"/>
  <c r="E74" i="30"/>
  <c r="F74" i="30" s="1"/>
  <c r="G74" i="30" s="1"/>
  <c r="E75" i="30"/>
  <c r="F75" i="30" s="1"/>
  <c r="G75" i="30" s="1"/>
  <c r="E76" i="30"/>
  <c r="F76" i="30" s="1"/>
  <c r="G76" i="30" s="1"/>
  <c r="E77" i="30"/>
  <c r="F77" i="30" s="1"/>
  <c r="G77" i="30" s="1"/>
  <c r="E78" i="30"/>
  <c r="F78" i="30" s="1"/>
  <c r="G78" i="30" s="1"/>
  <c r="E79" i="30"/>
  <c r="F79" i="30" s="1"/>
  <c r="G79" i="30" s="1"/>
  <c r="E80" i="30"/>
  <c r="F80" i="30" s="1"/>
  <c r="G80" i="30" s="1"/>
  <c r="E81" i="30"/>
  <c r="F81" i="30" s="1"/>
  <c r="G81" i="30" s="1"/>
  <c r="E82" i="30"/>
  <c r="F82" i="30" s="1"/>
  <c r="G82" i="30" s="1"/>
  <c r="D4" i="30"/>
  <c r="D5" i="30"/>
  <c r="D6" i="30"/>
  <c r="D7" i="30"/>
  <c r="D8" i="30"/>
  <c r="D9" i="30"/>
  <c r="D10" i="30"/>
  <c r="D11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24" i="30"/>
  <c r="D25" i="30"/>
  <c r="D26" i="30"/>
  <c r="D27" i="30"/>
  <c r="D28" i="30"/>
  <c r="D29" i="30"/>
  <c r="D30" i="30"/>
  <c r="D31" i="30"/>
  <c r="D32" i="30"/>
  <c r="D33" i="30"/>
  <c r="D34" i="30"/>
  <c r="D35" i="30"/>
  <c r="D36" i="30"/>
  <c r="D37" i="30"/>
  <c r="D38" i="30"/>
  <c r="D39" i="30"/>
  <c r="D40" i="30"/>
  <c r="D41" i="30"/>
  <c r="D42" i="30"/>
  <c r="D43" i="30"/>
  <c r="D44" i="30"/>
  <c r="D45" i="30"/>
  <c r="D46" i="30"/>
  <c r="D47" i="30"/>
  <c r="D48" i="30"/>
  <c r="D49" i="30"/>
  <c r="D50" i="30"/>
  <c r="D51" i="30"/>
  <c r="D52" i="30"/>
  <c r="D53" i="30"/>
  <c r="D54" i="30"/>
  <c r="D55" i="30"/>
  <c r="D56" i="30"/>
  <c r="D57" i="30"/>
  <c r="D58" i="30"/>
  <c r="D59" i="30"/>
  <c r="D60" i="30"/>
  <c r="D61" i="30"/>
  <c r="D62" i="30"/>
  <c r="D63" i="30"/>
  <c r="D64" i="30"/>
  <c r="D65" i="30"/>
  <c r="D66" i="30"/>
  <c r="D67" i="30"/>
  <c r="D68" i="30"/>
  <c r="D69" i="30"/>
  <c r="D70" i="30"/>
  <c r="D71" i="30"/>
  <c r="D72" i="30"/>
  <c r="D73" i="30"/>
  <c r="D74" i="30"/>
  <c r="D75" i="30"/>
  <c r="D76" i="30"/>
  <c r="D77" i="30"/>
  <c r="D78" i="30"/>
  <c r="D79" i="30"/>
  <c r="D80" i="30"/>
  <c r="D81" i="30"/>
  <c r="D82" i="30"/>
  <c r="E3" i="30"/>
  <c r="D3" i="30"/>
  <c r="E4" i="28"/>
  <c r="E5" i="28"/>
  <c r="E6" i="28"/>
  <c r="E7" i="28"/>
  <c r="E8" i="28"/>
  <c r="E9" i="28"/>
  <c r="E10" i="28"/>
  <c r="E11" i="28"/>
  <c r="E12" i="28"/>
  <c r="E13" i="28"/>
  <c r="E14" i="28"/>
  <c r="E15" i="28"/>
  <c r="E16" i="28"/>
  <c r="E17" i="28"/>
  <c r="E18" i="28"/>
  <c r="E19" i="28"/>
  <c r="E20" i="28"/>
  <c r="E21" i="28"/>
  <c r="E22" i="28"/>
  <c r="E23" i="28"/>
  <c r="E24" i="28"/>
  <c r="E25" i="28"/>
  <c r="E26" i="28"/>
  <c r="E27" i="28"/>
  <c r="E28" i="28"/>
  <c r="E29" i="28"/>
  <c r="E30" i="28"/>
  <c r="E31" i="28"/>
  <c r="E32" i="28"/>
  <c r="E33" i="28"/>
  <c r="E34" i="28"/>
  <c r="E35" i="28"/>
  <c r="E36" i="28"/>
  <c r="E37" i="28"/>
  <c r="E38" i="28"/>
  <c r="E39" i="28"/>
  <c r="E40" i="28"/>
  <c r="E41" i="28"/>
  <c r="E42" i="28"/>
  <c r="E43" i="28"/>
  <c r="E44" i="28"/>
  <c r="E45" i="28"/>
  <c r="E46" i="28"/>
  <c r="E47" i="28"/>
  <c r="E48" i="28"/>
  <c r="E49" i="28"/>
  <c r="E50" i="28"/>
  <c r="E51" i="28"/>
  <c r="E52" i="28"/>
  <c r="E53" i="28"/>
  <c r="E54" i="28"/>
  <c r="E55" i="28"/>
  <c r="E56" i="28"/>
  <c r="E57" i="28"/>
  <c r="E58" i="28"/>
  <c r="E59" i="28"/>
  <c r="E60" i="28"/>
  <c r="E61" i="28"/>
  <c r="E62" i="28"/>
  <c r="F62" i="28" s="1"/>
  <c r="G62" i="28" s="1"/>
  <c r="E63" i="28"/>
  <c r="F63" i="28" s="1"/>
  <c r="E64" i="28"/>
  <c r="F64" i="28" s="1"/>
  <c r="E65" i="28"/>
  <c r="F65" i="28" s="1"/>
  <c r="E66" i="28"/>
  <c r="F66" i="28" s="1"/>
  <c r="E67" i="28"/>
  <c r="F67" i="28" s="1"/>
  <c r="E68" i="28"/>
  <c r="F68" i="28" s="1"/>
  <c r="E69" i="28"/>
  <c r="F69" i="28" s="1"/>
  <c r="E70" i="28"/>
  <c r="F70" i="28" s="1"/>
  <c r="E71" i="28"/>
  <c r="F71" i="28" s="1"/>
  <c r="E72" i="28"/>
  <c r="F72" i="28" s="1"/>
  <c r="E73" i="28"/>
  <c r="F73" i="28" s="1"/>
  <c r="E74" i="28"/>
  <c r="F74" i="28" s="1"/>
  <c r="E75" i="28"/>
  <c r="F75" i="28" s="1"/>
  <c r="E76" i="28"/>
  <c r="F76" i="28" s="1"/>
  <c r="E77" i="28"/>
  <c r="F77" i="28" s="1"/>
  <c r="E78" i="28"/>
  <c r="F78" i="28" s="1"/>
  <c r="E79" i="28"/>
  <c r="F79" i="28" s="1"/>
  <c r="E80" i="28"/>
  <c r="F80" i="28" s="1"/>
  <c r="E81" i="28"/>
  <c r="F81" i="28" s="1"/>
  <c r="E82" i="28"/>
  <c r="F82" i="28" s="1"/>
  <c r="E3" i="28"/>
  <c r="D4" i="28"/>
  <c r="D5" i="28"/>
  <c r="D6" i="28"/>
  <c r="D7" i="28"/>
  <c r="D8" i="28"/>
  <c r="D9" i="28"/>
  <c r="D10" i="28"/>
  <c r="D11" i="28"/>
  <c r="D12" i="28"/>
  <c r="D13" i="28"/>
  <c r="D14" i="28"/>
  <c r="D15" i="28"/>
  <c r="D16" i="28"/>
  <c r="D17" i="28"/>
  <c r="D18" i="28"/>
  <c r="D19" i="28"/>
  <c r="D20" i="28"/>
  <c r="D21" i="28"/>
  <c r="D22" i="28"/>
  <c r="D23" i="28"/>
  <c r="D24" i="28"/>
  <c r="D25" i="28"/>
  <c r="D26" i="28"/>
  <c r="D27" i="28"/>
  <c r="D28" i="28"/>
  <c r="D29" i="28"/>
  <c r="D30" i="28"/>
  <c r="D31" i="28"/>
  <c r="D32" i="28"/>
  <c r="D33" i="28"/>
  <c r="D34" i="28"/>
  <c r="D35" i="28"/>
  <c r="D36" i="28"/>
  <c r="D37" i="28"/>
  <c r="D38" i="28"/>
  <c r="D39" i="28"/>
  <c r="D40" i="28"/>
  <c r="D41" i="28"/>
  <c r="D42" i="28"/>
  <c r="D43" i="28"/>
  <c r="D44" i="28"/>
  <c r="D45" i="28"/>
  <c r="D46" i="28"/>
  <c r="D47" i="28"/>
  <c r="D48" i="28"/>
  <c r="D49" i="28"/>
  <c r="D50" i="28"/>
  <c r="D51" i="28"/>
  <c r="D52" i="28"/>
  <c r="D53" i="28"/>
  <c r="D54" i="28"/>
  <c r="D55" i="28"/>
  <c r="D56" i="28"/>
  <c r="D57" i="28"/>
  <c r="D58" i="28"/>
  <c r="D59" i="28"/>
  <c r="D60" i="28"/>
  <c r="D61" i="28"/>
  <c r="D62" i="28"/>
  <c r="D63" i="28"/>
  <c r="D64" i="28"/>
  <c r="D65" i="28"/>
  <c r="D66" i="28"/>
  <c r="D67" i="28"/>
  <c r="D68" i="28"/>
  <c r="D69" i="28"/>
  <c r="D70" i="28"/>
  <c r="D71" i="28"/>
  <c r="D72" i="28"/>
  <c r="D73" i="28"/>
  <c r="D74" i="28"/>
  <c r="D75" i="28"/>
  <c r="D76" i="28"/>
  <c r="D77" i="28"/>
  <c r="D78" i="28"/>
  <c r="D79" i="28"/>
  <c r="D80" i="28"/>
  <c r="D81" i="28"/>
  <c r="D82" i="28"/>
  <c r="D3" i="28"/>
  <c r="G73" i="31" l="1"/>
  <c r="G81" i="28"/>
  <c r="G65" i="28"/>
  <c r="G72" i="28"/>
  <c r="G71" i="28"/>
  <c r="G78" i="28"/>
  <c r="G76" i="28"/>
  <c r="G68" i="28"/>
  <c r="G75" i="28"/>
  <c r="G73" i="28"/>
  <c r="G80" i="28"/>
  <c r="G64" i="28"/>
  <c r="G79" i="28"/>
  <c r="G63" i="28"/>
  <c r="G70" i="28"/>
  <c r="G77" i="28"/>
  <c r="G69" i="28"/>
  <c r="G74" i="28"/>
  <c r="G66" i="28"/>
  <c r="G82" i="28"/>
  <c r="G67" i="28"/>
  <c r="E4" i="27"/>
  <c r="E5" i="27"/>
  <c r="E6" i="27"/>
  <c r="E7" i="27"/>
  <c r="E8" i="27"/>
  <c r="E9" i="27"/>
  <c r="E10" i="27"/>
  <c r="E11" i="27"/>
  <c r="E12" i="27"/>
  <c r="E13" i="27"/>
  <c r="E14" i="27"/>
  <c r="E15" i="27"/>
  <c r="E16" i="27"/>
  <c r="E17" i="27"/>
  <c r="E18" i="27"/>
  <c r="E19" i="27"/>
  <c r="E20" i="27"/>
  <c r="E21" i="27"/>
  <c r="E22" i="27"/>
  <c r="E23" i="27"/>
  <c r="E24" i="27"/>
  <c r="E25" i="27"/>
  <c r="E26" i="27"/>
  <c r="E27" i="27"/>
  <c r="E28" i="27"/>
  <c r="E29" i="27"/>
  <c r="E30" i="27"/>
  <c r="E31" i="27"/>
  <c r="E32" i="27"/>
  <c r="E33" i="27"/>
  <c r="E34" i="27"/>
  <c r="E35" i="27"/>
  <c r="E36" i="27"/>
  <c r="E37" i="27"/>
  <c r="E38" i="27"/>
  <c r="E39" i="27"/>
  <c r="E40" i="27"/>
  <c r="E41" i="27"/>
  <c r="E42" i="27"/>
  <c r="E43" i="27"/>
  <c r="E44" i="27"/>
  <c r="E45" i="27"/>
  <c r="E46" i="27"/>
  <c r="E47" i="27"/>
  <c r="E48" i="27"/>
  <c r="E49" i="27"/>
  <c r="E50" i="27"/>
  <c r="E51" i="27"/>
  <c r="E52" i="27"/>
  <c r="E53" i="27"/>
  <c r="E54" i="27"/>
  <c r="E55" i="27"/>
  <c r="E56" i="27"/>
  <c r="E57" i="27"/>
  <c r="E58" i="27"/>
  <c r="E59" i="27"/>
  <c r="E60" i="27"/>
  <c r="E61" i="27"/>
  <c r="E62" i="27"/>
  <c r="F62" i="27" s="1"/>
  <c r="E63" i="27"/>
  <c r="F63" i="27" s="1"/>
  <c r="G63" i="27" s="1"/>
  <c r="E64" i="27"/>
  <c r="F64" i="27" s="1"/>
  <c r="G64" i="27" s="1"/>
  <c r="E65" i="27"/>
  <c r="F65" i="27" s="1"/>
  <c r="G65" i="27" s="1"/>
  <c r="E66" i="27"/>
  <c r="F66" i="27" s="1"/>
  <c r="G66" i="27" s="1"/>
  <c r="E67" i="27"/>
  <c r="F67" i="27" s="1"/>
  <c r="G67" i="27" s="1"/>
  <c r="E68" i="27"/>
  <c r="F68" i="27" s="1"/>
  <c r="E69" i="27"/>
  <c r="F69" i="27" s="1"/>
  <c r="E70" i="27"/>
  <c r="F70" i="27" s="1"/>
  <c r="E71" i="27"/>
  <c r="F71" i="27" s="1"/>
  <c r="G71" i="27" s="1"/>
  <c r="E72" i="27"/>
  <c r="F72" i="27" s="1"/>
  <c r="G72" i="27" s="1"/>
  <c r="E73" i="27"/>
  <c r="F73" i="27" s="1"/>
  <c r="G73" i="27" s="1"/>
  <c r="E74" i="27"/>
  <c r="F74" i="27" s="1"/>
  <c r="G74" i="27" s="1"/>
  <c r="E75" i="27"/>
  <c r="F75" i="27" s="1"/>
  <c r="G75" i="27" s="1"/>
  <c r="E76" i="27"/>
  <c r="F76" i="27" s="1"/>
  <c r="E77" i="27"/>
  <c r="F77" i="27" s="1"/>
  <c r="E78" i="27"/>
  <c r="F78" i="27" s="1"/>
  <c r="E79" i="27"/>
  <c r="F79" i="27" s="1"/>
  <c r="G79" i="27" s="1"/>
  <c r="E80" i="27"/>
  <c r="F80" i="27" s="1"/>
  <c r="G80" i="27" s="1"/>
  <c r="E81" i="27"/>
  <c r="F81" i="27" s="1"/>
  <c r="G81" i="27" s="1"/>
  <c r="E82" i="27"/>
  <c r="F82" i="27" s="1"/>
  <c r="G82" i="27" s="1"/>
  <c r="D4" i="27"/>
  <c r="D5" i="27"/>
  <c r="D6" i="27"/>
  <c r="D7" i="27"/>
  <c r="D8" i="27"/>
  <c r="D9" i="27"/>
  <c r="D10" i="27"/>
  <c r="D11" i="27"/>
  <c r="D12" i="27"/>
  <c r="D13" i="27"/>
  <c r="D14" i="27"/>
  <c r="D15" i="27"/>
  <c r="D16" i="27"/>
  <c r="D17" i="27"/>
  <c r="D18" i="27"/>
  <c r="D19" i="27"/>
  <c r="D20" i="27"/>
  <c r="D21" i="27"/>
  <c r="D22" i="27"/>
  <c r="D23" i="27"/>
  <c r="D24" i="27"/>
  <c r="D25" i="27"/>
  <c r="D26" i="27"/>
  <c r="D27" i="27"/>
  <c r="D28" i="27"/>
  <c r="D29" i="27"/>
  <c r="D30" i="27"/>
  <c r="D31" i="27"/>
  <c r="D32" i="27"/>
  <c r="D33" i="27"/>
  <c r="D34" i="27"/>
  <c r="D35" i="27"/>
  <c r="D36" i="27"/>
  <c r="D37" i="27"/>
  <c r="D38" i="27"/>
  <c r="D39" i="27"/>
  <c r="D40" i="27"/>
  <c r="D41" i="27"/>
  <c r="D42" i="27"/>
  <c r="D43" i="27"/>
  <c r="D44" i="27"/>
  <c r="D45" i="27"/>
  <c r="D46" i="27"/>
  <c r="D47" i="27"/>
  <c r="D48" i="27"/>
  <c r="D49" i="27"/>
  <c r="D50" i="27"/>
  <c r="D51" i="27"/>
  <c r="D52" i="27"/>
  <c r="D53" i="27"/>
  <c r="D54" i="27"/>
  <c r="D55" i="27"/>
  <c r="D56" i="27"/>
  <c r="D57" i="27"/>
  <c r="D58" i="27"/>
  <c r="D59" i="27"/>
  <c r="D60" i="27"/>
  <c r="D61" i="27"/>
  <c r="D62" i="27"/>
  <c r="D63" i="27"/>
  <c r="D64" i="27"/>
  <c r="D65" i="27"/>
  <c r="D66" i="27"/>
  <c r="D67" i="27"/>
  <c r="D68" i="27"/>
  <c r="D69" i="27"/>
  <c r="D70" i="27"/>
  <c r="D71" i="27"/>
  <c r="D72" i="27"/>
  <c r="D73" i="27"/>
  <c r="D74" i="27"/>
  <c r="D75" i="27"/>
  <c r="D76" i="27"/>
  <c r="D77" i="27"/>
  <c r="D78" i="27"/>
  <c r="D79" i="27"/>
  <c r="D80" i="27"/>
  <c r="D81" i="27"/>
  <c r="D82" i="27"/>
  <c r="E3" i="27"/>
  <c r="D3" i="27"/>
  <c r="E4" i="26"/>
  <c r="E5" i="26"/>
  <c r="E6" i="26"/>
  <c r="E7" i="26"/>
  <c r="E8" i="26"/>
  <c r="E9" i="26"/>
  <c r="E10" i="26"/>
  <c r="E11" i="26"/>
  <c r="E12" i="26"/>
  <c r="E13" i="26"/>
  <c r="E14" i="26"/>
  <c r="E15" i="26"/>
  <c r="E16" i="26"/>
  <c r="E17" i="26"/>
  <c r="E18" i="26"/>
  <c r="E19" i="26"/>
  <c r="E20" i="26"/>
  <c r="E21" i="26"/>
  <c r="E22" i="26"/>
  <c r="E23" i="26"/>
  <c r="E24" i="26"/>
  <c r="E25" i="26"/>
  <c r="E26" i="26"/>
  <c r="E27" i="26"/>
  <c r="E28" i="26"/>
  <c r="E29" i="26"/>
  <c r="E30" i="26"/>
  <c r="E31" i="26"/>
  <c r="E32" i="26"/>
  <c r="E33" i="26"/>
  <c r="E34" i="26"/>
  <c r="E35" i="26"/>
  <c r="E36" i="26"/>
  <c r="E37" i="26"/>
  <c r="E38" i="26"/>
  <c r="E39" i="26"/>
  <c r="E40" i="26"/>
  <c r="E41" i="26"/>
  <c r="E42" i="26"/>
  <c r="E43" i="26"/>
  <c r="E44" i="26"/>
  <c r="E45" i="26"/>
  <c r="E46" i="26"/>
  <c r="E47" i="26"/>
  <c r="E48" i="26"/>
  <c r="E49" i="26"/>
  <c r="E50" i="26"/>
  <c r="E51" i="26"/>
  <c r="E52" i="26"/>
  <c r="E53" i="26"/>
  <c r="E54" i="26"/>
  <c r="E55" i="26"/>
  <c r="E56" i="26"/>
  <c r="E57" i="26"/>
  <c r="E58" i="26"/>
  <c r="E59" i="26"/>
  <c r="E60" i="26"/>
  <c r="E61" i="26"/>
  <c r="E62" i="26"/>
  <c r="F62" i="26" s="1"/>
  <c r="G62" i="26" s="1"/>
  <c r="E63" i="26"/>
  <c r="F63" i="26" s="1"/>
  <c r="G63" i="26" s="1"/>
  <c r="E64" i="26"/>
  <c r="F64" i="26" s="1"/>
  <c r="G64" i="26" s="1"/>
  <c r="E65" i="26"/>
  <c r="F65" i="26" s="1"/>
  <c r="G65" i="26" s="1"/>
  <c r="E66" i="26"/>
  <c r="F66" i="26" s="1"/>
  <c r="G66" i="26" s="1"/>
  <c r="E67" i="26"/>
  <c r="F67" i="26" s="1"/>
  <c r="G67" i="26" s="1"/>
  <c r="E68" i="26"/>
  <c r="F68" i="26" s="1"/>
  <c r="G68" i="26" s="1"/>
  <c r="E69" i="26"/>
  <c r="F69" i="26" s="1"/>
  <c r="G69" i="26" s="1"/>
  <c r="E70" i="26"/>
  <c r="F70" i="26" s="1"/>
  <c r="G70" i="26" s="1"/>
  <c r="E71" i="26"/>
  <c r="F71" i="26" s="1"/>
  <c r="G71" i="26" s="1"/>
  <c r="E72" i="26"/>
  <c r="F72" i="26" s="1"/>
  <c r="G72" i="26" s="1"/>
  <c r="E73" i="26"/>
  <c r="F73" i="26" s="1"/>
  <c r="G73" i="26" s="1"/>
  <c r="E74" i="26"/>
  <c r="F74" i="26" s="1"/>
  <c r="G74" i="26" s="1"/>
  <c r="E75" i="26"/>
  <c r="F75" i="26" s="1"/>
  <c r="G75" i="26" s="1"/>
  <c r="E76" i="26"/>
  <c r="F76" i="26" s="1"/>
  <c r="G76" i="26" s="1"/>
  <c r="E77" i="26"/>
  <c r="F77" i="26" s="1"/>
  <c r="G77" i="26" s="1"/>
  <c r="E78" i="26"/>
  <c r="F78" i="26" s="1"/>
  <c r="G78" i="26" s="1"/>
  <c r="E79" i="26"/>
  <c r="F79" i="26" s="1"/>
  <c r="G79" i="26" s="1"/>
  <c r="E80" i="26"/>
  <c r="F80" i="26" s="1"/>
  <c r="G80" i="26" s="1"/>
  <c r="E81" i="26"/>
  <c r="F81" i="26" s="1"/>
  <c r="G81" i="26" s="1"/>
  <c r="E82" i="26"/>
  <c r="F82" i="26" s="1"/>
  <c r="G82" i="26" s="1"/>
  <c r="D4" i="26"/>
  <c r="D5" i="26"/>
  <c r="D6" i="26"/>
  <c r="D7" i="26"/>
  <c r="D8" i="26"/>
  <c r="D9" i="26"/>
  <c r="D10" i="26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25" i="26"/>
  <c r="D26" i="26"/>
  <c r="D27" i="26"/>
  <c r="D28" i="26"/>
  <c r="D29" i="26"/>
  <c r="D30" i="26"/>
  <c r="D31" i="26"/>
  <c r="D32" i="26"/>
  <c r="D33" i="26"/>
  <c r="D34" i="26"/>
  <c r="D35" i="26"/>
  <c r="D36" i="26"/>
  <c r="D37" i="26"/>
  <c r="D38" i="26"/>
  <c r="D39" i="26"/>
  <c r="D40" i="26"/>
  <c r="D41" i="26"/>
  <c r="D42" i="26"/>
  <c r="D43" i="26"/>
  <c r="D44" i="26"/>
  <c r="D45" i="26"/>
  <c r="D46" i="26"/>
  <c r="D47" i="26"/>
  <c r="D48" i="26"/>
  <c r="D49" i="26"/>
  <c r="D50" i="26"/>
  <c r="D51" i="26"/>
  <c r="D52" i="26"/>
  <c r="D53" i="26"/>
  <c r="D54" i="26"/>
  <c r="D55" i="26"/>
  <c r="D56" i="26"/>
  <c r="D57" i="26"/>
  <c r="D58" i="26"/>
  <c r="D59" i="26"/>
  <c r="D60" i="26"/>
  <c r="D61" i="26"/>
  <c r="D62" i="26"/>
  <c r="D63" i="26"/>
  <c r="D64" i="26"/>
  <c r="D65" i="26"/>
  <c r="D66" i="26"/>
  <c r="D67" i="26"/>
  <c r="D68" i="26"/>
  <c r="D69" i="26"/>
  <c r="D70" i="26"/>
  <c r="D71" i="26"/>
  <c r="D72" i="26"/>
  <c r="D73" i="26"/>
  <c r="D74" i="26"/>
  <c r="D75" i="26"/>
  <c r="D76" i="26"/>
  <c r="D77" i="26"/>
  <c r="D78" i="26"/>
  <c r="D79" i="26"/>
  <c r="D80" i="26"/>
  <c r="D81" i="26"/>
  <c r="D82" i="26"/>
  <c r="E3" i="26"/>
  <c r="D3" i="26"/>
  <c r="E4" i="23"/>
  <c r="E5" i="23"/>
  <c r="E6" i="23"/>
  <c r="E7" i="23"/>
  <c r="E8" i="23"/>
  <c r="E9" i="23"/>
  <c r="E10" i="23"/>
  <c r="E11" i="23"/>
  <c r="E12" i="23"/>
  <c r="E13" i="23"/>
  <c r="E14" i="23"/>
  <c r="E15" i="23"/>
  <c r="E16" i="23"/>
  <c r="E17" i="23"/>
  <c r="E18" i="23"/>
  <c r="E19" i="23"/>
  <c r="E20" i="23"/>
  <c r="E21" i="23"/>
  <c r="E22" i="23"/>
  <c r="E23" i="23"/>
  <c r="E24" i="23"/>
  <c r="E25" i="23"/>
  <c r="E26" i="23"/>
  <c r="E27" i="23"/>
  <c r="E28" i="23"/>
  <c r="E29" i="23"/>
  <c r="E30" i="23"/>
  <c r="E31" i="23"/>
  <c r="E32" i="23"/>
  <c r="E33" i="23"/>
  <c r="E34" i="23"/>
  <c r="E35" i="23"/>
  <c r="E36" i="23"/>
  <c r="E37" i="23"/>
  <c r="E38" i="23"/>
  <c r="E39" i="23"/>
  <c r="E40" i="23"/>
  <c r="E41" i="23"/>
  <c r="E42" i="23"/>
  <c r="E43" i="23"/>
  <c r="E44" i="23"/>
  <c r="E45" i="23"/>
  <c r="E46" i="23"/>
  <c r="E47" i="23"/>
  <c r="E48" i="23"/>
  <c r="E49" i="23"/>
  <c r="E50" i="23"/>
  <c r="E51" i="23"/>
  <c r="E52" i="23"/>
  <c r="E53" i="23"/>
  <c r="E54" i="23"/>
  <c r="E55" i="23"/>
  <c r="E56" i="23"/>
  <c r="E57" i="23"/>
  <c r="E58" i="23"/>
  <c r="E59" i="23"/>
  <c r="E60" i="23"/>
  <c r="E61" i="23"/>
  <c r="E62" i="23"/>
  <c r="F62" i="23" s="1"/>
  <c r="G62" i="23" s="1"/>
  <c r="E63" i="23"/>
  <c r="F63" i="23" s="1"/>
  <c r="E64" i="23"/>
  <c r="F64" i="23" s="1"/>
  <c r="E65" i="23"/>
  <c r="F65" i="23" s="1"/>
  <c r="E66" i="23"/>
  <c r="F66" i="23" s="1"/>
  <c r="G66" i="23" s="1"/>
  <c r="E67" i="23"/>
  <c r="F67" i="23" s="1"/>
  <c r="G67" i="23" s="1"/>
  <c r="E68" i="23"/>
  <c r="F68" i="23" s="1"/>
  <c r="G68" i="23" s="1"/>
  <c r="E69" i="23"/>
  <c r="F69" i="23" s="1"/>
  <c r="G69" i="23" s="1"/>
  <c r="E70" i="23"/>
  <c r="F70" i="23" s="1"/>
  <c r="G70" i="23" s="1"/>
  <c r="E71" i="23"/>
  <c r="F71" i="23" s="1"/>
  <c r="E72" i="23"/>
  <c r="F72" i="23" s="1"/>
  <c r="E73" i="23"/>
  <c r="F73" i="23" s="1"/>
  <c r="E74" i="23"/>
  <c r="F74" i="23" s="1"/>
  <c r="G74" i="23" s="1"/>
  <c r="E75" i="23"/>
  <c r="F75" i="23" s="1"/>
  <c r="G75" i="23" s="1"/>
  <c r="E76" i="23"/>
  <c r="F76" i="23" s="1"/>
  <c r="G76" i="23" s="1"/>
  <c r="E77" i="23"/>
  <c r="F77" i="23" s="1"/>
  <c r="G77" i="23" s="1"/>
  <c r="E78" i="23"/>
  <c r="F78" i="23" s="1"/>
  <c r="G78" i="23" s="1"/>
  <c r="E79" i="23"/>
  <c r="F79" i="23" s="1"/>
  <c r="E80" i="23"/>
  <c r="F80" i="23" s="1"/>
  <c r="E81" i="23"/>
  <c r="F81" i="23" s="1"/>
  <c r="E82" i="23"/>
  <c r="F82" i="23" s="1"/>
  <c r="G82" i="23" s="1"/>
  <c r="D4" i="23"/>
  <c r="D5" i="23"/>
  <c r="D6" i="23"/>
  <c r="D7" i="23"/>
  <c r="D8" i="23"/>
  <c r="D9" i="23"/>
  <c r="D10" i="23"/>
  <c r="D11" i="23"/>
  <c r="D12" i="23"/>
  <c r="D13" i="23"/>
  <c r="D14" i="23"/>
  <c r="D15" i="23"/>
  <c r="D16" i="23"/>
  <c r="D17" i="23"/>
  <c r="D18" i="23"/>
  <c r="D19" i="23"/>
  <c r="D20" i="23"/>
  <c r="D21" i="23"/>
  <c r="D22" i="23"/>
  <c r="D23" i="23"/>
  <c r="D24" i="23"/>
  <c r="D25" i="23"/>
  <c r="D26" i="23"/>
  <c r="D27" i="23"/>
  <c r="D28" i="23"/>
  <c r="D29" i="23"/>
  <c r="D30" i="23"/>
  <c r="D31" i="23"/>
  <c r="D32" i="23"/>
  <c r="D33" i="23"/>
  <c r="D34" i="23"/>
  <c r="D35" i="23"/>
  <c r="D36" i="23"/>
  <c r="D37" i="23"/>
  <c r="D38" i="23"/>
  <c r="D39" i="23"/>
  <c r="D40" i="23"/>
  <c r="D41" i="23"/>
  <c r="D42" i="23"/>
  <c r="D43" i="23"/>
  <c r="D44" i="23"/>
  <c r="D45" i="23"/>
  <c r="D46" i="23"/>
  <c r="D47" i="23"/>
  <c r="D48" i="23"/>
  <c r="D49" i="23"/>
  <c r="D50" i="23"/>
  <c r="D51" i="23"/>
  <c r="D52" i="23"/>
  <c r="D53" i="23"/>
  <c r="D54" i="23"/>
  <c r="D55" i="23"/>
  <c r="D56" i="23"/>
  <c r="D57" i="23"/>
  <c r="D58" i="23"/>
  <c r="D59" i="23"/>
  <c r="D60" i="23"/>
  <c r="D61" i="23"/>
  <c r="D62" i="23"/>
  <c r="D63" i="23"/>
  <c r="D64" i="23"/>
  <c r="D65" i="23"/>
  <c r="D66" i="23"/>
  <c r="D67" i="23"/>
  <c r="D68" i="23"/>
  <c r="D69" i="23"/>
  <c r="D70" i="23"/>
  <c r="D71" i="23"/>
  <c r="D72" i="23"/>
  <c r="D73" i="23"/>
  <c r="D74" i="23"/>
  <c r="D75" i="23"/>
  <c r="D76" i="23"/>
  <c r="D77" i="23"/>
  <c r="D78" i="23"/>
  <c r="D79" i="23"/>
  <c r="D80" i="23"/>
  <c r="D81" i="23"/>
  <c r="D82" i="23"/>
  <c r="E3" i="23"/>
  <c r="D3" i="23"/>
  <c r="F64" i="25"/>
  <c r="F65" i="25"/>
  <c r="G65" i="25" s="1"/>
  <c r="F72" i="25"/>
  <c r="F73" i="25"/>
  <c r="G73" i="25" s="1"/>
  <c r="F80" i="25"/>
  <c r="F81" i="25"/>
  <c r="G81" i="25" s="1"/>
  <c r="E4" i="25"/>
  <c r="E5" i="25"/>
  <c r="E6" i="25"/>
  <c r="E7" i="25"/>
  <c r="E8" i="25"/>
  <c r="E9" i="25"/>
  <c r="E10" i="25"/>
  <c r="E11" i="25"/>
  <c r="E12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E39" i="25"/>
  <c r="E40" i="25"/>
  <c r="E41" i="25"/>
  <c r="E42" i="25"/>
  <c r="E43" i="25"/>
  <c r="E44" i="25"/>
  <c r="E45" i="25"/>
  <c r="E46" i="25"/>
  <c r="E47" i="25"/>
  <c r="E48" i="25"/>
  <c r="E49" i="25"/>
  <c r="E50" i="25"/>
  <c r="E51" i="25"/>
  <c r="E52" i="25"/>
  <c r="E53" i="25"/>
  <c r="E54" i="25"/>
  <c r="E55" i="25"/>
  <c r="E56" i="25"/>
  <c r="E57" i="25"/>
  <c r="E58" i="25"/>
  <c r="E59" i="25"/>
  <c r="E60" i="25"/>
  <c r="E61" i="25"/>
  <c r="E62" i="25"/>
  <c r="F62" i="25" s="1"/>
  <c r="G62" i="25" s="1"/>
  <c r="E63" i="25"/>
  <c r="F63" i="25" s="1"/>
  <c r="G63" i="25" s="1"/>
  <c r="E64" i="25"/>
  <c r="E65" i="25"/>
  <c r="E66" i="25"/>
  <c r="F66" i="25" s="1"/>
  <c r="G66" i="25" s="1"/>
  <c r="E67" i="25"/>
  <c r="F67" i="25" s="1"/>
  <c r="E68" i="25"/>
  <c r="F68" i="25" s="1"/>
  <c r="E69" i="25"/>
  <c r="F69" i="25" s="1"/>
  <c r="G69" i="25" s="1"/>
  <c r="E70" i="25"/>
  <c r="F70" i="25" s="1"/>
  <c r="G70" i="25" s="1"/>
  <c r="E71" i="25"/>
  <c r="F71" i="25" s="1"/>
  <c r="G71" i="25" s="1"/>
  <c r="E72" i="25"/>
  <c r="E73" i="25"/>
  <c r="E74" i="25"/>
  <c r="F74" i="25" s="1"/>
  <c r="G74" i="25" s="1"/>
  <c r="E75" i="25"/>
  <c r="F75" i="25" s="1"/>
  <c r="G75" i="25" s="1"/>
  <c r="E76" i="25"/>
  <c r="F76" i="25" s="1"/>
  <c r="G76" i="25" s="1"/>
  <c r="E77" i="25"/>
  <c r="F77" i="25" s="1"/>
  <c r="G77" i="25" s="1"/>
  <c r="E78" i="25"/>
  <c r="F78" i="25" s="1"/>
  <c r="G78" i="25" s="1"/>
  <c r="E79" i="25"/>
  <c r="F79" i="25" s="1"/>
  <c r="G79" i="25" s="1"/>
  <c r="E80" i="25"/>
  <c r="E81" i="25"/>
  <c r="E82" i="25"/>
  <c r="F82" i="25" s="1"/>
  <c r="G82" i="25" s="1"/>
  <c r="D4" i="25"/>
  <c r="D5" i="25"/>
  <c r="D6" i="25"/>
  <c r="D7" i="25"/>
  <c r="D8" i="25"/>
  <c r="D9" i="25"/>
  <c r="D10" i="25"/>
  <c r="D11" i="25"/>
  <c r="D12" i="25"/>
  <c r="D13" i="25"/>
  <c r="D14" i="25"/>
  <c r="D15" i="25"/>
  <c r="D16" i="25"/>
  <c r="D17" i="25"/>
  <c r="D18" i="25"/>
  <c r="D19" i="25"/>
  <c r="D20" i="25"/>
  <c r="D21" i="25"/>
  <c r="D22" i="25"/>
  <c r="D23" i="25"/>
  <c r="D24" i="25"/>
  <c r="D25" i="25"/>
  <c r="D26" i="25"/>
  <c r="D27" i="25"/>
  <c r="D28" i="25"/>
  <c r="D29" i="25"/>
  <c r="D30" i="25"/>
  <c r="D31" i="25"/>
  <c r="D32" i="25"/>
  <c r="D33" i="25"/>
  <c r="D34" i="25"/>
  <c r="D35" i="25"/>
  <c r="D36" i="25"/>
  <c r="D37" i="25"/>
  <c r="D38" i="25"/>
  <c r="D39" i="25"/>
  <c r="D40" i="25"/>
  <c r="D41" i="25"/>
  <c r="D42" i="25"/>
  <c r="D43" i="25"/>
  <c r="D44" i="25"/>
  <c r="D45" i="25"/>
  <c r="D46" i="25"/>
  <c r="D47" i="25"/>
  <c r="D48" i="25"/>
  <c r="D49" i="25"/>
  <c r="D50" i="25"/>
  <c r="D51" i="25"/>
  <c r="D52" i="25"/>
  <c r="D53" i="25"/>
  <c r="D54" i="25"/>
  <c r="D55" i="25"/>
  <c r="D56" i="25"/>
  <c r="D57" i="25"/>
  <c r="D58" i="25"/>
  <c r="D59" i="25"/>
  <c r="D60" i="25"/>
  <c r="D61" i="25"/>
  <c r="D62" i="25"/>
  <c r="D63" i="25"/>
  <c r="D64" i="25"/>
  <c r="D65" i="25"/>
  <c r="D66" i="25"/>
  <c r="D67" i="25"/>
  <c r="D68" i="25"/>
  <c r="D69" i="25"/>
  <c r="D70" i="25"/>
  <c r="D71" i="25"/>
  <c r="D72" i="25"/>
  <c r="D73" i="25"/>
  <c r="D74" i="25"/>
  <c r="D75" i="25"/>
  <c r="D76" i="25"/>
  <c r="D77" i="25"/>
  <c r="D78" i="25"/>
  <c r="D79" i="25"/>
  <c r="D80" i="25"/>
  <c r="D81" i="25"/>
  <c r="D82" i="25"/>
  <c r="E3" i="25"/>
  <c r="D3" i="25"/>
  <c r="E4" i="24"/>
  <c r="E5" i="24"/>
  <c r="E6" i="24"/>
  <c r="E7" i="24"/>
  <c r="E8" i="24"/>
  <c r="E9" i="24"/>
  <c r="E10" i="24"/>
  <c r="E11" i="24"/>
  <c r="E12" i="24"/>
  <c r="E13" i="24"/>
  <c r="E14" i="24"/>
  <c r="E15" i="24"/>
  <c r="E16" i="24"/>
  <c r="E17" i="24"/>
  <c r="E18" i="24"/>
  <c r="E19" i="24"/>
  <c r="E20" i="24"/>
  <c r="E21" i="24"/>
  <c r="E22" i="24"/>
  <c r="E23" i="24"/>
  <c r="E24" i="24"/>
  <c r="E25" i="24"/>
  <c r="E26" i="24"/>
  <c r="E27" i="24"/>
  <c r="E28" i="24"/>
  <c r="E29" i="24"/>
  <c r="E30" i="24"/>
  <c r="E31" i="24"/>
  <c r="E32" i="24"/>
  <c r="E33" i="24"/>
  <c r="E34" i="24"/>
  <c r="E35" i="24"/>
  <c r="E36" i="24"/>
  <c r="E37" i="24"/>
  <c r="E38" i="24"/>
  <c r="E39" i="24"/>
  <c r="E40" i="24"/>
  <c r="E41" i="24"/>
  <c r="E42" i="24"/>
  <c r="E43" i="24"/>
  <c r="E44" i="24"/>
  <c r="E45" i="24"/>
  <c r="E46" i="24"/>
  <c r="E47" i="24"/>
  <c r="E48" i="24"/>
  <c r="E49" i="24"/>
  <c r="E50" i="24"/>
  <c r="E51" i="24"/>
  <c r="E52" i="24"/>
  <c r="E53" i="24"/>
  <c r="E54" i="24"/>
  <c r="E55" i="24"/>
  <c r="E56" i="24"/>
  <c r="E57" i="24"/>
  <c r="E58" i="24"/>
  <c r="E59" i="24"/>
  <c r="E60" i="24"/>
  <c r="E61" i="24"/>
  <c r="E62" i="24"/>
  <c r="F62" i="24" s="1"/>
  <c r="G62" i="24" s="1"/>
  <c r="E63" i="24"/>
  <c r="F63" i="24" s="1"/>
  <c r="G63" i="24" s="1"/>
  <c r="E64" i="24"/>
  <c r="F64" i="24" s="1"/>
  <c r="E65" i="24"/>
  <c r="F65" i="24" s="1"/>
  <c r="E66" i="24"/>
  <c r="F66" i="24" s="1"/>
  <c r="E67" i="24"/>
  <c r="F67" i="24" s="1"/>
  <c r="G67" i="24" s="1"/>
  <c r="E68" i="24"/>
  <c r="F68" i="24" s="1"/>
  <c r="G68" i="24" s="1"/>
  <c r="E69" i="24"/>
  <c r="F69" i="24" s="1"/>
  <c r="G69" i="24" s="1"/>
  <c r="E70" i="24"/>
  <c r="F70" i="24" s="1"/>
  <c r="G70" i="24" s="1"/>
  <c r="E71" i="24"/>
  <c r="F71" i="24" s="1"/>
  <c r="G71" i="24" s="1"/>
  <c r="E72" i="24"/>
  <c r="F72" i="24" s="1"/>
  <c r="E73" i="24"/>
  <c r="F73" i="24" s="1"/>
  <c r="E74" i="24"/>
  <c r="F74" i="24" s="1"/>
  <c r="E75" i="24"/>
  <c r="F75" i="24" s="1"/>
  <c r="G75" i="24" s="1"/>
  <c r="E76" i="24"/>
  <c r="F76" i="24" s="1"/>
  <c r="G76" i="24" s="1"/>
  <c r="E77" i="24"/>
  <c r="F77" i="24" s="1"/>
  <c r="G77" i="24" s="1"/>
  <c r="E78" i="24"/>
  <c r="F78" i="24" s="1"/>
  <c r="G78" i="24" s="1"/>
  <c r="E79" i="24"/>
  <c r="F79" i="24" s="1"/>
  <c r="G79" i="24" s="1"/>
  <c r="E80" i="24"/>
  <c r="F80" i="24" s="1"/>
  <c r="E81" i="24"/>
  <c r="F81" i="24" s="1"/>
  <c r="E82" i="24"/>
  <c r="F82" i="24" s="1"/>
  <c r="D4" i="24"/>
  <c r="D5" i="24"/>
  <c r="D6" i="24"/>
  <c r="D7" i="24"/>
  <c r="D8" i="24"/>
  <c r="D9" i="24"/>
  <c r="D10" i="24"/>
  <c r="D11" i="24"/>
  <c r="D12" i="24"/>
  <c r="D13" i="24"/>
  <c r="D14" i="24"/>
  <c r="D15" i="24"/>
  <c r="D16" i="24"/>
  <c r="D17" i="24"/>
  <c r="D18" i="24"/>
  <c r="D19" i="24"/>
  <c r="D20" i="24"/>
  <c r="D21" i="24"/>
  <c r="D22" i="24"/>
  <c r="D23" i="24"/>
  <c r="D24" i="24"/>
  <c r="D25" i="24"/>
  <c r="D26" i="24"/>
  <c r="D27" i="24"/>
  <c r="D28" i="24"/>
  <c r="D29" i="24"/>
  <c r="D30" i="24"/>
  <c r="D31" i="24"/>
  <c r="D32" i="24"/>
  <c r="D33" i="24"/>
  <c r="D34" i="24"/>
  <c r="D35" i="24"/>
  <c r="D36" i="24"/>
  <c r="D37" i="24"/>
  <c r="D38" i="24"/>
  <c r="D39" i="24"/>
  <c r="D40" i="24"/>
  <c r="D41" i="24"/>
  <c r="D42" i="24"/>
  <c r="D43" i="24"/>
  <c r="D44" i="24"/>
  <c r="D45" i="24"/>
  <c r="D46" i="24"/>
  <c r="D47" i="24"/>
  <c r="D48" i="24"/>
  <c r="D49" i="24"/>
  <c r="D50" i="24"/>
  <c r="D51" i="24"/>
  <c r="D52" i="24"/>
  <c r="D53" i="24"/>
  <c r="D54" i="24"/>
  <c r="D55" i="24"/>
  <c r="D56" i="24"/>
  <c r="D57" i="24"/>
  <c r="D58" i="24"/>
  <c r="D59" i="24"/>
  <c r="D60" i="24"/>
  <c r="D61" i="24"/>
  <c r="D62" i="24"/>
  <c r="D63" i="24"/>
  <c r="D64" i="24"/>
  <c r="D65" i="24"/>
  <c r="D66" i="24"/>
  <c r="D67" i="24"/>
  <c r="D68" i="24"/>
  <c r="D69" i="24"/>
  <c r="D70" i="24"/>
  <c r="D71" i="24"/>
  <c r="D72" i="24"/>
  <c r="D73" i="24"/>
  <c r="D74" i="24"/>
  <c r="D75" i="24"/>
  <c r="D76" i="24"/>
  <c r="D77" i="24"/>
  <c r="D78" i="24"/>
  <c r="D79" i="24"/>
  <c r="D80" i="24"/>
  <c r="D81" i="24"/>
  <c r="D82" i="24"/>
  <c r="E3" i="24"/>
  <c r="D3" i="24"/>
  <c r="E4" i="22"/>
  <c r="E5" i="22"/>
  <c r="E6" i="22"/>
  <c r="E7" i="22"/>
  <c r="E8" i="22"/>
  <c r="E9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27" i="22"/>
  <c r="E28" i="22"/>
  <c r="E29" i="22"/>
  <c r="E30" i="22"/>
  <c r="E31" i="22"/>
  <c r="E32" i="22"/>
  <c r="E33" i="22"/>
  <c r="E34" i="22"/>
  <c r="E35" i="22"/>
  <c r="E36" i="22"/>
  <c r="E37" i="22"/>
  <c r="E38" i="22"/>
  <c r="E39" i="22"/>
  <c r="E40" i="22"/>
  <c r="E41" i="22"/>
  <c r="E42" i="22"/>
  <c r="E43" i="22"/>
  <c r="E44" i="22"/>
  <c r="E45" i="22"/>
  <c r="E46" i="22"/>
  <c r="E47" i="22"/>
  <c r="E48" i="22"/>
  <c r="E49" i="22"/>
  <c r="E50" i="22"/>
  <c r="E51" i="22"/>
  <c r="E52" i="22"/>
  <c r="E53" i="22"/>
  <c r="E54" i="22"/>
  <c r="E55" i="22"/>
  <c r="E56" i="22"/>
  <c r="E57" i="22"/>
  <c r="E58" i="22"/>
  <c r="E59" i="22"/>
  <c r="E60" i="22"/>
  <c r="E61" i="22"/>
  <c r="E62" i="22"/>
  <c r="F62" i="22" s="1"/>
  <c r="E63" i="22"/>
  <c r="F63" i="22" s="1"/>
  <c r="E64" i="22"/>
  <c r="F64" i="22" s="1"/>
  <c r="G64" i="22" s="1"/>
  <c r="E65" i="22"/>
  <c r="F65" i="22" s="1"/>
  <c r="E66" i="22"/>
  <c r="F66" i="22" s="1"/>
  <c r="G66" i="22" s="1"/>
  <c r="E67" i="22"/>
  <c r="F67" i="22" s="1"/>
  <c r="E68" i="22"/>
  <c r="F68" i="22" s="1"/>
  <c r="E69" i="22"/>
  <c r="F69" i="22" s="1"/>
  <c r="E70" i="22"/>
  <c r="F70" i="22" s="1"/>
  <c r="E71" i="22"/>
  <c r="F71" i="22" s="1"/>
  <c r="E72" i="22"/>
  <c r="F72" i="22" s="1"/>
  <c r="G72" i="22" s="1"/>
  <c r="E73" i="22"/>
  <c r="F73" i="22" s="1"/>
  <c r="E74" i="22"/>
  <c r="F74" i="22" s="1"/>
  <c r="G74" i="22" s="1"/>
  <c r="E75" i="22"/>
  <c r="F75" i="22" s="1"/>
  <c r="E76" i="22"/>
  <c r="F76" i="22" s="1"/>
  <c r="E77" i="22"/>
  <c r="F77" i="22" s="1"/>
  <c r="E78" i="22"/>
  <c r="F78" i="22" s="1"/>
  <c r="E79" i="22"/>
  <c r="F79" i="22" s="1"/>
  <c r="E80" i="22"/>
  <c r="F80" i="22" s="1"/>
  <c r="G80" i="22" s="1"/>
  <c r="E81" i="22"/>
  <c r="F81" i="22" s="1"/>
  <c r="E82" i="22"/>
  <c r="F82" i="22" s="1"/>
  <c r="G82" i="22" s="1"/>
  <c r="D4" i="22"/>
  <c r="D5" i="22"/>
  <c r="D6" i="22"/>
  <c r="D7" i="22"/>
  <c r="D8" i="22"/>
  <c r="D9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5" i="22"/>
  <c r="D26" i="22"/>
  <c r="D27" i="22"/>
  <c r="D28" i="22"/>
  <c r="D29" i="22"/>
  <c r="D30" i="22"/>
  <c r="D31" i="22"/>
  <c r="D32" i="22"/>
  <c r="D33" i="22"/>
  <c r="D34" i="22"/>
  <c r="D35" i="22"/>
  <c r="D36" i="22"/>
  <c r="D37" i="22"/>
  <c r="D38" i="22"/>
  <c r="D39" i="22"/>
  <c r="D40" i="22"/>
  <c r="D41" i="22"/>
  <c r="D42" i="22"/>
  <c r="D43" i="22"/>
  <c r="D44" i="22"/>
  <c r="D45" i="22"/>
  <c r="D46" i="22"/>
  <c r="D47" i="22"/>
  <c r="D48" i="22"/>
  <c r="D49" i="22"/>
  <c r="D50" i="22"/>
  <c r="D51" i="22"/>
  <c r="D52" i="22"/>
  <c r="D53" i="22"/>
  <c r="D54" i="22"/>
  <c r="D55" i="22"/>
  <c r="D56" i="22"/>
  <c r="D57" i="22"/>
  <c r="D58" i="22"/>
  <c r="D59" i="22"/>
  <c r="D60" i="22"/>
  <c r="D61" i="22"/>
  <c r="D62" i="22"/>
  <c r="D63" i="22"/>
  <c r="D64" i="22"/>
  <c r="D65" i="22"/>
  <c r="D66" i="22"/>
  <c r="D67" i="22"/>
  <c r="D68" i="22"/>
  <c r="D69" i="22"/>
  <c r="D70" i="22"/>
  <c r="D71" i="22"/>
  <c r="D72" i="22"/>
  <c r="D73" i="22"/>
  <c r="D74" i="22"/>
  <c r="D75" i="22"/>
  <c r="D76" i="22"/>
  <c r="D77" i="22"/>
  <c r="D78" i="22"/>
  <c r="D79" i="22"/>
  <c r="D80" i="22"/>
  <c r="D81" i="22"/>
  <c r="D82" i="22"/>
  <c r="E3" i="22"/>
  <c r="D3" i="22"/>
  <c r="E4" i="21"/>
  <c r="E5" i="21"/>
  <c r="E6" i="21"/>
  <c r="E7" i="21"/>
  <c r="E8" i="21"/>
  <c r="E9" i="21"/>
  <c r="E10" i="21"/>
  <c r="E11" i="21"/>
  <c r="E12" i="21"/>
  <c r="E13" i="21"/>
  <c r="E14" i="21"/>
  <c r="E15" i="21"/>
  <c r="E16" i="21"/>
  <c r="E17" i="21"/>
  <c r="E18" i="21"/>
  <c r="E19" i="21"/>
  <c r="E20" i="21"/>
  <c r="E21" i="21"/>
  <c r="E22" i="21"/>
  <c r="E23" i="21"/>
  <c r="E24" i="21"/>
  <c r="E25" i="21"/>
  <c r="E26" i="21"/>
  <c r="E27" i="21"/>
  <c r="E28" i="21"/>
  <c r="E29" i="21"/>
  <c r="E30" i="21"/>
  <c r="E31" i="21"/>
  <c r="E32" i="21"/>
  <c r="E33" i="21"/>
  <c r="E34" i="21"/>
  <c r="E35" i="21"/>
  <c r="E36" i="21"/>
  <c r="E37" i="21"/>
  <c r="E38" i="21"/>
  <c r="E39" i="21"/>
  <c r="E40" i="21"/>
  <c r="E41" i="21"/>
  <c r="E42" i="21"/>
  <c r="E43" i="21"/>
  <c r="E44" i="21"/>
  <c r="E45" i="21"/>
  <c r="E46" i="21"/>
  <c r="E47" i="21"/>
  <c r="E48" i="21"/>
  <c r="E49" i="21"/>
  <c r="E50" i="21"/>
  <c r="E51" i="21"/>
  <c r="E52" i="21"/>
  <c r="E53" i="21"/>
  <c r="E54" i="21"/>
  <c r="E55" i="21"/>
  <c r="E56" i="21"/>
  <c r="E57" i="21"/>
  <c r="E58" i="21"/>
  <c r="E59" i="21"/>
  <c r="E60" i="21"/>
  <c r="E61" i="21"/>
  <c r="E62" i="21"/>
  <c r="F62" i="21" s="1"/>
  <c r="G62" i="21" s="1"/>
  <c r="E63" i="21"/>
  <c r="F63" i="21" s="1"/>
  <c r="G63" i="21" s="1"/>
  <c r="E64" i="21"/>
  <c r="F64" i="21" s="1"/>
  <c r="G64" i="21" s="1"/>
  <c r="E65" i="21"/>
  <c r="F65" i="21" s="1"/>
  <c r="G65" i="21" s="1"/>
  <c r="E66" i="21"/>
  <c r="F66" i="21" s="1"/>
  <c r="G66" i="21" s="1"/>
  <c r="E67" i="21"/>
  <c r="F67" i="21" s="1"/>
  <c r="G67" i="21" s="1"/>
  <c r="E68" i="21"/>
  <c r="F68" i="21" s="1"/>
  <c r="G68" i="21" s="1"/>
  <c r="E69" i="21"/>
  <c r="F69" i="21" s="1"/>
  <c r="E70" i="21"/>
  <c r="F70" i="21" s="1"/>
  <c r="G70" i="21" s="1"/>
  <c r="E71" i="21"/>
  <c r="F71" i="21" s="1"/>
  <c r="G71" i="21" s="1"/>
  <c r="E72" i="21"/>
  <c r="F72" i="21" s="1"/>
  <c r="G72" i="21" s="1"/>
  <c r="E73" i="21"/>
  <c r="F73" i="21" s="1"/>
  <c r="G73" i="21" s="1"/>
  <c r="E74" i="21"/>
  <c r="F74" i="21" s="1"/>
  <c r="G74" i="21" s="1"/>
  <c r="E75" i="21"/>
  <c r="F75" i="21" s="1"/>
  <c r="G75" i="21" s="1"/>
  <c r="E76" i="21"/>
  <c r="F76" i="21" s="1"/>
  <c r="G76" i="21" s="1"/>
  <c r="E77" i="21"/>
  <c r="F77" i="21" s="1"/>
  <c r="E78" i="21"/>
  <c r="F78" i="21" s="1"/>
  <c r="G78" i="21" s="1"/>
  <c r="E79" i="21"/>
  <c r="F79" i="21" s="1"/>
  <c r="G79" i="21" s="1"/>
  <c r="E80" i="21"/>
  <c r="F80" i="21" s="1"/>
  <c r="G80" i="21" s="1"/>
  <c r="E81" i="21"/>
  <c r="F81" i="21" s="1"/>
  <c r="G81" i="21" s="1"/>
  <c r="E82" i="21"/>
  <c r="F82" i="21" s="1"/>
  <c r="G82" i="21" s="1"/>
  <c r="D4" i="21"/>
  <c r="D5" i="21"/>
  <c r="D6" i="21"/>
  <c r="D7" i="21"/>
  <c r="D8" i="21"/>
  <c r="D9" i="21"/>
  <c r="D10" i="21"/>
  <c r="D11" i="21"/>
  <c r="D12" i="21"/>
  <c r="D13" i="21"/>
  <c r="D14" i="21"/>
  <c r="D15" i="21"/>
  <c r="D16" i="21"/>
  <c r="D17" i="21"/>
  <c r="D18" i="21"/>
  <c r="D19" i="21"/>
  <c r="D20" i="21"/>
  <c r="D21" i="21"/>
  <c r="D22" i="21"/>
  <c r="D23" i="21"/>
  <c r="D24" i="21"/>
  <c r="D25" i="21"/>
  <c r="D26" i="21"/>
  <c r="D27" i="21"/>
  <c r="D28" i="21"/>
  <c r="D29" i="21"/>
  <c r="D30" i="21"/>
  <c r="D31" i="21"/>
  <c r="D32" i="21"/>
  <c r="D33" i="21"/>
  <c r="D34" i="21"/>
  <c r="D35" i="21"/>
  <c r="D36" i="21"/>
  <c r="D37" i="21"/>
  <c r="D38" i="21"/>
  <c r="D39" i="21"/>
  <c r="D40" i="21"/>
  <c r="D41" i="21"/>
  <c r="D42" i="21"/>
  <c r="D43" i="21"/>
  <c r="D44" i="21"/>
  <c r="D45" i="21"/>
  <c r="D46" i="21"/>
  <c r="D47" i="21"/>
  <c r="D48" i="21"/>
  <c r="D49" i="21"/>
  <c r="D50" i="21"/>
  <c r="D51" i="21"/>
  <c r="D52" i="21"/>
  <c r="D53" i="21"/>
  <c r="D54" i="21"/>
  <c r="D55" i="21"/>
  <c r="D56" i="21"/>
  <c r="D57" i="21"/>
  <c r="D58" i="21"/>
  <c r="D59" i="21"/>
  <c r="D60" i="21"/>
  <c r="D61" i="21"/>
  <c r="D62" i="21"/>
  <c r="D63" i="21"/>
  <c r="D64" i="21"/>
  <c r="D65" i="21"/>
  <c r="D66" i="21"/>
  <c r="D67" i="21"/>
  <c r="D68" i="21"/>
  <c r="D69" i="21"/>
  <c r="D70" i="21"/>
  <c r="D71" i="21"/>
  <c r="D72" i="21"/>
  <c r="D73" i="21"/>
  <c r="D74" i="21"/>
  <c r="D75" i="21"/>
  <c r="D76" i="21"/>
  <c r="D77" i="21"/>
  <c r="D78" i="21"/>
  <c r="D79" i="21"/>
  <c r="D80" i="21"/>
  <c r="D81" i="21"/>
  <c r="D82" i="21"/>
  <c r="E3" i="21"/>
  <c r="D3" i="21"/>
  <c r="E4" i="20"/>
  <c r="E5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E32" i="20"/>
  <c r="E33" i="20"/>
  <c r="E34" i="20"/>
  <c r="E35" i="20"/>
  <c r="E36" i="20"/>
  <c r="E37" i="20"/>
  <c r="E38" i="20"/>
  <c r="E39" i="20"/>
  <c r="E40" i="20"/>
  <c r="E41" i="20"/>
  <c r="E42" i="20"/>
  <c r="E43" i="20"/>
  <c r="E44" i="20"/>
  <c r="E45" i="20"/>
  <c r="E46" i="20"/>
  <c r="E47" i="20"/>
  <c r="E48" i="20"/>
  <c r="E49" i="20"/>
  <c r="E50" i="20"/>
  <c r="E51" i="20"/>
  <c r="E52" i="20"/>
  <c r="E53" i="20"/>
  <c r="E54" i="20"/>
  <c r="E55" i="20"/>
  <c r="E56" i="20"/>
  <c r="E57" i="20"/>
  <c r="E58" i="20"/>
  <c r="E59" i="20"/>
  <c r="E60" i="20"/>
  <c r="E61" i="20"/>
  <c r="E62" i="20"/>
  <c r="F62" i="20" s="1"/>
  <c r="G62" i="20" s="1"/>
  <c r="E63" i="20"/>
  <c r="F63" i="20" s="1"/>
  <c r="G63" i="20" s="1"/>
  <c r="E64" i="20"/>
  <c r="F64" i="20" s="1"/>
  <c r="E65" i="20"/>
  <c r="F65" i="20" s="1"/>
  <c r="E66" i="20"/>
  <c r="F66" i="20" s="1"/>
  <c r="E67" i="20"/>
  <c r="F67" i="20" s="1"/>
  <c r="G67" i="20" s="1"/>
  <c r="E68" i="20"/>
  <c r="F68" i="20" s="1"/>
  <c r="G68" i="20" s="1"/>
  <c r="E69" i="20"/>
  <c r="F69" i="20" s="1"/>
  <c r="G69" i="20" s="1"/>
  <c r="E70" i="20"/>
  <c r="F70" i="20" s="1"/>
  <c r="G70" i="20" s="1"/>
  <c r="E71" i="20"/>
  <c r="F71" i="20" s="1"/>
  <c r="G71" i="20" s="1"/>
  <c r="E72" i="20"/>
  <c r="F72" i="20" s="1"/>
  <c r="E73" i="20"/>
  <c r="F73" i="20" s="1"/>
  <c r="E74" i="20"/>
  <c r="F74" i="20" s="1"/>
  <c r="E75" i="20"/>
  <c r="F75" i="20" s="1"/>
  <c r="G75" i="20" s="1"/>
  <c r="E76" i="20"/>
  <c r="F76" i="20" s="1"/>
  <c r="G76" i="20" s="1"/>
  <c r="E77" i="20"/>
  <c r="F77" i="20" s="1"/>
  <c r="G77" i="20" s="1"/>
  <c r="E78" i="20"/>
  <c r="F78" i="20" s="1"/>
  <c r="G78" i="20" s="1"/>
  <c r="E79" i="20"/>
  <c r="F79" i="20" s="1"/>
  <c r="G79" i="20" s="1"/>
  <c r="E80" i="20"/>
  <c r="F80" i="20" s="1"/>
  <c r="E81" i="20"/>
  <c r="F81" i="20" s="1"/>
  <c r="E82" i="20"/>
  <c r="F82" i="20" s="1"/>
  <c r="D4" i="20"/>
  <c r="D5" i="20"/>
  <c r="D6" i="20"/>
  <c r="D7" i="20"/>
  <c r="D8" i="20"/>
  <c r="D9" i="20"/>
  <c r="D10" i="20"/>
  <c r="D11" i="20"/>
  <c r="D12" i="20"/>
  <c r="D13" i="20"/>
  <c r="D14" i="20"/>
  <c r="D15" i="20"/>
  <c r="D16" i="20"/>
  <c r="D17" i="20"/>
  <c r="D18" i="20"/>
  <c r="D19" i="20"/>
  <c r="D20" i="20"/>
  <c r="D21" i="20"/>
  <c r="D22" i="20"/>
  <c r="D23" i="20"/>
  <c r="D24" i="20"/>
  <c r="D25" i="20"/>
  <c r="D26" i="20"/>
  <c r="D27" i="20"/>
  <c r="D28" i="20"/>
  <c r="D29" i="20"/>
  <c r="D30" i="20"/>
  <c r="D31" i="20"/>
  <c r="D32" i="20"/>
  <c r="D33" i="20"/>
  <c r="D34" i="20"/>
  <c r="D35" i="20"/>
  <c r="D36" i="20"/>
  <c r="D37" i="20"/>
  <c r="D38" i="20"/>
  <c r="D39" i="20"/>
  <c r="D40" i="20"/>
  <c r="D41" i="20"/>
  <c r="D42" i="20"/>
  <c r="D43" i="20"/>
  <c r="D44" i="20"/>
  <c r="D45" i="20"/>
  <c r="D46" i="20"/>
  <c r="D47" i="20"/>
  <c r="D48" i="20"/>
  <c r="D49" i="20"/>
  <c r="D50" i="20"/>
  <c r="D51" i="20"/>
  <c r="D52" i="20"/>
  <c r="D53" i="20"/>
  <c r="D54" i="20"/>
  <c r="D55" i="20"/>
  <c r="D56" i="20"/>
  <c r="D57" i="20"/>
  <c r="D58" i="20"/>
  <c r="D59" i="20"/>
  <c r="D60" i="20"/>
  <c r="D61" i="20"/>
  <c r="D62" i="20"/>
  <c r="D63" i="20"/>
  <c r="D64" i="20"/>
  <c r="D65" i="20"/>
  <c r="D66" i="20"/>
  <c r="D67" i="20"/>
  <c r="D68" i="20"/>
  <c r="D69" i="20"/>
  <c r="D70" i="20"/>
  <c r="D71" i="20"/>
  <c r="D72" i="20"/>
  <c r="D73" i="20"/>
  <c r="D74" i="20"/>
  <c r="D75" i="20"/>
  <c r="D76" i="20"/>
  <c r="D77" i="20"/>
  <c r="D78" i="20"/>
  <c r="D79" i="20"/>
  <c r="D80" i="20"/>
  <c r="D81" i="20"/>
  <c r="D82" i="20"/>
  <c r="E3" i="20"/>
  <c r="D3" i="20"/>
  <c r="E57" i="19"/>
  <c r="E58" i="19"/>
  <c r="E4" i="19"/>
  <c r="E5" i="19"/>
  <c r="E6" i="19"/>
  <c r="E7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24" i="19"/>
  <c r="E25" i="19"/>
  <c r="E26" i="19"/>
  <c r="E27" i="19"/>
  <c r="E28" i="19"/>
  <c r="E29" i="19"/>
  <c r="E30" i="19"/>
  <c r="E31" i="19"/>
  <c r="E32" i="19"/>
  <c r="E33" i="19"/>
  <c r="E34" i="19"/>
  <c r="E35" i="19"/>
  <c r="E36" i="19"/>
  <c r="E37" i="19"/>
  <c r="E38" i="19"/>
  <c r="E39" i="19"/>
  <c r="E40" i="19"/>
  <c r="E41" i="19"/>
  <c r="E42" i="19"/>
  <c r="E43" i="19"/>
  <c r="E44" i="19"/>
  <c r="E45" i="19"/>
  <c r="E46" i="19"/>
  <c r="E47" i="19"/>
  <c r="E48" i="19"/>
  <c r="E49" i="19"/>
  <c r="E50" i="19"/>
  <c r="E51" i="19"/>
  <c r="E52" i="19"/>
  <c r="E53" i="19"/>
  <c r="E54" i="19"/>
  <c r="E55" i="19"/>
  <c r="E56" i="19"/>
  <c r="E59" i="19"/>
  <c r="E60" i="19"/>
  <c r="E61" i="19"/>
  <c r="E62" i="19"/>
  <c r="F62" i="19" s="1"/>
  <c r="E63" i="19"/>
  <c r="F63" i="19" s="1"/>
  <c r="G63" i="19" s="1"/>
  <c r="E64" i="19"/>
  <c r="F64" i="19" s="1"/>
  <c r="E65" i="19"/>
  <c r="F65" i="19" s="1"/>
  <c r="G65" i="19" s="1"/>
  <c r="E66" i="19"/>
  <c r="F66" i="19" s="1"/>
  <c r="G66" i="19" s="1"/>
  <c r="E67" i="19"/>
  <c r="F67" i="19" s="1"/>
  <c r="E68" i="19"/>
  <c r="F68" i="19" s="1"/>
  <c r="E69" i="19"/>
  <c r="F69" i="19" s="1"/>
  <c r="E70" i="19"/>
  <c r="F70" i="19" s="1"/>
  <c r="G70" i="19" s="1"/>
  <c r="E71" i="19"/>
  <c r="F71" i="19" s="1"/>
  <c r="G71" i="19" s="1"/>
  <c r="E72" i="19"/>
  <c r="F72" i="19" s="1"/>
  <c r="G72" i="19" s="1"/>
  <c r="E73" i="19"/>
  <c r="F73" i="19" s="1"/>
  <c r="G73" i="19" s="1"/>
  <c r="E74" i="19"/>
  <c r="F74" i="19" s="1"/>
  <c r="G74" i="19" s="1"/>
  <c r="E75" i="19"/>
  <c r="F75" i="19" s="1"/>
  <c r="E76" i="19"/>
  <c r="F76" i="19" s="1"/>
  <c r="E77" i="19"/>
  <c r="F77" i="19" s="1"/>
  <c r="E78" i="19"/>
  <c r="F78" i="19" s="1"/>
  <c r="G78" i="19" s="1"/>
  <c r="E79" i="19"/>
  <c r="F79" i="19" s="1"/>
  <c r="G79" i="19" s="1"/>
  <c r="E80" i="19"/>
  <c r="F80" i="19" s="1"/>
  <c r="G80" i="19" s="1"/>
  <c r="E81" i="19"/>
  <c r="F81" i="19" s="1"/>
  <c r="G81" i="19" s="1"/>
  <c r="E82" i="19"/>
  <c r="F82" i="19" s="1"/>
  <c r="G82" i="19" s="1"/>
  <c r="D4" i="19"/>
  <c r="D5" i="19"/>
  <c r="D6" i="19"/>
  <c r="D7" i="19"/>
  <c r="D8" i="19"/>
  <c r="D9" i="19"/>
  <c r="D10" i="19"/>
  <c r="D11" i="19"/>
  <c r="D12" i="19"/>
  <c r="D13" i="19"/>
  <c r="D14" i="19"/>
  <c r="D15" i="19"/>
  <c r="D16" i="19"/>
  <c r="D17" i="19"/>
  <c r="D18" i="19"/>
  <c r="D19" i="19"/>
  <c r="D20" i="19"/>
  <c r="D21" i="19"/>
  <c r="D22" i="19"/>
  <c r="D23" i="19"/>
  <c r="D24" i="19"/>
  <c r="D25" i="19"/>
  <c r="D26" i="19"/>
  <c r="D27" i="19"/>
  <c r="D28" i="19"/>
  <c r="D29" i="19"/>
  <c r="D30" i="19"/>
  <c r="D31" i="19"/>
  <c r="D32" i="19"/>
  <c r="D33" i="19"/>
  <c r="D34" i="19"/>
  <c r="D35" i="19"/>
  <c r="D36" i="19"/>
  <c r="D37" i="19"/>
  <c r="D38" i="19"/>
  <c r="D39" i="19"/>
  <c r="D40" i="19"/>
  <c r="D41" i="19"/>
  <c r="D42" i="19"/>
  <c r="D43" i="19"/>
  <c r="D44" i="19"/>
  <c r="D45" i="19"/>
  <c r="D46" i="19"/>
  <c r="D47" i="19"/>
  <c r="D48" i="19"/>
  <c r="D49" i="19"/>
  <c r="D50" i="19"/>
  <c r="D51" i="19"/>
  <c r="D52" i="19"/>
  <c r="D53" i="19"/>
  <c r="D54" i="19"/>
  <c r="D55" i="19"/>
  <c r="D56" i="19"/>
  <c r="D57" i="19"/>
  <c r="D58" i="19"/>
  <c r="D59" i="19"/>
  <c r="D60" i="19"/>
  <c r="D61" i="19"/>
  <c r="D62" i="19"/>
  <c r="D63" i="19"/>
  <c r="D64" i="19"/>
  <c r="D65" i="19"/>
  <c r="D66" i="19"/>
  <c r="D67" i="19"/>
  <c r="D68" i="19"/>
  <c r="D69" i="19"/>
  <c r="D70" i="19"/>
  <c r="D71" i="19"/>
  <c r="D72" i="19"/>
  <c r="D73" i="19"/>
  <c r="D74" i="19"/>
  <c r="D75" i="19"/>
  <c r="D76" i="19"/>
  <c r="D77" i="19"/>
  <c r="D78" i="19"/>
  <c r="D79" i="19"/>
  <c r="D80" i="19"/>
  <c r="D81" i="19"/>
  <c r="D82" i="19"/>
  <c r="E3" i="19"/>
  <c r="D3" i="19"/>
  <c r="E4" i="18"/>
  <c r="E5" i="18"/>
  <c r="E6" i="18"/>
  <c r="E7" i="18"/>
  <c r="E8" i="18"/>
  <c r="E9" i="18"/>
  <c r="E10" i="18"/>
  <c r="E11" i="18"/>
  <c r="E12" i="18"/>
  <c r="E13" i="18"/>
  <c r="E14" i="18"/>
  <c r="E15" i="18"/>
  <c r="E16" i="18"/>
  <c r="E17" i="18"/>
  <c r="E18" i="18"/>
  <c r="E19" i="18"/>
  <c r="E20" i="18"/>
  <c r="E21" i="18"/>
  <c r="E22" i="18"/>
  <c r="E23" i="18"/>
  <c r="E24" i="18"/>
  <c r="E25" i="18"/>
  <c r="E26" i="18"/>
  <c r="E27" i="18"/>
  <c r="E28" i="18"/>
  <c r="E29" i="18"/>
  <c r="E30" i="18"/>
  <c r="E31" i="18"/>
  <c r="E32" i="18"/>
  <c r="E33" i="18"/>
  <c r="E34" i="18"/>
  <c r="E35" i="18"/>
  <c r="E36" i="18"/>
  <c r="E37" i="18"/>
  <c r="E38" i="18"/>
  <c r="E39" i="18"/>
  <c r="E40" i="18"/>
  <c r="E41" i="18"/>
  <c r="E42" i="18"/>
  <c r="E43" i="18"/>
  <c r="E44" i="18"/>
  <c r="E45" i="18"/>
  <c r="E46" i="18"/>
  <c r="E47" i="18"/>
  <c r="E48" i="18"/>
  <c r="E49" i="18"/>
  <c r="E50" i="18"/>
  <c r="E51" i="18"/>
  <c r="E52" i="18"/>
  <c r="E53" i="18"/>
  <c r="E54" i="18"/>
  <c r="E55" i="18"/>
  <c r="E56" i="18"/>
  <c r="E57" i="18"/>
  <c r="E58" i="18"/>
  <c r="E59" i="18"/>
  <c r="E60" i="18"/>
  <c r="E61" i="18"/>
  <c r="E62" i="18"/>
  <c r="F62" i="18" s="1"/>
  <c r="E63" i="18"/>
  <c r="F63" i="18" s="1"/>
  <c r="E64" i="18"/>
  <c r="F64" i="18" s="1"/>
  <c r="E65" i="18"/>
  <c r="F65" i="18" s="1"/>
  <c r="G65" i="18" s="1"/>
  <c r="E66" i="18"/>
  <c r="F66" i="18" s="1"/>
  <c r="G66" i="18" s="1"/>
  <c r="E67" i="18"/>
  <c r="F67" i="18" s="1"/>
  <c r="G67" i="18" s="1"/>
  <c r="E68" i="18"/>
  <c r="F68" i="18" s="1"/>
  <c r="G68" i="18" s="1"/>
  <c r="E69" i="18"/>
  <c r="F69" i="18" s="1"/>
  <c r="G69" i="18" s="1"/>
  <c r="E70" i="18"/>
  <c r="F70" i="18" s="1"/>
  <c r="E71" i="18"/>
  <c r="F71" i="18" s="1"/>
  <c r="E72" i="18"/>
  <c r="F72" i="18" s="1"/>
  <c r="E73" i="18"/>
  <c r="F73" i="18" s="1"/>
  <c r="G73" i="18" s="1"/>
  <c r="E74" i="18"/>
  <c r="F74" i="18" s="1"/>
  <c r="G74" i="18" s="1"/>
  <c r="E75" i="18"/>
  <c r="F75" i="18" s="1"/>
  <c r="G75" i="18" s="1"/>
  <c r="E76" i="18"/>
  <c r="F76" i="18" s="1"/>
  <c r="G76" i="18" s="1"/>
  <c r="E77" i="18"/>
  <c r="F77" i="18" s="1"/>
  <c r="G77" i="18" s="1"/>
  <c r="E78" i="18"/>
  <c r="F78" i="18" s="1"/>
  <c r="E79" i="18"/>
  <c r="F79" i="18" s="1"/>
  <c r="E80" i="18"/>
  <c r="F80" i="18" s="1"/>
  <c r="E81" i="18"/>
  <c r="F81" i="18" s="1"/>
  <c r="G81" i="18" s="1"/>
  <c r="E82" i="18"/>
  <c r="F82" i="18" s="1"/>
  <c r="G82" i="18" s="1"/>
  <c r="D4" i="18"/>
  <c r="D5" i="18"/>
  <c r="D6" i="18"/>
  <c r="D7" i="18"/>
  <c r="D8" i="18"/>
  <c r="D9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D26" i="18"/>
  <c r="D27" i="18"/>
  <c r="D28" i="18"/>
  <c r="D29" i="18"/>
  <c r="D30" i="18"/>
  <c r="D31" i="18"/>
  <c r="D32" i="18"/>
  <c r="D33" i="18"/>
  <c r="D34" i="18"/>
  <c r="D35" i="18"/>
  <c r="D36" i="18"/>
  <c r="D37" i="18"/>
  <c r="D38" i="18"/>
  <c r="D39" i="18"/>
  <c r="D40" i="18"/>
  <c r="D41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D80" i="18"/>
  <c r="D81" i="18"/>
  <c r="D82" i="18"/>
  <c r="E3" i="18"/>
  <c r="D3" i="18"/>
  <c r="F71" i="17"/>
  <c r="G71" i="17" s="1"/>
  <c r="F72" i="17"/>
  <c r="G72" i="17" s="1"/>
  <c r="F62" i="17"/>
  <c r="G62" i="17" s="1"/>
  <c r="E4" i="17"/>
  <c r="E5" i="17"/>
  <c r="E6" i="17"/>
  <c r="E7" i="17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27" i="17"/>
  <c r="E28" i="17"/>
  <c r="E29" i="17"/>
  <c r="E30" i="17"/>
  <c r="E31" i="17"/>
  <c r="E32" i="17"/>
  <c r="E33" i="17"/>
  <c r="E34" i="17"/>
  <c r="E35" i="17"/>
  <c r="E36" i="17"/>
  <c r="E37" i="17"/>
  <c r="E38" i="17"/>
  <c r="E39" i="17"/>
  <c r="E40" i="17"/>
  <c r="E41" i="17"/>
  <c r="E42" i="17"/>
  <c r="E43" i="17"/>
  <c r="E44" i="17"/>
  <c r="E45" i="17"/>
  <c r="E46" i="17"/>
  <c r="E47" i="17"/>
  <c r="E48" i="17"/>
  <c r="E49" i="17"/>
  <c r="E50" i="17"/>
  <c r="E51" i="17"/>
  <c r="E52" i="17"/>
  <c r="E53" i="17"/>
  <c r="E54" i="17"/>
  <c r="E55" i="17"/>
  <c r="E56" i="17"/>
  <c r="E57" i="17"/>
  <c r="E58" i="17"/>
  <c r="E59" i="17"/>
  <c r="E60" i="17"/>
  <c r="E61" i="17"/>
  <c r="E62" i="17"/>
  <c r="E63" i="17"/>
  <c r="F63" i="17" s="1"/>
  <c r="G63" i="17" s="1"/>
  <c r="E64" i="17"/>
  <c r="F64" i="17" s="1"/>
  <c r="G64" i="17" s="1"/>
  <c r="E65" i="17"/>
  <c r="F65" i="17" s="1"/>
  <c r="G65" i="17" s="1"/>
  <c r="E66" i="17"/>
  <c r="F66" i="17" s="1"/>
  <c r="G66" i="17" s="1"/>
  <c r="E67" i="17"/>
  <c r="F67" i="17" s="1"/>
  <c r="G67" i="17" s="1"/>
  <c r="E68" i="17"/>
  <c r="F68" i="17" s="1"/>
  <c r="G68" i="17" s="1"/>
  <c r="E69" i="17"/>
  <c r="F69" i="17" s="1"/>
  <c r="G69" i="17" s="1"/>
  <c r="E70" i="17"/>
  <c r="F70" i="17" s="1"/>
  <c r="G70" i="17" s="1"/>
  <c r="E71" i="17"/>
  <c r="E72" i="17"/>
  <c r="E73" i="17"/>
  <c r="F73" i="17" s="1"/>
  <c r="G73" i="17" s="1"/>
  <c r="E74" i="17"/>
  <c r="F74" i="17" s="1"/>
  <c r="G74" i="17" s="1"/>
  <c r="E75" i="17"/>
  <c r="F75" i="17" s="1"/>
  <c r="G75" i="17" s="1"/>
  <c r="E76" i="17"/>
  <c r="F76" i="17" s="1"/>
  <c r="G76" i="17" s="1"/>
  <c r="E77" i="17"/>
  <c r="F77" i="17" s="1"/>
  <c r="G77" i="17" s="1"/>
  <c r="E78" i="17"/>
  <c r="F78" i="17" s="1"/>
  <c r="G78" i="17" s="1"/>
  <c r="E79" i="17"/>
  <c r="F79" i="17" s="1"/>
  <c r="G79" i="17" s="1"/>
  <c r="E80" i="17"/>
  <c r="F80" i="17" s="1"/>
  <c r="G80" i="17" s="1"/>
  <c r="E81" i="17"/>
  <c r="F81" i="17" s="1"/>
  <c r="G81" i="17" s="1"/>
  <c r="E82" i="17"/>
  <c r="F82" i="17" s="1"/>
  <c r="G82" i="17" s="1"/>
  <c r="D4" i="17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4" i="17"/>
  <c r="D35" i="17"/>
  <c r="D36" i="17"/>
  <c r="D37" i="17"/>
  <c r="D38" i="17"/>
  <c r="D39" i="17"/>
  <c r="D40" i="17"/>
  <c r="D41" i="17"/>
  <c r="D42" i="17"/>
  <c r="D43" i="17"/>
  <c r="D44" i="17"/>
  <c r="D45" i="17"/>
  <c r="D46" i="17"/>
  <c r="D47" i="17"/>
  <c r="D48" i="17"/>
  <c r="D49" i="17"/>
  <c r="D50" i="17"/>
  <c r="D51" i="17"/>
  <c r="D52" i="17"/>
  <c r="D53" i="17"/>
  <c r="D54" i="17"/>
  <c r="D55" i="17"/>
  <c r="D56" i="17"/>
  <c r="D57" i="17"/>
  <c r="D58" i="17"/>
  <c r="D59" i="17"/>
  <c r="D60" i="17"/>
  <c r="D61" i="17"/>
  <c r="D62" i="17"/>
  <c r="D63" i="17"/>
  <c r="D64" i="17"/>
  <c r="D65" i="17"/>
  <c r="D66" i="17"/>
  <c r="D67" i="17"/>
  <c r="D68" i="17"/>
  <c r="D69" i="17"/>
  <c r="D70" i="17"/>
  <c r="D71" i="17"/>
  <c r="D72" i="17"/>
  <c r="D73" i="17"/>
  <c r="D74" i="17"/>
  <c r="D75" i="17"/>
  <c r="D76" i="17"/>
  <c r="D77" i="17"/>
  <c r="D78" i="17"/>
  <c r="D79" i="17"/>
  <c r="D80" i="17"/>
  <c r="D81" i="17"/>
  <c r="D82" i="17"/>
  <c r="E3" i="17"/>
  <c r="D3" i="17"/>
  <c r="F62" i="16"/>
  <c r="G62" i="16" s="1"/>
  <c r="E4" i="16"/>
  <c r="E5" i="16"/>
  <c r="E6" i="16"/>
  <c r="E7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39" i="16"/>
  <c r="E40" i="16"/>
  <c r="E41" i="16"/>
  <c r="E42" i="16"/>
  <c r="E43" i="16"/>
  <c r="E44" i="16"/>
  <c r="E45" i="16"/>
  <c r="E46" i="16"/>
  <c r="E47" i="16"/>
  <c r="E48" i="16"/>
  <c r="E49" i="16"/>
  <c r="E50" i="16"/>
  <c r="E51" i="16"/>
  <c r="E52" i="16"/>
  <c r="E53" i="16"/>
  <c r="E54" i="16"/>
  <c r="E55" i="16"/>
  <c r="E56" i="16"/>
  <c r="E57" i="16"/>
  <c r="E58" i="16"/>
  <c r="E59" i="16"/>
  <c r="E60" i="16"/>
  <c r="E61" i="16"/>
  <c r="E62" i="16"/>
  <c r="E63" i="16"/>
  <c r="F63" i="16" s="1"/>
  <c r="G63" i="16" s="1"/>
  <c r="E64" i="16"/>
  <c r="F64" i="16" s="1"/>
  <c r="G64" i="16" s="1"/>
  <c r="E65" i="16"/>
  <c r="F65" i="16" s="1"/>
  <c r="G65" i="16" s="1"/>
  <c r="E66" i="16"/>
  <c r="F66" i="16" s="1"/>
  <c r="G66" i="16" s="1"/>
  <c r="E67" i="16"/>
  <c r="F67" i="16" s="1"/>
  <c r="G67" i="16" s="1"/>
  <c r="E68" i="16"/>
  <c r="F68" i="16" s="1"/>
  <c r="G68" i="16" s="1"/>
  <c r="E69" i="16"/>
  <c r="F69" i="16" s="1"/>
  <c r="G69" i="16" s="1"/>
  <c r="E70" i="16"/>
  <c r="F70" i="16" s="1"/>
  <c r="E71" i="16"/>
  <c r="F71" i="16" s="1"/>
  <c r="G71" i="16" s="1"/>
  <c r="E72" i="16"/>
  <c r="F72" i="16" s="1"/>
  <c r="G72" i="16" s="1"/>
  <c r="E73" i="16"/>
  <c r="F73" i="16" s="1"/>
  <c r="G73" i="16" s="1"/>
  <c r="E74" i="16"/>
  <c r="F74" i="16" s="1"/>
  <c r="G74" i="16" s="1"/>
  <c r="E75" i="16"/>
  <c r="F75" i="16" s="1"/>
  <c r="G75" i="16" s="1"/>
  <c r="E76" i="16"/>
  <c r="F76" i="16" s="1"/>
  <c r="E77" i="16"/>
  <c r="F77" i="16" s="1"/>
  <c r="G77" i="16" s="1"/>
  <c r="E78" i="16"/>
  <c r="F78" i="16" s="1"/>
  <c r="G78" i="16" s="1"/>
  <c r="E79" i="16"/>
  <c r="F79" i="16" s="1"/>
  <c r="G79" i="16" s="1"/>
  <c r="E80" i="16"/>
  <c r="F80" i="16" s="1"/>
  <c r="G80" i="16" s="1"/>
  <c r="E81" i="16"/>
  <c r="F81" i="16" s="1"/>
  <c r="G81" i="16" s="1"/>
  <c r="E82" i="16"/>
  <c r="F82" i="16" s="1"/>
  <c r="G82" i="16" s="1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33" i="16"/>
  <c r="D34" i="16"/>
  <c r="D35" i="16"/>
  <c r="D36" i="16"/>
  <c r="D37" i="16"/>
  <c r="D38" i="16"/>
  <c r="D39" i="16"/>
  <c r="D40" i="16"/>
  <c r="D41" i="16"/>
  <c r="D42" i="16"/>
  <c r="D43" i="16"/>
  <c r="D44" i="16"/>
  <c r="D45" i="16"/>
  <c r="D46" i="16"/>
  <c r="D47" i="16"/>
  <c r="D48" i="16"/>
  <c r="D49" i="16"/>
  <c r="D50" i="16"/>
  <c r="D51" i="16"/>
  <c r="D52" i="16"/>
  <c r="D53" i="16"/>
  <c r="D54" i="16"/>
  <c r="D55" i="16"/>
  <c r="D56" i="16"/>
  <c r="D57" i="16"/>
  <c r="D58" i="16"/>
  <c r="D59" i="16"/>
  <c r="D60" i="16"/>
  <c r="D61" i="16"/>
  <c r="D62" i="16"/>
  <c r="D63" i="16"/>
  <c r="D64" i="16"/>
  <c r="D65" i="16"/>
  <c r="D66" i="16"/>
  <c r="D67" i="16"/>
  <c r="D68" i="16"/>
  <c r="D69" i="16"/>
  <c r="D70" i="16"/>
  <c r="D71" i="16"/>
  <c r="D72" i="16"/>
  <c r="D73" i="16"/>
  <c r="D74" i="16"/>
  <c r="D75" i="16"/>
  <c r="D76" i="16"/>
  <c r="G76" i="16" s="1"/>
  <c r="D77" i="16"/>
  <c r="D78" i="16"/>
  <c r="D79" i="16"/>
  <c r="D80" i="16"/>
  <c r="D81" i="16"/>
  <c r="D82" i="16"/>
  <c r="E3" i="16"/>
  <c r="D3" i="16"/>
  <c r="E4" i="15"/>
  <c r="E5" i="15"/>
  <c r="E6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38" i="15"/>
  <c r="E39" i="15"/>
  <c r="E40" i="15"/>
  <c r="E41" i="15"/>
  <c r="E42" i="15"/>
  <c r="E43" i="15"/>
  <c r="E44" i="15"/>
  <c r="E45" i="15"/>
  <c r="E46" i="15"/>
  <c r="E47" i="15"/>
  <c r="E48" i="15"/>
  <c r="E49" i="15"/>
  <c r="E50" i="15"/>
  <c r="E51" i="15"/>
  <c r="E52" i="15"/>
  <c r="E53" i="15"/>
  <c r="E54" i="15"/>
  <c r="E55" i="15"/>
  <c r="E56" i="15"/>
  <c r="E57" i="15"/>
  <c r="E58" i="15"/>
  <c r="E59" i="15"/>
  <c r="E60" i="15"/>
  <c r="E61" i="15"/>
  <c r="E62" i="15"/>
  <c r="F62" i="15" s="1"/>
  <c r="G62" i="15" s="1"/>
  <c r="E63" i="15"/>
  <c r="F63" i="15" s="1"/>
  <c r="G63" i="15" s="1"/>
  <c r="E64" i="15"/>
  <c r="F64" i="15" s="1"/>
  <c r="G64" i="15" s="1"/>
  <c r="E65" i="15"/>
  <c r="F65" i="15" s="1"/>
  <c r="G65" i="15" s="1"/>
  <c r="E66" i="15"/>
  <c r="F66" i="15" s="1"/>
  <c r="G66" i="15" s="1"/>
  <c r="E67" i="15"/>
  <c r="F67" i="15" s="1"/>
  <c r="G67" i="15" s="1"/>
  <c r="E68" i="15"/>
  <c r="F68" i="15" s="1"/>
  <c r="G68" i="15" s="1"/>
  <c r="E69" i="15"/>
  <c r="F69" i="15" s="1"/>
  <c r="G69" i="15" s="1"/>
  <c r="E70" i="15"/>
  <c r="F70" i="15" s="1"/>
  <c r="G70" i="15" s="1"/>
  <c r="E71" i="15"/>
  <c r="F71" i="15" s="1"/>
  <c r="G71" i="15" s="1"/>
  <c r="E72" i="15"/>
  <c r="F72" i="15" s="1"/>
  <c r="G72" i="15" s="1"/>
  <c r="E73" i="15"/>
  <c r="F73" i="15" s="1"/>
  <c r="G73" i="15" s="1"/>
  <c r="E74" i="15"/>
  <c r="F74" i="15" s="1"/>
  <c r="G74" i="15" s="1"/>
  <c r="E75" i="15"/>
  <c r="F75" i="15" s="1"/>
  <c r="G75" i="15" s="1"/>
  <c r="E76" i="15"/>
  <c r="F76" i="15" s="1"/>
  <c r="G76" i="15" s="1"/>
  <c r="E77" i="15"/>
  <c r="F77" i="15" s="1"/>
  <c r="G77" i="15" s="1"/>
  <c r="E78" i="15"/>
  <c r="F78" i="15" s="1"/>
  <c r="G78" i="15" s="1"/>
  <c r="E79" i="15"/>
  <c r="F79" i="15" s="1"/>
  <c r="G79" i="15" s="1"/>
  <c r="E80" i="15"/>
  <c r="F80" i="15" s="1"/>
  <c r="G80" i="15" s="1"/>
  <c r="E81" i="15"/>
  <c r="F81" i="15" s="1"/>
  <c r="G81" i="15" s="1"/>
  <c r="E82" i="15"/>
  <c r="F82" i="15" s="1"/>
  <c r="G82" i="15" s="1"/>
  <c r="D4" i="15"/>
  <c r="D5" i="15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64" i="15"/>
  <c r="D65" i="15"/>
  <c r="D66" i="15"/>
  <c r="D67" i="15"/>
  <c r="D68" i="15"/>
  <c r="D69" i="15"/>
  <c r="D70" i="15"/>
  <c r="D71" i="15"/>
  <c r="D72" i="15"/>
  <c r="D73" i="15"/>
  <c r="D74" i="15"/>
  <c r="D75" i="15"/>
  <c r="D76" i="15"/>
  <c r="D77" i="15"/>
  <c r="D78" i="15"/>
  <c r="D79" i="15"/>
  <c r="D80" i="15"/>
  <c r="D81" i="15"/>
  <c r="D82" i="15"/>
  <c r="E3" i="15"/>
  <c r="D3" i="15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62" i="14"/>
  <c r="F62" i="14" s="1"/>
  <c r="G62" i="14" s="1"/>
  <c r="E63" i="14"/>
  <c r="F63" i="14" s="1"/>
  <c r="G63" i="14" s="1"/>
  <c r="E64" i="14"/>
  <c r="F64" i="14" s="1"/>
  <c r="G64" i="14" s="1"/>
  <c r="E65" i="14"/>
  <c r="F65" i="14" s="1"/>
  <c r="G65" i="14" s="1"/>
  <c r="E66" i="14"/>
  <c r="F66" i="14" s="1"/>
  <c r="G66" i="14" s="1"/>
  <c r="E67" i="14"/>
  <c r="F67" i="14" s="1"/>
  <c r="G67" i="14" s="1"/>
  <c r="E68" i="14"/>
  <c r="F68" i="14" s="1"/>
  <c r="G68" i="14" s="1"/>
  <c r="E69" i="14"/>
  <c r="F69" i="14" s="1"/>
  <c r="G69" i="14" s="1"/>
  <c r="E70" i="14"/>
  <c r="F70" i="14" s="1"/>
  <c r="G70" i="14" s="1"/>
  <c r="E71" i="14"/>
  <c r="F71" i="14" s="1"/>
  <c r="G71" i="14" s="1"/>
  <c r="E72" i="14"/>
  <c r="F72" i="14" s="1"/>
  <c r="G72" i="14" s="1"/>
  <c r="E73" i="14"/>
  <c r="F73" i="14" s="1"/>
  <c r="G73" i="14" s="1"/>
  <c r="E74" i="14"/>
  <c r="F74" i="14" s="1"/>
  <c r="G74" i="14" s="1"/>
  <c r="E75" i="14"/>
  <c r="F75" i="14" s="1"/>
  <c r="G75" i="14" s="1"/>
  <c r="E76" i="14"/>
  <c r="F76" i="14" s="1"/>
  <c r="G76" i="14" s="1"/>
  <c r="E77" i="14"/>
  <c r="F77" i="14" s="1"/>
  <c r="G77" i="14" s="1"/>
  <c r="E78" i="14"/>
  <c r="F78" i="14" s="1"/>
  <c r="G78" i="14" s="1"/>
  <c r="E79" i="14"/>
  <c r="F79" i="14" s="1"/>
  <c r="G79" i="14" s="1"/>
  <c r="E80" i="14"/>
  <c r="F80" i="14" s="1"/>
  <c r="G80" i="14" s="1"/>
  <c r="E81" i="14"/>
  <c r="F81" i="14" s="1"/>
  <c r="G81" i="14" s="1"/>
  <c r="E82" i="14"/>
  <c r="F82" i="14" s="1"/>
  <c r="G82" i="14" s="1"/>
  <c r="D4" i="14"/>
  <c r="D5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43" i="14"/>
  <c r="D44" i="14"/>
  <c r="D45" i="14"/>
  <c r="D46" i="14"/>
  <c r="D47" i="14"/>
  <c r="D48" i="14"/>
  <c r="D49" i="14"/>
  <c r="D50" i="14"/>
  <c r="D51" i="14"/>
  <c r="D52" i="14"/>
  <c r="D53" i="14"/>
  <c r="D54" i="14"/>
  <c r="D55" i="14"/>
  <c r="D56" i="14"/>
  <c r="D57" i="14"/>
  <c r="D58" i="14"/>
  <c r="D59" i="14"/>
  <c r="D60" i="14"/>
  <c r="D61" i="14"/>
  <c r="D62" i="14"/>
  <c r="D63" i="14"/>
  <c r="D64" i="14"/>
  <c r="D65" i="14"/>
  <c r="D66" i="14"/>
  <c r="D67" i="14"/>
  <c r="D68" i="14"/>
  <c r="D69" i="14"/>
  <c r="D70" i="14"/>
  <c r="D71" i="14"/>
  <c r="D72" i="14"/>
  <c r="D73" i="14"/>
  <c r="D74" i="14"/>
  <c r="D75" i="14"/>
  <c r="D76" i="14"/>
  <c r="D77" i="14"/>
  <c r="D78" i="14"/>
  <c r="D79" i="14"/>
  <c r="D80" i="14"/>
  <c r="D81" i="14"/>
  <c r="D82" i="14"/>
  <c r="E3" i="14"/>
  <c r="D3" i="14"/>
  <c r="F62" i="13"/>
  <c r="E4" i="13"/>
  <c r="E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F63" i="13" s="1"/>
  <c r="G63" i="13" s="1"/>
  <c r="E64" i="13"/>
  <c r="F64" i="13" s="1"/>
  <c r="G64" i="13" s="1"/>
  <c r="E65" i="13"/>
  <c r="F65" i="13" s="1"/>
  <c r="G65" i="13" s="1"/>
  <c r="E66" i="13"/>
  <c r="F66" i="13" s="1"/>
  <c r="G66" i="13" s="1"/>
  <c r="E67" i="13"/>
  <c r="F67" i="13" s="1"/>
  <c r="G67" i="13" s="1"/>
  <c r="E68" i="13"/>
  <c r="F68" i="13" s="1"/>
  <c r="G68" i="13" s="1"/>
  <c r="E69" i="13"/>
  <c r="F69" i="13" s="1"/>
  <c r="G69" i="13" s="1"/>
  <c r="E70" i="13"/>
  <c r="F70" i="13" s="1"/>
  <c r="G70" i="13" s="1"/>
  <c r="E71" i="13"/>
  <c r="F71" i="13" s="1"/>
  <c r="G71" i="13" s="1"/>
  <c r="E72" i="13"/>
  <c r="F72" i="13" s="1"/>
  <c r="G72" i="13" s="1"/>
  <c r="E73" i="13"/>
  <c r="F73" i="13" s="1"/>
  <c r="G73" i="13" s="1"/>
  <c r="E74" i="13"/>
  <c r="F74" i="13" s="1"/>
  <c r="G74" i="13" s="1"/>
  <c r="E75" i="13"/>
  <c r="F75" i="13" s="1"/>
  <c r="G75" i="13" s="1"/>
  <c r="E76" i="13"/>
  <c r="F76" i="13" s="1"/>
  <c r="G76" i="13" s="1"/>
  <c r="E77" i="13"/>
  <c r="F77" i="13" s="1"/>
  <c r="G77" i="13" s="1"/>
  <c r="E78" i="13"/>
  <c r="F78" i="13" s="1"/>
  <c r="G78" i="13" s="1"/>
  <c r="E79" i="13"/>
  <c r="F79" i="13" s="1"/>
  <c r="G79" i="13" s="1"/>
  <c r="E80" i="13"/>
  <c r="F80" i="13" s="1"/>
  <c r="G80" i="13" s="1"/>
  <c r="E81" i="13"/>
  <c r="F81" i="13" s="1"/>
  <c r="G81" i="13" s="1"/>
  <c r="E82" i="13"/>
  <c r="F82" i="13" s="1"/>
  <c r="G82" i="13" s="1"/>
  <c r="D4" i="13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D80" i="13"/>
  <c r="D81" i="13"/>
  <c r="D82" i="13"/>
  <c r="E3" i="13"/>
  <c r="D3" i="13"/>
  <c r="E4" i="12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F62" i="12" s="1"/>
  <c r="G62" i="12" s="1"/>
  <c r="E63" i="12"/>
  <c r="F63" i="12" s="1"/>
  <c r="G63" i="12" s="1"/>
  <c r="E64" i="12"/>
  <c r="F64" i="12" s="1"/>
  <c r="G64" i="12" s="1"/>
  <c r="E65" i="12"/>
  <c r="F65" i="12" s="1"/>
  <c r="G65" i="12" s="1"/>
  <c r="E66" i="12"/>
  <c r="F66" i="12" s="1"/>
  <c r="G66" i="12" s="1"/>
  <c r="E67" i="12"/>
  <c r="F67" i="12" s="1"/>
  <c r="G67" i="12" s="1"/>
  <c r="E68" i="12"/>
  <c r="F68" i="12" s="1"/>
  <c r="G68" i="12" s="1"/>
  <c r="E69" i="12"/>
  <c r="F69" i="12" s="1"/>
  <c r="G69" i="12" s="1"/>
  <c r="E70" i="12"/>
  <c r="F70" i="12" s="1"/>
  <c r="G70" i="12" s="1"/>
  <c r="E71" i="12"/>
  <c r="F71" i="12" s="1"/>
  <c r="G71" i="12" s="1"/>
  <c r="E72" i="12"/>
  <c r="F72" i="12" s="1"/>
  <c r="G72" i="12" s="1"/>
  <c r="E73" i="12"/>
  <c r="F73" i="12" s="1"/>
  <c r="G73" i="12" s="1"/>
  <c r="E74" i="12"/>
  <c r="F74" i="12" s="1"/>
  <c r="G74" i="12" s="1"/>
  <c r="E75" i="12"/>
  <c r="F75" i="12" s="1"/>
  <c r="G75" i="12" s="1"/>
  <c r="E76" i="12"/>
  <c r="F76" i="12" s="1"/>
  <c r="G76" i="12" s="1"/>
  <c r="E77" i="12"/>
  <c r="F77" i="12" s="1"/>
  <c r="G77" i="12" s="1"/>
  <c r="E78" i="12"/>
  <c r="F78" i="12" s="1"/>
  <c r="G78" i="12" s="1"/>
  <c r="E79" i="12"/>
  <c r="F79" i="12" s="1"/>
  <c r="G79" i="12" s="1"/>
  <c r="E80" i="12"/>
  <c r="F80" i="12" s="1"/>
  <c r="G80" i="12" s="1"/>
  <c r="E81" i="12"/>
  <c r="F81" i="12" s="1"/>
  <c r="G81" i="12" s="1"/>
  <c r="E82" i="12"/>
  <c r="F82" i="12" s="1"/>
  <c r="G82" i="12" s="1"/>
  <c r="D4" i="12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68" i="12"/>
  <c r="D69" i="12"/>
  <c r="D70" i="12"/>
  <c r="D71" i="12"/>
  <c r="D72" i="12"/>
  <c r="D73" i="12"/>
  <c r="D74" i="12"/>
  <c r="D75" i="12"/>
  <c r="D76" i="12"/>
  <c r="D77" i="12"/>
  <c r="D78" i="12"/>
  <c r="D79" i="12"/>
  <c r="D80" i="12"/>
  <c r="D81" i="12"/>
  <c r="D82" i="12"/>
  <c r="E3" i="12"/>
  <c r="D3" i="12"/>
  <c r="F62" i="11"/>
  <c r="G62" i="11" s="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F63" i="11" s="1"/>
  <c r="G63" i="11" s="1"/>
  <c r="E64" i="11"/>
  <c r="F64" i="11" s="1"/>
  <c r="G64" i="11" s="1"/>
  <c r="E65" i="11"/>
  <c r="F65" i="11" s="1"/>
  <c r="G65" i="11" s="1"/>
  <c r="E66" i="11"/>
  <c r="F66" i="11" s="1"/>
  <c r="G66" i="11" s="1"/>
  <c r="E67" i="11"/>
  <c r="F67" i="11" s="1"/>
  <c r="G67" i="11" s="1"/>
  <c r="E68" i="11"/>
  <c r="F68" i="11" s="1"/>
  <c r="G68" i="11" s="1"/>
  <c r="E69" i="11"/>
  <c r="F69" i="11" s="1"/>
  <c r="G69" i="11" s="1"/>
  <c r="E70" i="11"/>
  <c r="F70" i="11" s="1"/>
  <c r="G70" i="11" s="1"/>
  <c r="E71" i="11"/>
  <c r="F71" i="11" s="1"/>
  <c r="G71" i="11" s="1"/>
  <c r="E72" i="11"/>
  <c r="F72" i="11" s="1"/>
  <c r="G72" i="11" s="1"/>
  <c r="E73" i="11"/>
  <c r="F73" i="11" s="1"/>
  <c r="G73" i="11" s="1"/>
  <c r="E74" i="11"/>
  <c r="F74" i="11" s="1"/>
  <c r="G74" i="11" s="1"/>
  <c r="E75" i="11"/>
  <c r="F75" i="11" s="1"/>
  <c r="G75" i="11" s="1"/>
  <c r="E76" i="11"/>
  <c r="F76" i="11" s="1"/>
  <c r="G76" i="11" s="1"/>
  <c r="E77" i="11"/>
  <c r="F77" i="11" s="1"/>
  <c r="G77" i="11" s="1"/>
  <c r="E78" i="11"/>
  <c r="F78" i="11" s="1"/>
  <c r="G78" i="11" s="1"/>
  <c r="E79" i="11"/>
  <c r="F79" i="11" s="1"/>
  <c r="G79" i="11" s="1"/>
  <c r="E80" i="11"/>
  <c r="F80" i="11" s="1"/>
  <c r="G80" i="11" s="1"/>
  <c r="E81" i="11"/>
  <c r="F81" i="11" s="1"/>
  <c r="G81" i="11" s="1"/>
  <c r="E82" i="11"/>
  <c r="F82" i="11" s="1"/>
  <c r="G82" i="11" s="1"/>
  <c r="D4" i="11"/>
  <c r="D5" i="11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D71" i="11"/>
  <c r="D72" i="11"/>
  <c r="D73" i="11"/>
  <c r="D74" i="11"/>
  <c r="D75" i="11"/>
  <c r="D76" i="11"/>
  <c r="D77" i="11"/>
  <c r="D78" i="11"/>
  <c r="D79" i="11"/>
  <c r="D80" i="11"/>
  <c r="D81" i="11"/>
  <c r="D82" i="11"/>
  <c r="E3" i="11"/>
  <c r="D3" i="11"/>
  <c r="F62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F63" i="10" s="1"/>
  <c r="E64" i="10"/>
  <c r="F64" i="10" s="1"/>
  <c r="G64" i="10" s="1"/>
  <c r="E65" i="10"/>
  <c r="F65" i="10" s="1"/>
  <c r="G65" i="10" s="1"/>
  <c r="E66" i="10"/>
  <c r="F66" i="10" s="1"/>
  <c r="G66" i="10" s="1"/>
  <c r="E67" i="10"/>
  <c r="F67" i="10" s="1"/>
  <c r="G67" i="10" s="1"/>
  <c r="E68" i="10"/>
  <c r="F68" i="10" s="1"/>
  <c r="G68" i="10" s="1"/>
  <c r="E69" i="10"/>
  <c r="F69" i="10" s="1"/>
  <c r="G69" i="10" s="1"/>
  <c r="E70" i="10"/>
  <c r="F70" i="10" s="1"/>
  <c r="G70" i="10" s="1"/>
  <c r="E71" i="10"/>
  <c r="F71" i="10" s="1"/>
  <c r="G71" i="10" s="1"/>
  <c r="E72" i="10"/>
  <c r="F72" i="10" s="1"/>
  <c r="G72" i="10" s="1"/>
  <c r="E73" i="10"/>
  <c r="F73" i="10" s="1"/>
  <c r="G73" i="10" s="1"/>
  <c r="E74" i="10"/>
  <c r="F74" i="10" s="1"/>
  <c r="G74" i="10" s="1"/>
  <c r="E75" i="10"/>
  <c r="F75" i="10" s="1"/>
  <c r="G75" i="10" s="1"/>
  <c r="E76" i="10"/>
  <c r="F76" i="10" s="1"/>
  <c r="G76" i="10" s="1"/>
  <c r="E77" i="10"/>
  <c r="F77" i="10" s="1"/>
  <c r="G77" i="10" s="1"/>
  <c r="E78" i="10"/>
  <c r="F78" i="10" s="1"/>
  <c r="G78" i="10" s="1"/>
  <c r="E79" i="10"/>
  <c r="F79" i="10" s="1"/>
  <c r="G79" i="10" s="1"/>
  <c r="E80" i="10"/>
  <c r="F80" i="10" s="1"/>
  <c r="G80" i="10" s="1"/>
  <c r="E81" i="10"/>
  <c r="F81" i="10" s="1"/>
  <c r="G81" i="10" s="1"/>
  <c r="E82" i="10"/>
  <c r="F82" i="10" s="1"/>
  <c r="G82" i="10" s="1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E3" i="10"/>
  <c r="D3" i="10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F62" i="9" s="1"/>
  <c r="G62" i="9" s="1"/>
  <c r="E63" i="9"/>
  <c r="F63" i="9" s="1"/>
  <c r="G63" i="9" s="1"/>
  <c r="E64" i="9"/>
  <c r="F64" i="9" s="1"/>
  <c r="G64" i="9" s="1"/>
  <c r="E65" i="9"/>
  <c r="F65" i="9" s="1"/>
  <c r="G65" i="9" s="1"/>
  <c r="E66" i="9"/>
  <c r="F66" i="9" s="1"/>
  <c r="G66" i="9" s="1"/>
  <c r="E67" i="9"/>
  <c r="F67" i="9" s="1"/>
  <c r="G67" i="9" s="1"/>
  <c r="E68" i="9"/>
  <c r="F68" i="9" s="1"/>
  <c r="G68" i="9" s="1"/>
  <c r="E69" i="9"/>
  <c r="F69" i="9" s="1"/>
  <c r="G69" i="9" s="1"/>
  <c r="E70" i="9"/>
  <c r="F70" i="9" s="1"/>
  <c r="G70" i="9" s="1"/>
  <c r="E71" i="9"/>
  <c r="F71" i="9" s="1"/>
  <c r="G71" i="9" s="1"/>
  <c r="E72" i="9"/>
  <c r="F72" i="9" s="1"/>
  <c r="G72" i="9" s="1"/>
  <c r="E73" i="9"/>
  <c r="F73" i="9" s="1"/>
  <c r="G73" i="9" s="1"/>
  <c r="E74" i="9"/>
  <c r="F74" i="9" s="1"/>
  <c r="G74" i="9" s="1"/>
  <c r="E75" i="9"/>
  <c r="F75" i="9" s="1"/>
  <c r="G75" i="9" s="1"/>
  <c r="E76" i="9"/>
  <c r="F76" i="9" s="1"/>
  <c r="G76" i="9" s="1"/>
  <c r="E77" i="9"/>
  <c r="F77" i="9" s="1"/>
  <c r="G77" i="9" s="1"/>
  <c r="E78" i="9"/>
  <c r="F78" i="9" s="1"/>
  <c r="G78" i="9" s="1"/>
  <c r="E79" i="9"/>
  <c r="F79" i="9" s="1"/>
  <c r="G79" i="9" s="1"/>
  <c r="E80" i="9"/>
  <c r="F80" i="9" s="1"/>
  <c r="G80" i="9" s="1"/>
  <c r="E81" i="9"/>
  <c r="F81" i="9" s="1"/>
  <c r="G81" i="9" s="1"/>
  <c r="E82" i="9"/>
  <c r="F82" i="9" s="1"/>
  <c r="G82" i="9" s="1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79" i="9"/>
  <c r="D80" i="9"/>
  <c r="D81" i="9"/>
  <c r="D82" i="9"/>
  <c r="E3" i="9"/>
  <c r="D3" i="9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F62" i="8" s="1"/>
  <c r="G62" i="8" s="1"/>
  <c r="E63" i="8"/>
  <c r="F63" i="8" s="1"/>
  <c r="G63" i="8" s="1"/>
  <c r="E64" i="8"/>
  <c r="F64" i="8" s="1"/>
  <c r="G64" i="8" s="1"/>
  <c r="E65" i="8"/>
  <c r="F65" i="8" s="1"/>
  <c r="G65" i="8" s="1"/>
  <c r="E66" i="8"/>
  <c r="F66" i="8" s="1"/>
  <c r="G66" i="8" s="1"/>
  <c r="E67" i="8"/>
  <c r="F67" i="8" s="1"/>
  <c r="G67" i="8" s="1"/>
  <c r="E68" i="8"/>
  <c r="F68" i="8" s="1"/>
  <c r="G68" i="8" s="1"/>
  <c r="E69" i="8"/>
  <c r="F69" i="8" s="1"/>
  <c r="G69" i="8" s="1"/>
  <c r="E70" i="8"/>
  <c r="F70" i="8" s="1"/>
  <c r="G70" i="8" s="1"/>
  <c r="E71" i="8"/>
  <c r="F71" i="8" s="1"/>
  <c r="G71" i="8" s="1"/>
  <c r="E72" i="8"/>
  <c r="F72" i="8" s="1"/>
  <c r="G72" i="8" s="1"/>
  <c r="E73" i="8"/>
  <c r="F73" i="8" s="1"/>
  <c r="G73" i="8" s="1"/>
  <c r="E74" i="8"/>
  <c r="F74" i="8" s="1"/>
  <c r="G74" i="8" s="1"/>
  <c r="E75" i="8"/>
  <c r="F75" i="8" s="1"/>
  <c r="G75" i="8" s="1"/>
  <c r="E76" i="8"/>
  <c r="F76" i="8" s="1"/>
  <c r="G76" i="8" s="1"/>
  <c r="E77" i="8"/>
  <c r="F77" i="8" s="1"/>
  <c r="G77" i="8" s="1"/>
  <c r="E78" i="8"/>
  <c r="F78" i="8" s="1"/>
  <c r="G78" i="8" s="1"/>
  <c r="E79" i="8"/>
  <c r="F79" i="8" s="1"/>
  <c r="G79" i="8" s="1"/>
  <c r="E80" i="8"/>
  <c r="F80" i="8" s="1"/>
  <c r="G80" i="8" s="1"/>
  <c r="E81" i="8"/>
  <c r="F81" i="8" s="1"/>
  <c r="G81" i="8" s="1"/>
  <c r="E82" i="8"/>
  <c r="F82" i="8" s="1"/>
  <c r="G82" i="8" s="1"/>
  <c r="E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3" i="8"/>
  <c r="F62" i="7"/>
  <c r="G62" i="7" s="1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F63" i="7" s="1"/>
  <c r="G63" i="7" s="1"/>
  <c r="E64" i="7"/>
  <c r="F64" i="7" s="1"/>
  <c r="G64" i="7" s="1"/>
  <c r="E65" i="7"/>
  <c r="F65" i="7" s="1"/>
  <c r="G65" i="7" s="1"/>
  <c r="E66" i="7"/>
  <c r="F66" i="7" s="1"/>
  <c r="G66" i="7" s="1"/>
  <c r="E67" i="7"/>
  <c r="F67" i="7" s="1"/>
  <c r="G67" i="7" s="1"/>
  <c r="E68" i="7"/>
  <c r="F68" i="7" s="1"/>
  <c r="G68" i="7" s="1"/>
  <c r="E69" i="7"/>
  <c r="F69" i="7" s="1"/>
  <c r="G69" i="7" s="1"/>
  <c r="E70" i="7"/>
  <c r="F70" i="7" s="1"/>
  <c r="G70" i="7" s="1"/>
  <c r="E71" i="7"/>
  <c r="F71" i="7" s="1"/>
  <c r="G71" i="7" s="1"/>
  <c r="E72" i="7"/>
  <c r="F72" i="7" s="1"/>
  <c r="G72" i="7" s="1"/>
  <c r="E73" i="7"/>
  <c r="F73" i="7" s="1"/>
  <c r="G73" i="7" s="1"/>
  <c r="E74" i="7"/>
  <c r="F74" i="7" s="1"/>
  <c r="G74" i="7" s="1"/>
  <c r="E75" i="7"/>
  <c r="F75" i="7" s="1"/>
  <c r="G75" i="7" s="1"/>
  <c r="E76" i="7"/>
  <c r="F76" i="7" s="1"/>
  <c r="G76" i="7" s="1"/>
  <c r="E77" i="7"/>
  <c r="F77" i="7" s="1"/>
  <c r="G77" i="7" s="1"/>
  <c r="E78" i="7"/>
  <c r="F78" i="7" s="1"/>
  <c r="G78" i="7" s="1"/>
  <c r="E79" i="7"/>
  <c r="F79" i="7" s="1"/>
  <c r="G79" i="7" s="1"/>
  <c r="E80" i="7"/>
  <c r="F80" i="7" s="1"/>
  <c r="G80" i="7" s="1"/>
  <c r="E81" i="7"/>
  <c r="F81" i="7" s="1"/>
  <c r="G81" i="7" s="1"/>
  <c r="E82" i="7"/>
  <c r="F82" i="7" s="1"/>
  <c r="G82" i="7" s="1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E3" i="7"/>
  <c r="D3" i="7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F62" i="6" s="1"/>
  <c r="G62" i="6" s="1"/>
  <c r="E63" i="6"/>
  <c r="F63" i="6" s="1"/>
  <c r="E64" i="6"/>
  <c r="F64" i="6" s="1"/>
  <c r="G64" i="6" s="1"/>
  <c r="E65" i="6"/>
  <c r="F65" i="6" s="1"/>
  <c r="G65" i="6" s="1"/>
  <c r="E66" i="6"/>
  <c r="F66" i="6" s="1"/>
  <c r="G66" i="6" s="1"/>
  <c r="E67" i="6"/>
  <c r="F67" i="6" s="1"/>
  <c r="G67" i="6" s="1"/>
  <c r="E68" i="6"/>
  <c r="F68" i="6" s="1"/>
  <c r="G68" i="6" s="1"/>
  <c r="E69" i="6"/>
  <c r="F69" i="6" s="1"/>
  <c r="G69" i="6" s="1"/>
  <c r="E70" i="6"/>
  <c r="F70" i="6" s="1"/>
  <c r="G70" i="6" s="1"/>
  <c r="E71" i="6"/>
  <c r="F71" i="6" s="1"/>
  <c r="G71" i="6" s="1"/>
  <c r="E72" i="6"/>
  <c r="F72" i="6" s="1"/>
  <c r="G72" i="6" s="1"/>
  <c r="E73" i="6"/>
  <c r="F73" i="6" s="1"/>
  <c r="G73" i="6" s="1"/>
  <c r="E74" i="6"/>
  <c r="F74" i="6" s="1"/>
  <c r="G74" i="6" s="1"/>
  <c r="E75" i="6"/>
  <c r="F75" i="6" s="1"/>
  <c r="G75" i="6" s="1"/>
  <c r="E76" i="6"/>
  <c r="F76" i="6" s="1"/>
  <c r="G76" i="6" s="1"/>
  <c r="E77" i="6"/>
  <c r="F77" i="6" s="1"/>
  <c r="G77" i="6" s="1"/>
  <c r="E78" i="6"/>
  <c r="F78" i="6" s="1"/>
  <c r="G78" i="6" s="1"/>
  <c r="E79" i="6"/>
  <c r="F79" i="6" s="1"/>
  <c r="G79" i="6" s="1"/>
  <c r="E80" i="6"/>
  <c r="F80" i="6" s="1"/>
  <c r="G80" i="6" s="1"/>
  <c r="E81" i="6"/>
  <c r="F81" i="6" s="1"/>
  <c r="G81" i="6" s="1"/>
  <c r="E82" i="6"/>
  <c r="F82" i="6" s="1"/>
  <c r="G82" i="6" s="1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G63" i="6" s="1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E3" i="6"/>
  <c r="D3" i="6"/>
  <c r="F78" i="5"/>
  <c r="G78" i="5" s="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F62" i="5" s="1"/>
  <c r="G62" i="5" s="1"/>
  <c r="E63" i="5"/>
  <c r="F63" i="5" s="1"/>
  <c r="G63" i="5" s="1"/>
  <c r="E64" i="5"/>
  <c r="F64" i="5" s="1"/>
  <c r="G64" i="5" s="1"/>
  <c r="E65" i="5"/>
  <c r="F65" i="5" s="1"/>
  <c r="G65" i="5" s="1"/>
  <c r="E66" i="5"/>
  <c r="F66" i="5" s="1"/>
  <c r="G66" i="5" s="1"/>
  <c r="E67" i="5"/>
  <c r="F67" i="5" s="1"/>
  <c r="G67" i="5" s="1"/>
  <c r="E68" i="5"/>
  <c r="F68" i="5" s="1"/>
  <c r="G68" i="5" s="1"/>
  <c r="E69" i="5"/>
  <c r="F69" i="5" s="1"/>
  <c r="G69" i="5" s="1"/>
  <c r="E70" i="5"/>
  <c r="F70" i="5" s="1"/>
  <c r="G70" i="5" s="1"/>
  <c r="E71" i="5"/>
  <c r="F71" i="5" s="1"/>
  <c r="G71" i="5" s="1"/>
  <c r="E72" i="5"/>
  <c r="F72" i="5" s="1"/>
  <c r="G72" i="5" s="1"/>
  <c r="E73" i="5"/>
  <c r="F73" i="5" s="1"/>
  <c r="G73" i="5" s="1"/>
  <c r="E74" i="5"/>
  <c r="F74" i="5" s="1"/>
  <c r="G74" i="5" s="1"/>
  <c r="E75" i="5"/>
  <c r="F75" i="5" s="1"/>
  <c r="G75" i="5" s="1"/>
  <c r="E76" i="5"/>
  <c r="F76" i="5" s="1"/>
  <c r="G76" i="5" s="1"/>
  <c r="E77" i="5"/>
  <c r="F77" i="5" s="1"/>
  <c r="G77" i="5" s="1"/>
  <c r="E78" i="5"/>
  <c r="E79" i="5"/>
  <c r="F79" i="5" s="1"/>
  <c r="G79" i="5" s="1"/>
  <c r="E80" i="5"/>
  <c r="F80" i="5" s="1"/>
  <c r="G80" i="5" s="1"/>
  <c r="E81" i="5"/>
  <c r="F81" i="5" s="1"/>
  <c r="G81" i="5" s="1"/>
  <c r="E82" i="5"/>
  <c r="F82" i="5" s="1"/>
  <c r="G82" i="5" s="1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E3" i="5"/>
  <c r="D3" i="5"/>
  <c r="F62" i="4"/>
  <c r="G62" i="4" s="1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F63" i="4" s="1"/>
  <c r="G63" i="4" s="1"/>
  <c r="E64" i="4"/>
  <c r="F64" i="4" s="1"/>
  <c r="G64" i="4" s="1"/>
  <c r="E65" i="4"/>
  <c r="F65" i="4" s="1"/>
  <c r="G65" i="4" s="1"/>
  <c r="E66" i="4"/>
  <c r="F66" i="4" s="1"/>
  <c r="G66" i="4" s="1"/>
  <c r="E67" i="4"/>
  <c r="F67" i="4" s="1"/>
  <c r="G67" i="4" s="1"/>
  <c r="E68" i="4"/>
  <c r="F68" i="4" s="1"/>
  <c r="G68" i="4" s="1"/>
  <c r="E69" i="4"/>
  <c r="F69" i="4" s="1"/>
  <c r="G69" i="4" s="1"/>
  <c r="E70" i="4"/>
  <c r="F70" i="4" s="1"/>
  <c r="G70" i="4" s="1"/>
  <c r="E71" i="4"/>
  <c r="F71" i="4" s="1"/>
  <c r="G71" i="4" s="1"/>
  <c r="E72" i="4"/>
  <c r="F72" i="4" s="1"/>
  <c r="G72" i="4" s="1"/>
  <c r="E73" i="4"/>
  <c r="F73" i="4" s="1"/>
  <c r="G73" i="4" s="1"/>
  <c r="E74" i="4"/>
  <c r="F74" i="4" s="1"/>
  <c r="G74" i="4" s="1"/>
  <c r="E75" i="4"/>
  <c r="F75" i="4" s="1"/>
  <c r="G75" i="4" s="1"/>
  <c r="E76" i="4"/>
  <c r="F76" i="4" s="1"/>
  <c r="G76" i="4" s="1"/>
  <c r="E77" i="4"/>
  <c r="F77" i="4" s="1"/>
  <c r="G77" i="4" s="1"/>
  <c r="E78" i="4"/>
  <c r="F78" i="4" s="1"/>
  <c r="G78" i="4" s="1"/>
  <c r="E79" i="4"/>
  <c r="F79" i="4" s="1"/>
  <c r="G79" i="4" s="1"/>
  <c r="E80" i="4"/>
  <c r="F80" i="4" s="1"/>
  <c r="G80" i="4" s="1"/>
  <c r="E81" i="4"/>
  <c r="F81" i="4" s="1"/>
  <c r="G81" i="4" s="1"/>
  <c r="E82" i="4"/>
  <c r="F82" i="4" s="1"/>
  <c r="G82" i="4" s="1"/>
  <c r="E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3" i="4"/>
  <c r="G78" i="27" l="1"/>
  <c r="G70" i="27"/>
  <c r="G62" i="27"/>
  <c r="G77" i="27"/>
  <c r="G69" i="27"/>
  <c r="G76" i="27"/>
  <c r="G68" i="27"/>
  <c r="G67" i="25"/>
  <c r="G68" i="25"/>
  <c r="G80" i="25"/>
  <c r="G64" i="25"/>
  <c r="G72" i="25"/>
  <c r="G82" i="24"/>
  <c r="G74" i="24"/>
  <c r="G66" i="24"/>
  <c r="G81" i="24"/>
  <c r="G73" i="24"/>
  <c r="G65" i="24"/>
  <c r="G80" i="24"/>
  <c r="G72" i="24"/>
  <c r="G64" i="24"/>
  <c r="G81" i="23"/>
  <c r="G73" i="23"/>
  <c r="G65" i="23"/>
  <c r="G80" i="23"/>
  <c r="G72" i="23"/>
  <c r="G64" i="23"/>
  <c r="G79" i="23"/>
  <c r="G71" i="23"/>
  <c r="G63" i="23"/>
  <c r="G81" i="22"/>
  <c r="G73" i="22"/>
  <c r="G65" i="22"/>
  <c r="G79" i="22"/>
  <c r="G71" i="22"/>
  <c r="G63" i="22"/>
  <c r="G78" i="22"/>
  <c r="G70" i="22"/>
  <c r="G77" i="22"/>
  <c r="G69" i="22"/>
  <c r="G76" i="22"/>
  <c r="G75" i="22"/>
  <c r="G67" i="22"/>
  <c r="G62" i="22"/>
  <c r="G68" i="22"/>
  <c r="G77" i="21"/>
  <c r="G69" i="21"/>
  <c r="G82" i="20"/>
  <c r="G74" i="20"/>
  <c r="G66" i="20"/>
  <c r="G81" i="20"/>
  <c r="G73" i="20"/>
  <c r="G65" i="20"/>
  <c r="G80" i="20"/>
  <c r="G72" i="20"/>
  <c r="G64" i="20"/>
  <c r="G77" i="19"/>
  <c r="G69" i="19"/>
  <c r="G76" i="19"/>
  <c r="G68" i="19"/>
  <c r="G75" i="19"/>
  <c r="G67" i="19"/>
  <c r="G64" i="19"/>
  <c r="G62" i="19"/>
  <c r="G80" i="18"/>
  <c r="G72" i="18"/>
  <c r="G64" i="18"/>
  <c r="G79" i="18"/>
  <c r="G71" i="18"/>
  <c r="G63" i="18"/>
  <c r="G78" i="18"/>
  <c r="G70" i="18"/>
  <c r="G62" i="18"/>
  <c r="G70" i="16"/>
  <c r="G62" i="13"/>
  <c r="G63" i="10"/>
  <c r="G62" i="10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F62" i="3" s="1"/>
  <c r="E63" i="3"/>
  <c r="F63" i="3" s="1"/>
  <c r="E64" i="3"/>
  <c r="F64" i="3" s="1"/>
  <c r="G64" i="3" s="1"/>
  <c r="E65" i="3"/>
  <c r="F65" i="3" s="1"/>
  <c r="G65" i="3" s="1"/>
  <c r="E66" i="3"/>
  <c r="F66" i="3" s="1"/>
  <c r="G66" i="3" s="1"/>
  <c r="E67" i="3"/>
  <c r="F67" i="3" s="1"/>
  <c r="G67" i="3" s="1"/>
  <c r="E68" i="3"/>
  <c r="F68" i="3" s="1"/>
  <c r="E69" i="3"/>
  <c r="F69" i="3" s="1"/>
  <c r="E70" i="3"/>
  <c r="F70" i="3" s="1"/>
  <c r="E71" i="3"/>
  <c r="F71" i="3" s="1"/>
  <c r="E72" i="3"/>
  <c r="F72" i="3" s="1"/>
  <c r="G72" i="3" s="1"/>
  <c r="E73" i="3"/>
  <c r="F73" i="3" s="1"/>
  <c r="G73" i="3" s="1"/>
  <c r="E74" i="3"/>
  <c r="F74" i="3" s="1"/>
  <c r="G74" i="3" s="1"/>
  <c r="E75" i="3"/>
  <c r="F75" i="3" s="1"/>
  <c r="G75" i="3" s="1"/>
  <c r="E76" i="3"/>
  <c r="F76" i="3" s="1"/>
  <c r="E77" i="3"/>
  <c r="F77" i="3" s="1"/>
  <c r="E78" i="3"/>
  <c r="F78" i="3" s="1"/>
  <c r="E79" i="3"/>
  <c r="F79" i="3" s="1"/>
  <c r="E80" i="3"/>
  <c r="F80" i="3" s="1"/>
  <c r="G80" i="3" s="1"/>
  <c r="E81" i="3"/>
  <c r="F81" i="3" s="1"/>
  <c r="G81" i="3" s="1"/>
  <c r="E82" i="3"/>
  <c r="F82" i="3" s="1"/>
  <c r="G82" i="3" s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E3" i="3"/>
  <c r="D3" i="3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F62" i="2" s="1"/>
  <c r="G62" i="2" s="1"/>
  <c r="E63" i="2"/>
  <c r="F63" i="2" s="1"/>
  <c r="G63" i="2" s="1"/>
  <c r="E64" i="2"/>
  <c r="F64" i="2" s="1"/>
  <c r="G64" i="2" s="1"/>
  <c r="E65" i="2"/>
  <c r="F65" i="2" s="1"/>
  <c r="G65" i="2" s="1"/>
  <c r="E66" i="2"/>
  <c r="F66" i="2" s="1"/>
  <c r="G66" i="2" s="1"/>
  <c r="E67" i="2"/>
  <c r="F67" i="2" s="1"/>
  <c r="G67" i="2" s="1"/>
  <c r="E68" i="2"/>
  <c r="F68" i="2" s="1"/>
  <c r="E69" i="2"/>
  <c r="F69" i="2" s="1"/>
  <c r="E70" i="2"/>
  <c r="F70" i="2" s="1"/>
  <c r="G70" i="2" s="1"/>
  <c r="E71" i="2"/>
  <c r="F71" i="2" s="1"/>
  <c r="G71" i="2" s="1"/>
  <c r="E72" i="2"/>
  <c r="F72" i="2" s="1"/>
  <c r="G72" i="2" s="1"/>
  <c r="E73" i="2"/>
  <c r="F73" i="2" s="1"/>
  <c r="G73" i="2" s="1"/>
  <c r="E74" i="2"/>
  <c r="F74" i="2" s="1"/>
  <c r="G74" i="2" s="1"/>
  <c r="E75" i="2"/>
  <c r="F75" i="2" s="1"/>
  <c r="G75" i="2" s="1"/>
  <c r="E76" i="2"/>
  <c r="F76" i="2" s="1"/>
  <c r="E77" i="2"/>
  <c r="F77" i="2" s="1"/>
  <c r="E78" i="2"/>
  <c r="F78" i="2" s="1"/>
  <c r="G78" i="2" s="1"/>
  <c r="E79" i="2"/>
  <c r="F79" i="2" s="1"/>
  <c r="G79" i="2" s="1"/>
  <c r="E80" i="2"/>
  <c r="F80" i="2" s="1"/>
  <c r="G80" i="2" s="1"/>
  <c r="E81" i="2"/>
  <c r="F81" i="2" s="1"/>
  <c r="G81" i="2" s="1"/>
  <c r="E82" i="2"/>
  <c r="F82" i="2" s="1"/>
  <c r="G82" i="2" s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E3" i="2"/>
  <c r="D3" i="2"/>
  <c r="G63" i="3" l="1"/>
  <c r="G77" i="3"/>
  <c r="G69" i="3"/>
  <c r="G79" i="3"/>
  <c r="G71" i="3"/>
  <c r="G78" i="3"/>
  <c r="G70" i="3"/>
  <c r="G62" i="3"/>
  <c r="G76" i="3"/>
  <c r="G68" i="3"/>
  <c r="G77" i="2"/>
  <c r="G69" i="2"/>
  <c r="G76" i="2"/>
  <c r="G68" i="2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F62" i="1" s="1"/>
  <c r="E63" i="1"/>
  <c r="F63" i="1" s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0" i="1"/>
  <c r="F80" i="1" s="1"/>
  <c r="E81" i="1"/>
  <c r="F81" i="1" s="1"/>
  <c r="E82" i="1"/>
  <c r="F82" i="1" s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G66" i="1" l="1"/>
  <c r="G73" i="1"/>
  <c r="G72" i="1"/>
  <c r="G63" i="1"/>
  <c r="G71" i="1"/>
  <c r="G78" i="1"/>
  <c r="G70" i="1"/>
  <c r="G62" i="1"/>
  <c r="G67" i="1"/>
  <c r="G82" i="1"/>
  <c r="G65" i="1"/>
  <c r="G64" i="1"/>
  <c r="G80" i="1"/>
  <c r="G77" i="1"/>
  <c r="G69" i="1"/>
  <c r="G75" i="1"/>
  <c r="G74" i="1"/>
  <c r="G81" i="1"/>
  <c r="G79" i="1"/>
  <c r="G76" i="1"/>
  <c r="G68" i="1"/>
</calcChain>
</file>

<file path=xl/sharedStrings.xml><?xml version="1.0" encoding="utf-8"?>
<sst xmlns="http://schemas.openxmlformats.org/spreadsheetml/2006/main" count="2651" uniqueCount="734">
  <si>
    <t>Tanggal</t>
  </si>
  <si>
    <t>PTBA</t>
  </si>
  <si>
    <t>IHSG</t>
  </si>
  <si>
    <t>Rit (Return individual)/Y</t>
  </si>
  <si>
    <t>Rmt (Return pasar)/X</t>
  </si>
  <si>
    <t>alfa</t>
  </si>
  <si>
    <t>beta</t>
  </si>
  <si>
    <t>201,5</t>
  </si>
  <si>
    <t>199,5</t>
  </si>
  <si>
    <t>192,5</t>
  </si>
  <si>
    <t>207,5</t>
  </si>
  <si>
    <t>208,5</t>
  </si>
  <si>
    <t>205,5</t>
  </si>
  <si>
    <t>184,5</t>
  </si>
  <si>
    <t>2455</t>
  </si>
  <si>
    <t>df</t>
  </si>
  <si>
    <t>E(Rit) (expected return)</t>
  </si>
  <si>
    <t>ARit (Abnormal return)</t>
  </si>
  <si>
    <t>BTEK</t>
  </si>
  <si>
    <t>ULTJ</t>
  </si>
  <si>
    <t>VOKS</t>
  </si>
  <si>
    <t>300</t>
  </si>
  <si>
    <t>280</t>
  </si>
  <si>
    <t>290</t>
  </si>
  <si>
    <t>310</t>
  </si>
  <si>
    <t>336</t>
  </si>
  <si>
    <t>330</t>
  </si>
  <si>
    <t>320</t>
  </si>
  <si>
    <t>352</t>
  </si>
  <si>
    <t>311</t>
  </si>
  <si>
    <t>337</t>
  </si>
  <si>
    <t>338</t>
  </si>
  <si>
    <t>356</t>
  </si>
  <si>
    <t>358</t>
  </si>
  <si>
    <t>350</t>
  </si>
  <si>
    <t>354</t>
  </si>
  <si>
    <t>360</t>
  </si>
  <si>
    <t>450</t>
  </si>
  <si>
    <t>386</t>
  </si>
  <si>
    <t>378</t>
  </si>
  <si>
    <t>376</t>
  </si>
  <si>
    <t>374</t>
  </si>
  <si>
    <t>370</t>
  </si>
  <si>
    <t>372</t>
  </si>
  <si>
    <t>368</t>
  </si>
  <si>
    <t>340</t>
  </si>
  <si>
    <t>564415</t>
  </si>
  <si>
    <t>561654</t>
  </si>
  <si>
    <t>557748</t>
  </si>
  <si>
    <t>INTD</t>
  </si>
  <si>
    <t>200</t>
  </si>
  <si>
    <t>210</t>
  </si>
  <si>
    <t>220</t>
  </si>
  <si>
    <t>236</t>
  </si>
  <si>
    <t>252</t>
  </si>
  <si>
    <t>258</t>
  </si>
  <si>
    <t>BFIN</t>
  </si>
  <si>
    <t>355</t>
  </si>
  <si>
    <t>379</t>
  </si>
  <si>
    <t>380</t>
  </si>
  <si>
    <t>400</t>
  </si>
  <si>
    <t>489</t>
  </si>
  <si>
    <t>488</t>
  </si>
  <si>
    <t>479</t>
  </si>
  <si>
    <t>478</t>
  </si>
  <si>
    <t>470</t>
  </si>
  <si>
    <t>420</t>
  </si>
  <si>
    <t>410</t>
  </si>
  <si>
    <t>425</t>
  </si>
  <si>
    <t>430</t>
  </si>
  <si>
    <t>510</t>
  </si>
  <si>
    <t>500</t>
  </si>
  <si>
    <t>462</t>
  </si>
  <si>
    <t>495</t>
  </si>
  <si>
    <t>461</t>
  </si>
  <si>
    <t>460</t>
  </si>
  <si>
    <t>490</t>
  </si>
  <si>
    <t>515</t>
  </si>
  <si>
    <t>520</t>
  </si>
  <si>
    <t>540</t>
  </si>
  <si>
    <t>525</t>
  </si>
  <si>
    <t>530</t>
  </si>
  <si>
    <t>KKGI</t>
  </si>
  <si>
    <t>MFIN</t>
  </si>
  <si>
    <t>GEMA</t>
  </si>
  <si>
    <t>266</t>
  </si>
  <si>
    <t>268</t>
  </si>
  <si>
    <t>267</t>
  </si>
  <si>
    <t>260</t>
  </si>
  <si>
    <t>256</t>
  </si>
  <si>
    <t>254</t>
  </si>
  <si>
    <t>265</t>
  </si>
  <si>
    <t>262</t>
  </si>
  <si>
    <t>264</t>
  </si>
  <si>
    <t>257</t>
  </si>
  <si>
    <t>259</t>
  </si>
  <si>
    <t>270</t>
  </si>
  <si>
    <t>240</t>
  </si>
  <si>
    <t>278</t>
  </si>
  <si>
    <t>279</t>
  </si>
  <si>
    <t>282</t>
  </si>
  <si>
    <t>276</t>
  </si>
  <si>
    <t>306</t>
  </si>
  <si>
    <t>302</t>
  </si>
  <si>
    <t>296</t>
  </si>
  <si>
    <t>275</t>
  </si>
  <si>
    <t>TOPS</t>
  </si>
  <si>
    <t>844</t>
  </si>
  <si>
    <t>846</t>
  </si>
  <si>
    <t>838</t>
  </si>
  <si>
    <t>842</t>
  </si>
  <si>
    <t>850</t>
  </si>
  <si>
    <t>840</t>
  </si>
  <si>
    <t>848</t>
  </si>
  <si>
    <t>836</t>
  </si>
  <si>
    <t>820</t>
  </si>
  <si>
    <t>790</t>
  </si>
  <si>
    <t>794</t>
  </si>
  <si>
    <t>798</t>
  </si>
  <si>
    <t>800</t>
  </si>
  <si>
    <t>802</t>
  </si>
  <si>
    <t>764</t>
  </si>
  <si>
    <t>768</t>
  </si>
  <si>
    <t>810</t>
  </si>
  <si>
    <t>808</t>
  </si>
  <si>
    <t>816</t>
  </si>
  <si>
    <t>766</t>
  </si>
  <si>
    <t>788</t>
  </si>
  <si>
    <t>796</t>
  </si>
  <si>
    <t>822</t>
  </si>
  <si>
    <t>856</t>
  </si>
  <si>
    <t>924</t>
  </si>
  <si>
    <t>948</t>
  </si>
  <si>
    <t>940</t>
  </si>
  <si>
    <t>990</t>
  </si>
  <si>
    <t>985</t>
  </si>
  <si>
    <t>955</t>
  </si>
  <si>
    <t>865</t>
  </si>
  <si>
    <t>830</t>
  </si>
  <si>
    <t>855</t>
  </si>
  <si>
    <t>828</t>
  </si>
  <si>
    <t>860</t>
  </si>
  <si>
    <t>MAPI</t>
  </si>
  <si>
    <t>TBIG</t>
  </si>
  <si>
    <t>862</t>
  </si>
  <si>
    <t>870</t>
  </si>
  <si>
    <t>874</t>
  </si>
  <si>
    <t>892</t>
  </si>
  <si>
    <t>906</t>
  </si>
  <si>
    <t>978</t>
  </si>
  <si>
    <t>1005</t>
  </si>
  <si>
    <t>1015</t>
  </si>
  <si>
    <t>1040</t>
  </si>
  <si>
    <t>1025</t>
  </si>
  <si>
    <t>1060</t>
  </si>
  <si>
    <t>1165</t>
  </si>
  <si>
    <t>1195</t>
  </si>
  <si>
    <t>1205</t>
  </si>
  <si>
    <t>1260</t>
  </si>
  <si>
    <t>1305</t>
  </si>
  <si>
    <t>1240</t>
  </si>
  <si>
    <t>1280</t>
  </si>
  <si>
    <t>1215</t>
  </si>
  <si>
    <t>1175</t>
  </si>
  <si>
    <t>1180</t>
  </si>
  <si>
    <t>1185</t>
  </si>
  <si>
    <t>1100</t>
  </si>
  <si>
    <t>1190</t>
  </si>
  <si>
    <t>1210</t>
  </si>
  <si>
    <t>1230</t>
  </si>
  <si>
    <t>1225</t>
  </si>
  <si>
    <t>1250</t>
  </si>
  <si>
    <t>1255</t>
  </si>
  <si>
    <t>1265</t>
  </si>
  <si>
    <t>1300</t>
  </si>
  <si>
    <t>1355</t>
  </si>
  <si>
    <t>1365</t>
  </si>
  <si>
    <t>1330</t>
  </si>
  <si>
    <t>1335</t>
  </si>
  <si>
    <t>1315</t>
  </si>
  <si>
    <t>1320</t>
  </si>
  <si>
    <t>1275</t>
  </si>
  <si>
    <t>1290</t>
  </si>
  <si>
    <t>1285</t>
  </si>
  <si>
    <t>1220</t>
  </si>
  <si>
    <t>1160</t>
  </si>
  <si>
    <t>1130</t>
  </si>
  <si>
    <t>1155</t>
  </si>
  <si>
    <t>1140</t>
  </si>
  <si>
    <t>1110</t>
  </si>
  <si>
    <t>1095</t>
  </si>
  <si>
    <t>1135</t>
  </si>
  <si>
    <t>1085</t>
  </si>
  <si>
    <t>1050</t>
  </si>
  <si>
    <t>1020</t>
  </si>
  <si>
    <t>1035</t>
  </si>
  <si>
    <t>1000</t>
  </si>
  <si>
    <t>1075</t>
  </si>
  <si>
    <t>1080</t>
  </si>
  <si>
    <t>ANDI</t>
  </si>
  <si>
    <t>424</t>
  </si>
  <si>
    <t>438</t>
  </si>
  <si>
    <t>468</t>
  </si>
  <si>
    <t>456</t>
  </si>
  <si>
    <t>426</t>
  </si>
  <si>
    <t>422</t>
  </si>
  <si>
    <t>390</t>
  </si>
  <si>
    <t>440</t>
  </si>
  <si>
    <t>408</t>
  </si>
  <si>
    <t>397</t>
  </si>
  <si>
    <t>388</t>
  </si>
  <si>
    <t>362</t>
  </si>
  <si>
    <t>366</t>
  </si>
  <si>
    <t>357</t>
  </si>
  <si>
    <t>346</t>
  </si>
  <si>
    <t>332</t>
  </si>
  <si>
    <t>334</t>
  </si>
  <si>
    <t>416</t>
  </si>
  <si>
    <t>398</t>
  </si>
  <si>
    <t>394</t>
  </si>
  <si>
    <t>492</t>
  </si>
  <si>
    <t>458</t>
  </si>
  <si>
    <t>383</t>
  </si>
  <si>
    <t>377</t>
  </si>
  <si>
    <t>363</t>
  </si>
  <si>
    <t>326</t>
  </si>
  <si>
    <t>299</t>
  </si>
  <si>
    <t>291</t>
  </si>
  <si>
    <t>286</t>
  </si>
  <si>
    <t>284</t>
  </si>
  <si>
    <t>285</t>
  </si>
  <si>
    <t>287</t>
  </si>
  <si>
    <t>341</t>
  </si>
  <si>
    <t>316</t>
  </si>
  <si>
    <t>212</t>
  </si>
  <si>
    <t>159</t>
  </si>
  <si>
    <t>140</t>
  </si>
  <si>
    <t>171</t>
  </si>
  <si>
    <t>226</t>
  </si>
  <si>
    <t>238</t>
  </si>
  <si>
    <t>204</t>
  </si>
  <si>
    <t>176</t>
  </si>
  <si>
    <t>152</t>
  </si>
  <si>
    <t>147</t>
  </si>
  <si>
    <t>PTSN</t>
  </si>
  <si>
    <t>TAMU</t>
  </si>
  <si>
    <t>459</t>
  </si>
  <si>
    <t>452</t>
  </si>
  <si>
    <t>454</t>
  </si>
  <si>
    <t>455</t>
  </si>
  <si>
    <t>457</t>
  </si>
  <si>
    <t>448</t>
  </si>
  <si>
    <t>447</t>
  </si>
  <si>
    <t>444</t>
  </si>
  <si>
    <t>446</t>
  </si>
  <si>
    <t>445</t>
  </si>
  <si>
    <t>443</t>
  </si>
  <si>
    <t>441</t>
  </si>
  <si>
    <t>439</t>
  </si>
  <si>
    <t>442</t>
  </si>
  <si>
    <t>451</t>
  </si>
  <si>
    <t>463</t>
  </si>
  <si>
    <t>465</t>
  </si>
  <si>
    <t>466</t>
  </si>
  <si>
    <t>467</t>
  </si>
  <si>
    <t>469</t>
  </si>
  <si>
    <t>472</t>
  </si>
  <si>
    <t>473</t>
  </si>
  <si>
    <t>474</t>
  </si>
  <si>
    <t>480</t>
  </si>
  <si>
    <t>481</t>
  </si>
  <si>
    <t>483</t>
  </si>
  <si>
    <t>484</t>
  </si>
  <si>
    <t>485</t>
  </si>
  <si>
    <t>491</t>
  </si>
  <si>
    <t>493</t>
  </si>
  <si>
    <t>496</t>
  </si>
  <si>
    <t>497</t>
  </si>
  <si>
    <t>498</t>
  </si>
  <si>
    <t>502</t>
  </si>
  <si>
    <t>575</t>
  </si>
  <si>
    <t>580</t>
  </si>
  <si>
    <t>585</t>
  </si>
  <si>
    <t>595</t>
  </si>
  <si>
    <t>565</t>
  </si>
  <si>
    <t>550</t>
  </si>
  <si>
    <t>464</t>
  </si>
  <si>
    <t>453</t>
  </si>
  <si>
    <t>LPIN</t>
  </si>
  <si>
    <t>274</t>
  </si>
  <si>
    <t>272</t>
  </si>
  <si>
    <t>SIDO</t>
  </si>
  <si>
    <t>UNVR</t>
  </si>
  <si>
    <t>SCMA</t>
  </si>
  <si>
    <t>BBCA</t>
  </si>
  <si>
    <t>SRTG</t>
  </si>
  <si>
    <t>ERAA</t>
  </si>
  <si>
    <t>HOKI</t>
  </si>
  <si>
    <t>BEBS</t>
  </si>
  <si>
    <t>BYAN</t>
  </si>
  <si>
    <t>TPIA</t>
  </si>
  <si>
    <t>EKAD</t>
  </si>
  <si>
    <t>JTPE</t>
  </si>
  <si>
    <t>PBSA</t>
  </si>
  <si>
    <t>HOMI</t>
  </si>
  <si>
    <t>HRUM</t>
  </si>
  <si>
    <t>SILO</t>
  </si>
  <si>
    <t>9230</t>
  </si>
  <si>
    <t>9460</t>
  </si>
  <si>
    <t>9455</t>
  </si>
  <si>
    <t>9400</t>
  </si>
  <si>
    <t>9350</t>
  </si>
  <si>
    <t>9300</t>
  </si>
  <si>
    <t>9240</t>
  </si>
  <si>
    <t>9090</t>
  </si>
  <si>
    <t>9015</t>
  </si>
  <si>
    <t>9085</t>
  </si>
  <si>
    <t>8800</t>
  </si>
  <si>
    <t>8945</t>
  </si>
  <si>
    <t>8840</t>
  </si>
  <si>
    <t>8775</t>
  </si>
  <si>
    <t>8835</t>
  </si>
  <si>
    <t>8900</t>
  </si>
  <si>
    <t>8950</t>
  </si>
  <si>
    <t>9120</t>
  </si>
  <si>
    <t>8625</t>
  </si>
  <si>
    <t>8685</t>
  </si>
  <si>
    <t>8790</t>
  </si>
  <si>
    <t>8855</t>
  </si>
  <si>
    <t>8630</t>
  </si>
  <si>
    <t>8700</t>
  </si>
  <si>
    <t>8715</t>
  </si>
  <si>
    <t>8720</t>
  </si>
  <si>
    <t>8745</t>
  </si>
  <si>
    <t>8740</t>
  </si>
  <si>
    <t>8605</t>
  </si>
  <si>
    <t>8770</t>
  </si>
  <si>
    <t>8690</t>
  </si>
  <si>
    <t>8670</t>
  </si>
  <si>
    <t>8655</t>
  </si>
  <si>
    <t>8640</t>
  </si>
  <si>
    <t>8465</t>
  </si>
  <si>
    <t>8560</t>
  </si>
  <si>
    <t>8445</t>
  </si>
  <si>
    <t>8430</t>
  </si>
  <si>
    <t>8510</t>
  </si>
  <si>
    <t>8405</t>
  </si>
  <si>
    <t>8415</t>
  </si>
  <si>
    <t>8300</t>
  </si>
  <si>
    <t>8200</t>
  </si>
  <si>
    <t>8360</t>
  </si>
  <si>
    <t>8570</t>
  </si>
  <si>
    <t>8535</t>
  </si>
  <si>
    <t>8400</t>
  </si>
  <si>
    <t>8450</t>
  </si>
  <si>
    <t>8455</t>
  </si>
  <si>
    <t>8435</t>
  </si>
  <si>
    <t>8420</t>
  </si>
  <si>
    <t>8245</t>
  </si>
  <si>
    <t>8180</t>
  </si>
  <si>
    <t>8195</t>
  </si>
  <si>
    <t>8185</t>
  </si>
  <si>
    <t>8140</t>
  </si>
  <si>
    <t>8325</t>
  </si>
  <si>
    <t>8330</t>
  </si>
  <si>
    <t>8490</t>
  </si>
  <si>
    <t>8550</t>
  </si>
  <si>
    <t>8575</t>
  </si>
  <si>
    <t>8475</t>
  </si>
  <si>
    <t>8350</t>
  </si>
  <si>
    <t>8250</t>
  </si>
  <si>
    <t>8425</t>
  </si>
  <si>
    <t>418</t>
  </si>
  <si>
    <t>436</t>
  </si>
  <si>
    <t>404</t>
  </si>
  <si>
    <t>349</t>
  </si>
  <si>
    <t>385</t>
  </si>
  <si>
    <t>395</t>
  </si>
  <si>
    <t>406</t>
  </si>
  <si>
    <t>414</t>
  </si>
  <si>
    <t>393</t>
  </si>
  <si>
    <t>432</t>
  </si>
  <si>
    <t>412</t>
  </si>
  <si>
    <t>391</t>
  </si>
  <si>
    <t>402</t>
  </si>
  <si>
    <t>389</t>
  </si>
  <si>
    <t>392</t>
  </si>
  <si>
    <t>387</t>
  </si>
  <si>
    <t>384</t>
  </si>
  <si>
    <t>428</t>
  </si>
  <si>
    <t>6100</t>
  </si>
  <si>
    <t>6110</t>
  </si>
  <si>
    <t>6055</t>
  </si>
  <si>
    <t>6065</t>
  </si>
  <si>
    <t>6015</t>
  </si>
  <si>
    <t>6020</t>
  </si>
  <si>
    <t>6170</t>
  </si>
  <si>
    <t>6045</t>
  </si>
  <si>
    <t>5990</t>
  </si>
  <si>
    <t>6115</t>
  </si>
  <si>
    <t>6005</t>
  </si>
  <si>
    <t>6010</t>
  </si>
  <si>
    <t>6155</t>
  </si>
  <si>
    <t>6035</t>
  </si>
  <si>
    <t>5980</t>
  </si>
  <si>
    <t>6040</t>
  </si>
  <si>
    <t>5970</t>
  </si>
  <si>
    <t>5960</t>
  </si>
  <si>
    <t>6145</t>
  </si>
  <si>
    <t>6120</t>
  </si>
  <si>
    <t>6300</t>
  </si>
  <si>
    <t>6160</t>
  </si>
  <si>
    <t>6200</t>
  </si>
  <si>
    <t>6410</t>
  </si>
  <si>
    <t>6420</t>
  </si>
  <si>
    <t>6600</t>
  </si>
  <si>
    <t>6590</t>
  </si>
  <si>
    <t>6560</t>
  </si>
  <si>
    <t>6510</t>
  </si>
  <si>
    <t>6565</t>
  </si>
  <si>
    <t>6550</t>
  </si>
  <si>
    <t>6540</t>
  </si>
  <si>
    <t>6575</t>
  </si>
  <si>
    <t>6570</t>
  </si>
  <si>
    <t>6440</t>
  </si>
  <si>
    <t>6520</t>
  </si>
  <si>
    <t>6555</t>
  </si>
  <si>
    <t>6545</t>
  </si>
  <si>
    <t>6495</t>
  </si>
  <si>
    <t>6500</t>
  </si>
  <si>
    <t>6585</t>
  </si>
  <si>
    <t>6490</t>
  </si>
  <si>
    <t>6580</t>
  </si>
  <si>
    <t>7000</t>
  </si>
  <si>
    <t>6760</t>
  </si>
  <si>
    <t>6960</t>
  </si>
  <si>
    <t>6945</t>
  </si>
  <si>
    <t>7180</t>
  </si>
  <si>
    <t>7160</t>
  </si>
  <si>
    <t>7290</t>
  </si>
  <si>
    <t>7255</t>
  </si>
  <si>
    <t>7320</t>
  </si>
  <si>
    <t>7525</t>
  </si>
  <si>
    <t>7750</t>
  </si>
  <si>
    <t>7650</t>
  </si>
  <si>
    <t>7500</t>
  </si>
  <si>
    <t>7400</t>
  </si>
  <si>
    <t>7450</t>
  </si>
  <si>
    <t>7375</t>
  </si>
  <si>
    <t>998</t>
  </si>
  <si>
    <t>1055</t>
  </si>
  <si>
    <t>1070</t>
  </si>
  <si>
    <t>1120</t>
  </si>
  <si>
    <t>1125</t>
  </si>
  <si>
    <t>1115</t>
  </si>
  <si>
    <t>1090</t>
  </si>
  <si>
    <t>1065</t>
  </si>
  <si>
    <t>1030</t>
  </si>
  <si>
    <t>1105</t>
  </si>
  <si>
    <t>1170</t>
  </si>
  <si>
    <t>1145</t>
  </si>
  <si>
    <t>554</t>
  </si>
  <si>
    <t>566</t>
  </si>
  <si>
    <t>574</t>
  </si>
  <si>
    <t>556</t>
  </si>
  <si>
    <t>534</t>
  </si>
  <si>
    <t>546</t>
  </si>
  <si>
    <t>564</t>
  </si>
  <si>
    <t>538</t>
  </si>
  <si>
    <t>526</t>
  </si>
  <si>
    <t>518</t>
  </si>
  <si>
    <t>536</t>
  </si>
  <si>
    <t>548</t>
  </si>
  <si>
    <t>552</t>
  </si>
  <si>
    <t>542</t>
  </si>
  <si>
    <t>512</t>
  </si>
  <si>
    <t>562</t>
  </si>
  <si>
    <t>522</t>
  </si>
  <si>
    <t>505</t>
  </si>
  <si>
    <t>640</t>
  </si>
  <si>
    <t>615</t>
  </si>
  <si>
    <t>620</t>
  </si>
  <si>
    <t>625</t>
  </si>
  <si>
    <t>610</t>
  </si>
  <si>
    <t>605</t>
  </si>
  <si>
    <t>600</t>
  </si>
  <si>
    <t>590</t>
  </si>
  <si>
    <t>645</t>
  </si>
  <si>
    <t>675</t>
  </si>
  <si>
    <t>685</t>
  </si>
  <si>
    <t>824</t>
  </si>
  <si>
    <t>778</t>
  </si>
  <si>
    <t>826</t>
  </si>
  <si>
    <t>776</t>
  </si>
  <si>
    <t>806</t>
  </si>
  <si>
    <t>812</t>
  </si>
  <si>
    <t>786</t>
  </si>
  <si>
    <t>804</t>
  </si>
  <si>
    <t>792</t>
  </si>
  <si>
    <t>832</t>
  </si>
  <si>
    <t>782</t>
  </si>
  <si>
    <t>780</t>
  </si>
  <si>
    <t>770</t>
  </si>
  <si>
    <t>774</t>
  </si>
  <si>
    <t>756</t>
  </si>
  <si>
    <t>742</t>
  </si>
  <si>
    <t>740</t>
  </si>
  <si>
    <t>712</t>
  </si>
  <si>
    <t>664</t>
  </si>
  <si>
    <t>670</t>
  </si>
  <si>
    <t>722</t>
  </si>
  <si>
    <t>738</t>
  </si>
  <si>
    <t>716</t>
  </si>
  <si>
    <t>708</t>
  </si>
  <si>
    <t>704</t>
  </si>
  <si>
    <t>784</t>
  </si>
  <si>
    <t>746</t>
  </si>
  <si>
    <t>736</t>
  </si>
  <si>
    <t>755</t>
  </si>
  <si>
    <t>805</t>
  </si>
  <si>
    <t>2410</t>
  </si>
  <si>
    <t>2380</t>
  </si>
  <si>
    <t>2330</t>
  </si>
  <si>
    <t>2350</t>
  </si>
  <si>
    <t>2340</t>
  </si>
  <si>
    <t>2440</t>
  </si>
  <si>
    <t>2370</t>
  </si>
  <si>
    <t>283</t>
  </si>
  <si>
    <t>281</t>
  </si>
  <si>
    <t>289</t>
  </si>
  <si>
    <t>288</t>
  </si>
  <si>
    <t>298</t>
  </si>
  <si>
    <t>293</t>
  </si>
  <si>
    <t>295</t>
  </si>
  <si>
    <t>318</t>
  </si>
  <si>
    <t>314</t>
  </si>
  <si>
    <t>304</t>
  </si>
  <si>
    <t>700</t>
  </si>
  <si>
    <t>735</t>
  </si>
  <si>
    <t>705</t>
  </si>
  <si>
    <t>660</t>
  </si>
  <si>
    <t>560</t>
  </si>
  <si>
    <t>2095</t>
  </si>
  <si>
    <t>2045</t>
  </si>
  <si>
    <t>2005</t>
  </si>
  <si>
    <t>1990</t>
  </si>
  <si>
    <t>2035</t>
  </si>
  <si>
    <t>2100</t>
  </si>
  <si>
    <t>2140</t>
  </si>
  <si>
    <t>2120</t>
  </si>
  <si>
    <t>2130</t>
  </si>
  <si>
    <t>2240</t>
  </si>
  <si>
    <t>2265</t>
  </si>
  <si>
    <t>2335</t>
  </si>
  <si>
    <t>2480</t>
  </si>
  <si>
    <t>2360</t>
  </si>
  <si>
    <t>2320</t>
  </si>
  <si>
    <t>2520</t>
  </si>
  <si>
    <t>2750</t>
  </si>
  <si>
    <t>2560</t>
  </si>
  <si>
    <t>2385</t>
  </si>
  <si>
    <t>2280</t>
  </si>
  <si>
    <t>2225</t>
  </si>
  <si>
    <t>2080</t>
  </si>
  <si>
    <t>2195</t>
  </si>
  <si>
    <t>2180</t>
  </si>
  <si>
    <t>2260</t>
  </si>
  <si>
    <t>2220</t>
  </si>
  <si>
    <t>2110</t>
  </si>
  <si>
    <t>2405</t>
  </si>
  <si>
    <t>2495</t>
  </si>
  <si>
    <t>2580</t>
  </si>
  <si>
    <t>2540</t>
  </si>
  <si>
    <t>2640</t>
  </si>
  <si>
    <t>2710</t>
  </si>
  <si>
    <t>2720</t>
  </si>
  <si>
    <t>2815</t>
  </si>
  <si>
    <t>2770</t>
  </si>
  <si>
    <t>2515</t>
  </si>
  <si>
    <t>2300</t>
  </si>
  <si>
    <t>2305</t>
  </si>
  <si>
    <t>2200</t>
  </si>
  <si>
    <t>2050</t>
  </si>
  <si>
    <t>2070</t>
  </si>
  <si>
    <t>2000</t>
  </si>
  <si>
    <t>2105</t>
  </si>
  <si>
    <t>2210</t>
  </si>
  <si>
    <t>2215</t>
  </si>
  <si>
    <t>2085</t>
  </si>
  <si>
    <t>2285</t>
  </si>
  <si>
    <t>2290</t>
  </si>
  <si>
    <t>2375</t>
  </si>
  <si>
    <t>2310</t>
  </si>
  <si>
    <t>2020</t>
  </si>
  <si>
    <t>1885</t>
  </si>
  <si>
    <t>1860</t>
  </si>
  <si>
    <t>1235</t>
  </si>
  <si>
    <t>1200</t>
  </si>
  <si>
    <t>Kode Saham</t>
  </si>
  <si>
    <t>AR</t>
  </si>
  <si>
    <t>t-10</t>
  </si>
  <si>
    <t>t-9</t>
  </si>
  <si>
    <t>t-8</t>
  </si>
  <si>
    <t>t-7</t>
  </si>
  <si>
    <t>t-6</t>
  </si>
  <si>
    <t>t-5</t>
  </si>
  <si>
    <t>t-4</t>
  </si>
  <si>
    <t>t-3</t>
  </si>
  <si>
    <t>t-2</t>
  </si>
  <si>
    <t>t-1</t>
  </si>
  <si>
    <t>t0</t>
  </si>
  <si>
    <t>t+1</t>
  </si>
  <si>
    <t>t+2</t>
  </si>
  <si>
    <t>t+3</t>
  </si>
  <si>
    <t>t+4</t>
  </si>
  <si>
    <t>t+5</t>
  </si>
  <si>
    <t>t+6</t>
  </si>
  <si>
    <t>t+7</t>
  </si>
  <si>
    <t>t+8</t>
  </si>
  <si>
    <t>t+9</t>
  </si>
  <si>
    <t>t+10</t>
  </si>
  <si>
    <t>ANDY</t>
  </si>
  <si>
    <t>AAR</t>
  </si>
  <si>
    <t>CAAR</t>
  </si>
  <si>
    <t>AARsblm</t>
  </si>
  <si>
    <t>AARssdh</t>
  </si>
  <si>
    <t/>
  </si>
  <si>
    <t>Tests of Normality</t>
  </si>
  <si>
    <t>Shapiro-Wilk</t>
  </si>
  <si>
    <t>Statistic</t>
  </si>
  <si>
    <t>Sig.</t>
  </si>
  <si>
    <t>TMIN10</t>
  </si>
  <si>
    <t>TMIN9</t>
  </si>
  <si>
    <t>TMIN8</t>
  </si>
  <si>
    <t>TMIN7</t>
  </si>
  <si>
    <t>TMIN6</t>
  </si>
  <si>
    <t>TMIN5</t>
  </si>
  <si>
    <t>TMIN4</t>
  </si>
  <si>
    <t>TMIN3</t>
  </si>
  <si>
    <t>TMIN2</t>
  </si>
  <si>
    <t>TMIN1</t>
  </si>
  <si>
    <t>TNOL</t>
  </si>
  <si>
    <t>TPLUS1</t>
  </si>
  <si>
    <t>TPLUS2</t>
  </si>
  <si>
    <t>TPLUS3</t>
  </si>
  <si>
    <t>TPLUS4</t>
  </si>
  <si>
    <t>TPLUS5</t>
  </si>
  <si>
    <t>TPLUS6</t>
  </si>
  <si>
    <t>TPLUS7</t>
  </si>
  <si>
    <t>TPLUS8</t>
  </si>
  <si>
    <t>TPLUS9</t>
  </si>
  <si>
    <t>TPLUS10</t>
  </si>
  <si>
    <t>AARSBLM</t>
  </si>
  <si>
    <t>AARSSDH</t>
  </si>
  <si>
    <t>*. This is a lower bound of the true significance.</t>
  </si>
  <si>
    <t>a. Lilliefors Significance Correction</t>
  </si>
  <si>
    <t>Data</t>
  </si>
  <si>
    <t>Kesimpulan</t>
  </si>
  <si>
    <t>Tidak normal</t>
  </si>
  <si>
    <t>Normal</t>
  </si>
  <si>
    <t>Jika nilai Sig. &gt; 0,05 maka data berdistribusi normal</t>
  </si>
  <si>
    <t>Jika nilai Sig. &lt; 0,05 maka data berdistribusi tidak normal</t>
  </si>
  <si>
    <r>
      <t>Kolmogorov-Smirnov</t>
    </r>
    <r>
      <rPr>
        <vertAlign val="superscript"/>
        <sz val="9"/>
        <color indexed="8"/>
        <rFont val="Arial"/>
      </rPr>
      <t>a</t>
    </r>
  </si>
  <si>
    <r>
      <t>.200</t>
    </r>
    <r>
      <rPr>
        <vertAlign val="superscript"/>
        <sz val="9"/>
        <color indexed="8"/>
        <rFont val="Arial"/>
      </rPr>
      <t>*</t>
    </r>
  </si>
  <si>
    <t>Model</t>
  </si>
  <si>
    <t>Unstandardized Coefficients</t>
  </si>
  <si>
    <t>Standardized Coefficients</t>
  </si>
  <si>
    <t>t</t>
  </si>
  <si>
    <t>B</t>
  </si>
  <si>
    <t>Std. Error</t>
  </si>
  <si>
    <t>Beta</t>
  </si>
  <si>
    <t>1</t>
  </si>
  <si>
    <t>(Constant)</t>
  </si>
  <si>
    <r>
      <t>Coefficients</t>
    </r>
    <r>
      <rPr>
        <b/>
        <vertAlign val="superscript"/>
        <sz val="9"/>
        <color indexed="8"/>
        <rFont val="Arial Bold"/>
      </rPr>
      <t>a</t>
    </r>
  </si>
  <si>
    <t>Reliability Statistics</t>
  </si>
  <si>
    <t>Cronbach's Alpha</t>
  </si>
  <si>
    <t>N of Items</t>
  </si>
  <si>
    <t>a. The value is negative due to a negative average covariance among items. This violates reliability model assumptions. You may want to check item codings.</t>
  </si>
  <si>
    <r>
      <t>Cronbach's Alpha</t>
    </r>
    <r>
      <rPr>
        <vertAlign val="superscript"/>
        <sz val="9"/>
        <color indexed="8"/>
        <rFont val="Arial"/>
      </rPr>
      <t>a</t>
    </r>
  </si>
  <si>
    <t>R_IHSG</t>
  </si>
  <si>
    <t>a. Dependent Variable: R_MFIN</t>
  </si>
  <si>
    <t>a. Dependent Variable: R_KKGI</t>
  </si>
  <si>
    <t>a. Dependent Variable: R_BFIN</t>
  </si>
  <si>
    <t>a. Dependent Variable: R_INTD</t>
  </si>
  <si>
    <t>a. Dependent Variable: R_VOKS</t>
  </si>
  <si>
    <t>a. Dependent Variable: R_ULTJ</t>
  </si>
  <si>
    <t>a. Dependent Variable: R_BTEK</t>
  </si>
  <si>
    <t>a. Dependent Variable: R_PTBA</t>
  </si>
  <si>
    <t>a. Dependent Variable: R_GEMA</t>
  </si>
  <si>
    <t>a. Dependent Variable: R_TOPS</t>
  </si>
  <si>
    <t>a. Dependent Variable: R_MAPI</t>
  </si>
  <si>
    <t>a. Dependent Variable: R_TBIG</t>
  </si>
  <si>
    <t>a. Dependent Variable: R_ANDY</t>
  </si>
  <si>
    <t>a. Dependent Variable: R_PTSN</t>
  </si>
  <si>
    <t>a. Dependent Variable: R_TAMU</t>
  </si>
  <si>
    <t>a. Dependent Variable: R_LPIN</t>
  </si>
  <si>
    <t>a. Dependent Variable: R_SIDO</t>
  </si>
  <si>
    <t>a. Dependent Variable: R_UNVR</t>
  </si>
  <si>
    <t>a. Dependent Variable: R_SCMA</t>
  </si>
  <si>
    <t>a. Dependent Variable: R_BBCA</t>
  </si>
  <si>
    <t>a. Dependent Variable: R_SRTG</t>
  </si>
  <si>
    <t>a. Dependent Variable: R_ERAA</t>
  </si>
  <si>
    <t>a. Dependent Variable: R_HOKI</t>
  </si>
  <si>
    <t>a. Dependent Variable: R_BEBS</t>
  </si>
  <si>
    <t>a. Dependent Variable: R_BYAN</t>
  </si>
  <si>
    <t>a. Dependent Variable: R_TPIA</t>
  </si>
  <si>
    <t>a. Dependent Variable: R_EKAD</t>
  </si>
  <si>
    <t>a. Dependent Variable: R_JTPE</t>
  </si>
  <si>
    <t>a. Dependent Variable: R_PBSA</t>
  </si>
  <si>
    <t>a. Dependent Variable: R_HOMI</t>
  </si>
  <si>
    <t>a. Dependent Variable: R_HRUM</t>
  </si>
  <si>
    <t>a. Dependent Variable: R_SILO</t>
  </si>
  <si>
    <t>Paired Samples Test</t>
  </si>
  <si>
    <t>Paired Differences</t>
  </si>
  <si>
    <t>Sig. (2-tailed)</t>
  </si>
  <si>
    <t>Mean</t>
  </si>
  <si>
    <t>Std. Deviation</t>
  </si>
  <si>
    <t>Std. Error Mean</t>
  </si>
  <si>
    <t>95% Confidence Interval of the Difference</t>
  </si>
  <si>
    <t>Lower</t>
  </si>
  <si>
    <t>Upper</t>
  </si>
  <si>
    <t>Pair 1</t>
  </si>
  <si>
    <t>AARSBLM - AARSSDH</t>
  </si>
  <si>
    <t>Jika nilai sig (2-tailed) &lt; 0,05 maka Ho ditolak</t>
  </si>
  <si>
    <t>Jika nilai sig (2-tailed) &gt; 0,05 maka Ho diterima</t>
  </si>
  <si>
    <t>Ha : Terdapat perbedaan sebelum dan sesudah stock split</t>
  </si>
  <si>
    <t>Ho : Tidak terdapat perbedaan sebelum dan sesudah stock split</t>
  </si>
  <si>
    <t>AARSSDH - AARSBLM</t>
  </si>
  <si>
    <t>Z</t>
  </si>
  <si>
    <t>Asymp. Sig. (2-tailed)</t>
  </si>
  <si>
    <t>a. Wilcoxon Signed Ranks Test</t>
  </si>
  <si>
    <t>b. Based on positive ranks.</t>
  </si>
  <si>
    <r>
      <t>Test Statistics</t>
    </r>
    <r>
      <rPr>
        <b/>
        <vertAlign val="superscript"/>
        <sz val="9"/>
        <color indexed="8"/>
        <rFont val="Arial Bold"/>
      </rPr>
      <t>a</t>
    </r>
  </si>
  <si>
    <r>
      <t>-2.992</t>
    </r>
    <r>
      <rPr>
        <vertAlign val="superscript"/>
        <sz val="9"/>
        <color indexed="8"/>
        <rFont val="Arial"/>
      </rPr>
      <t>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</si>
</sst>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.000"/>
    <numFmt numFmtId="165" formatCode="#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 Bold"/>
    </font>
    <font>
      <b/>
      <sz val="9"/>
      <color indexed="8"/>
      <name val="Arial"/>
      <family val="2"/>
    </font>
    <font>
      <sz val="10"/>
      <name val="Arial"/>
    </font>
    <font>
      <sz val="9"/>
      <color indexed="8"/>
      <name val="Arial"/>
    </font>
    <font>
      <vertAlign val="superscript"/>
      <sz val="9"/>
      <color indexed="8"/>
      <name val="Arial"/>
    </font>
    <font>
      <b/>
      <vertAlign val="superscript"/>
      <sz val="9"/>
      <color indexed="8"/>
      <name val="Arial Bold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 style="thin">
        <color indexed="8"/>
      </bottom>
      <diagonal/>
    </border>
    <border>
      <left/>
      <right/>
      <top/>
      <bottom style="thick">
        <color indexed="8"/>
      </bottom>
      <diagonal/>
    </border>
  </borders>
  <cellStyleXfs count="39">
    <xf numFmtId="0" fontId="0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134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5" borderId="1" xfId="0" applyFont="1" applyFill="1" applyBorder="1"/>
    <xf numFmtId="0" fontId="1" fillId="0" borderId="1" xfId="0" applyFont="1" applyBorder="1" applyAlignment="1">
      <alignment horizontal="center"/>
    </xf>
    <xf numFmtId="0" fontId="5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6" fillId="0" borderId="0" xfId="2"/>
    <xf numFmtId="0" fontId="7" fillId="0" borderId="4" xfId="2" applyFont="1" applyBorder="1" applyAlignment="1">
      <alignment horizontal="center" wrapText="1"/>
    </xf>
    <xf numFmtId="0" fontId="7" fillId="0" borderId="7" xfId="2" applyFont="1" applyBorder="1" applyAlignment="1">
      <alignment horizontal="center" wrapText="1"/>
    </xf>
    <xf numFmtId="0" fontId="7" fillId="0" borderId="8" xfId="2" applyFont="1" applyBorder="1" applyAlignment="1">
      <alignment horizontal="center" wrapText="1"/>
    </xf>
    <xf numFmtId="0" fontId="7" fillId="0" borderId="21" xfId="2" applyFont="1" applyBorder="1" applyAlignment="1">
      <alignment horizontal="left" vertical="top" wrapText="1"/>
    </xf>
    <xf numFmtId="164" fontId="7" fillId="0" borderId="10" xfId="2" applyNumberFormat="1" applyFont="1" applyBorder="1" applyAlignment="1">
      <alignment horizontal="right" vertical="center"/>
    </xf>
    <xf numFmtId="164" fontId="7" fillId="0" borderId="11" xfId="2" applyNumberFormat="1" applyFont="1" applyBorder="1" applyAlignment="1">
      <alignment horizontal="right" vertical="center"/>
    </xf>
    <xf numFmtId="0" fontId="7" fillId="0" borderId="11" xfId="2" applyFont="1" applyBorder="1" applyAlignment="1">
      <alignment horizontal="left" vertical="center" wrapText="1"/>
    </xf>
    <xf numFmtId="164" fontId="7" fillId="0" borderId="12" xfId="2" applyNumberFormat="1" applyFont="1" applyBorder="1" applyAlignment="1">
      <alignment horizontal="right" vertical="center"/>
    </xf>
    <xf numFmtId="0" fontId="7" fillId="0" borderId="23" xfId="2" applyFont="1" applyBorder="1" applyAlignment="1">
      <alignment horizontal="left" vertical="top" wrapText="1"/>
    </xf>
    <xf numFmtId="164" fontId="7" fillId="0" borderId="17" xfId="2" applyNumberFormat="1" applyFont="1" applyBorder="1" applyAlignment="1">
      <alignment horizontal="right" vertical="center"/>
    </xf>
    <xf numFmtId="164" fontId="7" fillId="0" borderId="18" xfId="2" applyNumberFormat="1" applyFont="1" applyBorder="1" applyAlignment="1">
      <alignment horizontal="right" vertical="center"/>
    </xf>
    <xf numFmtId="164" fontId="7" fillId="0" borderId="19" xfId="2" applyNumberFormat="1" applyFont="1" applyBorder="1" applyAlignment="1">
      <alignment horizontal="right" vertical="center"/>
    </xf>
    <xf numFmtId="0" fontId="6" fillId="0" borderId="0" xfId="3"/>
    <xf numFmtId="0" fontId="7" fillId="0" borderId="4" xfId="3" applyFont="1" applyBorder="1" applyAlignment="1">
      <alignment horizontal="center" wrapText="1"/>
    </xf>
    <xf numFmtId="0" fontId="7" fillId="0" borderId="7" xfId="3" applyFont="1" applyBorder="1" applyAlignment="1">
      <alignment horizontal="center" wrapText="1"/>
    </xf>
    <xf numFmtId="0" fontId="7" fillId="0" borderId="8" xfId="3" applyFont="1" applyBorder="1" applyAlignment="1">
      <alignment horizontal="center" wrapText="1"/>
    </xf>
    <xf numFmtId="0" fontId="7" fillId="0" borderId="21" xfId="3" applyFont="1" applyBorder="1" applyAlignment="1">
      <alignment horizontal="left" vertical="top" wrapText="1"/>
    </xf>
    <xf numFmtId="164" fontId="7" fillId="0" borderId="10" xfId="3" applyNumberFormat="1" applyFont="1" applyBorder="1" applyAlignment="1">
      <alignment horizontal="right" vertical="center"/>
    </xf>
    <xf numFmtId="164" fontId="7" fillId="0" borderId="11" xfId="3" applyNumberFormat="1" applyFont="1" applyBorder="1" applyAlignment="1">
      <alignment horizontal="right" vertical="center"/>
    </xf>
    <xf numFmtId="0" fontId="7" fillId="0" borderId="11" xfId="3" applyFont="1" applyBorder="1" applyAlignment="1">
      <alignment horizontal="left" vertical="center" wrapText="1"/>
    </xf>
    <xf numFmtId="164" fontId="7" fillId="0" borderId="12" xfId="3" applyNumberFormat="1" applyFont="1" applyBorder="1" applyAlignment="1">
      <alignment horizontal="right" vertical="center"/>
    </xf>
    <xf numFmtId="0" fontId="7" fillId="0" borderId="23" xfId="3" applyFont="1" applyBorder="1" applyAlignment="1">
      <alignment horizontal="left" vertical="top" wrapText="1"/>
    </xf>
    <xf numFmtId="164" fontId="7" fillId="0" borderId="17" xfId="3" applyNumberFormat="1" applyFont="1" applyBorder="1" applyAlignment="1">
      <alignment horizontal="right" vertical="center"/>
    </xf>
    <xf numFmtId="164" fontId="7" fillId="0" borderId="18" xfId="3" applyNumberFormat="1" applyFont="1" applyBorder="1" applyAlignment="1">
      <alignment horizontal="right" vertical="center"/>
    </xf>
    <xf numFmtId="164" fontId="7" fillId="0" borderId="19" xfId="3" applyNumberFormat="1" applyFont="1" applyBorder="1" applyAlignment="1">
      <alignment horizontal="right" vertical="center"/>
    </xf>
    <xf numFmtId="0" fontId="6" fillId="0" borderId="0" xfId="4"/>
    <xf numFmtId="0" fontId="7" fillId="0" borderId="4" xfId="4" applyFont="1" applyBorder="1" applyAlignment="1">
      <alignment horizontal="center" wrapText="1"/>
    </xf>
    <xf numFmtId="0" fontId="7" fillId="0" borderId="7" xfId="4" applyFont="1" applyBorder="1" applyAlignment="1">
      <alignment horizontal="center" wrapText="1"/>
    </xf>
    <xf numFmtId="0" fontId="7" fillId="0" borderId="8" xfId="4" applyFont="1" applyBorder="1" applyAlignment="1">
      <alignment horizontal="center" wrapText="1"/>
    </xf>
    <xf numFmtId="0" fontId="7" fillId="0" borderId="21" xfId="4" applyFont="1" applyBorder="1" applyAlignment="1">
      <alignment horizontal="left" vertical="top" wrapText="1"/>
    </xf>
    <xf numFmtId="164" fontId="7" fillId="0" borderId="10" xfId="4" applyNumberFormat="1" applyFont="1" applyBorder="1" applyAlignment="1">
      <alignment horizontal="right" vertical="center"/>
    </xf>
    <xf numFmtId="164" fontId="7" fillId="0" borderId="11" xfId="4" applyNumberFormat="1" applyFont="1" applyBorder="1" applyAlignment="1">
      <alignment horizontal="right" vertical="center"/>
    </xf>
    <xf numFmtId="0" fontId="7" fillId="0" borderId="11" xfId="4" applyFont="1" applyBorder="1" applyAlignment="1">
      <alignment horizontal="left" vertical="center" wrapText="1"/>
    </xf>
    <xf numFmtId="164" fontId="7" fillId="0" borderId="12" xfId="4" applyNumberFormat="1" applyFont="1" applyBorder="1" applyAlignment="1">
      <alignment horizontal="right" vertical="center"/>
    </xf>
    <xf numFmtId="0" fontId="7" fillId="0" borderId="23" xfId="4" applyFont="1" applyBorder="1" applyAlignment="1">
      <alignment horizontal="left" vertical="top" wrapText="1"/>
    </xf>
    <xf numFmtId="164" fontId="7" fillId="0" borderId="17" xfId="4" applyNumberFormat="1" applyFont="1" applyBorder="1" applyAlignment="1">
      <alignment horizontal="right" vertical="center"/>
    </xf>
    <xf numFmtId="164" fontId="7" fillId="0" borderId="18" xfId="4" applyNumberFormat="1" applyFont="1" applyBorder="1" applyAlignment="1">
      <alignment horizontal="right" vertical="center"/>
    </xf>
    <xf numFmtId="164" fontId="7" fillId="0" borderId="19" xfId="4" applyNumberFormat="1" applyFont="1" applyBorder="1" applyAlignment="1">
      <alignment horizontal="right" vertical="center"/>
    </xf>
    <xf numFmtId="0" fontId="6" fillId="0" borderId="0" xfId="5"/>
    <xf numFmtId="0" fontId="7" fillId="0" borderId="4" xfId="5" applyFont="1" applyBorder="1" applyAlignment="1">
      <alignment horizontal="center" wrapText="1"/>
    </xf>
    <xf numFmtId="0" fontId="7" fillId="0" borderId="7" xfId="5" applyFont="1" applyBorder="1" applyAlignment="1">
      <alignment horizontal="center" wrapText="1"/>
    </xf>
    <xf numFmtId="0" fontId="7" fillId="0" borderId="8" xfId="5" applyFont="1" applyBorder="1" applyAlignment="1">
      <alignment horizontal="center" wrapText="1"/>
    </xf>
    <xf numFmtId="0" fontId="7" fillId="0" borderId="21" xfId="5" applyFont="1" applyBorder="1" applyAlignment="1">
      <alignment horizontal="left" vertical="top" wrapText="1"/>
    </xf>
    <xf numFmtId="164" fontId="7" fillId="0" borderId="10" xfId="5" applyNumberFormat="1" applyFont="1" applyBorder="1" applyAlignment="1">
      <alignment horizontal="right" vertical="center"/>
    </xf>
    <xf numFmtId="164" fontId="7" fillId="0" borderId="11" xfId="5" applyNumberFormat="1" applyFont="1" applyBorder="1" applyAlignment="1">
      <alignment horizontal="right" vertical="center"/>
    </xf>
    <xf numFmtId="0" fontId="7" fillId="0" borderId="11" xfId="5" applyFont="1" applyBorder="1" applyAlignment="1">
      <alignment horizontal="left" vertical="center" wrapText="1"/>
    </xf>
    <xf numFmtId="164" fontId="7" fillId="0" borderId="12" xfId="5" applyNumberFormat="1" applyFont="1" applyBorder="1" applyAlignment="1">
      <alignment horizontal="right" vertical="center"/>
    </xf>
    <xf numFmtId="0" fontId="7" fillId="0" borderId="23" xfId="5" applyFont="1" applyBorder="1" applyAlignment="1">
      <alignment horizontal="left" vertical="top" wrapText="1"/>
    </xf>
    <xf numFmtId="164" fontId="7" fillId="0" borderId="17" xfId="5" applyNumberFormat="1" applyFont="1" applyBorder="1" applyAlignment="1">
      <alignment horizontal="right" vertical="center"/>
    </xf>
    <xf numFmtId="164" fontId="7" fillId="0" borderId="18" xfId="5" applyNumberFormat="1" applyFont="1" applyBorder="1" applyAlignment="1">
      <alignment horizontal="right" vertical="center"/>
    </xf>
    <xf numFmtId="164" fontId="7" fillId="0" borderId="19" xfId="5" applyNumberFormat="1" applyFont="1" applyBorder="1" applyAlignment="1">
      <alignment horizontal="right" vertical="center"/>
    </xf>
    <xf numFmtId="0" fontId="6" fillId="0" borderId="0" xfId="6"/>
    <xf numFmtId="0" fontId="7" fillId="0" borderId="4" xfId="6" applyFont="1" applyBorder="1" applyAlignment="1">
      <alignment horizontal="center" wrapText="1"/>
    </xf>
    <xf numFmtId="0" fontId="7" fillId="0" borderId="7" xfId="6" applyFont="1" applyBorder="1" applyAlignment="1">
      <alignment horizontal="center" wrapText="1"/>
    </xf>
    <xf numFmtId="0" fontId="7" fillId="0" borderId="8" xfId="6" applyFont="1" applyBorder="1" applyAlignment="1">
      <alignment horizontal="center" wrapText="1"/>
    </xf>
    <xf numFmtId="0" fontId="7" fillId="0" borderId="21" xfId="6" applyFont="1" applyBorder="1" applyAlignment="1">
      <alignment horizontal="left" vertical="top" wrapText="1"/>
    </xf>
    <xf numFmtId="164" fontId="7" fillId="0" borderId="10" xfId="6" applyNumberFormat="1" applyFont="1" applyBorder="1" applyAlignment="1">
      <alignment horizontal="right" vertical="center"/>
    </xf>
    <xf numFmtId="164" fontId="7" fillId="0" borderId="11" xfId="6" applyNumberFormat="1" applyFont="1" applyBorder="1" applyAlignment="1">
      <alignment horizontal="right" vertical="center"/>
    </xf>
    <xf numFmtId="0" fontId="7" fillId="0" borderId="11" xfId="6" applyFont="1" applyBorder="1" applyAlignment="1">
      <alignment horizontal="left" vertical="center" wrapText="1"/>
    </xf>
    <xf numFmtId="164" fontId="7" fillId="0" borderId="12" xfId="6" applyNumberFormat="1" applyFont="1" applyBorder="1" applyAlignment="1">
      <alignment horizontal="right" vertical="center"/>
    </xf>
    <xf numFmtId="0" fontId="7" fillId="0" borderId="23" xfId="6" applyFont="1" applyBorder="1" applyAlignment="1">
      <alignment horizontal="left" vertical="top" wrapText="1"/>
    </xf>
    <xf numFmtId="164" fontId="7" fillId="0" borderId="17" xfId="6" applyNumberFormat="1" applyFont="1" applyBorder="1" applyAlignment="1">
      <alignment horizontal="right" vertical="center"/>
    </xf>
    <xf numFmtId="164" fontId="7" fillId="0" borderId="18" xfId="6" applyNumberFormat="1" applyFont="1" applyBorder="1" applyAlignment="1">
      <alignment horizontal="right" vertical="center"/>
    </xf>
    <xf numFmtId="164" fontId="7" fillId="0" borderId="19" xfId="6" applyNumberFormat="1" applyFont="1" applyBorder="1" applyAlignment="1">
      <alignment horizontal="right" vertical="center"/>
    </xf>
    <xf numFmtId="0" fontId="6" fillId="0" borderId="0" xfId="7"/>
    <xf numFmtId="0" fontId="7" fillId="0" borderId="4" xfId="7" applyFont="1" applyBorder="1" applyAlignment="1">
      <alignment horizontal="center" wrapText="1"/>
    </xf>
    <xf numFmtId="0" fontId="7" fillId="0" borderId="7" xfId="7" applyFont="1" applyBorder="1" applyAlignment="1">
      <alignment horizontal="center" wrapText="1"/>
    </xf>
    <xf numFmtId="0" fontId="7" fillId="0" borderId="8" xfId="7" applyFont="1" applyBorder="1" applyAlignment="1">
      <alignment horizontal="center" wrapText="1"/>
    </xf>
    <xf numFmtId="0" fontId="7" fillId="0" borderId="21" xfId="7" applyFont="1" applyBorder="1" applyAlignment="1">
      <alignment horizontal="left" vertical="top" wrapText="1"/>
    </xf>
    <xf numFmtId="164" fontId="7" fillId="0" borderId="10" xfId="7" applyNumberFormat="1" applyFont="1" applyBorder="1" applyAlignment="1">
      <alignment horizontal="right" vertical="center"/>
    </xf>
    <xf numFmtId="164" fontId="7" fillId="0" borderId="11" xfId="7" applyNumberFormat="1" applyFont="1" applyBorder="1" applyAlignment="1">
      <alignment horizontal="right" vertical="center"/>
    </xf>
    <xf numFmtId="0" fontId="7" fillId="0" borderId="11" xfId="7" applyFont="1" applyBorder="1" applyAlignment="1">
      <alignment horizontal="left" vertical="center" wrapText="1"/>
    </xf>
    <xf numFmtId="164" fontId="7" fillId="0" borderId="12" xfId="7" applyNumberFormat="1" applyFont="1" applyBorder="1" applyAlignment="1">
      <alignment horizontal="right" vertical="center"/>
    </xf>
    <xf numFmtId="0" fontId="7" fillId="0" borderId="23" xfId="7" applyFont="1" applyBorder="1" applyAlignment="1">
      <alignment horizontal="left" vertical="top" wrapText="1"/>
    </xf>
    <xf numFmtId="164" fontId="7" fillId="0" borderId="17" xfId="7" applyNumberFormat="1" applyFont="1" applyBorder="1" applyAlignment="1">
      <alignment horizontal="right" vertical="center"/>
    </xf>
    <xf numFmtId="164" fontId="7" fillId="0" borderId="18" xfId="7" applyNumberFormat="1" applyFont="1" applyBorder="1" applyAlignment="1">
      <alignment horizontal="right" vertical="center"/>
    </xf>
    <xf numFmtId="164" fontId="7" fillId="0" borderId="19" xfId="7" applyNumberFormat="1" applyFont="1" applyBorder="1" applyAlignment="1">
      <alignment horizontal="right" vertical="center"/>
    </xf>
    <xf numFmtId="0" fontId="6" fillId="0" borderId="0" xfId="8"/>
    <xf numFmtId="0" fontId="7" fillId="0" borderId="4" xfId="8" applyFont="1" applyBorder="1" applyAlignment="1">
      <alignment horizontal="center" wrapText="1"/>
    </xf>
    <xf numFmtId="0" fontId="7" fillId="0" borderId="7" xfId="8" applyFont="1" applyBorder="1" applyAlignment="1">
      <alignment horizontal="center" wrapText="1"/>
    </xf>
    <xf numFmtId="0" fontId="7" fillId="0" borderId="8" xfId="8" applyFont="1" applyBorder="1" applyAlignment="1">
      <alignment horizontal="center" wrapText="1"/>
    </xf>
    <xf numFmtId="0" fontId="7" fillId="0" borderId="21" xfId="8" applyFont="1" applyBorder="1" applyAlignment="1">
      <alignment horizontal="left" vertical="top" wrapText="1"/>
    </xf>
    <xf numFmtId="164" fontId="7" fillId="0" borderId="10" xfId="8" applyNumberFormat="1" applyFont="1" applyBorder="1" applyAlignment="1">
      <alignment horizontal="right" vertical="center"/>
    </xf>
    <xf numFmtId="164" fontId="7" fillId="0" borderId="11" xfId="8" applyNumberFormat="1" applyFont="1" applyBorder="1" applyAlignment="1">
      <alignment horizontal="right" vertical="center"/>
    </xf>
    <xf numFmtId="0" fontId="7" fillId="0" borderId="11" xfId="8" applyFont="1" applyBorder="1" applyAlignment="1">
      <alignment horizontal="left" vertical="center" wrapText="1"/>
    </xf>
    <xf numFmtId="164" fontId="7" fillId="0" borderId="12" xfId="8" applyNumberFormat="1" applyFont="1" applyBorder="1" applyAlignment="1">
      <alignment horizontal="right" vertical="center"/>
    </xf>
    <xf numFmtId="0" fontId="7" fillId="0" borderId="23" xfId="8" applyFont="1" applyBorder="1" applyAlignment="1">
      <alignment horizontal="left" vertical="top" wrapText="1"/>
    </xf>
    <xf numFmtId="164" fontId="7" fillId="0" borderId="17" xfId="8" applyNumberFormat="1" applyFont="1" applyBorder="1" applyAlignment="1">
      <alignment horizontal="right" vertical="center"/>
    </xf>
    <xf numFmtId="164" fontId="7" fillId="0" borderId="18" xfId="8" applyNumberFormat="1" applyFont="1" applyBorder="1" applyAlignment="1">
      <alignment horizontal="right" vertical="center"/>
    </xf>
    <xf numFmtId="164" fontId="7" fillId="0" borderId="19" xfId="8" applyNumberFormat="1" applyFont="1" applyBorder="1" applyAlignment="1">
      <alignment horizontal="right" vertical="center"/>
    </xf>
    <xf numFmtId="0" fontId="6" fillId="0" borderId="0" xfId="9"/>
    <xf numFmtId="0" fontId="7" fillId="0" borderId="4" xfId="9" applyFont="1" applyBorder="1" applyAlignment="1">
      <alignment horizontal="center" wrapText="1"/>
    </xf>
    <xf numFmtId="0" fontId="7" fillId="0" borderId="7" xfId="9" applyFont="1" applyBorder="1" applyAlignment="1">
      <alignment horizontal="center" wrapText="1"/>
    </xf>
    <xf numFmtId="0" fontId="7" fillId="0" borderId="8" xfId="9" applyFont="1" applyBorder="1" applyAlignment="1">
      <alignment horizontal="center" wrapText="1"/>
    </xf>
    <xf numFmtId="0" fontId="7" fillId="0" borderId="21" xfId="9" applyFont="1" applyBorder="1" applyAlignment="1">
      <alignment horizontal="left" vertical="top" wrapText="1"/>
    </xf>
    <xf numFmtId="164" fontId="7" fillId="0" borderId="10" xfId="9" applyNumberFormat="1" applyFont="1" applyBorder="1" applyAlignment="1">
      <alignment horizontal="right" vertical="center"/>
    </xf>
    <xf numFmtId="164" fontId="7" fillId="0" borderId="11" xfId="9" applyNumberFormat="1" applyFont="1" applyBorder="1" applyAlignment="1">
      <alignment horizontal="right" vertical="center"/>
    </xf>
    <xf numFmtId="0" fontId="7" fillId="0" borderId="11" xfId="9" applyFont="1" applyBorder="1" applyAlignment="1">
      <alignment horizontal="left" vertical="center" wrapText="1"/>
    </xf>
    <xf numFmtId="164" fontId="7" fillId="0" borderId="12" xfId="9" applyNumberFormat="1" applyFont="1" applyBorder="1" applyAlignment="1">
      <alignment horizontal="right" vertical="center"/>
    </xf>
    <xf numFmtId="0" fontId="7" fillId="0" borderId="23" xfId="9" applyFont="1" applyBorder="1" applyAlignment="1">
      <alignment horizontal="left" vertical="top" wrapText="1"/>
    </xf>
    <xf numFmtId="164" fontId="7" fillId="0" borderId="17" xfId="9" applyNumberFormat="1" applyFont="1" applyBorder="1" applyAlignment="1">
      <alignment horizontal="right" vertical="center"/>
    </xf>
    <xf numFmtId="164" fontId="7" fillId="0" borderId="18" xfId="9" applyNumberFormat="1" applyFont="1" applyBorder="1" applyAlignment="1">
      <alignment horizontal="right" vertical="center"/>
    </xf>
    <xf numFmtId="164" fontId="7" fillId="0" borderId="19" xfId="9" applyNumberFormat="1" applyFont="1" applyBorder="1" applyAlignment="1">
      <alignment horizontal="right" vertical="center"/>
    </xf>
    <xf numFmtId="0" fontId="6" fillId="0" borderId="0" xfId="10"/>
    <xf numFmtId="0" fontId="7" fillId="0" borderId="4" xfId="10" applyFont="1" applyBorder="1" applyAlignment="1">
      <alignment horizontal="center" wrapText="1"/>
    </xf>
    <xf numFmtId="0" fontId="7" fillId="0" borderId="7" xfId="10" applyFont="1" applyBorder="1" applyAlignment="1">
      <alignment horizontal="center" wrapText="1"/>
    </xf>
    <xf numFmtId="0" fontId="7" fillId="0" borderId="8" xfId="10" applyFont="1" applyBorder="1" applyAlignment="1">
      <alignment horizontal="center" wrapText="1"/>
    </xf>
    <xf numFmtId="0" fontId="7" fillId="0" borderId="21" xfId="10" applyFont="1" applyBorder="1" applyAlignment="1">
      <alignment horizontal="left" vertical="top" wrapText="1"/>
    </xf>
    <xf numFmtId="164" fontId="7" fillId="0" borderId="10" xfId="10" applyNumberFormat="1" applyFont="1" applyBorder="1" applyAlignment="1">
      <alignment horizontal="right" vertical="center"/>
    </xf>
    <xf numFmtId="164" fontId="7" fillId="0" borderId="11" xfId="10" applyNumberFormat="1" applyFont="1" applyBorder="1" applyAlignment="1">
      <alignment horizontal="right" vertical="center"/>
    </xf>
    <xf numFmtId="0" fontId="7" fillId="0" borderId="11" xfId="10" applyFont="1" applyBorder="1" applyAlignment="1">
      <alignment horizontal="left" vertical="center" wrapText="1"/>
    </xf>
    <xf numFmtId="164" fontId="7" fillId="0" borderId="12" xfId="10" applyNumberFormat="1" applyFont="1" applyBorder="1" applyAlignment="1">
      <alignment horizontal="right" vertical="center"/>
    </xf>
    <xf numFmtId="0" fontId="7" fillId="0" borderId="23" xfId="10" applyFont="1" applyBorder="1" applyAlignment="1">
      <alignment horizontal="left" vertical="top" wrapText="1"/>
    </xf>
    <xf numFmtId="164" fontId="7" fillId="0" borderId="17" xfId="10" applyNumberFormat="1" applyFont="1" applyBorder="1" applyAlignment="1">
      <alignment horizontal="right" vertical="center"/>
    </xf>
    <xf numFmtId="164" fontId="7" fillId="0" borderId="18" xfId="10" applyNumberFormat="1" applyFont="1" applyBorder="1" applyAlignment="1">
      <alignment horizontal="right" vertical="center"/>
    </xf>
    <xf numFmtId="164" fontId="7" fillId="0" borderId="19" xfId="10" applyNumberFormat="1" applyFont="1" applyBorder="1" applyAlignment="1">
      <alignment horizontal="right" vertical="center"/>
    </xf>
    <xf numFmtId="0" fontId="6" fillId="0" borderId="0" xfId="11"/>
    <xf numFmtId="0" fontId="7" fillId="0" borderId="4" xfId="11" applyFont="1" applyBorder="1" applyAlignment="1">
      <alignment horizontal="center" wrapText="1"/>
    </xf>
    <xf numFmtId="0" fontId="7" fillId="0" borderId="7" xfId="11" applyFont="1" applyBorder="1" applyAlignment="1">
      <alignment horizontal="center" wrapText="1"/>
    </xf>
    <xf numFmtId="0" fontId="7" fillId="0" borderId="8" xfId="11" applyFont="1" applyBorder="1" applyAlignment="1">
      <alignment horizontal="center" wrapText="1"/>
    </xf>
    <xf numFmtId="0" fontId="7" fillId="0" borderId="21" xfId="11" applyFont="1" applyBorder="1" applyAlignment="1">
      <alignment horizontal="left" vertical="top" wrapText="1"/>
    </xf>
    <xf numFmtId="164" fontId="7" fillId="0" borderId="10" xfId="11" applyNumberFormat="1" applyFont="1" applyBorder="1" applyAlignment="1">
      <alignment horizontal="right" vertical="center"/>
    </xf>
    <xf numFmtId="164" fontId="7" fillId="0" borderId="11" xfId="11" applyNumberFormat="1" applyFont="1" applyBorder="1" applyAlignment="1">
      <alignment horizontal="right" vertical="center"/>
    </xf>
    <xf numFmtId="0" fontId="7" fillId="0" borderId="11" xfId="11" applyFont="1" applyBorder="1" applyAlignment="1">
      <alignment horizontal="left" vertical="center" wrapText="1"/>
    </xf>
    <xf numFmtId="164" fontId="7" fillId="0" borderId="12" xfId="11" applyNumberFormat="1" applyFont="1" applyBorder="1" applyAlignment="1">
      <alignment horizontal="right" vertical="center"/>
    </xf>
    <xf numFmtId="0" fontId="7" fillId="0" borderId="23" xfId="11" applyFont="1" applyBorder="1" applyAlignment="1">
      <alignment horizontal="left" vertical="top" wrapText="1"/>
    </xf>
    <xf numFmtId="164" fontId="7" fillId="0" borderId="17" xfId="11" applyNumberFormat="1" applyFont="1" applyBorder="1" applyAlignment="1">
      <alignment horizontal="right" vertical="center"/>
    </xf>
    <xf numFmtId="164" fontId="7" fillId="0" borderId="18" xfId="11" applyNumberFormat="1" applyFont="1" applyBorder="1" applyAlignment="1">
      <alignment horizontal="right" vertical="center"/>
    </xf>
    <xf numFmtId="164" fontId="7" fillId="0" borderId="19" xfId="11" applyNumberFormat="1" applyFont="1" applyBorder="1" applyAlignment="1">
      <alignment horizontal="right" vertical="center"/>
    </xf>
    <xf numFmtId="0" fontId="6" fillId="0" borderId="0" xfId="12"/>
    <xf numFmtId="0" fontId="7" fillId="0" borderId="4" xfId="12" applyFont="1" applyBorder="1" applyAlignment="1">
      <alignment horizontal="center" wrapText="1"/>
    </xf>
    <xf numFmtId="0" fontId="7" fillId="0" borderId="7" xfId="12" applyFont="1" applyBorder="1" applyAlignment="1">
      <alignment horizontal="center" wrapText="1"/>
    </xf>
    <xf numFmtId="0" fontId="7" fillId="0" borderId="8" xfId="12" applyFont="1" applyBorder="1" applyAlignment="1">
      <alignment horizontal="center" wrapText="1"/>
    </xf>
    <xf numFmtId="0" fontId="7" fillId="0" borderId="21" xfId="12" applyFont="1" applyBorder="1" applyAlignment="1">
      <alignment horizontal="left" vertical="top" wrapText="1"/>
    </xf>
    <xf numFmtId="164" fontId="7" fillId="0" borderId="10" xfId="12" applyNumberFormat="1" applyFont="1" applyBorder="1" applyAlignment="1">
      <alignment horizontal="right" vertical="center"/>
    </xf>
    <xf numFmtId="164" fontId="7" fillId="0" borderId="11" xfId="12" applyNumberFormat="1" applyFont="1" applyBorder="1" applyAlignment="1">
      <alignment horizontal="right" vertical="center"/>
    </xf>
    <xf numFmtId="0" fontId="7" fillId="0" borderId="11" xfId="12" applyFont="1" applyBorder="1" applyAlignment="1">
      <alignment horizontal="left" vertical="center" wrapText="1"/>
    </xf>
    <xf numFmtId="164" fontId="7" fillId="0" borderId="12" xfId="12" applyNumberFormat="1" applyFont="1" applyBorder="1" applyAlignment="1">
      <alignment horizontal="right" vertical="center"/>
    </xf>
    <xf numFmtId="0" fontId="7" fillId="0" borderId="23" xfId="12" applyFont="1" applyBorder="1" applyAlignment="1">
      <alignment horizontal="left" vertical="top" wrapText="1"/>
    </xf>
    <xf numFmtId="164" fontId="7" fillId="0" borderId="17" xfId="12" applyNumberFormat="1" applyFont="1" applyBorder="1" applyAlignment="1">
      <alignment horizontal="right" vertical="center"/>
    </xf>
    <xf numFmtId="164" fontId="7" fillId="0" borderId="18" xfId="12" applyNumberFormat="1" applyFont="1" applyBorder="1" applyAlignment="1">
      <alignment horizontal="right" vertical="center"/>
    </xf>
    <xf numFmtId="164" fontId="7" fillId="0" borderId="19" xfId="12" applyNumberFormat="1" applyFont="1" applyBorder="1" applyAlignment="1">
      <alignment horizontal="right" vertical="center"/>
    </xf>
    <xf numFmtId="0" fontId="6" fillId="0" borderId="0" xfId="13"/>
    <xf numFmtId="0" fontId="7" fillId="0" borderId="4" xfId="13" applyFont="1" applyBorder="1" applyAlignment="1">
      <alignment horizontal="center" wrapText="1"/>
    </xf>
    <xf numFmtId="0" fontId="7" fillId="0" borderId="7" xfId="13" applyFont="1" applyBorder="1" applyAlignment="1">
      <alignment horizontal="center" wrapText="1"/>
    </xf>
    <xf numFmtId="0" fontId="7" fillId="0" borderId="8" xfId="13" applyFont="1" applyBorder="1" applyAlignment="1">
      <alignment horizontal="center" wrapText="1"/>
    </xf>
    <xf numFmtId="0" fontId="7" fillId="0" borderId="21" xfId="13" applyFont="1" applyBorder="1" applyAlignment="1">
      <alignment horizontal="left" vertical="top" wrapText="1"/>
    </xf>
    <xf numFmtId="164" fontId="7" fillId="0" borderId="10" xfId="13" applyNumberFormat="1" applyFont="1" applyBorder="1" applyAlignment="1">
      <alignment horizontal="right" vertical="center"/>
    </xf>
    <xf numFmtId="164" fontId="7" fillId="0" borderId="11" xfId="13" applyNumberFormat="1" applyFont="1" applyBorder="1" applyAlignment="1">
      <alignment horizontal="right" vertical="center"/>
    </xf>
    <xf numFmtId="0" fontId="7" fillId="0" borderId="11" xfId="13" applyFont="1" applyBorder="1" applyAlignment="1">
      <alignment horizontal="left" vertical="center" wrapText="1"/>
    </xf>
    <xf numFmtId="164" fontId="7" fillId="0" borderId="12" xfId="13" applyNumberFormat="1" applyFont="1" applyBorder="1" applyAlignment="1">
      <alignment horizontal="right" vertical="center"/>
    </xf>
    <xf numFmtId="0" fontId="7" fillId="0" borderId="23" xfId="13" applyFont="1" applyBorder="1" applyAlignment="1">
      <alignment horizontal="left" vertical="top" wrapText="1"/>
    </xf>
    <xf numFmtId="164" fontId="7" fillId="0" borderId="17" xfId="13" applyNumberFormat="1" applyFont="1" applyBorder="1" applyAlignment="1">
      <alignment horizontal="right" vertical="center"/>
    </xf>
    <xf numFmtId="164" fontId="7" fillId="0" borderId="18" xfId="13" applyNumberFormat="1" applyFont="1" applyBorder="1" applyAlignment="1">
      <alignment horizontal="right" vertical="center"/>
    </xf>
    <xf numFmtId="164" fontId="7" fillId="0" borderId="19" xfId="13" applyNumberFormat="1" applyFont="1" applyBorder="1" applyAlignment="1">
      <alignment horizontal="right" vertical="center"/>
    </xf>
    <xf numFmtId="0" fontId="6" fillId="0" borderId="0" xfId="14"/>
    <xf numFmtId="0" fontId="7" fillId="0" borderId="4" xfId="14" applyFont="1" applyBorder="1" applyAlignment="1">
      <alignment horizontal="center" wrapText="1"/>
    </xf>
    <xf numFmtId="0" fontId="7" fillId="0" borderId="7" xfId="14" applyFont="1" applyBorder="1" applyAlignment="1">
      <alignment horizontal="center" wrapText="1"/>
    </xf>
    <xf numFmtId="0" fontId="7" fillId="0" borderId="8" xfId="14" applyFont="1" applyBorder="1" applyAlignment="1">
      <alignment horizontal="center" wrapText="1"/>
    </xf>
    <xf numFmtId="0" fontId="7" fillId="0" borderId="21" xfId="14" applyFont="1" applyBorder="1" applyAlignment="1">
      <alignment horizontal="left" vertical="top" wrapText="1"/>
    </xf>
    <xf numFmtId="164" fontId="7" fillId="0" borderId="10" xfId="14" applyNumberFormat="1" applyFont="1" applyBorder="1" applyAlignment="1">
      <alignment horizontal="right" vertical="center"/>
    </xf>
    <xf numFmtId="164" fontId="7" fillId="0" borderId="11" xfId="14" applyNumberFormat="1" applyFont="1" applyBorder="1" applyAlignment="1">
      <alignment horizontal="right" vertical="center"/>
    </xf>
    <xf numFmtId="0" fontId="7" fillId="0" borderId="11" xfId="14" applyFont="1" applyBorder="1" applyAlignment="1">
      <alignment horizontal="left" vertical="center" wrapText="1"/>
    </xf>
    <xf numFmtId="164" fontId="7" fillId="0" borderId="12" xfId="14" applyNumberFormat="1" applyFont="1" applyBorder="1" applyAlignment="1">
      <alignment horizontal="right" vertical="center"/>
    </xf>
    <xf numFmtId="0" fontId="7" fillId="0" borderId="23" xfId="14" applyFont="1" applyBorder="1" applyAlignment="1">
      <alignment horizontal="left" vertical="top" wrapText="1"/>
    </xf>
    <xf numFmtId="164" fontId="7" fillId="0" borderId="17" xfId="14" applyNumberFormat="1" applyFont="1" applyBorder="1" applyAlignment="1">
      <alignment horizontal="right" vertical="center"/>
    </xf>
    <xf numFmtId="164" fontId="7" fillId="0" borderId="18" xfId="14" applyNumberFormat="1" applyFont="1" applyBorder="1" applyAlignment="1">
      <alignment horizontal="right" vertical="center"/>
    </xf>
    <xf numFmtId="164" fontId="7" fillId="0" borderId="19" xfId="14" applyNumberFormat="1" applyFont="1" applyBorder="1" applyAlignment="1">
      <alignment horizontal="right" vertical="center"/>
    </xf>
    <xf numFmtId="0" fontId="6" fillId="0" borderId="0" xfId="15"/>
    <xf numFmtId="0" fontId="7" fillId="0" borderId="4" xfId="15" applyFont="1" applyBorder="1" applyAlignment="1">
      <alignment horizontal="center" wrapText="1"/>
    </xf>
    <xf numFmtId="0" fontId="7" fillId="0" borderId="7" xfId="15" applyFont="1" applyBorder="1" applyAlignment="1">
      <alignment horizontal="center" wrapText="1"/>
    </xf>
    <xf numFmtId="0" fontId="7" fillId="0" borderId="8" xfId="15" applyFont="1" applyBorder="1" applyAlignment="1">
      <alignment horizontal="center" wrapText="1"/>
    </xf>
    <xf numFmtId="0" fontId="7" fillId="0" borderId="21" xfId="15" applyFont="1" applyBorder="1" applyAlignment="1">
      <alignment horizontal="left" vertical="top" wrapText="1"/>
    </xf>
    <xf numFmtId="164" fontId="7" fillId="0" borderId="10" xfId="15" applyNumberFormat="1" applyFont="1" applyBorder="1" applyAlignment="1">
      <alignment horizontal="right" vertical="center"/>
    </xf>
    <xf numFmtId="164" fontId="7" fillId="0" borderId="11" xfId="15" applyNumberFormat="1" applyFont="1" applyBorder="1" applyAlignment="1">
      <alignment horizontal="right" vertical="center"/>
    </xf>
    <xf numFmtId="0" fontId="7" fillId="0" borderId="11" xfId="15" applyFont="1" applyBorder="1" applyAlignment="1">
      <alignment horizontal="left" vertical="center" wrapText="1"/>
    </xf>
    <xf numFmtId="164" fontId="7" fillId="0" borderId="12" xfId="15" applyNumberFormat="1" applyFont="1" applyBorder="1" applyAlignment="1">
      <alignment horizontal="right" vertical="center"/>
    </xf>
    <xf numFmtId="0" fontId="7" fillId="0" borderId="23" xfId="15" applyFont="1" applyBorder="1" applyAlignment="1">
      <alignment horizontal="left" vertical="top" wrapText="1"/>
    </xf>
    <xf numFmtId="164" fontId="7" fillId="0" borderId="17" xfId="15" applyNumberFormat="1" applyFont="1" applyBorder="1" applyAlignment="1">
      <alignment horizontal="right" vertical="center"/>
    </xf>
    <xf numFmtId="164" fontId="7" fillId="0" borderId="18" xfId="15" applyNumberFormat="1" applyFont="1" applyBorder="1" applyAlignment="1">
      <alignment horizontal="right" vertical="center"/>
    </xf>
    <xf numFmtId="164" fontId="7" fillId="0" borderId="19" xfId="15" applyNumberFormat="1" applyFont="1" applyBorder="1" applyAlignment="1">
      <alignment horizontal="right" vertical="center"/>
    </xf>
    <xf numFmtId="0" fontId="6" fillId="0" borderId="0" xfId="16"/>
    <xf numFmtId="0" fontId="7" fillId="0" borderId="4" xfId="16" applyFont="1" applyBorder="1" applyAlignment="1">
      <alignment horizontal="center" wrapText="1"/>
    </xf>
    <xf numFmtId="0" fontId="7" fillId="0" borderId="7" xfId="16" applyFont="1" applyBorder="1" applyAlignment="1">
      <alignment horizontal="center" wrapText="1"/>
    </xf>
    <xf numFmtId="0" fontId="7" fillId="0" borderId="8" xfId="16" applyFont="1" applyBorder="1" applyAlignment="1">
      <alignment horizontal="center" wrapText="1"/>
    </xf>
    <xf numFmtId="0" fontId="7" fillId="0" borderId="21" xfId="16" applyFont="1" applyBorder="1" applyAlignment="1">
      <alignment horizontal="left" vertical="top" wrapText="1"/>
    </xf>
    <xf numFmtId="164" fontId="7" fillId="0" borderId="10" xfId="16" applyNumberFormat="1" applyFont="1" applyBorder="1" applyAlignment="1">
      <alignment horizontal="right" vertical="center"/>
    </xf>
    <xf numFmtId="164" fontId="7" fillId="0" borderId="11" xfId="16" applyNumberFormat="1" applyFont="1" applyBorder="1" applyAlignment="1">
      <alignment horizontal="right" vertical="center"/>
    </xf>
    <xf numFmtId="0" fontId="7" fillId="0" borderId="11" xfId="16" applyFont="1" applyBorder="1" applyAlignment="1">
      <alignment horizontal="left" vertical="center" wrapText="1"/>
    </xf>
    <xf numFmtId="164" fontId="7" fillId="0" borderId="12" xfId="16" applyNumberFormat="1" applyFont="1" applyBorder="1" applyAlignment="1">
      <alignment horizontal="right" vertical="center"/>
    </xf>
    <xf numFmtId="0" fontId="7" fillId="0" borderId="23" xfId="16" applyFont="1" applyBorder="1" applyAlignment="1">
      <alignment horizontal="left" vertical="top" wrapText="1"/>
    </xf>
    <xf numFmtId="164" fontId="7" fillId="0" borderId="17" xfId="16" applyNumberFormat="1" applyFont="1" applyBorder="1" applyAlignment="1">
      <alignment horizontal="right" vertical="center"/>
    </xf>
    <xf numFmtId="164" fontId="7" fillId="0" borderId="18" xfId="16" applyNumberFormat="1" applyFont="1" applyBorder="1" applyAlignment="1">
      <alignment horizontal="right" vertical="center"/>
    </xf>
    <xf numFmtId="164" fontId="7" fillId="0" borderId="19" xfId="16" applyNumberFormat="1" applyFont="1" applyBorder="1" applyAlignment="1">
      <alignment horizontal="right" vertical="center"/>
    </xf>
    <xf numFmtId="0" fontId="6" fillId="0" borderId="0" xfId="17"/>
    <xf numFmtId="0" fontId="7" fillId="0" borderId="4" xfId="17" applyFont="1" applyBorder="1" applyAlignment="1">
      <alignment horizontal="center" wrapText="1"/>
    </xf>
    <xf numFmtId="0" fontId="7" fillId="0" borderId="7" xfId="17" applyFont="1" applyBorder="1" applyAlignment="1">
      <alignment horizontal="center" wrapText="1"/>
    </xf>
    <xf numFmtId="0" fontId="7" fillId="0" borderId="8" xfId="17" applyFont="1" applyBorder="1" applyAlignment="1">
      <alignment horizontal="center" wrapText="1"/>
    </xf>
    <xf numFmtId="0" fontId="7" fillId="0" borderId="21" xfId="17" applyFont="1" applyBorder="1" applyAlignment="1">
      <alignment horizontal="left" vertical="top" wrapText="1"/>
    </xf>
    <xf numFmtId="164" fontId="7" fillId="0" borderId="10" xfId="17" applyNumberFormat="1" applyFont="1" applyBorder="1" applyAlignment="1">
      <alignment horizontal="right" vertical="center"/>
    </xf>
    <xf numFmtId="164" fontId="7" fillId="0" borderId="11" xfId="17" applyNumberFormat="1" applyFont="1" applyBorder="1" applyAlignment="1">
      <alignment horizontal="right" vertical="center"/>
    </xf>
    <xf numFmtId="0" fontId="7" fillId="0" borderId="11" xfId="17" applyFont="1" applyBorder="1" applyAlignment="1">
      <alignment horizontal="left" vertical="center" wrapText="1"/>
    </xf>
    <xf numFmtId="164" fontId="7" fillId="0" borderId="12" xfId="17" applyNumberFormat="1" applyFont="1" applyBorder="1" applyAlignment="1">
      <alignment horizontal="right" vertical="center"/>
    </xf>
    <xf numFmtId="0" fontId="7" fillId="0" borderId="23" xfId="17" applyFont="1" applyBorder="1" applyAlignment="1">
      <alignment horizontal="left" vertical="top" wrapText="1"/>
    </xf>
    <xf numFmtId="164" fontId="7" fillId="0" borderId="17" xfId="17" applyNumberFormat="1" applyFont="1" applyBorder="1" applyAlignment="1">
      <alignment horizontal="right" vertical="center"/>
    </xf>
    <xf numFmtId="164" fontId="7" fillId="0" borderId="18" xfId="17" applyNumberFormat="1" applyFont="1" applyBorder="1" applyAlignment="1">
      <alignment horizontal="right" vertical="center"/>
    </xf>
    <xf numFmtId="164" fontId="7" fillId="0" borderId="19" xfId="17" applyNumberFormat="1" applyFont="1" applyBorder="1" applyAlignment="1">
      <alignment horizontal="right" vertical="center"/>
    </xf>
    <xf numFmtId="0" fontId="6" fillId="0" borderId="0" xfId="18"/>
    <xf numFmtId="0" fontId="7" fillId="0" borderId="4" xfId="18" applyFont="1" applyBorder="1" applyAlignment="1">
      <alignment horizontal="center" wrapText="1"/>
    </xf>
    <xf numFmtId="0" fontId="7" fillId="0" borderId="7" xfId="18" applyFont="1" applyBorder="1" applyAlignment="1">
      <alignment horizontal="center" wrapText="1"/>
    </xf>
    <xf numFmtId="0" fontId="7" fillId="0" borderId="8" xfId="18" applyFont="1" applyBorder="1" applyAlignment="1">
      <alignment horizontal="center" wrapText="1"/>
    </xf>
    <xf numFmtId="0" fontId="7" fillId="0" borderId="21" xfId="18" applyFont="1" applyBorder="1" applyAlignment="1">
      <alignment horizontal="left" vertical="top" wrapText="1"/>
    </xf>
    <xf numFmtId="164" fontId="7" fillId="0" borderId="10" xfId="18" applyNumberFormat="1" applyFont="1" applyBorder="1" applyAlignment="1">
      <alignment horizontal="right" vertical="center"/>
    </xf>
    <xf numFmtId="164" fontId="7" fillId="0" borderId="11" xfId="18" applyNumberFormat="1" applyFont="1" applyBorder="1" applyAlignment="1">
      <alignment horizontal="right" vertical="center"/>
    </xf>
    <xf numFmtId="0" fontId="7" fillId="0" borderId="11" xfId="18" applyFont="1" applyBorder="1" applyAlignment="1">
      <alignment horizontal="left" vertical="center" wrapText="1"/>
    </xf>
    <xf numFmtId="164" fontId="7" fillId="0" borderId="12" xfId="18" applyNumberFormat="1" applyFont="1" applyBorder="1" applyAlignment="1">
      <alignment horizontal="right" vertical="center"/>
    </xf>
    <xf numFmtId="0" fontId="7" fillId="0" borderId="23" xfId="18" applyFont="1" applyBorder="1" applyAlignment="1">
      <alignment horizontal="left" vertical="top" wrapText="1"/>
    </xf>
    <xf numFmtId="164" fontId="7" fillId="0" borderId="17" xfId="18" applyNumberFormat="1" applyFont="1" applyBorder="1" applyAlignment="1">
      <alignment horizontal="right" vertical="center"/>
    </xf>
    <xf numFmtId="164" fontId="7" fillId="0" borderId="18" xfId="18" applyNumberFormat="1" applyFont="1" applyBorder="1" applyAlignment="1">
      <alignment horizontal="right" vertical="center"/>
    </xf>
    <xf numFmtId="164" fontId="7" fillId="0" borderId="19" xfId="18" applyNumberFormat="1" applyFont="1" applyBorder="1" applyAlignment="1">
      <alignment horizontal="right" vertical="center"/>
    </xf>
    <xf numFmtId="0" fontId="6" fillId="0" borderId="0" xfId="19"/>
    <xf numFmtId="0" fontId="7" fillId="0" borderId="4" xfId="19" applyFont="1" applyBorder="1" applyAlignment="1">
      <alignment horizontal="center" wrapText="1"/>
    </xf>
    <xf numFmtId="0" fontId="7" fillId="0" borderId="7" xfId="19" applyFont="1" applyBorder="1" applyAlignment="1">
      <alignment horizontal="center" wrapText="1"/>
    </xf>
    <xf numFmtId="0" fontId="7" fillId="0" borderId="8" xfId="19" applyFont="1" applyBorder="1" applyAlignment="1">
      <alignment horizontal="center" wrapText="1"/>
    </xf>
    <xf numFmtId="0" fontId="7" fillId="0" borderId="21" xfId="19" applyFont="1" applyBorder="1" applyAlignment="1">
      <alignment horizontal="left" vertical="top" wrapText="1"/>
    </xf>
    <xf numFmtId="164" fontId="7" fillId="0" borderId="10" xfId="19" applyNumberFormat="1" applyFont="1" applyBorder="1" applyAlignment="1">
      <alignment horizontal="right" vertical="center"/>
    </xf>
    <xf numFmtId="164" fontId="7" fillId="0" borderId="11" xfId="19" applyNumberFormat="1" applyFont="1" applyBorder="1" applyAlignment="1">
      <alignment horizontal="right" vertical="center"/>
    </xf>
    <xf numFmtId="0" fontId="7" fillId="0" borderId="11" xfId="19" applyFont="1" applyBorder="1" applyAlignment="1">
      <alignment horizontal="left" vertical="center" wrapText="1"/>
    </xf>
    <xf numFmtId="164" fontId="7" fillId="0" borderId="12" xfId="19" applyNumberFormat="1" applyFont="1" applyBorder="1" applyAlignment="1">
      <alignment horizontal="right" vertical="center"/>
    </xf>
    <xf numFmtId="0" fontId="7" fillId="0" borderId="23" xfId="19" applyFont="1" applyBorder="1" applyAlignment="1">
      <alignment horizontal="left" vertical="top" wrapText="1"/>
    </xf>
    <xf numFmtId="164" fontId="7" fillId="0" borderId="17" xfId="19" applyNumberFormat="1" applyFont="1" applyBorder="1" applyAlignment="1">
      <alignment horizontal="right" vertical="center"/>
    </xf>
    <xf numFmtId="164" fontId="7" fillId="0" borderId="18" xfId="19" applyNumberFormat="1" applyFont="1" applyBorder="1" applyAlignment="1">
      <alignment horizontal="right" vertical="center"/>
    </xf>
    <xf numFmtId="164" fontId="7" fillId="0" borderId="19" xfId="19" applyNumberFormat="1" applyFont="1" applyBorder="1" applyAlignment="1">
      <alignment horizontal="right" vertical="center"/>
    </xf>
    <xf numFmtId="0" fontId="6" fillId="0" borderId="0" xfId="20"/>
    <xf numFmtId="0" fontId="7" fillId="0" borderId="4" xfId="20" applyFont="1" applyBorder="1" applyAlignment="1">
      <alignment horizontal="center" wrapText="1"/>
    </xf>
    <xf numFmtId="0" fontId="7" fillId="0" borderId="7" xfId="20" applyFont="1" applyBorder="1" applyAlignment="1">
      <alignment horizontal="center" wrapText="1"/>
    </xf>
    <xf numFmtId="0" fontId="7" fillId="0" borderId="8" xfId="20" applyFont="1" applyBorder="1" applyAlignment="1">
      <alignment horizontal="center" wrapText="1"/>
    </xf>
    <xf numFmtId="0" fontId="7" fillId="0" borderId="21" xfId="20" applyFont="1" applyBorder="1" applyAlignment="1">
      <alignment horizontal="left" vertical="top" wrapText="1"/>
    </xf>
    <xf numFmtId="164" fontId="7" fillId="0" borderId="10" xfId="20" applyNumberFormat="1" applyFont="1" applyBorder="1" applyAlignment="1">
      <alignment horizontal="right" vertical="center"/>
    </xf>
    <xf numFmtId="164" fontId="7" fillId="0" borderId="11" xfId="20" applyNumberFormat="1" applyFont="1" applyBorder="1" applyAlignment="1">
      <alignment horizontal="right" vertical="center"/>
    </xf>
    <xf numFmtId="0" fontId="7" fillId="0" borderId="11" xfId="20" applyFont="1" applyBorder="1" applyAlignment="1">
      <alignment horizontal="left" vertical="center" wrapText="1"/>
    </xf>
    <xf numFmtId="164" fontId="7" fillId="0" borderId="12" xfId="20" applyNumberFormat="1" applyFont="1" applyBorder="1" applyAlignment="1">
      <alignment horizontal="right" vertical="center"/>
    </xf>
    <xf numFmtId="0" fontId="7" fillId="0" borderId="23" xfId="20" applyFont="1" applyBorder="1" applyAlignment="1">
      <alignment horizontal="left" vertical="top" wrapText="1"/>
    </xf>
    <xf numFmtId="164" fontId="7" fillId="0" borderId="17" xfId="20" applyNumberFormat="1" applyFont="1" applyBorder="1" applyAlignment="1">
      <alignment horizontal="right" vertical="center"/>
    </xf>
    <xf numFmtId="164" fontId="7" fillId="0" borderId="18" xfId="20" applyNumberFormat="1" applyFont="1" applyBorder="1" applyAlignment="1">
      <alignment horizontal="right" vertical="center"/>
    </xf>
    <xf numFmtId="164" fontId="7" fillId="0" borderId="19" xfId="20" applyNumberFormat="1" applyFont="1" applyBorder="1" applyAlignment="1">
      <alignment horizontal="right" vertical="center"/>
    </xf>
    <xf numFmtId="0" fontId="6" fillId="0" borderId="0" xfId="21"/>
    <xf numFmtId="0" fontId="7" fillId="0" borderId="4" xfId="21" applyFont="1" applyBorder="1" applyAlignment="1">
      <alignment horizontal="center" wrapText="1"/>
    </xf>
    <xf numFmtId="0" fontId="7" fillId="0" borderId="7" xfId="21" applyFont="1" applyBorder="1" applyAlignment="1">
      <alignment horizontal="center" wrapText="1"/>
    </xf>
    <xf numFmtId="0" fontId="7" fillId="0" borderId="8" xfId="21" applyFont="1" applyBorder="1" applyAlignment="1">
      <alignment horizontal="center" wrapText="1"/>
    </xf>
    <xf numFmtId="0" fontId="7" fillId="0" borderId="21" xfId="21" applyFont="1" applyBorder="1" applyAlignment="1">
      <alignment horizontal="left" vertical="top" wrapText="1"/>
    </xf>
    <xf numFmtId="164" fontId="7" fillId="0" borderId="10" xfId="21" applyNumberFormat="1" applyFont="1" applyBorder="1" applyAlignment="1">
      <alignment horizontal="right" vertical="center"/>
    </xf>
    <xf numFmtId="164" fontId="7" fillId="0" borderId="11" xfId="21" applyNumberFormat="1" applyFont="1" applyBorder="1" applyAlignment="1">
      <alignment horizontal="right" vertical="center"/>
    </xf>
    <xf numFmtId="0" fontId="7" fillId="0" borderId="11" xfId="21" applyFont="1" applyBorder="1" applyAlignment="1">
      <alignment horizontal="left" vertical="center" wrapText="1"/>
    </xf>
    <xf numFmtId="164" fontId="7" fillId="0" borderId="12" xfId="21" applyNumberFormat="1" applyFont="1" applyBorder="1" applyAlignment="1">
      <alignment horizontal="right" vertical="center"/>
    </xf>
    <xf numFmtId="0" fontId="7" fillId="0" borderId="23" xfId="21" applyFont="1" applyBorder="1" applyAlignment="1">
      <alignment horizontal="left" vertical="top" wrapText="1"/>
    </xf>
    <xf numFmtId="164" fontId="7" fillId="0" borderId="17" xfId="21" applyNumberFormat="1" applyFont="1" applyBorder="1" applyAlignment="1">
      <alignment horizontal="right" vertical="center"/>
    </xf>
    <xf numFmtId="164" fontId="7" fillId="0" borderId="18" xfId="21" applyNumberFormat="1" applyFont="1" applyBorder="1" applyAlignment="1">
      <alignment horizontal="right" vertical="center"/>
    </xf>
    <xf numFmtId="164" fontId="7" fillId="0" borderId="19" xfId="21" applyNumberFormat="1" applyFont="1" applyBorder="1" applyAlignment="1">
      <alignment horizontal="right" vertical="center"/>
    </xf>
    <xf numFmtId="0" fontId="6" fillId="0" borderId="0" xfId="22"/>
    <xf numFmtId="0" fontId="7" fillId="0" borderId="4" xfId="22" applyFont="1" applyBorder="1" applyAlignment="1">
      <alignment horizontal="center" wrapText="1"/>
    </xf>
    <xf numFmtId="0" fontId="7" fillId="0" borderId="7" xfId="22" applyFont="1" applyBorder="1" applyAlignment="1">
      <alignment horizontal="center" wrapText="1"/>
    </xf>
    <xf numFmtId="0" fontId="7" fillId="0" borderId="8" xfId="22" applyFont="1" applyBorder="1" applyAlignment="1">
      <alignment horizontal="center" wrapText="1"/>
    </xf>
    <xf numFmtId="0" fontId="7" fillId="0" borderId="21" xfId="22" applyFont="1" applyBorder="1" applyAlignment="1">
      <alignment horizontal="left" vertical="top" wrapText="1"/>
    </xf>
    <xf numFmtId="164" fontId="7" fillId="0" borderId="10" xfId="22" applyNumberFormat="1" applyFont="1" applyBorder="1" applyAlignment="1">
      <alignment horizontal="right" vertical="center"/>
    </xf>
    <xf numFmtId="164" fontId="7" fillId="0" borderId="11" xfId="22" applyNumberFormat="1" applyFont="1" applyBorder="1" applyAlignment="1">
      <alignment horizontal="right" vertical="center"/>
    </xf>
    <xf numFmtId="0" fontId="7" fillId="0" borderId="11" xfId="22" applyFont="1" applyBorder="1" applyAlignment="1">
      <alignment horizontal="left" vertical="center" wrapText="1"/>
    </xf>
    <xf numFmtId="164" fontId="7" fillId="0" borderId="12" xfId="22" applyNumberFormat="1" applyFont="1" applyBorder="1" applyAlignment="1">
      <alignment horizontal="right" vertical="center"/>
    </xf>
    <xf numFmtId="0" fontId="7" fillId="0" borderId="23" xfId="22" applyFont="1" applyBorder="1" applyAlignment="1">
      <alignment horizontal="left" vertical="top" wrapText="1"/>
    </xf>
    <xf numFmtId="164" fontId="7" fillId="0" borderId="17" xfId="22" applyNumberFormat="1" applyFont="1" applyBorder="1" applyAlignment="1">
      <alignment horizontal="right" vertical="center"/>
    </xf>
    <xf numFmtId="164" fontId="7" fillId="0" borderId="18" xfId="22" applyNumberFormat="1" applyFont="1" applyBorder="1" applyAlignment="1">
      <alignment horizontal="right" vertical="center"/>
    </xf>
    <xf numFmtId="164" fontId="7" fillId="0" borderId="19" xfId="22" applyNumberFormat="1" applyFont="1" applyBorder="1" applyAlignment="1">
      <alignment horizontal="right" vertical="center"/>
    </xf>
    <xf numFmtId="0" fontId="6" fillId="0" borderId="0" xfId="23"/>
    <xf numFmtId="0" fontId="7" fillId="0" borderId="4" xfId="23" applyFont="1" applyBorder="1" applyAlignment="1">
      <alignment horizontal="center" wrapText="1"/>
    </xf>
    <xf numFmtId="0" fontId="7" fillId="0" borderId="7" xfId="23" applyFont="1" applyBorder="1" applyAlignment="1">
      <alignment horizontal="center" wrapText="1"/>
    </xf>
    <xf numFmtId="0" fontId="7" fillId="0" borderId="8" xfId="23" applyFont="1" applyBorder="1" applyAlignment="1">
      <alignment horizontal="center" wrapText="1"/>
    </xf>
    <xf numFmtId="0" fontId="7" fillId="0" borderId="21" xfId="23" applyFont="1" applyBorder="1" applyAlignment="1">
      <alignment horizontal="left" vertical="top" wrapText="1"/>
    </xf>
    <xf numFmtId="164" fontId="7" fillId="0" borderId="10" xfId="23" applyNumberFormat="1" applyFont="1" applyBorder="1" applyAlignment="1">
      <alignment horizontal="right" vertical="center"/>
    </xf>
    <xf numFmtId="164" fontId="7" fillId="0" borderId="11" xfId="23" applyNumberFormat="1" applyFont="1" applyBorder="1" applyAlignment="1">
      <alignment horizontal="right" vertical="center"/>
    </xf>
    <xf numFmtId="0" fontId="7" fillId="0" borderId="11" xfId="23" applyFont="1" applyBorder="1" applyAlignment="1">
      <alignment horizontal="left" vertical="center" wrapText="1"/>
    </xf>
    <xf numFmtId="164" fontId="7" fillId="0" borderId="12" xfId="23" applyNumberFormat="1" applyFont="1" applyBorder="1" applyAlignment="1">
      <alignment horizontal="right" vertical="center"/>
    </xf>
    <xf numFmtId="0" fontId="7" fillId="0" borderId="23" xfId="23" applyFont="1" applyBorder="1" applyAlignment="1">
      <alignment horizontal="left" vertical="top" wrapText="1"/>
    </xf>
    <xf numFmtId="164" fontId="7" fillId="0" borderId="17" xfId="23" applyNumberFormat="1" applyFont="1" applyBorder="1" applyAlignment="1">
      <alignment horizontal="right" vertical="center"/>
    </xf>
    <xf numFmtId="164" fontId="7" fillId="0" borderId="18" xfId="23" applyNumberFormat="1" applyFont="1" applyBorder="1" applyAlignment="1">
      <alignment horizontal="right" vertical="center"/>
    </xf>
    <xf numFmtId="164" fontId="7" fillId="0" borderId="19" xfId="23" applyNumberFormat="1" applyFont="1" applyBorder="1" applyAlignment="1">
      <alignment horizontal="right" vertical="center"/>
    </xf>
    <xf numFmtId="0" fontId="6" fillId="0" borderId="0" xfId="24"/>
    <xf numFmtId="0" fontId="7" fillId="0" borderId="4" xfId="24" applyFont="1" applyBorder="1" applyAlignment="1">
      <alignment horizontal="center" wrapText="1"/>
    </xf>
    <xf numFmtId="0" fontId="7" fillId="0" borderId="7" xfId="24" applyFont="1" applyBorder="1" applyAlignment="1">
      <alignment horizontal="center" wrapText="1"/>
    </xf>
    <xf numFmtId="0" fontId="7" fillId="0" borderId="8" xfId="24" applyFont="1" applyBorder="1" applyAlignment="1">
      <alignment horizontal="center" wrapText="1"/>
    </xf>
    <xf numFmtId="0" fontId="7" fillId="0" borderId="21" xfId="24" applyFont="1" applyBorder="1" applyAlignment="1">
      <alignment horizontal="left" vertical="top" wrapText="1"/>
    </xf>
    <xf numFmtId="164" fontId="7" fillId="0" borderId="10" xfId="24" applyNumberFormat="1" applyFont="1" applyBorder="1" applyAlignment="1">
      <alignment horizontal="right" vertical="center"/>
    </xf>
    <xf numFmtId="164" fontId="7" fillId="0" borderId="11" xfId="24" applyNumberFormat="1" applyFont="1" applyBorder="1" applyAlignment="1">
      <alignment horizontal="right" vertical="center"/>
    </xf>
    <xf numFmtId="0" fontId="7" fillId="0" borderId="11" xfId="24" applyFont="1" applyBorder="1" applyAlignment="1">
      <alignment horizontal="left" vertical="center" wrapText="1"/>
    </xf>
    <xf numFmtId="164" fontId="7" fillId="0" borderId="12" xfId="24" applyNumberFormat="1" applyFont="1" applyBorder="1" applyAlignment="1">
      <alignment horizontal="right" vertical="center"/>
    </xf>
    <xf numFmtId="0" fontId="7" fillId="0" borderId="23" xfId="24" applyFont="1" applyBorder="1" applyAlignment="1">
      <alignment horizontal="left" vertical="top" wrapText="1"/>
    </xf>
    <xf numFmtId="164" fontId="7" fillId="0" borderId="17" xfId="24" applyNumberFormat="1" applyFont="1" applyBorder="1" applyAlignment="1">
      <alignment horizontal="right" vertical="center"/>
    </xf>
    <xf numFmtId="164" fontId="7" fillId="0" borderId="18" xfId="24" applyNumberFormat="1" applyFont="1" applyBorder="1" applyAlignment="1">
      <alignment horizontal="right" vertical="center"/>
    </xf>
    <xf numFmtId="164" fontId="7" fillId="0" borderId="19" xfId="24" applyNumberFormat="1" applyFont="1" applyBorder="1" applyAlignment="1">
      <alignment horizontal="right" vertical="center"/>
    </xf>
    <xf numFmtId="0" fontId="6" fillId="0" borderId="0" xfId="25"/>
    <xf numFmtId="0" fontId="7" fillId="0" borderId="4" xfId="25" applyFont="1" applyBorder="1" applyAlignment="1">
      <alignment horizontal="center" wrapText="1"/>
    </xf>
    <xf numFmtId="0" fontId="7" fillId="0" borderId="7" xfId="25" applyFont="1" applyBorder="1" applyAlignment="1">
      <alignment horizontal="center" wrapText="1"/>
    </xf>
    <xf numFmtId="0" fontId="7" fillId="0" borderId="8" xfId="25" applyFont="1" applyBorder="1" applyAlignment="1">
      <alignment horizontal="center" wrapText="1"/>
    </xf>
    <xf numFmtId="0" fontId="7" fillId="0" borderId="21" xfId="25" applyFont="1" applyBorder="1" applyAlignment="1">
      <alignment horizontal="left" vertical="top" wrapText="1"/>
    </xf>
    <xf numFmtId="164" fontId="7" fillId="0" borderId="10" xfId="25" applyNumberFormat="1" applyFont="1" applyBorder="1" applyAlignment="1">
      <alignment horizontal="right" vertical="center"/>
    </xf>
    <xf numFmtId="164" fontId="7" fillId="0" borderId="11" xfId="25" applyNumberFormat="1" applyFont="1" applyBorder="1" applyAlignment="1">
      <alignment horizontal="right" vertical="center"/>
    </xf>
    <xf numFmtId="0" fontId="7" fillId="0" borderId="11" xfId="25" applyFont="1" applyBorder="1" applyAlignment="1">
      <alignment horizontal="left" vertical="center" wrapText="1"/>
    </xf>
    <xf numFmtId="164" fontId="7" fillId="0" borderId="12" xfId="25" applyNumberFormat="1" applyFont="1" applyBorder="1" applyAlignment="1">
      <alignment horizontal="right" vertical="center"/>
    </xf>
    <xf numFmtId="0" fontId="7" fillId="0" borderId="23" xfId="25" applyFont="1" applyBorder="1" applyAlignment="1">
      <alignment horizontal="left" vertical="top" wrapText="1"/>
    </xf>
    <xf numFmtId="164" fontId="7" fillId="0" borderId="17" xfId="25" applyNumberFormat="1" applyFont="1" applyBorder="1" applyAlignment="1">
      <alignment horizontal="right" vertical="center"/>
    </xf>
    <xf numFmtId="164" fontId="7" fillId="0" borderId="18" xfId="25" applyNumberFormat="1" applyFont="1" applyBorder="1" applyAlignment="1">
      <alignment horizontal="right" vertical="center"/>
    </xf>
    <xf numFmtId="164" fontId="7" fillId="0" borderId="19" xfId="25" applyNumberFormat="1" applyFont="1" applyBorder="1" applyAlignment="1">
      <alignment horizontal="right" vertical="center"/>
    </xf>
    <xf numFmtId="0" fontId="6" fillId="0" borderId="0" xfId="26"/>
    <xf numFmtId="0" fontId="7" fillId="0" borderId="4" xfId="26" applyFont="1" applyBorder="1" applyAlignment="1">
      <alignment horizontal="center" wrapText="1"/>
    </xf>
    <xf numFmtId="0" fontId="7" fillId="0" borderId="7" xfId="26" applyFont="1" applyBorder="1" applyAlignment="1">
      <alignment horizontal="center" wrapText="1"/>
    </xf>
    <xf numFmtId="0" fontId="7" fillId="0" borderId="8" xfId="26" applyFont="1" applyBorder="1" applyAlignment="1">
      <alignment horizontal="center" wrapText="1"/>
    </xf>
    <xf numFmtId="0" fontId="7" fillId="0" borderId="21" xfId="26" applyFont="1" applyBorder="1" applyAlignment="1">
      <alignment horizontal="left" vertical="top" wrapText="1"/>
    </xf>
    <xf numFmtId="164" fontId="7" fillId="0" borderId="10" xfId="26" applyNumberFormat="1" applyFont="1" applyBorder="1" applyAlignment="1">
      <alignment horizontal="right" vertical="center"/>
    </xf>
    <xf numFmtId="164" fontId="7" fillId="0" borderId="11" xfId="26" applyNumberFormat="1" applyFont="1" applyBorder="1" applyAlignment="1">
      <alignment horizontal="right" vertical="center"/>
    </xf>
    <xf numFmtId="0" fontId="7" fillId="0" borderId="11" xfId="26" applyFont="1" applyBorder="1" applyAlignment="1">
      <alignment horizontal="left" vertical="center" wrapText="1"/>
    </xf>
    <xf numFmtId="164" fontId="7" fillId="0" borderId="12" xfId="26" applyNumberFormat="1" applyFont="1" applyBorder="1" applyAlignment="1">
      <alignment horizontal="right" vertical="center"/>
    </xf>
    <xf numFmtId="0" fontId="7" fillId="0" borderId="23" xfId="26" applyFont="1" applyBorder="1" applyAlignment="1">
      <alignment horizontal="left" vertical="top" wrapText="1"/>
    </xf>
    <xf numFmtId="164" fontId="7" fillId="0" borderId="17" xfId="26" applyNumberFormat="1" applyFont="1" applyBorder="1" applyAlignment="1">
      <alignment horizontal="right" vertical="center"/>
    </xf>
    <xf numFmtId="164" fontId="7" fillId="0" borderId="18" xfId="26" applyNumberFormat="1" applyFont="1" applyBorder="1" applyAlignment="1">
      <alignment horizontal="right" vertical="center"/>
    </xf>
    <xf numFmtId="164" fontId="7" fillId="0" borderId="19" xfId="26" applyNumberFormat="1" applyFont="1" applyBorder="1" applyAlignment="1">
      <alignment horizontal="right" vertical="center"/>
    </xf>
    <xf numFmtId="0" fontId="6" fillId="0" borderId="0" xfId="27"/>
    <xf numFmtId="0" fontId="7" fillId="0" borderId="4" xfId="27" applyFont="1" applyBorder="1" applyAlignment="1">
      <alignment horizontal="center" wrapText="1"/>
    </xf>
    <xf numFmtId="0" fontId="7" fillId="0" borderId="7" xfId="27" applyFont="1" applyBorder="1" applyAlignment="1">
      <alignment horizontal="center" wrapText="1"/>
    </xf>
    <xf numFmtId="0" fontId="7" fillId="0" borderId="8" xfId="27" applyFont="1" applyBorder="1" applyAlignment="1">
      <alignment horizontal="center" wrapText="1"/>
    </xf>
    <xf numFmtId="0" fontId="7" fillId="0" borderId="21" xfId="27" applyFont="1" applyBorder="1" applyAlignment="1">
      <alignment horizontal="left" vertical="top" wrapText="1"/>
    </xf>
    <xf numFmtId="164" fontId="7" fillId="0" borderId="10" xfId="27" applyNumberFormat="1" applyFont="1" applyBorder="1" applyAlignment="1">
      <alignment horizontal="right" vertical="center"/>
    </xf>
    <xf numFmtId="164" fontId="7" fillId="0" borderId="11" xfId="27" applyNumberFormat="1" applyFont="1" applyBorder="1" applyAlignment="1">
      <alignment horizontal="right" vertical="center"/>
    </xf>
    <xf numFmtId="0" fontId="7" fillId="0" borderId="11" xfId="27" applyFont="1" applyBorder="1" applyAlignment="1">
      <alignment horizontal="left" vertical="center" wrapText="1"/>
    </xf>
    <xf numFmtId="164" fontId="7" fillId="0" borderId="12" xfId="27" applyNumberFormat="1" applyFont="1" applyBorder="1" applyAlignment="1">
      <alignment horizontal="right" vertical="center"/>
    </xf>
    <xf numFmtId="0" fontId="7" fillId="0" borderId="23" xfId="27" applyFont="1" applyBorder="1" applyAlignment="1">
      <alignment horizontal="left" vertical="top" wrapText="1"/>
    </xf>
    <xf numFmtId="164" fontId="7" fillId="0" borderId="17" xfId="27" applyNumberFormat="1" applyFont="1" applyBorder="1" applyAlignment="1">
      <alignment horizontal="right" vertical="center"/>
    </xf>
    <xf numFmtId="164" fontId="7" fillId="0" borderId="18" xfId="27" applyNumberFormat="1" applyFont="1" applyBorder="1" applyAlignment="1">
      <alignment horizontal="right" vertical="center"/>
    </xf>
    <xf numFmtId="164" fontId="7" fillId="0" borderId="19" xfId="27" applyNumberFormat="1" applyFont="1" applyBorder="1" applyAlignment="1">
      <alignment horizontal="right" vertical="center"/>
    </xf>
    <xf numFmtId="0" fontId="6" fillId="0" borderId="0" xfId="28"/>
    <xf numFmtId="0" fontId="7" fillId="0" borderId="4" xfId="28" applyFont="1" applyBorder="1" applyAlignment="1">
      <alignment horizontal="center" wrapText="1"/>
    </xf>
    <xf numFmtId="0" fontId="7" fillId="0" borderId="7" xfId="28" applyFont="1" applyBorder="1" applyAlignment="1">
      <alignment horizontal="center" wrapText="1"/>
    </xf>
    <xf numFmtId="0" fontId="7" fillId="0" borderId="8" xfId="28" applyFont="1" applyBorder="1" applyAlignment="1">
      <alignment horizontal="center" wrapText="1"/>
    </xf>
    <xf numFmtId="0" fontId="7" fillId="0" borderId="21" xfId="28" applyFont="1" applyBorder="1" applyAlignment="1">
      <alignment horizontal="left" vertical="top" wrapText="1"/>
    </xf>
    <xf numFmtId="164" fontId="7" fillId="0" borderId="10" xfId="28" applyNumberFormat="1" applyFont="1" applyBorder="1" applyAlignment="1">
      <alignment horizontal="right" vertical="center"/>
    </xf>
    <xf numFmtId="164" fontId="7" fillId="0" borderId="11" xfId="28" applyNumberFormat="1" applyFont="1" applyBorder="1" applyAlignment="1">
      <alignment horizontal="right" vertical="center"/>
    </xf>
    <xf numFmtId="0" fontId="7" fillId="0" borderId="11" xfId="28" applyFont="1" applyBorder="1" applyAlignment="1">
      <alignment horizontal="left" vertical="center" wrapText="1"/>
    </xf>
    <xf numFmtId="164" fontId="7" fillId="0" borderId="12" xfId="28" applyNumberFormat="1" applyFont="1" applyBorder="1" applyAlignment="1">
      <alignment horizontal="right" vertical="center"/>
    </xf>
    <xf numFmtId="0" fontId="7" fillId="0" borderId="23" xfId="28" applyFont="1" applyBorder="1" applyAlignment="1">
      <alignment horizontal="left" vertical="top" wrapText="1"/>
    </xf>
    <xf numFmtId="164" fontId="7" fillId="0" borderId="17" xfId="28" applyNumberFormat="1" applyFont="1" applyBorder="1" applyAlignment="1">
      <alignment horizontal="right" vertical="center"/>
    </xf>
    <xf numFmtId="164" fontId="7" fillId="0" borderId="18" xfId="28" applyNumberFormat="1" applyFont="1" applyBorder="1" applyAlignment="1">
      <alignment horizontal="right" vertical="center"/>
    </xf>
    <xf numFmtId="164" fontId="7" fillId="0" borderId="19" xfId="28" applyNumberFormat="1" applyFont="1" applyBorder="1" applyAlignment="1">
      <alignment horizontal="right" vertical="center"/>
    </xf>
    <xf numFmtId="0" fontId="6" fillId="0" borderId="0" xfId="29"/>
    <xf numFmtId="0" fontId="7" fillId="0" borderId="4" xfId="29" applyFont="1" applyBorder="1" applyAlignment="1">
      <alignment horizontal="center" wrapText="1"/>
    </xf>
    <xf numFmtId="0" fontId="7" fillId="0" borderId="7" xfId="29" applyFont="1" applyBorder="1" applyAlignment="1">
      <alignment horizontal="center" wrapText="1"/>
    </xf>
    <xf numFmtId="0" fontId="7" fillId="0" borderId="8" xfId="29" applyFont="1" applyBorder="1" applyAlignment="1">
      <alignment horizontal="center" wrapText="1"/>
    </xf>
    <xf numFmtId="0" fontId="7" fillId="0" borderId="21" xfId="29" applyFont="1" applyBorder="1" applyAlignment="1">
      <alignment horizontal="left" vertical="top" wrapText="1"/>
    </xf>
    <xf numFmtId="164" fontId="7" fillId="0" borderId="10" xfId="29" applyNumberFormat="1" applyFont="1" applyBorder="1" applyAlignment="1">
      <alignment horizontal="right" vertical="center"/>
    </xf>
    <xf numFmtId="164" fontId="7" fillId="0" borderId="11" xfId="29" applyNumberFormat="1" applyFont="1" applyBorder="1" applyAlignment="1">
      <alignment horizontal="right" vertical="center"/>
    </xf>
    <xf numFmtId="0" fontId="7" fillId="0" borderId="11" xfId="29" applyFont="1" applyBorder="1" applyAlignment="1">
      <alignment horizontal="left" vertical="center" wrapText="1"/>
    </xf>
    <xf numFmtId="164" fontId="7" fillId="0" borderId="12" xfId="29" applyNumberFormat="1" applyFont="1" applyBorder="1" applyAlignment="1">
      <alignment horizontal="right" vertical="center"/>
    </xf>
    <xf numFmtId="0" fontId="7" fillId="0" borderId="23" xfId="29" applyFont="1" applyBorder="1" applyAlignment="1">
      <alignment horizontal="left" vertical="top" wrapText="1"/>
    </xf>
    <xf numFmtId="164" fontId="7" fillId="0" borderId="17" xfId="29" applyNumberFormat="1" applyFont="1" applyBorder="1" applyAlignment="1">
      <alignment horizontal="right" vertical="center"/>
    </xf>
    <xf numFmtId="164" fontId="7" fillId="0" borderId="18" xfId="29" applyNumberFormat="1" applyFont="1" applyBorder="1" applyAlignment="1">
      <alignment horizontal="right" vertical="center"/>
    </xf>
    <xf numFmtId="164" fontId="7" fillId="0" borderId="19" xfId="29" applyNumberFormat="1" applyFont="1" applyBorder="1" applyAlignment="1">
      <alignment horizontal="right" vertical="center"/>
    </xf>
    <xf numFmtId="0" fontId="6" fillId="0" borderId="0" xfId="30"/>
    <xf numFmtId="0" fontId="7" fillId="0" borderId="4" xfId="30" applyFont="1" applyBorder="1" applyAlignment="1">
      <alignment horizontal="center" wrapText="1"/>
    </xf>
    <xf numFmtId="0" fontId="7" fillId="0" borderId="7" xfId="30" applyFont="1" applyBorder="1" applyAlignment="1">
      <alignment horizontal="center" wrapText="1"/>
    </xf>
    <xf numFmtId="0" fontId="7" fillId="0" borderId="8" xfId="30" applyFont="1" applyBorder="1" applyAlignment="1">
      <alignment horizontal="center" wrapText="1"/>
    </xf>
    <xf numFmtId="0" fontId="7" fillId="0" borderId="21" xfId="30" applyFont="1" applyBorder="1" applyAlignment="1">
      <alignment horizontal="left" vertical="top" wrapText="1"/>
    </xf>
    <xf numFmtId="164" fontId="7" fillId="0" borderId="10" xfId="30" applyNumberFormat="1" applyFont="1" applyBorder="1" applyAlignment="1">
      <alignment horizontal="right" vertical="center"/>
    </xf>
    <xf numFmtId="164" fontId="7" fillId="0" borderId="11" xfId="30" applyNumberFormat="1" applyFont="1" applyBorder="1" applyAlignment="1">
      <alignment horizontal="right" vertical="center"/>
    </xf>
    <xf numFmtId="0" fontId="7" fillId="0" borderId="11" xfId="30" applyFont="1" applyBorder="1" applyAlignment="1">
      <alignment horizontal="left" vertical="center" wrapText="1"/>
    </xf>
    <xf numFmtId="164" fontId="7" fillId="0" borderId="12" xfId="30" applyNumberFormat="1" applyFont="1" applyBorder="1" applyAlignment="1">
      <alignment horizontal="right" vertical="center"/>
    </xf>
    <xf numFmtId="0" fontId="7" fillId="0" borderId="23" xfId="30" applyFont="1" applyBorder="1" applyAlignment="1">
      <alignment horizontal="left" vertical="top" wrapText="1"/>
    </xf>
    <xf numFmtId="164" fontId="7" fillId="0" borderId="17" xfId="30" applyNumberFormat="1" applyFont="1" applyBorder="1" applyAlignment="1">
      <alignment horizontal="right" vertical="center"/>
    </xf>
    <xf numFmtId="164" fontId="7" fillId="0" borderId="18" xfId="30" applyNumberFormat="1" applyFont="1" applyBorder="1" applyAlignment="1">
      <alignment horizontal="right" vertical="center"/>
    </xf>
    <xf numFmtId="164" fontId="7" fillId="0" borderId="19" xfId="30" applyNumberFormat="1" applyFont="1" applyBorder="1" applyAlignment="1">
      <alignment horizontal="right" vertical="center"/>
    </xf>
    <xf numFmtId="0" fontId="6" fillId="0" borderId="0" xfId="31"/>
    <xf numFmtId="0" fontId="7" fillId="0" borderId="4" xfId="31" applyFont="1" applyBorder="1" applyAlignment="1">
      <alignment horizontal="center" wrapText="1"/>
    </xf>
    <xf numFmtId="0" fontId="7" fillId="0" borderId="7" xfId="31" applyFont="1" applyBorder="1" applyAlignment="1">
      <alignment horizontal="center" wrapText="1"/>
    </xf>
    <xf numFmtId="0" fontId="7" fillId="0" borderId="8" xfId="31" applyFont="1" applyBorder="1" applyAlignment="1">
      <alignment horizontal="center" wrapText="1"/>
    </xf>
    <xf numFmtId="0" fontId="7" fillId="0" borderId="21" xfId="31" applyFont="1" applyBorder="1" applyAlignment="1">
      <alignment horizontal="left" vertical="top" wrapText="1"/>
    </xf>
    <xf numFmtId="164" fontId="7" fillId="0" borderId="10" xfId="31" applyNumberFormat="1" applyFont="1" applyBorder="1" applyAlignment="1">
      <alignment horizontal="right" vertical="center"/>
    </xf>
    <xf numFmtId="164" fontId="7" fillId="0" borderId="11" xfId="31" applyNumberFormat="1" applyFont="1" applyBorder="1" applyAlignment="1">
      <alignment horizontal="right" vertical="center"/>
    </xf>
    <xf numFmtId="0" fontId="7" fillId="0" borderId="11" xfId="31" applyFont="1" applyBorder="1" applyAlignment="1">
      <alignment horizontal="left" vertical="center" wrapText="1"/>
    </xf>
    <xf numFmtId="164" fontId="7" fillId="0" borderId="12" xfId="31" applyNumberFormat="1" applyFont="1" applyBorder="1" applyAlignment="1">
      <alignment horizontal="right" vertical="center"/>
    </xf>
    <xf numFmtId="0" fontId="7" fillId="0" borderId="23" xfId="31" applyFont="1" applyBorder="1" applyAlignment="1">
      <alignment horizontal="left" vertical="top" wrapText="1"/>
    </xf>
    <xf numFmtId="164" fontId="7" fillId="0" borderId="17" xfId="31" applyNumberFormat="1" applyFont="1" applyBorder="1" applyAlignment="1">
      <alignment horizontal="right" vertical="center"/>
    </xf>
    <xf numFmtId="164" fontId="7" fillId="0" borderId="18" xfId="31" applyNumberFormat="1" applyFont="1" applyBorder="1" applyAlignment="1">
      <alignment horizontal="right" vertical="center"/>
    </xf>
    <xf numFmtId="164" fontId="7" fillId="0" borderId="19" xfId="31" applyNumberFormat="1" applyFont="1" applyBorder="1" applyAlignment="1">
      <alignment horizontal="right" vertical="center"/>
    </xf>
    <xf numFmtId="0" fontId="6" fillId="0" borderId="0" xfId="32"/>
    <xf numFmtId="0" fontId="7" fillId="0" borderId="4" xfId="32" applyFont="1" applyBorder="1" applyAlignment="1">
      <alignment horizontal="center" wrapText="1"/>
    </xf>
    <xf numFmtId="0" fontId="7" fillId="0" borderId="7" xfId="32" applyFont="1" applyBorder="1" applyAlignment="1">
      <alignment horizontal="center" wrapText="1"/>
    </xf>
    <xf numFmtId="0" fontId="7" fillId="0" borderId="8" xfId="32" applyFont="1" applyBorder="1" applyAlignment="1">
      <alignment horizontal="center" wrapText="1"/>
    </xf>
    <xf numFmtId="0" fontId="7" fillId="0" borderId="21" xfId="32" applyFont="1" applyBorder="1" applyAlignment="1">
      <alignment horizontal="left" vertical="top" wrapText="1"/>
    </xf>
    <xf numFmtId="164" fontId="7" fillId="0" borderId="10" xfId="32" applyNumberFormat="1" applyFont="1" applyBorder="1" applyAlignment="1">
      <alignment horizontal="right" vertical="center"/>
    </xf>
    <xf numFmtId="164" fontId="7" fillId="0" borderId="11" xfId="32" applyNumberFormat="1" applyFont="1" applyBorder="1" applyAlignment="1">
      <alignment horizontal="right" vertical="center"/>
    </xf>
    <xf numFmtId="0" fontId="7" fillId="0" borderId="11" xfId="32" applyFont="1" applyBorder="1" applyAlignment="1">
      <alignment horizontal="left" vertical="center" wrapText="1"/>
    </xf>
    <xf numFmtId="164" fontId="7" fillId="0" borderId="12" xfId="32" applyNumberFormat="1" applyFont="1" applyBorder="1" applyAlignment="1">
      <alignment horizontal="right" vertical="center"/>
    </xf>
    <xf numFmtId="0" fontId="7" fillId="0" borderId="23" xfId="32" applyFont="1" applyBorder="1" applyAlignment="1">
      <alignment horizontal="left" vertical="top" wrapText="1"/>
    </xf>
    <xf numFmtId="164" fontId="7" fillId="0" borderId="17" xfId="32" applyNumberFormat="1" applyFont="1" applyBorder="1" applyAlignment="1">
      <alignment horizontal="right" vertical="center"/>
    </xf>
    <xf numFmtId="164" fontId="7" fillId="0" borderId="18" xfId="32" applyNumberFormat="1" applyFont="1" applyBorder="1" applyAlignment="1">
      <alignment horizontal="right" vertical="center"/>
    </xf>
    <xf numFmtId="164" fontId="7" fillId="0" borderId="19" xfId="32" applyNumberFormat="1" applyFont="1" applyBorder="1" applyAlignment="1">
      <alignment horizontal="right" vertical="center"/>
    </xf>
    <xf numFmtId="0" fontId="6" fillId="0" borderId="0" xfId="33"/>
    <xf numFmtId="0" fontId="7" fillId="0" borderId="4" xfId="33" applyFont="1" applyBorder="1" applyAlignment="1">
      <alignment horizontal="center" wrapText="1"/>
    </xf>
    <xf numFmtId="0" fontId="7" fillId="0" borderId="7" xfId="33" applyFont="1" applyBorder="1" applyAlignment="1">
      <alignment horizontal="center" wrapText="1"/>
    </xf>
    <xf numFmtId="0" fontId="7" fillId="0" borderId="8" xfId="33" applyFont="1" applyBorder="1" applyAlignment="1">
      <alignment horizontal="center" wrapText="1"/>
    </xf>
    <xf numFmtId="0" fontId="7" fillId="0" borderId="21" xfId="33" applyFont="1" applyBorder="1" applyAlignment="1">
      <alignment horizontal="left" vertical="top" wrapText="1"/>
    </xf>
    <xf numFmtId="164" fontId="7" fillId="0" borderId="10" xfId="33" applyNumberFormat="1" applyFont="1" applyBorder="1" applyAlignment="1">
      <alignment horizontal="right" vertical="center"/>
    </xf>
    <xf numFmtId="164" fontId="7" fillId="0" borderId="11" xfId="33" applyNumberFormat="1" applyFont="1" applyBorder="1" applyAlignment="1">
      <alignment horizontal="right" vertical="center"/>
    </xf>
    <xf numFmtId="0" fontId="7" fillId="0" borderId="11" xfId="33" applyFont="1" applyBorder="1" applyAlignment="1">
      <alignment horizontal="left" vertical="center" wrapText="1"/>
    </xf>
    <xf numFmtId="164" fontId="7" fillId="0" borderId="12" xfId="33" applyNumberFormat="1" applyFont="1" applyBorder="1" applyAlignment="1">
      <alignment horizontal="right" vertical="center"/>
    </xf>
    <xf numFmtId="0" fontId="7" fillId="0" borderId="23" xfId="33" applyFont="1" applyBorder="1" applyAlignment="1">
      <alignment horizontal="left" vertical="top" wrapText="1"/>
    </xf>
    <xf numFmtId="164" fontId="7" fillId="0" borderId="17" xfId="33" applyNumberFormat="1" applyFont="1" applyBorder="1" applyAlignment="1">
      <alignment horizontal="right" vertical="center"/>
    </xf>
    <xf numFmtId="164" fontId="7" fillId="0" borderId="18" xfId="33" applyNumberFormat="1" applyFont="1" applyBorder="1" applyAlignment="1">
      <alignment horizontal="right" vertical="center"/>
    </xf>
    <xf numFmtId="164" fontId="7" fillId="0" borderId="19" xfId="33" applyNumberFormat="1" applyFont="1" applyBorder="1" applyAlignment="1">
      <alignment horizontal="right" vertical="center"/>
    </xf>
    <xf numFmtId="0" fontId="7" fillId="0" borderId="25" xfId="33" applyFont="1" applyBorder="1" applyAlignment="1">
      <alignment horizontal="center" wrapText="1"/>
    </xf>
    <xf numFmtId="0" fontId="7" fillId="0" borderId="26" xfId="33" applyFont="1" applyBorder="1" applyAlignment="1">
      <alignment horizontal="center" wrapText="1"/>
    </xf>
    <xf numFmtId="164" fontId="7" fillId="0" borderId="25" xfId="33" applyNumberFormat="1" applyFont="1" applyBorder="1" applyAlignment="1">
      <alignment horizontal="right" vertical="center"/>
    </xf>
    <xf numFmtId="165" fontId="7" fillId="0" borderId="26" xfId="33" applyNumberFormat="1" applyFont="1" applyBorder="1" applyAlignment="1">
      <alignment horizontal="right" vertical="center"/>
    </xf>
    <xf numFmtId="0" fontId="7" fillId="0" borderId="25" xfId="2" applyFont="1" applyBorder="1" applyAlignment="1">
      <alignment horizontal="center" wrapText="1"/>
    </xf>
    <xf numFmtId="0" fontId="7" fillId="0" borderId="26" xfId="2" applyFont="1" applyBorder="1" applyAlignment="1">
      <alignment horizontal="center" wrapText="1"/>
    </xf>
    <xf numFmtId="164" fontId="7" fillId="0" borderId="25" xfId="2" applyNumberFormat="1" applyFont="1" applyBorder="1" applyAlignment="1">
      <alignment horizontal="right" vertical="center"/>
    </xf>
    <xf numFmtId="165" fontId="7" fillId="0" borderId="26" xfId="2" applyNumberFormat="1" applyFont="1" applyBorder="1" applyAlignment="1">
      <alignment horizontal="right" vertical="center"/>
    </xf>
    <xf numFmtId="0" fontId="7" fillId="0" borderId="25" xfId="32" applyFont="1" applyBorder="1" applyAlignment="1">
      <alignment horizontal="center" wrapText="1"/>
    </xf>
    <xf numFmtId="0" fontId="7" fillId="0" borderId="26" xfId="32" applyFont="1" applyBorder="1" applyAlignment="1">
      <alignment horizontal="center" wrapText="1"/>
    </xf>
    <xf numFmtId="164" fontId="7" fillId="0" borderId="25" xfId="32" applyNumberFormat="1" applyFont="1" applyBorder="1" applyAlignment="1">
      <alignment horizontal="right" vertical="center"/>
    </xf>
    <xf numFmtId="165" fontId="7" fillId="0" borderId="26" xfId="32" applyNumberFormat="1" applyFont="1" applyBorder="1" applyAlignment="1">
      <alignment horizontal="right" vertical="center"/>
    </xf>
    <xf numFmtId="0" fontId="7" fillId="0" borderId="25" xfId="31" applyFont="1" applyBorder="1" applyAlignment="1">
      <alignment horizontal="center" wrapText="1"/>
    </xf>
    <xf numFmtId="0" fontId="7" fillId="0" borderId="26" xfId="31" applyFont="1" applyBorder="1" applyAlignment="1">
      <alignment horizontal="center" wrapText="1"/>
    </xf>
    <xf numFmtId="164" fontId="7" fillId="0" borderId="25" xfId="31" applyNumberFormat="1" applyFont="1" applyBorder="1" applyAlignment="1">
      <alignment horizontal="right" vertical="center"/>
    </xf>
    <xf numFmtId="165" fontId="7" fillId="0" borderId="26" xfId="31" applyNumberFormat="1" applyFont="1" applyBorder="1" applyAlignment="1">
      <alignment horizontal="right" vertical="center"/>
    </xf>
    <xf numFmtId="0" fontId="7" fillId="0" borderId="25" xfId="30" applyFont="1" applyBorder="1" applyAlignment="1">
      <alignment horizontal="center" wrapText="1"/>
    </xf>
    <xf numFmtId="0" fontId="7" fillId="0" borderId="26" xfId="30" applyFont="1" applyBorder="1" applyAlignment="1">
      <alignment horizontal="center" wrapText="1"/>
    </xf>
    <xf numFmtId="164" fontId="7" fillId="0" borderId="25" xfId="30" applyNumberFormat="1" applyFont="1" applyBorder="1" applyAlignment="1">
      <alignment horizontal="right" vertical="center"/>
    </xf>
    <xf numFmtId="165" fontId="7" fillId="0" borderId="26" xfId="30" applyNumberFormat="1" applyFont="1" applyBorder="1" applyAlignment="1">
      <alignment horizontal="right" vertical="center"/>
    </xf>
    <xf numFmtId="0" fontId="7" fillId="0" borderId="25" xfId="29" applyFont="1" applyBorder="1" applyAlignment="1">
      <alignment horizontal="center" wrapText="1"/>
    </xf>
    <xf numFmtId="0" fontId="7" fillId="0" borderId="26" xfId="29" applyFont="1" applyBorder="1" applyAlignment="1">
      <alignment horizontal="center" wrapText="1"/>
    </xf>
    <xf numFmtId="164" fontId="7" fillId="0" borderId="25" xfId="29" applyNumberFormat="1" applyFont="1" applyBorder="1" applyAlignment="1">
      <alignment horizontal="right" vertical="center"/>
    </xf>
    <xf numFmtId="165" fontId="7" fillId="0" borderId="26" xfId="29" applyNumberFormat="1" applyFont="1" applyBorder="1" applyAlignment="1">
      <alignment horizontal="right" vertical="center"/>
    </xf>
    <xf numFmtId="0" fontId="7" fillId="0" borderId="25" xfId="28" applyFont="1" applyBorder="1" applyAlignment="1">
      <alignment horizontal="center" wrapText="1"/>
    </xf>
    <xf numFmtId="0" fontId="7" fillId="0" borderId="26" xfId="28" applyFont="1" applyBorder="1" applyAlignment="1">
      <alignment horizontal="center" wrapText="1"/>
    </xf>
    <xf numFmtId="164" fontId="7" fillId="0" borderId="25" xfId="28" applyNumberFormat="1" applyFont="1" applyBorder="1" applyAlignment="1">
      <alignment horizontal="right" vertical="center"/>
    </xf>
    <xf numFmtId="165" fontId="7" fillId="0" borderId="26" xfId="28" applyNumberFormat="1" applyFont="1" applyBorder="1" applyAlignment="1">
      <alignment horizontal="right" vertical="center"/>
    </xf>
    <xf numFmtId="0" fontId="7" fillId="0" borderId="25" xfId="27" applyFont="1" applyBorder="1" applyAlignment="1">
      <alignment horizontal="center" wrapText="1"/>
    </xf>
    <xf numFmtId="0" fontId="7" fillId="0" borderId="26" xfId="27" applyFont="1" applyBorder="1" applyAlignment="1">
      <alignment horizontal="center" wrapText="1"/>
    </xf>
    <xf numFmtId="164" fontId="7" fillId="0" borderId="25" xfId="27" applyNumberFormat="1" applyFont="1" applyBorder="1" applyAlignment="1">
      <alignment horizontal="right" vertical="center"/>
    </xf>
    <xf numFmtId="165" fontId="7" fillId="0" borderId="26" xfId="27" applyNumberFormat="1" applyFont="1" applyBorder="1" applyAlignment="1">
      <alignment horizontal="right" vertical="center"/>
    </xf>
    <xf numFmtId="0" fontId="7" fillId="0" borderId="25" xfId="26" applyFont="1" applyBorder="1" applyAlignment="1">
      <alignment horizontal="center" wrapText="1"/>
    </xf>
    <xf numFmtId="0" fontId="7" fillId="0" borderId="26" xfId="26" applyFont="1" applyBorder="1" applyAlignment="1">
      <alignment horizontal="center" wrapText="1"/>
    </xf>
    <xf numFmtId="164" fontId="7" fillId="0" borderId="25" xfId="26" applyNumberFormat="1" applyFont="1" applyBorder="1" applyAlignment="1">
      <alignment horizontal="right" vertical="center"/>
    </xf>
    <xf numFmtId="165" fontId="7" fillId="0" borderId="26" xfId="26" applyNumberFormat="1" applyFont="1" applyBorder="1" applyAlignment="1">
      <alignment horizontal="right" vertical="center"/>
    </xf>
    <xf numFmtId="0" fontId="7" fillId="0" borderId="25" xfId="25" applyFont="1" applyBorder="1" applyAlignment="1">
      <alignment horizontal="center" wrapText="1"/>
    </xf>
    <xf numFmtId="0" fontId="7" fillId="0" borderId="26" xfId="25" applyFont="1" applyBorder="1" applyAlignment="1">
      <alignment horizontal="center" wrapText="1"/>
    </xf>
    <xf numFmtId="164" fontId="7" fillId="0" borderId="25" xfId="25" applyNumberFormat="1" applyFont="1" applyBorder="1" applyAlignment="1">
      <alignment horizontal="right" vertical="center"/>
    </xf>
    <xf numFmtId="165" fontId="7" fillId="0" borderId="26" xfId="25" applyNumberFormat="1" applyFont="1" applyBorder="1" applyAlignment="1">
      <alignment horizontal="right" vertical="center"/>
    </xf>
    <xf numFmtId="0" fontId="7" fillId="0" borderId="25" xfId="24" applyFont="1" applyBorder="1" applyAlignment="1">
      <alignment horizontal="center" wrapText="1"/>
    </xf>
    <xf numFmtId="0" fontId="7" fillId="0" borderId="26" xfId="24" applyFont="1" applyBorder="1" applyAlignment="1">
      <alignment horizontal="center" wrapText="1"/>
    </xf>
    <xf numFmtId="164" fontId="7" fillId="0" borderId="25" xfId="24" applyNumberFormat="1" applyFont="1" applyBorder="1" applyAlignment="1">
      <alignment horizontal="right" vertical="center"/>
    </xf>
    <xf numFmtId="165" fontId="7" fillId="0" borderId="26" xfId="24" applyNumberFormat="1" applyFont="1" applyBorder="1" applyAlignment="1">
      <alignment horizontal="right" vertical="center"/>
    </xf>
    <xf numFmtId="0" fontId="7" fillId="0" borderId="25" xfId="23" applyFont="1" applyBorder="1" applyAlignment="1">
      <alignment horizontal="center" wrapText="1"/>
    </xf>
    <xf numFmtId="0" fontId="7" fillId="0" borderId="26" xfId="23" applyFont="1" applyBorder="1" applyAlignment="1">
      <alignment horizontal="center" wrapText="1"/>
    </xf>
    <xf numFmtId="164" fontId="7" fillId="0" borderId="25" xfId="23" applyNumberFormat="1" applyFont="1" applyBorder="1" applyAlignment="1">
      <alignment horizontal="right" vertical="center"/>
    </xf>
    <xf numFmtId="165" fontId="7" fillId="0" borderId="26" xfId="23" applyNumberFormat="1" applyFont="1" applyBorder="1" applyAlignment="1">
      <alignment horizontal="right" vertical="center"/>
    </xf>
    <xf numFmtId="0" fontId="7" fillId="0" borderId="25" xfId="22" applyFont="1" applyBorder="1" applyAlignment="1">
      <alignment horizontal="center" wrapText="1"/>
    </xf>
    <xf numFmtId="0" fontId="7" fillId="0" borderId="26" xfId="22" applyFont="1" applyBorder="1" applyAlignment="1">
      <alignment horizontal="center" wrapText="1"/>
    </xf>
    <xf numFmtId="164" fontId="7" fillId="0" borderId="25" xfId="22" applyNumberFormat="1" applyFont="1" applyBorder="1" applyAlignment="1">
      <alignment horizontal="right" vertical="center"/>
    </xf>
    <xf numFmtId="165" fontId="7" fillId="0" borderId="26" xfId="22" applyNumberFormat="1" applyFont="1" applyBorder="1" applyAlignment="1">
      <alignment horizontal="right" vertical="center"/>
    </xf>
    <xf numFmtId="0" fontId="7" fillId="0" borderId="25" xfId="21" applyFont="1" applyBorder="1" applyAlignment="1">
      <alignment horizontal="center" wrapText="1"/>
    </xf>
    <xf numFmtId="0" fontId="7" fillId="0" borderId="26" xfId="21" applyFont="1" applyBorder="1" applyAlignment="1">
      <alignment horizontal="center" wrapText="1"/>
    </xf>
    <xf numFmtId="164" fontId="7" fillId="0" borderId="25" xfId="21" applyNumberFormat="1" applyFont="1" applyBorder="1" applyAlignment="1">
      <alignment horizontal="right" vertical="center"/>
    </xf>
    <xf numFmtId="165" fontId="7" fillId="0" borderId="26" xfId="21" applyNumberFormat="1" applyFont="1" applyBorder="1" applyAlignment="1">
      <alignment horizontal="right" vertical="center"/>
    </xf>
    <xf numFmtId="0" fontId="7" fillId="0" borderId="25" xfId="20" applyFont="1" applyBorder="1" applyAlignment="1">
      <alignment horizontal="center" wrapText="1"/>
    </xf>
    <xf numFmtId="0" fontId="7" fillId="0" borderId="26" xfId="20" applyFont="1" applyBorder="1" applyAlignment="1">
      <alignment horizontal="center" wrapText="1"/>
    </xf>
    <xf numFmtId="164" fontId="7" fillId="0" borderId="25" xfId="20" applyNumberFormat="1" applyFont="1" applyBorder="1" applyAlignment="1">
      <alignment horizontal="right" vertical="center"/>
    </xf>
    <xf numFmtId="165" fontId="7" fillId="0" borderId="26" xfId="20" applyNumberFormat="1" applyFont="1" applyBorder="1" applyAlignment="1">
      <alignment horizontal="right" vertical="center"/>
    </xf>
    <xf numFmtId="0" fontId="7" fillId="0" borderId="25" xfId="19" applyFont="1" applyBorder="1" applyAlignment="1">
      <alignment horizontal="center" wrapText="1"/>
    </xf>
    <xf numFmtId="0" fontId="7" fillId="0" borderId="26" xfId="19" applyFont="1" applyBorder="1" applyAlignment="1">
      <alignment horizontal="center" wrapText="1"/>
    </xf>
    <xf numFmtId="164" fontId="7" fillId="0" borderId="25" xfId="19" applyNumberFormat="1" applyFont="1" applyBorder="1" applyAlignment="1">
      <alignment horizontal="right" vertical="center"/>
    </xf>
    <xf numFmtId="165" fontId="7" fillId="0" borderId="26" xfId="19" applyNumberFormat="1" applyFont="1" applyBorder="1" applyAlignment="1">
      <alignment horizontal="right" vertical="center"/>
    </xf>
    <xf numFmtId="0" fontId="7" fillId="0" borderId="25" xfId="18" applyFont="1" applyBorder="1" applyAlignment="1">
      <alignment horizontal="center" wrapText="1"/>
    </xf>
    <xf numFmtId="0" fontId="7" fillId="0" borderId="26" xfId="18" applyFont="1" applyBorder="1" applyAlignment="1">
      <alignment horizontal="center" wrapText="1"/>
    </xf>
    <xf numFmtId="164" fontId="7" fillId="0" borderId="25" xfId="18" applyNumberFormat="1" applyFont="1" applyBorder="1" applyAlignment="1">
      <alignment horizontal="right" vertical="center"/>
    </xf>
    <xf numFmtId="165" fontId="7" fillId="0" borderId="26" xfId="18" applyNumberFormat="1" applyFont="1" applyBorder="1" applyAlignment="1">
      <alignment horizontal="right" vertical="center"/>
    </xf>
    <xf numFmtId="0" fontId="7" fillId="0" borderId="25" xfId="17" applyFont="1" applyBorder="1" applyAlignment="1">
      <alignment horizontal="center" wrapText="1"/>
    </xf>
    <xf numFmtId="0" fontId="7" fillId="0" borderId="26" xfId="17" applyFont="1" applyBorder="1" applyAlignment="1">
      <alignment horizontal="center" wrapText="1"/>
    </xf>
    <xf numFmtId="164" fontId="7" fillId="0" borderId="25" xfId="17" applyNumberFormat="1" applyFont="1" applyBorder="1" applyAlignment="1">
      <alignment horizontal="right" vertical="center"/>
    </xf>
    <xf numFmtId="165" fontId="7" fillId="0" borderId="26" xfId="17" applyNumberFormat="1" applyFont="1" applyBorder="1" applyAlignment="1">
      <alignment horizontal="right" vertical="center"/>
    </xf>
    <xf numFmtId="0" fontId="7" fillId="0" borderId="25" xfId="16" applyFont="1" applyBorder="1" applyAlignment="1">
      <alignment horizontal="center" wrapText="1"/>
    </xf>
    <xf numFmtId="0" fontId="7" fillId="0" borderId="26" xfId="16" applyFont="1" applyBorder="1" applyAlignment="1">
      <alignment horizontal="center" wrapText="1"/>
    </xf>
    <xf numFmtId="164" fontId="7" fillId="0" borderId="25" xfId="16" applyNumberFormat="1" applyFont="1" applyBorder="1" applyAlignment="1">
      <alignment horizontal="right" vertical="center"/>
    </xf>
    <xf numFmtId="165" fontId="7" fillId="0" borderId="26" xfId="16" applyNumberFormat="1" applyFont="1" applyBorder="1" applyAlignment="1">
      <alignment horizontal="right" vertical="center"/>
    </xf>
    <xf numFmtId="0" fontId="7" fillId="0" borderId="25" xfId="15" applyFont="1" applyBorder="1" applyAlignment="1">
      <alignment horizontal="center" wrapText="1"/>
    </xf>
    <xf numFmtId="0" fontId="7" fillId="0" borderId="26" xfId="15" applyFont="1" applyBorder="1" applyAlignment="1">
      <alignment horizontal="center" wrapText="1"/>
    </xf>
    <xf numFmtId="164" fontId="7" fillId="0" borderId="25" xfId="15" applyNumberFormat="1" applyFont="1" applyBorder="1" applyAlignment="1">
      <alignment horizontal="right" vertical="center"/>
    </xf>
    <xf numFmtId="165" fontId="7" fillId="0" borderId="26" xfId="15" applyNumberFormat="1" applyFont="1" applyBorder="1" applyAlignment="1">
      <alignment horizontal="right" vertical="center"/>
    </xf>
    <xf numFmtId="0" fontId="7" fillId="0" borderId="25" xfId="14" applyFont="1" applyBorder="1" applyAlignment="1">
      <alignment horizontal="center" wrapText="1"/>
    </xf>
    <xf numFmtId="0" fontId="7" fillId="0" borderId="26" xfId="14" applyFont="1" applyBorder="1" applyAlignment="1">
      <alignment horizontal="center" wrapText="1"/>
    </xf>
    <xf numFmtId="164" fontId="7" fillId="0" borderId="25" xfId="14" applyNumberFormat="1" applyFont="1" applyBorder="1" applyAlignment="1">
      <alignment horizontal="right" vertical="center"/>
    </xf>
    <xf numFmtId="165" fontId="7" fillId="0" borderId="26" xfId="14" applyNumberFormat="1" applyFont="1" applyBorder="1" applyAlignment="1">
      <alignment horizontal="right" vertical="center"/>
    </xf>
    <xf numFmtId="0" fontId="7" fillId="0" borderId="25" xfId="13" applyFont="1" applyBorder="1" applyAlignment="1">
      <alignment horizontal="center" wrapText="1"/>
    </xf>
    <xf numFmtId="0" fontId="7" fillId="0" borderId="26" xfId="13" applyFont="1" applyBorder="1" applyAlignment="1">
      <alignment horizontal="center" wrapText="1"/>
    </xf>
    <xf numFmtId="164" fontId="7" fillId="0" borderId="25" xfId="13" applyNumberFormat="1" applyFont="1" applyBorder="1" applyAlignment="1">
      <alignment horizontal="right" vertical="center"/>
    </xf>
    <xf numFmtId="165" fontId="7" fillId="0" borderId="26" xfId="13" applyNumberFormat="1" applyFont="1" applyBorder="1" applyAlignment="1">
      <alignment horizontal="right" vertical="center"/>
    </xf>
    <xf numFmtId="0" fontId="7" fillId="0" borderId="25" xfId="12" applyFont="1" applyBorder="1" applyAlignment="1">
      <alignment horizontal="center" wrapText="1"/>
    </xf>
    <xf numFmtId="0" fontId="7" fillId="0" borderId="26" xfId="12" applyFont="1" applyBorder="1" applyAlignment="1">
      <alignment horizontal="center" wrapText="1"/>
    </xf>
    <xf numFmtId="164" fontId="7" fillId="0" borderId="25" xfId="12" applyNumberFormat="1" applyFont="1" applyBorder="1" applyAlignment="1">
      <alignment horizontal="right" vertical="center"/>
    </xf>
    <xf numFmtId="165" fontId="7" fillId="0" borderId="26" xfId="12" applyNumberFormat="1" applyFont="1" applyBorder="1" applyAlignment="1">
      <alignment horizontal="right" vertical="center"/>
    </xf>
    <xf numFmtId="0" fontId="7" fillId="0" borderId="25" xfId="11" applyFont="1" applyBorder="1" applyAlignment="1">
      <alignment horizontal="center" wrapText="1"/>
    </xf>
    <xf numFmtId="0" fontId="7" fillId="0" borderId="26" xfId="11" applyFont="1" applyBorder="1" applyAlignment="1">
      <alignment horizontal="center" wrapText="1"/>
    </xf>
    <xf numFmtId="164" fontId="7" fillId="0" borderId="25" xfId="11" applyNumberFormat="1" applyFont="1" applyBorder="1" applyAlignment="1">
      <alignment horizontal="right" vertical="center"/>
    </xf>
    <xf numFmtId="165" fontId="7" fillId="0" borderId="26" xfId="11" applyNumberFormat="1" applyFont="1" applyBorder="1" applyAlignment="1">
      <alignment horizontal="right" vertical="center"/>
    </xf>
    <xf numFmtId="0" fontId="7" fillId="0" borderId="25" xfId="10" applyFont="1" applyBorder="1" applyAlignment="1">
      <alignment horizontal="center" wrapText="1"/>
    </xf>
    <xf numFmtId="0" fontId="7" fillId="0" borderId="26" xfId="10" applyFont="1" applyBorder="1" applyAlignment="1">
      <alignment horizontal="center" wrapText="1"/>
    </xf>
    <xf numFmtId="164" fontId="7" fillId="0" borderId="25" xfId="10" applyNumberFormat="1" applyFont="1" applyBorder="1" applyAlignment="1">
      <alignment horizontal="right" vertical="center"/>
    </xf>
    <xf numFmtId="165" fontId="7" fillId="0" borderId="26" xfId="10" applyNumberFormat="1" applyFont="1" applyBorder="1" applyAlignment="1">
      <alignment horizontal="right" vertical="center"/>
    </xf>
    <xf numFmtId="0" fontId="7" fillId="0" borderId="25" xfId="9" applyFont="1" applyBorder="1" applyAlignment="1">
      <alignment horizontal="center" wrapText="1"/>
    </xf>
    <xf numFmtId="0" fontId="7" fillId="0" borderId="26" xfId="9" applyFont="1" applyBorder="1" applyAlignment="1">
      <alignment horizontal="center" wrapText="1"/>
    </xf>
    <xf numFmtId="164" fontId="7" fillId="0" borderId="25" xfId="9" applyNumberFormat="1" applyFont="1" applyBorder="1" applyAlignment="1">
      <alignment horizontal="right" vertical="center"/>
    </xf>
    <xf numFmtId="165" fontId="7" fillId="0" borderId="26" xfId="9" applyNumberFormat="1" applyFont="1" applyBorder="1" applyAlignment="1">
      <alignment horizontal="right" vertical="center"/>
    </xf>
    <xf numFmtId="0" fontId="7" fillId="0" borderId="25" xfId="8" applyFont="1" applyBorder="1" applyAlignment="1">
      <alignment horizontal="center" wrapText="1"/>
    </xf>
    <xf numFmtId="0" fontId="7" fillId="0" borderId="26" xfId="8" applyFont="1" applyBorder="1" applyAlignment="1">
      <alignment horizontal="center" wrapText="1"/>
    </xf>
    <xf numFmtId="164" fontId="7" fillId="0" borderId="25" xfId="8" applyNumberFormat="1" applyFont="1" applyBorder="1" applyAlignment="1">
      <alignment horizontal="right" vertical="center"/>
    </xf>
    <xf numFmtId="165" fontId="7" fillId="0" borderId="26" xfId="8" applyNumberFormat="1" applyFont="1" applyBorder="1" applyAlignment="1">
      <alignment horizontal="right" vertical="center"/>
    </xf>
    <xf numFmtId="0" fontId="7" fillId="0" borderId="25" xfId="7" applyFont="1" applyBorder="1" applyAlignment="1">
      <alignment horizontal="center" wrapText="1"/>
    </xf>
    <xf numFmtId="0" fontId="7" fillId="0" borderId="26" xfId="7" applyFont="1" applyBorder="1" applyAlignment="1">
      <alignment horizontal="center" wrapText="1"/>
    </xf>
    <xf numFmtId="164" fontId="7" fillId="0" borderId="25" xfId="7" applyNumberFormat="1" applyFont="1" applyBorder="1" applyAlignment="1">
      <alignment horizontal="right" vertical="center"/>
    </xf>
    <xf numFmtId="165" fontId="7" fillId="0" borderId="26" xfId="7" applyNumberFormat="1" applyFont="1" applyBorder="1" applyAlignment="1">
      <alignment horizontal="right" vertical="center"/>
    </xf>
    <xf numFmtId="0" fontId="7" fillId="0" borderId="25" xfId="6" applyFont="1" applyBorder="1" applyAlignment="1">
      <alignment horizontal="center" wrapText="1"/>
    </xf>
    <xf numFmtId="0" fontId="7" fillId="0" borderId="26" xfId="6" applyFont="1" applyBorder="1" applyAlignment="1">
      <alignment horizontal="center" wrapText="1"/>
    </xf>
    <xf numFmtId="164" fontId="7" fillId="0" borderId="25" xfId="6" applyNumberFormat="1" applyFont="1" applyBorder="1" applyAlignment="1">
      <alignment horizontal="right" vertical="center"/>
    </xf>
    <xf numFmtId="165" fontId="7" fillId="0" borderId="26" xfId="6" applyNumberFormat="1" applyFont="1" applyBorder="1" applyAlignment="1">
      <alignment horizontal="right" vertical="center"/>
    </xf>
    <xf numFmtId="0" fontId="7" fillId="0" borderId="25" xfId="5" applyFont="1" applyBorder="1" applyAlignment="1">
      <alignment horizontal="center" wrapText="1"/>
    </xf>
    <xf numFmtId="0" fontId="7" fillId="0" borderId="26" xfId="5" applyFont="1" applyBorder="1" applyAlignment="1">
      <alignment horizontal="center" wrapText="1"/>
    </xf>
    <xf numFmtId="164" fontId="7" fillId="0" borderId="25" xfId="5" applyNumberFormat="1" applyFont="1" applyBorder="1" applyAlignment="1">
      <alignment horizontal="right" vertical="center"/>
    </xf>
    <xf numFmtId="165" fontId="7" fillId="0" borderId="26" xfId="5" applyNumberFormat="1" applyFont="1" applyBorder="1" applyAlignment="1">
      <alignment horizontal="right" vertical="center"/>
    </xf>
    <xf numFmtId="0" fontId="7" fillId="0" borderId="25" xfId="4" applyFont="1" applyBorder="1" applyAlignment="1">
      <alignment horizontal="center" wrapText="1"/>
    </xf>
    <xf numFmtId="0" fontId="7" fillId="0" borderId="26" xfId="4" applyFont="1" applyBorder="1" applyAlignment="1">
      <alignment horizontal="center" wrapText="1"/>
    </xf>
    <xf numFmtId="164" fontId="7" fillId="0" borderId="25" xfId="4" applyNumberFormat="1" applyFont="1" applyBorder="1" applyAlignment="1">
      <alignment horizontal="right" vertical="center"/>
    </xf>
    <xf numFmtId="165" fontId="7" fillId="0" borderId="26" xfId="4" applyNumberFormat="1" applyFont="1" applyBorder="1" applyAlignment="1">
      <alignment horizontal="right" vertical="center"/>
    </xf>
    <xf numFmtId="0" fontId="7" fillId="0" borderId="25" xfId="3" applyFont="1" applyBorder="1" applyAlignment="1">
      <alignment horizontal="center" wrapText="1"/>
    </xf>
    <xf numFmtId="0" fontId="7" fillId="0" borderId="26" xfId="3" applyFont="1" applyBorder="1" applyAlignment="1">
      <alignment horizontal="center" wrapText="1"/>
    </xf>
    <xf numFmtId="164" fontId="7" fillId="0" borderId="25" xfId="3" applyNumberFormat="1" applyFont="1" applyBorder="1" applyAlignment="1">
      <alignment horizontal="right" vertical="center"/>
    </xf>
    <xf numFmtId="165" fontId="7" fillId="0" borderId="26" xfId="3" applyNumberFormat="1" applyFont="1" applyBorder="1" applyAlignment="1">
      <alignment horizontal="right" vertical="center"/>
    </xf>
    <xf numFmtId="0" fontId="6" fillId="0" borderId="0" xfId="34"/>
    <xf numFmtId="0" fontId="7" fillId="0" borderId="7" xfId="34" applyFont="1" applyBorder="1" applyAlignment="1">
      <alignment horizontal="center" wrapText="1"/>
    </xf>
    <xf numFmtId="0" fontId="7" fillId="0" borderId="8" xfId="34" applyFont="1" applyBorder="1" applyAlignment="1">
      <alignment horizontal="center" wrapText="1"/>
    </xf>
    <xf numFmtId="0" fontId="7" fillId="0" borderId="9" xfId="34" applyFont="1" applyBorder="1" applyAlignment="1">
      <alignment horizontal="center" wrapText="1"/>
    </xf>
    <xf numFmtId="0" fontId="7" fillId="0" borderId="2" xfId="34" applyFont="1" applyBorder="1" applyAlignment="1">
      <alignment horizontal="left" vertical="top" wrapText="1"/>
    </xf>
    <xf numFmtId="164" fontId="7" fillId="0" borderId="10" xfId="34" applyNumberFormat="1" applyFont="1" applyBorder="1" applyAlignment="1">
      <alignment horizontal="right" vertical="center"/>
    </xf>
    <xf numFmtId="165" fontId="7" fillId="0" borderId="11" xfId="34" applyNumberFormat="1" applyFont="1" applyBorder="1" applyAlignment="1">
      <alignment horizontal="right" vertical="center"/>
    </xf>
    <xf numFmtId="0" fontId="7" fillId="0" borderId="11" xfId="34" applyFont="1" applyBorder="1" applyAlignment="1">
      <alignment horizontal="right" vertical="center"/>
    </xf>
    <xf numFmtId="164" fontId="7" fillId="0" borderId="11" xfId="34" applyNumberFormat="1" applyFont="1" applyBorder="1" applyAlignment="1">
      <alignment horizontal="right" vertical="center"/>
    </xf>
    <xf numFmtId="164" fontId="7" fillId="0" borderId="12" xfId="34" applyNumberFormat="1" applyFont="1" applyBorder="1" applyAlignment="1">
      <alignment horizontal="right" vertical="center"/>
    </xf>
    <xf numFmtId="0" fontId="7" fillId="0" borderId="6" xfId="34" applyFont="1" applyBorder="1" applyAlignment="1">
      <alignment horizontal="left" vertical="top" wrapText="1"/>
    </xf>
    <xf numFmtId="164" fontId="7" fillId="0" borderId="17" xfId="34" applyNumberFormat="1" applyFont="1" applyBorder="1" applyAlignment="1">
      <alignment horizontal="right" vertical="center"/>
    </xf>
    <xf numFmtId="165" fontId="7" fillId="0" borderId="18" xfId="34" applyNumberFormat="1" applyFont="1" applyBorder="1" applyAlignment="1">
      <alignment horizontal="right" vertical="center"/>
    </xf>
    <xf numFmtId="164" fontId="7" fillId="0" borderId="18" xfId="34" applyNumberFormat="1" applyFont="1" applyBorder="1" applyAlignment="1">
      <alignment horizontal="right" vertical="center"/>
    </xf>
    <xf numFmtId="164" fontId="7" fillId="0" borderId="19" xfId="34" applyNumberFormat="1" applyFont="1" applyBorder="1" applyAlignment="1">
      <alignment horizontal="right" vertical="center"/>
    </xf>
    <xf numFmtId="0" fontId="6" fillId="0" borderId="0" xfId="35"/>
    <xf numFmtId="0" fontId="7" fillId="0" borderId="7" xfId="35" applyFont="1" applyBorder="1" applyAlignment="1">
      <alignment horizontal="center" wrapText="1"/>
    </xf>
    <xf numFmtId="0" fontId="7" fillId="0" borderId="8" xfId="35" applyFont="1" applyBorder="1" applyAlignment="1">
      <alignment horizontal="center" wrapText="1"/>
    </xf>
    <xf numFmtId="0" fontId="7" fillId="0" borderId="9" xfId="35" applyFont="1" applyBorder="1" applyAlignment="1">
      <alignment horizontal="center" wrapText="1"/>
    </xf>
    <xf numFmtId="0" fontId="7" fillId="0" borderId="2" xfId="35" applyFont="1" applyBorder="1" applyAlignment="1">
      <alignment horizontal="left" vertical="top" wrapText="1"/>
    </xf>
    <xf numFmtId="164" fontId="7" fillId="0" borderId="10" xfId="35" applyNumberFormat="1" applyFont="1" applyBorder="1" applyAlignment="1">
      <alignment horizontal="right" vertical="center"/>
    </xf>
    <xf numFmtId="165" fontId="7" fillId="0" borderId="11" xfId="35" applyNumberFormat="1" applyFont="1" applyBorder="1" applyAlignment="1">
      <alignment horizontal="right" vertical="center"/>
    </xf>
    <xf numFmtId="164" fontId="7" fillId="0" borderId="11" xfId="35" applyNumberFormat="1" applyFont="1" applyBorder="1" applyAlignment="1">
      <alignment horizontal="right" vertical="center"/>
    </xf>
    <xf numFmtId="164" fontId="7" fillId="0" borderId="12" xfId="35" applyNumberFormat="1" applyFont="1" applyBorder="1" applyAlignment="1">
      <alignment horizontal="right" vertical="center"/>
    </xf>
    <xf numFmtId="0" fontId="7" fillId="0" borderId="6" xfId="35" applyFont="1" applyBorder="1" applyAlignment="1">
      <alignment horizontal="left" vertical="top" wrapText="1"/>
    </xf>
    <xf numFmtId="164" fontId="7" fillId="0" borderId="17" xfId="35" applyNumberFormat="1" applyFont="1" applyBorder="1" applyAlignment="1">
      <alignment horizontal="right" vertical="center"/>
    </xf>
    <xf numFmtId="165" fontId="7" fillId="0" borderId="18" xfId="35" applyNumberFormat="1" applyFont="1" applyBorder="1" applyAlignment="1">
      <alignment horizontal="right" vertical="center"/>
    </xf>
    <xf numFmtId="164" fontId="7" fillId="0" borderId="18" xfId="35" applyNumberFormat="1" applyFont="1" applyBorder="1" applyAlignment="1">
      <alignment horizontal="right" vertical="center"/>
    </xf>
    <xf numFmtId="164" fontId="7" fillId="0" borderId="19" xfId="35" applyNumberFormat="1" applyFont="1" applyBorder="1" applyAlignment="1">
      <alignment horizontal="right" vertical="center"/>
    </xf>
    <xf numFmtId="0" fontId="6" fillId="0" borderId="0" xfId="36"/>
    <xf numFmtId="0" fontId="7" fillId="0" borderId="7" xfId="36" applyFont="1" applyBorder="1" applyAlignment="1">
      <alignment horizontal="center" wrapText="1"/>
    </xf>
    <xf numFmtId="0" fontId="7" fillId="0" borderId="8" xfId="36" applyFont="1" applyBorder="1" applyAlignment="1">
      <alignment horizontal="center" wrapText="1"/>
    </xf>
    <xf numFmtId="0" fontId="7" fillId="0" borderId="9" xfId="36" applyFont="1" applyBorder="1" applyAlignment="1">
      <alignment horizontal="center" wrapText="1"/>
    </xf>
    <xf numFmtId="0" fontId="7" fillId="0" borderId="2" xfId="36" applyFont="1" applyBorder="1" applyAlignment="1">
      <alignment horizontal="left" vertical="top" wrapText="1"/>
    </xf>
    <xf numFmtId="164" fontId="7" fillId="0" borderId="10" xfId="36" applyNumberFormat="1" applyFont="1" applyBorder="1" applyAlignment="1">
      <alignment horizontal="right" vertical="center"/>
    </xf>
    <xf numFmtId="165" fontId="7" fillId="0" borderId="11" xfId="36" applyNumberFormat="1" applyFont="1" applyBorder="1" applyAlignment="1">
      <alignment horizontal="right" vertical="center"/>
    </xf>
    <xf numFmtId="164" fontId="7" fillId="0" borderId="11" xfId="36" applyNumberFormat="1" applyFont="1" applyBorder="1" applyAlignment="1">
      <alignment horizontal="right" vertical="center"/>
    </xf>
    <xf numFmtId="164" fontId="7" fillId="0" borderId="12" xfId="36" applyNumberFormat="1" applyFont="1" applyBorder="1" applyAlignment="1">
      <alignment horizontal="right" vertical="center"/>
    </xf>
    <xf numFmtId="0" fontId="7" fillId="0" borderId="13" xfId="36" applyFont="1" applyBorder="1" applyAlignment="1">
      <alignment horizontal="left" vertical="top" wrapText="1"/>
    </xf>
    <xf numFmtId="164" fontId="7" fillId="0" borderId="14" xfId="36" applyNumberFormat="1" applyFont="1" applyBorder="1" applyAlignment="1">
      <alignment horizontal="right" vertical="center"/>
    </xf>
    <xf numFmtId="165" fontId="7" fillId="0" borderId="15" xfId="36" applyNumberFormat="1" applyFont="1" applyBorder="1" applyAlignment="1">
      <alignment horizontal="right" vertical="center"/>
    </xf>
    <xf numFmtId="164" fontId="7" fillId="0" borderId="15" xfId="36" applyNumberFormat="1" applyFont="1" applyBorder="1" applyAlignment="1">
      <alignment horizontal="right" vertical="center"/>
    </xf>
    <xf numFmtId="164" fontId="7" fillId="0" borderId="16" xfId="36" applyNumberFormat="1" applyFont="1" applyBorder="1" applyAlignment="1">
      <alignment horizontal="right" vertical="center"/>
    </xf>
    <xf numFmtId="0" fontId="7" fillId="0" borderId="15" xfId="36" applyFont="1" applyBorder="1" applyAlignment="1">
      <alignment horizontal="right" vertical="center"/>
    </xf>
    <xf numFmtId="0" fontId="7" fillId="0" borderId="6" xfId="36" applyFont="1" applyBorder="1" applyAlignment="1">
      <alignment horizontal="left" vertical="top" wrapText="1"/>
    </xf>
    <xf numFmtId="164" fontId="7" fillId="0" borderId="17" xfId="36" applyNumberFormat="1" applyFont="1" applyBorder="1" applyAlignment="1">
      <alignment horizontal="right" vertical="center"/>
    </xf>
    <xf numFmtId="165" fontId="7" fillId="0" borderId="18" xfId="36" applyNumberFormat="1" applyFont="1" applyBorder="1" applyAlignment="1">
      <alignment horizontal="right" vertical="center"/>
    </xf>
    <xf numFmtId="164" fontId="7" fillId="0" borderId="18" xfId="36" applyNumberFormat="1" applyFont="1" applyBorder="1" applyAlignment="1">
      <alignment horizontal="right" vertical="center"/>
    </xf>
    <xf numFmtId="164" fontId="7" fillId="0" borderId="19" xfId="36" applyNumberFormat="1" applyFont="1" applyBorder="1" applyAlignment="1">
      <alignment horizontal="right" vertical="center"/>
    </xf>
    <xf numFmtId="0" fontId="6" fillId="0" borderId="0" xfId="37"/>
    <xf numFmtId="0" fontId="7" fillId="0" borderId="7" xfId="37" applyFont="1" applyBorder="1" applyAlignment="1">
      <alignment horizontal="center" wrapText="1"/>
    </xf>
    <xf numFmtId="0" fontId="7" fillId="0" borderId="8" xfId="37" applyFont="1" applyBorder="1" applyAlignment="1">
      <alignment horizontal="center" wrapText="1"/>
    </xf>
    <xf numFmtId="0" fontId="7" fillId="0" borderId="9" xfId="37" applyFont="1" applyBorder="1" applyAlignment="1">
      <alignment horizontal="center" wrapText="1"/>
    </xf>
    <xf numFmtId="0" fontId="7" fillId="0" borderId="2" xfId="37" applyFont="1" applyBorder="1" applyAlignment="1">
      <alignment horizontal="left" vertical="top" wrapText="1"/>
    </xf>
    <xf numFmtId="164" fontId="7" fillId="0" borderId="10" xfId="37" applyNumberFormat="1" applyFont="1" applyBorder="1" applyAlignment="1">
      <alignment horizontal="right" vertical="center"/>
    </xf>
    <xf numFmtId="165" fontId="7" fillId="0" borderId="11" xfId="37" applyNumberFormat="1" applyFont="1" applyBorder="1" applyAlignment="1">
      <alignment horizontal="right" vertical="center"/>
    </xf>
    <xf numFmtId="164" fontId="7" fillId="0" borderId="11" xfId="37" applyNumberFormat="1" applyFont="1" applyBorder="1" applyAlignment="1">
      <alignment horizontal="right" vertical="center"/>
    </xf>
    <xf numFmtId="164" fontId="7" fillId="0" borderId="12" xfId="37" applyNumberFormat="1" applyFont="1" applyBorder="1" applyAlignment="1">
      <alignment horizontal="right" vertical="center"/>
    </xf>
    <xf numFmtId="0" fontId="7" fillId="0" borderId="13" xfId="37" applyFont="1" applyBorder="1" applyAlignment="1">
      <alignment horizontal="left" vertical="top" wrapText="1"/>
    </xf>
    <xf numFmtId="164" fontId="7" fillId="0" borderId="14" xfId="37" applyNumberFormat="1" applyFont="1" applyBorder="1" applyAlignment="1">
      <alignment horizontal="right" vertical="center"/>
    </xf>
    <xf numFmtId="165" fontId="7" fillId="0" borderId="15" xfId="37" applyNumberFormat="1" applyFont="1" applyBorder="1" applyAlignment="1">
      <alignment horizontal="right" vertical="center"/>
    </xf>
    <xf numFmtId="164" fontId="7" fillId="0" borderId="15" xfId="37" applyNumberFormat="1" applyFont="1" applyBorder="1" applyAlignment="1">
      <alignment horizontal="right" vertical="center"/>
    </xf>
    <xf numFmtId="164" fontId="7" fillId="0" borderId="16" xfId="37" applyNumberFormat="1" applyFont="1" applyBorder="1" applyAlignment="1">
      <alignment horizontal="right" vertical="center"/>
    </xf>
    <xf numFmtId="0" fontId="7" fillId="0" borderId="15" xfId="37" applyFont="1" applyBorder="1" applyAlignment="1">
      <alignment horizontal="right" vertical="center"/>
    </xf>
    <xf numFmtId="0" fontId="7" fillId="0" borderId="6" xfId="37" applyFont="1" applyBorder="1" applyAlignment="1">
      <alignment horizontal="left" vertical="top" wrapText="1"/>
    </xf>
    <xf numFmtId="164" fontId="7" fillId="0" borderId="17" xfId="37" applyNumberFormat="1" applyFont="1" applyBorder="1" applyAlignment="1">
      <alignment horizontal="right" vertical="center"/>
    </xf>
    <xf numFmtId="165" fontId="7" fillId="0" borderId="18" xfId="37" applyNumberFormat="1" applyFont="1" applyBorder="1" applyAlignment="1">
      <alignment horizontal="right" vertical="center"/>
    </xf>
    <xf numFmtId="164" fontId="7" fillId="0" borderId="18" xfId="37" applyNumberFormat="1" applyFont="1" applyBorder="1" applyAlignment="1">
      <alignment horizontal="right" vertical="center"/>
    </xf>
    <xf numFmtId="164" fontId="7" fillId="0" borderId="19" xfId="37" applyNumberFormat="1" applyFont="1" applyBorder="1" applyAlignment="1">
      <alignment horizontal="right" vertical="center"/>
    </xf>
    <xf numFmtId="0" fontId="6" fillId="0" borderId="0" xfId="38"/>
    <xf numFmtId="0" fontId="7" fillId="0" borderId="8" xfId="38" applyFont="1" applyBorder="1" applyAlignment="1">
      <alignment horizontal="center" wrapText="1"/>
    </xf>
    <xf numFmtId="0" fontId="7" fillId="0" borderId="32" xfId="38" applyFont="1" applyBorder="1" applyAlignment="1">
      <alignment horizontal="left" vertical="top" wrapText="1"/>
    </xf>
    <xf numFmtId="0" fontId="7" fillId="0" borderId="33" xfId="38" applyFont="1" applyBorder="1" applyAlignment="1">
      <alignment horizontal="left" vertical="top" wrapText="1"/>
    </xf>
    <xf numFmtId="164" fontId="7" fillId="0" borderId="25" xfId="38" applyNumberFormat="1" applyFont="1" applyBorder="1" applyAlignment="1">
      <alignment horizontal="right" vertical="center"/>
    </xf>
    <xf numFmtId="164" fontId="7" fillId="0" borderId="34" xfId="38" applyNumberFormat="1" applyFont="1" applyBorder="1" applyAlignment="1">
      <alignment horizontal="right" vertical="center"/>
    </xf>
    <xf numFmtId="165" fontId="7" fillId="0" borderId="34" xfId="38" applyNumberFormat="1" applyFont="1" applyBorder="1" applyAlignment="1">
      <alignment horizontal="right" vertical="center"/>
    </xf>
    <xf numFmtId="164" fontId="7" fillId="5" borderId="26" xfId="38" applyNumberFormat="1" applyFont="1" applyFill="1" applyBorder="1" applyAlignment="1">
      <alignment horizontal="right" vertical="center"/>
    </xf>
    <xf numFmtId="0" fontId="7" fillId="0" borderId="35" xfId="35" applyFont="1" applyBorder="1" applyAlignment="1">
      <alignment horizontal="center" wrapText="1"/>
    </xf>
    <xf numFmtId="0" fontId="7" fillId="0" borderId="2" xfId="35" applyFont="1" applyBorder="1" applyAlignment="1">
      <alignment horizontal="right" vertical="center"/>
    </xf>
    <xf numFmtId="164" fontId="7" fillId="5" borderId="6" xfId="35" applyNumberFormat="1" applyFont="1" applyFill="1" applyBorder="1" applyAlignment="1">
      <alignment horizontal="right" vertical="center"/>
    </xf>
    <xf numFmtId="0" fontId="0" fillId="0" borderId="1" xfId="0" applyBorder="1"/>
    <xf numFmtId="0" fontId="7" fillId="0" borderId="1" xfId="34" applyFont="1" applyBorder="1" applyAlignment="1">
      <alignment horizontal="right" vertical="center"/>
    </xf>
    <xf numFmtId="164" fontId="7" fillId="0" borderId="1" xfId="34" applyNumberFormat="1" applyFont="1" applyBorder="1" applyAlignment="1">
      <alignment horizontal="right" vertical="center"/>
    </xf>
    <xf numFmtId="164" fontId="7" fillId="0" borderId="1" xfId="36" applyNumberFormat="1" applyFont="1" applyBorder="1" applyAlignment="1">
      <alignment horizontal="right" vertical="center"/>
    </xf>
    <xf numFmtId="0" fontId="7" fillId="0" borderId="1" xfId="36" applyFont="1" applyBorder="1" applyAlignment="1">
      <alignment horizontal="right" vertical="center"/>
    </xf>
    <xf numFmtId="0" fontId="4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top" wrapText="1"/>
    </xf>
    <xf numFmtId="0" fontId="7" fillId="0" borderId="20" xfId="3" applyFont="1" applyBorder="1" applyAlignment="1">
      <alignment horizontal="left" wrapText="1"/>
    </xf>
    <xf numFmtId="0" fontId="7" fillId="0" borderId="21" xfId="3" applyFont="1" applyBorder="1" applyAlignment="1">
      <alignment horizontal="left" wrapText="1"/>
    </xf>
    <xf numFmtId="0" fontId="7" fillId="0" borderId="22" xfId="3" applyFont="1" applyBorder="1" applyAlignment="1">
      <alignment horizontal="left" wrapText="1"/>
    </xf>
    <xf numFmtId="0" fontId="7" fillId="0" borderId="23" xfId="3" applyFont="1" applyBorder="1" applyAlignment="1">
      <alignment horizontal="left" wrapText="1"/>
    </xf>
    <xf numFmtId="0" fontId="7" fillId="0" borderId="3" xfId="3" applyFont="1" applyBorder="1" applyAlignment="1">
      <alignment horizontal="center" wrapText="1"/>
    </xf>
    <xf numFmtId="0" fontId="7" fillId="0" borderId="4" xfId="3" applyFont="1" applyBorder="1" applyAlignment="1">
      <alignment horizontal="center" wrapText="1"/>
    </xf>
    <xf numFmtId="0" fontId="7" fillId="0" borderId="8" xfId="3" applyFont="1" applyBorder="1" applyAlignment="1">
      <alignment horizontal="center" wrapText="1"/>
    </xf>
    <xf numFmtId="0" fontId="7" fillId="0" borderId="5" xfId="3" applyFont="1" applyBorder="1" applyAlignment="1">
      <alignment horizontal="center" wrapText="1"/>
    </xf>
    <xf numFmtId="0" fontId="7" fillId="0" borderId="9" xfId="3" applyFont="1" applyBorder="1" applyAlignment="1">
      <alignment horizontal="center" wrapText="1"/>
    </xf>
    <xf numFmtId="0" fontId="7" fillId="0" borderId="24" xfId="3" applyFont="1" applyBorder="1" applyAlignment="1">
      <alignment horizontal="left" vertical="top"/>
    </xf>
    <xf numFmtId="0" fontId="7" fillId="0" borderId="22" xfId="3" applyFont="1" applyBorder="1" applyAlignment="1">
      <alignment horizontal="left" vertical="top" wrapText="1"/>
    </xf>
    <xf numFmtId="0" fontId="4" fillId="0" borderId="0" xfId="4" applyFont="1" applyAlignment="1">
      <alignment horizontal="center" vertical="center" wrapText="1"/>
    </xf>
    <xf numFmtId="0" fontId="7" fillId="0" borderId="0" xfId="4" applyFont="1" applyAlignment="1">
      <alignment horizontal="left" vertical="top" wrapText="1"/>
    </xf>
    <xf numFmtId="0" fontId="7" fillId="0" borderId="20" xfId="4" applyFont="1" applyBorder="1" applyAlignment="1">
      <alignment horizontal="left" wrapText="1"/>
    </xf>
    <xf numFmtId="0" fontId="7" fillId="0" borderId="21" xfId="4" applyFont="1" applyBorder="1" applyAlignment="1">
      <alignment horizontal="left" wrapText="1"/>
    </xf>
    <xf numFmtId="0" fontId="7" fillId="0" borderId="22" xfId="4" applyFont="1" applyBorder="1" applyAlignment="1">
      <alignment horizontal="left" wrapText="1"/>
    </xf>
    <xf numFmtId="0" fontId="7" fillId="0" borderId="23" xfId="4" applyFont="1" applyBorder="1" applyAlignment="1">
      <alignment horizontal="left" wrapText="1"/>
    </xf>
    <xf numFmtId="0" fontId="7" fillId="0" borderId="3" xfId="4" applyFont="1" applyBorder="1" applyAlignment="1">
      <alignment horizontal="center" wrapText="1"/>
    </xf>
    <xf numFmtId="0" fontId="7" fillId="0" borderId="4" xfId="4" applyFont="1" applyBorder="1" applyAlignment="1">
      <alignment horizontal="center" wrapText="1"/>
    </xf>
    <xf numFmtId="0" fontId="7" fillId="0" borderId="8" xfId="4" applyFont="1" applyBorder="1" applyAlignment="1">
      <alignment horizontal="center" wrapText="1"/>
    </xf>
    <xf numFmtId="0" fontId="7" fillId="0" borderId="5" xfId="4" applyFont="1" applyBorder="1" applyAlignment="1">
      <alignment horizontal="center" wrapText="1"/>
    </xf>
    <xf numFmtId="0" fontId="7" fillId="0" borderId="9" xfId="4" applyFont="1" applyBorder="1" applyAlignment="1">
      <alignment horizontal="center" wrapText="1"/>
    </xf>
    <xf numFmtId="0" fontId="7" fillId="0" borderId="24" xfId="4" applyFont="1" applyBorder="1" applyAlignment="1">
      <alignment horizontal="left" vertical="top"/>
    </xf>
    <xf numFmtId="0" fontId="7" fillId="0" borderId="22" xfId="4" applyFont="1" applyBorder="1" applyAlignment="1">
      <alignment horizontal="left" vertical="top" wrapText="1"/>
    </xf>
    <xf numFmtId="0" fontId="4" fillId="0" borderId="0" xfId="5" applyFont="1" applyAlignment="1">
      <alignment horizontal="center" vertical="center" wrapText="1"/>
    </xf>
    <xf numFmtId="0" fontId="7" fillId="0" borderId="20" xfId="5" applyFont="1" applyBorder="1" applyAlignment="1">
      <alignment horizontal="left" wrapText="1"/>
    </xf>
    <xf numFmtId="0" fontId="7" fillId="0" borderId="21" xfId="5" applyFont="1" applyBorder="1" applyAlignment="1">
      <alignment horizontal="left" wrapText="1"/>
    </xf>
    <xf numFmtId="0" fontId="7" fillId="0" borderId="22" xfId="5" applyFont="1" applyBorder="1" applyAlignment="1">
      <alignment horizontal="left" wrapText="1"/>
    </xf>
    <xf numFmtId="0" fontId="7" fillId="0" borderId="23" xfId="5" applyFont="1" applyBorder="1" applyAlignment="1">
      <alignment horizontal="left" wrapText="1"/>
    </xf>
    <xf numFmtId="0" fontId="7" fillId="0" borderId="3" xfId="5" applyFont="1" applyBorder="1" applyAlignment="1">
      <alignment horizontal="center" wrapText="1"/>
    </xf>
    <xf numFmtId="0" fontId="7" fillId="0" borderId="4" xfId="5" applyFont="1" applyBorder="1" applyAlignment="1">
      <alignment horizontal="center" wrapText="1"/>
    </xf>
    <xf numFmtId="0" fontId="7" fillId="0" borderId="8" xfId="5" applyFont="1" applyBorder="1" applyAlignment="1">
      <alignment horizontal="center" wrapText="1"/>
    </xf>
    <xf numFmtId="0" fontId="7" fillId="0" borderId="5" xfId="5" applyFont="1" applyBorder="1" applyAlignment="1">
      <alignment horizontal="center" wrapText="1"/>
    </xf>
    <xf numFmtId="0" fontId="7" fillId="0" borderId="9" xfId="5" applyFont="1" applyBorder="1" applyAlignment="1">
      <alignment horizontal="center" wrapText="1"/>
    </xf>
    <xf numFmtId="0" fontId="7" fillId="0" borderId="24" xfId="5" applyFont="1" applyBorder="1" applyAlignment="1">
      <alignment horizontal="left" vertical="top"/>
    </xf>
    <xf numFmtId="0" fontId="7" fillId="0" borderId="22" xfId="5" applyFont="1" applyBorder="1" applyAlignment="1">
      <alignment horizontal="left" vertical="top" wrapText="1"/>
    </xf>
    <xf numFmtId="0" fontId="7" fillId="0" borderId="0" xfId="5" applyFont="1" applyAlignment="1">
      <alignment horizontal="left" vertical="top" wrapText="1"/>
    </xf>
    <xf numFmtId="0" fontId="4" fillId="0" borderId="0" xfId="6" applyFont="1" applyAlignment="1">
      <alignment horizontal="center" vertical="center" wrapText="1"/>
    </xf>
    <xf numFmtId="0" fontId="7" fillId="0" borderId="20" xfId="6" applyFont="1" applyBorder="1" applyAlignment="1">
      <alignment horizontal="left" wrapText="1"/>
    </xf>
    <xf numFmtId="0" fontId="7" fillId="0" borderId="21" xfId="6" applyFont="1" applyBorder="1" applyAlignment="1">
      <alignment horizontal="left" wrapText="1"/>
    </xf>
    <xf numFmtId="0" fontId="7" fillId="0" borderId="22" xfId="6" applyFont="1" applyBorder="1" applyAlignment="1">
      <alignment horizontal="left" wrapText="1"/>
    </xf>
    <xf numFmtId="0" fontId="7" fillId="0" borderId="23" xfId="6" applyFont="1" applyBorder="1" applyAlignment="1">
      <alignment horizontal="left" wrapText="1"/>
    </xf>
    <xf numFmtId="0" fontId="7" fillId="0" borderId="3" xfId="6" applyFont="1" applyBorder="1" applyAlignment="1">
      <alignment horizontal="center" wrapText="1"/>
    </xf>
    <xf numFmtId="0" fontId="7" fillId="0" borderId="4" xfId="6" applyFont="1" applyBorder="1" applyAlignment="1">
      <alignment horizontal="center" wrapText="1"/>
    </xf>
    <xf numFmtId="0" fontId="7" fillId="0" borderId="8" xfId="6" applyFont="1" applyBorder="1" applyAlignment="1">
      <alignment horizontal="center" wrapText="1"/>
    </xf>
    <xf numFmtId="0" fontId="7" fillId="0" borderId="5" xfId="6" applyFont="1" applyBorder="1" applyAlignment="1">
      <alignment horizontal="center" wrapText="1"/>
    </xf>
    <xf numFmtId="0" fontId="7" fillId="0" borderId="9" xfId="6" applyFont="1" applyBorder="1" applyAlignment="1">
      <alignment horizontal="center" wrapText="1"/>
    </xf>
    <xf numFmtId="0" fontId="7" fillId="0" borderId="24" xfId="6" applyFont="1" applyBorder="1" applyAlignment="1">
      <alignment horizontal="left" vertical="top"/>
    </xf>
    <xf numFmtId="0" fontId="7" fillId="0" borderId="22" xfId="6" applyFont="1" applyBorder="1" applyAlignment="1">
      <alignment horizontal="left" vertical="top" wrapText="1"/>
    </xf>
    <xf numFmtId="0" fontId="7" fillId="0" borderId="0" xfId="6" applyFont="1" applyAlignment="1">
      <alignment horizontal="left" vertical="top" wrapText="1"/>
    </xf>
    <xf numFmtId="0" fontId="4" fillId="0" borderId="0" xfId="7" applyFont="1" applyAlignment="1">
      <alignment horizontal="center" vertical="center" wrapText="1"/>
    </xf>
    <xf numFmtId="0" fontId="7" fillId="0" borderId="0" xfId="7" applyFont="1" applyAlignment="1">
      <alignment horizontal="left" vertical="top" wrapText="1"/>
    </xf>
    <xf numFmtId="0" fontId="7" fillId="0" borderId="20" xfId="7" applyFont="1" applyBorder="1" applyAlignment="1">
      <alignment horizontal="left" wrapText="1"/>
    </xf>
    <xf numFmtId="0" fontId="7" fillId="0" borderId="21" xfId="7" applyFont="1" applyBorder="1" applyAlignment="1">
      <alignment horizontal="left" wrapText="1"/>
    </xf>
    <xf numFmtId="0" fontId="7" fillId="0" borderId="22" xfId="7" applyFont="1" applyBorder="1" applyAlignment="1">
      <alignment horizontal="left" wrapText="1"/>
    </xf>
    <xf numFmtId="0" fontId="7" fillId="0" borderId="23" xfId="7" applyFont="1" applyBorder="1" applyAlignment="1">
      <alignment horizontal="left" wrapText="1"/>
    </xf>
    <xf numFmtId="0" fontId="7" fillId="0" borderId="3" xfId="7" applyFont="1" applyBorder="1" applyAlignment="1">
      <alignment horizontal="center" wrapText="1"/>
    </xf>
    <xf numFmtId="0" fontId="7" fillId="0" borderId="4" xfId="7" applyFont="1" applyBorder="1" applyAlignment="1">
      <alignment horizontal="center" wrapText="1"/>
    </xf>
    <xf numFmtId="0" fontId="7" fillId="0" borderId="8" xfId="7" applyFont="1" applyBorder="1" applyAlignment="1">
      <alignment horizontal="center" wrapText="1"/>
    </xf>
    <xf numFmtId="0" fontId="7" fillId="0" borderId="5" xfId="7" applyFont="1" applyBorder="1" applyAlignment="1">
      <alignment horizontal="center" wrapText="1"/>
    </xf>
    <xf numFmtId="0" fontId="7" fillId="0" borderId="9" xfId="7" applyFont="1" applyBorder="1" applyAlignment="1">
      <alignment horizontal="center" wrapText="1"/>
    </xf>
    <xf numFmtId="0" fontId="7" fillId="0" borderId="24" xfId="7" applyFont="1" applyBorder="1" applyAlignment="1">
      <alignment horizontal="left" vertical="top"/>
    </xf>
    <xf numFmtId="0" fontId="7" fillId="0" borderId="22" xfId="7" applyFont="1" applyBorder="1" applyAlignment="1">
      <alignment horizontal="left" vertical="top" wrapText="1"/>
    </xf>
    <xf numFmtId="0" fontId="4" fillId="0" borderId="0" xfId="8" applyFont="1" applyAlignment="1">
      <alignment horizontal="center" vertical="center" wrapText="1"/>
    </xf>
    <xf numFmtId="0" fontId="7" fillId="0" borderId="0" xfId="8" applyFont="1" applyAlignment="1">
      <alignment horizontal="left" vertical="top" wrapText="1"/>
    </xf>
    <xf numFmtId="0" fontId="7" fillId="0" borderId="20" xfId="8" applyFont="1" applyBorder="1" applyAlignment="1">
      <alignment horizontal="left" wrapText="1"/>
    </xf>
    <xf numFmtId="0" fontId="7" fillId="0" borderId="21" xfId="8" applyFont="1" applyBorder="1" applyAlignment="1">
      <alignment horizontal="left" wrapText="1"/>
    </xf>
    <xf numFmtId="0" fontId="7" fillId="0" borderId="22" xfId="8" applyFont="1" applyBorder="1" applyAlignment="1">
      <alignment horizontal="left" wrapText="1"/>
    </xf>
    <xf numFmtId="0" fontId="7" fillId="0" borderId="23" xfId="8" applyFont="1" applyBorder="1" applyAlignment="1">
      <alignment horizontal="left" wrapText="1"/>
    </xf>
    <xf numFmtId="0" fontId="7" fillId="0" borderId="3" xfId="8" applyFont="1" applyBorder="1" applyAlignment="1">
      <alignment horizontal="center" wrapText="1"/>
    </xf>
    <xf numFmtId="0" fontId="7" fillId="0" borderId="4" xfId="8" applyFont="1" applyBorder="1" applyAlignment="1">
      <alignment horizontal="center" wrapText="1"/>
    </xf>
    <xf numFmtId="0" fontId="7" fillId="0" borderId="8" xfId="8" applyFont="1" applyBorder="1" applyAlignment="1">
      <alignment horizontal="center" wrapText="1"/>
    </xf>
    <xf numFmtId="0" fontId="7" fillId="0" borderId="5" xfId="8" applyFont="1" applyBorder="1" applyAlignment="1">
      <alignment horizontal="center" wrapText="1"/>
    </xf>
    <xf numFmtId="0" fontId="7" fillId="0" borderId="9" xfId="8" applyFont="1" applyBorder="1" applyAlignment="1">
      <alignment horizontal="center" wrapText="1"/>
    </xf>
    <xf numFmtId="0" fontId="7" fillId="0" borderId="24" xfId="8" applyFont="1" applyBorder="1" applyAlignment="1">
      <alignment horizontal="left" vertical="top"/>
    </xf>
    <xf numFmtId="0" fontId="7" fillId="0" borderId="22" xfId="8" applyFont="1" applyBorder="1" applyAlignment="1">
      <alignment horizontal="left" vertical="top" wrapText="1"/>
    </xf>
    <xf numFmtId="0" fontId="4" fillId="0" borderId="0" xfId="9" applyFont="1" applyAlignment="1">
      <alignment horizontal="center" vertical="center" wrapText="1"/>
    </xf>
    <xf numFmtId="0" fontId="7" fillId="0" borderId="20" xfId="9" applyFont="1" applyBorder="1" applyAlignment="1">
      <alignment horizontal="left" wrapText="1"/>
    </xf>
    <xf numFmtId="0" fontId="7" fillId="0" borderId="21" xfId="9" applyFont="1" applyBorder="1" applyAlignment="1">
      <alignment horizontal="left" wrapText="1"/>
    </xf>
    <xf numFmtId="0" fontId="7" fillId="0" borderId="22" xfId="9" applyFont="1" applyBorder="1" applyAlignment="1">
      <alignment horizontal="left" wrapText="1"/>
    </xf>
    <xf numFmtId="0" fontId="7" fillId="0" borderId="23" xfId="9" applyFont="1" applyBorder="1" applyAlignment="1">
      <alignment horizontal="left" wrapText="1"/>
    </xf>
    <xf numFmtId="0" fontId="7" fillId="0" borderId="3" xfId="9" applyFont="1" applyBorder="1" applyAlignment="1">
      <alignment horizontal="center" wrapText="1"/>
    </xf>
    <xf numFmtId="0" fontId="7" fillId="0" borderId="4" xfId="9" applyFont="1" applyBorder="1" applyAlignment="1">
      <alignment horizontal="center" wrapText="1"/>
    </xf>
    <xf numFmtId="0" fontId="7" fillId="0" borderId="8" xfId="9" applyFont="1" applyBorder="1" applyAlignment="1">
      <alignment horizontal="center" wrapText="1"/>
    </xf>
    <xf numFmtId="0" fontId="7" fillId="0" borderId="5" xfId="9" applyFont="1" applyBorder="1" applyAlignment="1">
      <alignment horizontal="center" wrapText="1"/>
    </xf>
    <xf numFmtId="0" fontId="7" fillId="0" borderId="9" xfId="9" applyFont="1" applyBorder="1" applyAlignment="1">
      <alignment horizontal="center" wrapText="1"/>
    </xf>
    <xf numFmtId="0" fontId="7" fillId="0" borderId="24" xfId="9" applyFont="1" applyBorder="1" applyAlignment="1">
      <alignment horizontal="left" vertical="top"/>
    </xf>
    <xf numFmtId="0" fontId="7" fillId="0" borderId="22" xfId="9" applyFont="1" applyBorder="1" applyAlignment="1">
      <alignment horizontal="left" vertical="top" wrapText="1"/>
    </xf>
    <xf numFmtId="0" fontId="7" fillId="0" borderId="0" xfId="9" applyFont="1" applyAlignment="1">
      <alignment horizontal="left" vertical="top" wrapText="1"/>
    </xf>
    <xf numFmtId="0" fontId="4" fillId="0" borderId="0" xfId="10" applyFont="1" applyAlignment="1">
      <alignment horizontal="center" vertical="center" wrapText="1"/>
    </xf>
    <xf numFmtId="0" fontId="7" fillId="0" borderId="20" xfId="10" applyFont="1" applyBorder="1" applyAlignment="1">
      <alignment horizontal="left" wrapText="1"/>
    </xf>
    <xf numFmtId="0" fontId="7" fillId="0" borderId="21" xfId="10" applyFont="1" applyBorder="1" applyAlignment="1">
      <alignment horizontal="left" wrapText="1"/>
    </xf>
    <xf numFmtId="0" fontId="7" fillId="0" borderId="22" xfId="10" applyFont="1" applyBorder="1" applyAlignment="1">
      <alignment horizontal="left" wrapText="1"/>
    </xf>
    <xf numFmtId="0" fontId="7" fillId="0" borderId="23" xfId="10" applyFont="1" applyBorder="1" applyAlignment="1">
      <alignment horizontal="left" wrapText="1"/>
    </xf>
    <xf numFmtId="0" fontId="7" fillId="0" borderId="3" xfId="10" applyFont="1" applyBorder="1" applyAlignment="1">
      <alignment horizontal="center" wrapText="1"/>
    </xf>
    <xf numFmtId="0" fontId="7" fillId="0" borderId="4" xfId="10" applyFont="1" applyBorder="1" applyAlignment="1">
      <alignment horizontal="center" wrapText="1"/>
    </xf>
    <xf numFmtId="0" fontId="7" fillId="0" borderId="8" xfId="10" applyFont="1" applyBorder="1" applyAlignment="1">
      <alignment horizontal="center" wrapText="1"/>
    </xf>
    <xf numFmtId="0" fontId="7" fillId="0" borderId="5" xfId="10" applyFont="1" applyBorder="1" applyAlignment="1">
      <alignment horizontal="center" wrapText="1"/>
    </xf>
    <xf numFmtId="0" fontId="7" fillId="0" borderId="9" xfId="10" applyFont="1" applyBorder="1" applyAlignment="1">
      <alignment horizontal="center" wrapText="1"/>
    </xf>
    <xf numFmtId="0" fontId="7" fillId="0" borderId="24" xfId="10" applyFont="1" applyBorder="1" applyAlignment="1">
      <alignment horizontal="left" vertical="top"/>
    </xf>
    <xf numFmtId="0" fontId="7" fillId="0" borderId="22" xfId="10" applyFont="1" applyBorder="1" applyAlignment="1">
      <alignment horizontal="left" vertical="top" wrapText="1"/>
    </xf>
    <xf numFmtId="0" fontId="7" fillId="0" borderId="0" xfId="10" applyFont="1" applyAlignment="1">
      <alignment horizontal="left" vertical="top" wrapText="1"/>
    </xf>
    <xf numFmtId="0" fontId="4" fillId="0" borderId="0" xfId="11" applyFont="1" applyAlignment="1">
      <alignment horizontal="center" vertical="center" wrapText="1"/>
    </xf>
    <xf numFmtId="0" fontId="7" fillId="0" borderId="0" xfId="11" applyFont="1" applyAlignment="1">
      <alignment horizontal="left" vertical="top" wrapText="1"/>
    </xf>
    <xf numFmtId="0" fontId="7" fillId="0" borderId="20" xfId="11" applyFont="1" applyBorder="1" applyAlignment="1">
      <alignment horizontal="left" wrapText="1"/>
    </xf>
    <xf numFmtId="0" fontId="7" fillId="0" borderId="21" xfId="11" applyFont="1" applyBorder="1" applyAlignment="1">
      <alignment horizontal="left" wrapText="1"/>
    </xf>
    <xf numFmtId="0" fontId="7" fillId="0" borderId="22" xfId="11" applyFont="1" applyBorder="1" applyAlignment="1">
      <alignment horizontal="left" wrapText="1"/>
    </xf>
    <xf numFmtId="0" fontId="7" fillId="0" borderId="23" xfId="11" applyFont="1" applyBorder="1" applyAlignment="1">
      <alignment horizontal="left" wrapText="1"/>
    </xf>
    <xf numFmtId="0" fontId="7" fillId="0" borderId="3" xfId="11" applyFont="1" applyBorder="1" applyAlignment="1">
      <alignment horizontal="center" wrapText="1"/>
    </xf>
    <xf numFmtId="0" fontId="7" fillId="0" borderId="4" xfId="11" applyFont="1" applyBorder="1" applyAlignment="1">
      <alignment horizontal="center" wrapText="1"/>
    </xf>
    <xf numFmtId="0" fontId="7" fillId="0" borderId="8" xfId="11" applyFont="1" applyBorder="1" applyAlignment="1">
      <alignment horizontal="center" wrapText="1"/>
    </xf>
    <xf numFmtId="0" fontId="7" fillId="0" borderId="5" xfId="11" applyFont="1" applyBorder="1" applyAlignment="1">
      <alignment horizontal="center" wrapText="1"/>
    </xf>
    <xf numFmtId="0" fontId="7" fillId="0" borderId="9" xfId="11" applyFont="1" applyBorder="1" applyAlignment="1">
      <alignment horizontal="center" wrapText="1"/>
    </xf>
    <xf numFmtId="0" fontId="7" fillId="0" borderId="24" xfId="11" applyFont="1" applyBorder="1" applyAlignment="1">
      <alignment horizontal="left" vertical="top"/>
    </xf>
    <xf numFmtId="0" fontId="7" fillId="0" borderId="22" xfId="11" applyFont="1" applyBorder="1" applyAlignment="1">
      <alignment horizontal="left" vertical="top" wrapText="1"/>
    </xf>
    <xf numFmtId="0" fontId="4" fillId="0" borderId="0" xfId="12" applyFont="1" applyAlignment="1">
      <alignment horizontal="center" vertical="center" wrapText="1"/>
    </xf>
    <xf numFmtId="0" fontId="7" fillId="0" borderId="20" xfId="12" applyFont="1" applyBorder="1" applyAlignment="1">
      <alignment horizontal="left" wrapText="1"/>
    </xf>
    <xf numFmtId="0" fontId="7" fillId="0" borderId="21" xfId="12" applyFont="1" applyBorder="1" applyAlignment="1">
      <alignment horizontal="left" wrapText="1"/>
    </xf>
    <xf numFmtId="0" fontId="7" fillId="0" borderId="22" xfId="12" applyFont="1" applyBorder="1" applyAlignment="1">
      <alignment horizontal="left" wrapText="1"/>
    </xf>
    <xf numFmtId="0" fontId="7" fillId="0" borderId="23" xfId="12" applyFont="1" applyBorder="1" applyAlignment="1">
      <alignment horizontal="left" wrapText="1"/>
    </xf>
    <xf numFmtId="0" fontId="7" fillId="0" borderId="3" xfId="12" applyFont="1" applyBorder="1" applyAlignment="1">
      <alignment horizontal="center" wrapText="1"/>
    </xf>
    <xf numFmtId="0" fontId="7" fillId="0" borderId="4" xfId="12" applyFont="1" applyBorder="1" applyAlignment="1">
      <alignment horizontal="center" wrapText="1"/>
    </xf>
    <xf numFmtId="0" fontId="7" fillId="0" borderId="8" xfId="12" applyFont="1" applyBorder="1" applyAlignment="1">
      <alignment horizontal="center" wrapText="1"/>
    </xf>
    <xf numFmtId="0" fontId="7" fillId="0" borderId="5" xfId="12" applyFont="1" applyBorder="1" applyAlignment="1">
      <alignment horizontal="center" wrapText="1"/>
    </xf>
    <xf numFmtId="0" fontId="7" fillId="0" borderId="9" xfId="12" applyFont="1" applyBorder="1" applyAlignment="1">
      <alignment horizontal="center" wrapText="1"/>
    </xf>
    <xf numFmtId="0" fontId="7" fillId="0" borderId="24" xfId="12" applyFont="1" applyBorder="1" applyAlignment="1">
      <alignment horizontal="left" vertical="top"/>
    </xf>
    <xf numFmtId="0" fontId="7" fillId="0" borderId="22" xfId="12" applyFont="1" applyBorder="1" applyAlignment="1">
      <alignment horizontal="left" vertical="top" wrapText="1"/>
    </xf>
    <xf numFmtId="0" fontId="7" fillId="0" borderId="0" xfId="12" applyFont="1" applyAlignment="1">
      <alignment horizontal="left" vertical="top" wrapText="1"/>
    </xf>
    <xf numFmtId="0" fontId="4" fillId="0" borderId="0" xfId="13" applyFont="1" applyAlignment="1">
      <alignment horizontal="center" vertical="center" wrapText="1"/>
    </xf>
    <xf numFmtId="0" fontId="7" fillId="0" borderId="0" xfId="13" applyFont="1" applyAlignment="1">
      <alignment horizontal="left" vertical="top" wrapText="1"/>
    </xf>
    <xf numFmtId="0" fontId="7" fillId="0" borderId="20" xfId="13" applyFont="1" applyBorder="1" applyAlignment="1">
      <alignment horizontal="left" wrapText="1"/>
    </xf>
    <xf numFmtId="0" fontId="7" fillId="0" borderId="21" xfId="13" applyFont="1" applyBorder="1" applyAlignment="1">
      <alignment horizontal="left" wrapText="1"/>
    </xf>
    <xf numFmtId="0" fontId="7" fillId="0" borderId="22" xfId="13" applyFont="1" applyBorder="1" applyAlignment="1">
      <alignment horizontal="left" wrapText="1"/>
    </xf>
    <xf numFmtId="0" fontId="7" fillId="0" borderId="23" xfId="13" applyFont="1" applyBorder="1" applyAlignment="1">
      <alignment horizontal="left" wrapText="1"/>
    </xf>
    <xf numFmtId="0" fontId="7" fillId="0" borderId="3" xfId="13" applyFont="1" applyBorder="1" applyAlignment="1">
      <alignment horizontal="center" wrapText="1"/>
    </xf>
    <xf numFmtId="0" fontId="7" fillId="0" borderId="4" xfId="13" applyFont="1" applyBorder="1" applyAlignment="1">
      <alignment horizontal="center" wrapText="1"/>
    </xf>
    <xf numFmtId="0" fontId="7" fillId="0" borderId="8" xfId="13" applyFont="1" applyBorder="1" applyAlignment="1">
      <alignment horizontal="center" wrapText="1"/>
    </xf>
    <xf numFmtId="0" fontId="7" fillId="0" borderId="5" xfId="13" applyFont="1" applyBorder="1" applyAlignment="1">
      <alignment horizontal="center" wrapText="1"/>
    </xf>
    <xf numFmtId="0" fontId="7" fillId="0" borderId="9" xfId="13" applyFont="1" applyBorder="1" applyAlignment="1">
      <alignment horizontal="center" wrapText="1"/>
    </xf>
    <xf numFmtId="0" fontId="7" fillId="0" borderId="24" xfId="13" applyFont="1" applyBorder="1" applyAlignment="1">
      <alignment horizontal="left" vertical="top"/>
    </xf>
    <xf numFmtId="0" fontId="7" fillId="0" borderId="22" xfId="13" applyFont="1" applyBorder="1" applyAlignment="1">
      <alignment horizontal="left" vertical="top" wrapText="1"/>
    </xf>
    <xf numFmtId="0" fontId="4" fillId="0" borderId="0" xfId="14" applyFont="1" applyAlignment="1">
      <alignment horizontal="center" vertical="center" wrapText="1"/>
    </xf>
    <xf numFmtId="0" fontId="7" fillId="0" borderId="20" xfId="14" applyFont="1" applyBorder="1" applyAlignment="1">
      <alignment horizontal="left" wrapText="1"/>
    </xf>
    <xf numFmtId="0" fontId="7" fillId="0" borderId="21" xfId="14" applyFont="1" applyBorder="1" applyAlignment="1">
      <alignment horizontal="left" wrapText="1"/>
    </xf>
    <xf numFmtId="0" fontId="7" fillId="0" borderId="22" xfId="14" applyFont="1" applyBorder="1" applyAlignment="1">
      <alignment horizontal="left" wrapText="1"/>
    </xf>
    <xf numFmtId="0" fontId="7" fillId="0" borderId="23" xfId="14" applyFont="1" applyBorder="1" applyAlignment="1">
      <alignment horizontal="left" wrapText="1"/>
    </xf>
    <xf numFmtId="0" fontId="7" fillId="0" borderId="3" xfId="14" applyFont="1" applyBorder="1" applyAlignment="1">
      <alignment horizontal="center" wrapText="1"/>
    </xf>
    <xf numFmtId="0" fontId="7" fillId="0" borderId="4" xfId="14" applyFont="1" applyBorder="1" applyAlignment="1">
      <alignment horizontal="center" wrapText="1"/>
    </xf>
    <xf numFmtId="0" fontId="7" fillId="0" borderId="8" xfId="14" applyFont="1" applyBorder="1" applyAlignment="1">
      <alignment horizontal="center" wrapText="1"/>
    </xf>
    <xf numFmtId="0" fontId="7" fillId="0" borderId="5" xfId="14" applyFont="1" applyBorder="1" applyAlignment="1">
      <alignment horizontal="center" wrapText="1"/>
    </xf>
    <xf numFmtId="0" fontId="7" fillId="0" borderId="9" xfId="14" applyFont="1" applyBorder="1" applyAlignment="1">
      <alignment horizontal="center" wrapText="1"/>
    </xf>
    <xf numFmtId="0" fontId="7" fillId="0" borderId="24" xfId="14" applyFont="1" applyBorder="1" applyAlignment="1">
      <alignment horizontal="left" vertical="top"/>
    </xf>
    <xf numFmtId="0" fontId="7" fillId="0" borderId="22" xfId="14" applyFont="1" applyBorder="1" applyAlignment="1">
      <alignment horizontal="left" vertical="top" wrapText="1"/>
    </xf>
    <xf numFmtId="0" fontId="7" fillId="0" borderId="0" xfId="14" applyFont="1" applyAlignment="1">
      <alignment horizontal="left" vertical="top" wrapText="1"/>
    </xf>
    <xf numFmtId="0" fontId="4" fillId="0" borderId="0" xfId="15" applyFont="1" applyAlignment="1">
      <alignment horizontal="center" vertical="center" wrapText="1"/>
    </xf>
    <xf numFmtId="0" fontId="7" fillId="0" borderId="0" xfId="15" applyFont="1" applyAlignment="1">
      <alignment horizontal="left" vertical="top" wrapText="1"/>
    </xf>
    <xf numFmtId="0" fontId="7" fillId="0" borderId="20" xfId="15" applyFont="1" applyBorder="1" applyAlignment="1">
      <alignment horizontal="left" wrapText="1"/>
    </xf>
    <xf numFmtId="0" fontId="7" fillId="0" borderId="21" xfId="15" applyFont="1" applyBorder="1" applyAlignment="1">
      <alignment horizontal="left" wrapText="1"/>
    </xf>
    <xf numFmtId="0" fontId="7" fillId="0" borderId="22" xfId="15" applyFont="1" applyBorder="1" applyAlignment="1">
      <alignment horizontal="left" wrapText="1"/>
    </xf>
    <xf numFmtId="0" fontId="7" fillId="0" borderId="23" xfId="15" applyFont="1" applyBorder="1" applyAlignment="1">
      <alignment horizontal="left" wrapText="1"/>
    </xf>
    <xf numFmtId="0" fontId="7" fillId="0" borderId="3" xfId="15" applyFont="1" applyBorder="1" applyAlignment="1">
      <alignment horizontal="center" wrapText="1"/>
    </xf>
    <xf numFmtId="0" fontId="7" fillId="0" borderId="4" xfId="15" applyFont="1" applyBorder="1" applyAlignment="1">
      <alignment horizontal="center" wrapText="1"/>
    </xf>
    <xf numFmtId="0" fontId="7" fillId="0" borderId="8" xfId="15" applyFont="1" applyBorder="1" applyAlignment="1">
      <alignment horizontal="center" wrapText="1"/>
    </xf>
    <xf numFmtId="0" fontId="7" fillId="0" borderId="5" xfId="15" applyFont="1" applyBorder="1" applyAlignment="1">
      <alignment horizontal="center" wrapText="1"/>
    </xf>
    <xf numFmtId="0" fontId="7" fillId="0" borderId="9" xfId="15" applyFont="1" applyBorder="1" applyAlignment="1">
      <alignment horizontal="center" wrapText="1"/>
    </xf>
    <xf numFmtId="0" fontId="7" fillId="0" borderId="24" xfId="15" applyFont="1" applyBorder="1" applyAlignment="1">
      <alignment horizontal="left" vertical="top"/>
    </xf>
    <xf numFmtId="0" fontId="7" fillId="0" borderId="22" xfId="15" applyFont="1" applyBorder="1" applyAlignment="1">
      <alignment horizontal="left" vertical="top" wrapText="1"/>
    </xf>
    <xf numFmtId="0" fontId="4" fillId="0" borderId="0" xfId="16" applyFont="1" applyAlignment="1">
      <alignment horizontal="center" vertical="center" wrapText="1"/>
    </xf>
    <xf numFmtId="0" fontId="7" fillId="0" borderId="20" xfId="16" applyFont="1" applyBorder="1" applyAlignment="1">
      <alignment horizontal="left" wrapText="1"/>
    </xf>
    <xf numFmtId="0" fontId="7" fillId="0" borderId="21" xfId="16" applyFont="1" applyBorder="1" applyAlignment="1">
      <alignment horizontal="left" wrapText="1"/>
    </xf>
    <xf numFmtId="0" fontId="7" fillId="0" borderId="22" xfId="16" applyFont="1" applyBorder="1" applyAlignment="1">
      <alignment horizontal="left" wrapText="1"/>
    </xf>
    <xf numFmtId="0" fontId="7" fillId="0" borderId="23" xfId="16" applyFont="1" applyBorder="1" applyAlignment="1">
      <alignment horizontal="left" wrapText="1"/>
    </xf>
    <xf numFmtId="0" fontId="7" fillId="0" borderId="3" xfId="16" applyFont="1" applyBorder="1" applyAlignment="1">
      <alignment horizontal="center" wrapText="1"/>
    </xf>
    <xf numFmtId="0" fontId="7" fillId="0" borderId="4" xfId="16" applyFont="1" applyBorder="1" applyAlignment="1">
      <alignment horizontal="center" wrapText="1"/>
    </xf>
    <xf numFmtId="0" fontId="7" fillId="0" borderId="8" xfId="16" applyFont="1" applyBorder="1" applyAlignment="1">
      <alignment horizontal="center" wrapText="1"/>
    </xf>
    <xf numFmtId="0" fontId="7" fillId="0" borderId="5" xfId="16" applyFont="1" applyBorder="1" applyAlignment="1">
      <alignment horizontal="center" wrapText="1"/>
    </xf>
    <xf numFmtId="0" fontId="7" fillId="0" borderId="9" xfId="16" applyFont="1" applyBorder="1" applyAlignment="1">
      <alignment horizontal="center" wrapText="1"/>
    </xf>
    <xf numFmtId="0" fontId="7" fillId="0" borderId="24" xfId="16" applyFont="1" applyBorder="1" applyAlignment="1">
      <alignment horizontal="left" vertical="top"/>
    </xf>
    <xf numFmtId="0" fontId="7" fillId="0" borderId="22" xfId="16" applyFont="1" applyBorder="1" applyAlignment="1">
      <alignment horizontal="left" vertical="top" wrapText="1"/>
    </xf>
    <xf numFmtId="0" fontId="7" fillId="0" borderId="0" xfId="16" applyFont="1" applyAlignment="1">
      <alignment horizontal="left" vertical="top" wrapText="1"/>
    </xf>
    <xf numFmtId="0" fontId="4" fillId="0" borderId="0" xfId="17" applyFont="1" applyAlignment="1">
      <alignment horizontal="center" vertical="center" wrapText="1"/>
    </xf>
    <xf numFmtId="0" fontId="7" fillId="0" borderId="0" xfId="17" applyFont="1" applyAlignment="1">
      <alignment horizontal="left" vertical="top" wrapText="1"/>
    </xf>
    <xf numFmtId="0" fontId="7" fillId="0" borderId="20" xfId="17" applyFont="1" applyBorder="1" applyAlignment="1">
      <alignment horizontal="left" wrapText="1"/>
    </xf>
    <xf numFmtId="0" fontId="7" fillId="0" borderId="21" xfId="17" applyFont="1" applyBorder="1" applyAlignment="1">
      <alignment horizontal="left" wrapText="1"/>
    </xf>
    <xf numFmtId="0" fontId="7" fillId="0" borderId="22" xfId="17" applyFont="1" applyBorder="1" applyAlignment="1">
      <alignment horizontal="left" wrapText="1"/>
    </xf>
    <xf numFmtId="0" fontId="7" fillId="0" borderId="23" xfId="17" applyFont="1" applyBorder="1" applyAlignment="1">
      <alignment horizontal="left" wrapText="1"/>
    </xf>
    <xf numFmtId="0" fontId="7" fillId="0" borderId="3" xfId="17" applyFont="1" applyBorder="1" applyAlignment="1">
      <alignment horizontal="center" wrapText="1"/>
    </xf>
    <xf numFmtId="0" fontId="7" fillId="0" borderId="4" xfId="17" applyFont="1" applyBorder="1" applyAlignment="1">
      <alignment horizontal="center" wrapText="1"/>
    </xf>
    <xf numFmtId="0" fontId="7" fillId="0" borderId="8" xfId="17" applyFont="1" applyBorder="1" applyAlignment="1">
      <alignment horizontal="center" wrapText="1"/>
    </xf>
    <xf numFmtId="0" fontId="7" fillId="0" borderId="5" xfId="17" applyFont="1" applyBorder="1" applyAlignment="1">
      <alignment horizontal="center" wrapText="1"/>
    </xf>
    <xf numFmtId="0" fontId="7" fillId="0" borderId="9" xfId="17" applyFont="1" applyBorder="1" applyAlignment="1">
      <alignment horizontal="center" wrapText="1"/>
    </xf>
    <xf numFmtId="0" fontId="7" fillId="0" borderId="24" xfId="17" applyFont="1" applyBorder="1" applyAlignment="1">
      <alignment horizontal="left" vertical="top"/>
    </xf>
    <xf numFmtId="0" fontId="7" fillId="0" borderId="22" xfId="17" applyFont="1" applyBorder="1" applyAlignment="1">
      <alignment horizontal="left" vertical="top" wrapText="1"/>
    </xf>
    <xf numFmtId="0" fontId="4" fillId="0" borderId="0" xfId="18" applyFont="1" applyAlignment="1">
      <alignment horizontal="center" vertical="center" wrapText="1"/>
    </xf>
    <xf numFmtId="0" fontId="7" fillId="0" borderId="20" xfId="18" applyFont="1" applyBorder="1" applyAlignment="1">
      <alignment horizontal="left" wrapText="1"/>
    </xf>
    <xf numFmtId="0" fontId="7" fillId="0" borderId="21" xfId="18" applyFont="1" applyBorder="1" applyAlignment="1">
      <alignment horizontal="left" wrapText="1"/>
    </xf>
    <xf numFmtId="0" fontId="7" fillId="0" borderId="22" xfId="18" applyFont="1" applyBorder="1" applyAlignment="1">
      <alignment horizontal="left" wrapText="1"/>
    </xf>
    <xf numFmtId="0" fontId="7" fillId="0" borderId="23" xfId="18" applyFont="1" applyBorder="1" applyAlignment="1">
      <alignment horizontal="left" wrapText="1"/>
    </xf>
    <xf numFmtId="0" fontId="7" fillId="0" borderId="3" xfId="18" applyFont="1" applyBorder="1" applyAlignment="1">
      <alignment horizontal="center" wrapText="1"/>
    </xf>
    <xf numFmtId="0" fontId="7" fillId="0" borderId="4" xfId="18" applyFont="1" applyBorder="1" applyAlignment="1">
      <alignment horizontal="center" wrapText="1"/>
    </xf>
    <xf numFmtId="0" fontId="7" fillId="0" borderId="8" xfId="18" applyFont="1" applyBorder="1" applyAlignment="1">
      <alignment horizontal="center" wrapText="1"/>
    </xf>
    <xf numFmtId="0" fontId="7" fillId="0" borderId="5" xfId="18" applyFont="1" applyBorder="1" applyAlignment="1">
      <alignment horizontal="center" wrapText="1"/>
    </xf>
    <xf numFmtId="0" fontId="7" fillId="0" borderId="9" xfId="18" applyFont="1" applyBorder="1" applyAlignment="1">
      <alignment horizontal="center" wrapText="1"/>
    </xf>
    <xf numFmtId="0" fontId="7" fillId="0" borderId="24" xfId="18" applyFont="1" applyBorder="1" applyAlignment="1">
      <alignment horizontal="left" vertical="top"/>
    </xf>
    <xf numFmtId="0" fontId="7" fillId="0" borderId="22" xfId="18" applyFont="1" applyBorder="1" applyAlignment="1">
      <alignment horizontal="left" vertical="top" wrapText="1"/>
    </xf>
    <xf numFmtId="0" fontId="7" fillId="0" borderId="0" xfId="18" applyFont="1" applyAlignment="1">
      <alignment horizontal="left" vertical="top" wrapText="1"/>
    </xf>
    <xf numFmtId="0" fontId="4" fillId="0" borderId="0" xfId="19" applyFont="1" applyAlignment="1">
      <alignment horizontal="center" vertical="center" wrapText="1"/>
    </xf>
    <xf numFmtId="0" fontId="7" fillId="0" borderId="20" xfId="19" applyFont="1" applyBorder="1" applyAlignment="1">
      <alignment horizontal="left" wrapText="1"/>
    </xf>
    <xf numFmtId="0" fontId="7" fillId="0" borderId="21" xfId="19" applyFont="1" applyBorder="1" applyAlignment="1">
      <alignment horizontal="left" wrapText="1"/>
    </xf>
    <xf numFmtId="0" fontId="7" fillId="0" borderId="22" xfId="19" applyFont="1" applyBorder="1" applyAlignment="1">
      <alignment horizontal="left" wrapText="1"/>
    </xf>
    <xf numFmtId="0" fontId="7" fillId="0" borderId="23" xfId="19" applyFont="1" applyBorder="1" applyAlignment="1">
      <alignment horizontal="left" wrapText="1"/>
    </xf>
    <xf numFmtId="0" fontId="7" fillId="0" borderId="3" xfId="19" applyFont="1" applyBorder="1" applyAlignment="1">
      <alignment horizontal="center" wrapText="1"/>
    </xf>
    <xf numFmtId="0" fontId="7" fillId="0" borderId="4" xfId="19" applyFont="1" applyBorder="1" applyAlignment="1">
      <alignment horizontal="center" wrapText="1"/>
    </xf>
    <xf numFmtId="0" fontId="7" fillId="0" borderId="8" xfId="19" applyFont="1" applyBorder="1" applyAlignment="1">
      <alignment horizontal="center" wrapText="1"/>
    </xf>
    <xf numFmtId="0" fontId="7" fillId="0" borderId="5" xfId="19" applyFont="1" applyBorder="1" applyAlignment="1">
      <alignment horizontal="center" wrapText="1"/>
    </xf>
    <xf numFmtId="0" fontId="7" fillId="0" borderId="9" xfId="19" applyFont="1" applyBorder="1" applyAlignment="1">
      <alignment horizontal="center" wrapText="1"/>
    </xf>
    <xf numFmtId="0" fontId="7" fillId="0" borderId="24" xfId="19" applyFont="1" applyBorder="1" applyAlignment="1">
      <alignment horizontal="left" vertical="top"/>
    </xf>
    <xf numFmtId="0" fontId="7" fillId="0" borderId="22" xfId="19" applyFont="1" applyBorder="1" applyAlignment="1">
      <alignment horizontal="left" vertical="top" wrapText="1"/>
    </xf>
    <xf numFmtId="0" fontId="7" fillId="0" borderId="0" xfId="19" applyFont="1" applyAlignment="1">
      <alignment horizontal="left" vertical="top" wrapText="1"/>
    </xf>
    <xf numFmtId="0" fontId="4" fillId="0" borderId="0" xfId="20" applyFont="1" applyAlignment="1">
      <alignment horizontal="center" vertical="center" wrapText="1"/>
    </xf>
    <xf numFmtId="0" fontId="7" fillId="0" borderId="20" xfId="20" applyFont="1" applyBorder="1" applyAlignment="1">
      <alignment horizontal="left" wrapText="1"/>
    </xf>
    <xf numFmtId="0" fontId="7" fillId="0" borderId="21" xfId="20" applyFont="1" applyBorder="1" applyAlignment="1">
      <alignment horizontal="left" wrapText="1"/>
    </xf>
    <xf numFmtId="0" fontId="7" fillId="0" borderId="22" xfId="20" applyFont="1" applyBorder="1" applyAlignment="1">
      <alignment horizontal="left" wrapText="1"/>
    </xf>
    <xf numFmtId="0" fontId="7" fillId="0" borderId="23" xfId="20" applyFont="1" applyBorder="1" applyAlignment="1">
      <alignment horizontal="left" wrapText="1"/>
    </xf>
    <xf numFmtId="0" fontId="7" fillId="0" borderId="3" xfId="20" applyFont="1" applyBorder="1" applyAlignment="1">
      <alignment horizontal="center" wrapText="1"/>
    </xf>
    <xf numFmtId="0" fontId="7" fillId="0" borderId="4" xfId="20" applyFont="1" applyBorder="1" applyAlignment="1">
      <alignment horizontal="center" wrapText="1"/>
    </xf>
    <xf numFmtId="0" fontId="7" fillId="0" borderId="8" xfId="20" applyFont="1" applyBorder="1" applyAlignment="1">
      <alignment horizontal="center" wrapText="1"/>
    </xf>
    <xf numFmtId="0" fontId="7" fillId="0" borderId="5" xfId="20" applyFont="1" applyBorder="1" applyAlignment="1">
      <alignment horizontal="center" wrapText="1"/>
    </xf>
    <xf numFmtId="0" fontId="7" fillId="0" borderId="9" xfId="20" applyFont="1" applyBorder="1" applyAlignment="1">
      <alignment horizontal="center" wrapText="1"/>
    </xf>
    <xf numFmtId="0" fontId="7" fillId="0" borderId="24" xfId="20" applyFont="1" applyBorder="1" applyAlignment="1">
      <alignment horizontal="left" vertical="top"/>
    </xf>
    <xf numFmtId="0" fontId="7" fillId="0" borderId="22" xfId="20" applyFont="1" applyBorder="1" applyAlignment="1">
      <alignment horizontal="left" vertical="top" wrapText="1"/>
    </xf>
    <xf numFmtId="0" fontId="7" fillId="0" borderId="0" xfId="20" applyFont="1" applyAlignment="1">
      <alignment horizontal="left" vertical="top" wrapText="1"/>
    </xf>
    <xf numFmtId="0" fontId="4" fillId="0" borderId="0" xfId="22" applyFont="1" applyAlignment="1">
      <alignment horizontal="center" vertical="center" wrapText="1"/>
    </xf>
    <xf numFmtId="0" fontId="7" fillId="0" borderId="20" xfId="22" applyFont="1" applyBorder="1" applyAlignment="1">
      <alignment horizontal="left" wrapText="1"/>
    </xf>
    <xf numFmtId="0" fontId="7" fillId="0" borderId="21" xfId="22" applyFont="1" applyBorder="1" applyAlignment="1">
      <alignment horizontal="left" wrapText="1"/>
    </xf>
    <xf numFmtId="0" fontId="7" fillId="0" borderId="22" xfId="22" applyFont="1" applyBorder="1" applyAlignment="1">
      <alignment horizontal="left" wrapText="1"/>
    </xf>
    <xf numFmtId="0" fontId="7" fillId="0" borderId="23" xfId="22" applyFont="1" applyBorder="1" applyAlignment="1">
      <alignment horizontal="left" wrapText="1"/>
    </xf>
    <xf numFmtId="0" fontId="7" fillId="0" borderId="3" xfId="22" applyFont="1" applyBorder="1" applyAlignment="1">
      <alignment horizontal="center" wrapText="1"/>
    </xf>
    <xf numFmtId="0" fontId="7" fillId="0" borderId="4" xfId="22" applyFont="1" applyBorder="1" applyAlignment="1">
      <alignment horizontal="center" wrapText="1"/>
    </xf>
    <xf numFmtId="0" fontId="7" fillId="0" borderId="8" xfId="22" applyFont="1" applyBorder="1" applyAlignment="1">
      <alignment horizontal="center" wrapText="1"/>
    </xf>
    <xf numFmtId="0" fontId="7" fillId="0" borderId="5" xfId="22" applyFont="1" applyBorder="1" applyAlignment="1">
      <alignment horizontal="center" wrapText="1"/>
    </xf>
    <xf numFmtId="0" fontId="7" fillId="0" borderId="9" xfId="22" applyFont="1" applyBorder="1" applyAlignment="1">
      <alignment horizontal="center" wrapText="1"/>
    </xf>
    <xf numFmtId="0" fontId="7" fillId="0" borderId="24" xfId="22" applyFont="1" applyBorder="1" applyAlignment="1">
      <alignment horizontal="left" vertical="top"/>
    </xf>
    <xf numFmtId="0" fontId="7" fillId="0" borderId="22" xfId="22" applyFont="1" applyBorder="1" applyAlignment="1">
      <alignment horizontal="left" vertical="top" wrapText="1"/>
    </xf>
    <xf numFmtId="0" fontId="7" fillId="0" borderId="0" xfId="22" applyFont="1" applyAlignment="1">
      <alignment horizontal="left" vertical="top" wrapText="1"/>
    </xf>
    <xf numFmtId="0" fontId="4" fillId="0" borderId="0" xfId="23" applyFont="1" applyAlignment="1">
      <alignment horizontal="center" vertical="center" wrapText="1"/>
    </xf>
    <xf numFmtId="0" fontId="7" fillId="0" borderId="20" xfId="23" applyFont="1" applyBorder="1" applyAlignment="1">
      <alignment horizontal="left" wrapText="1"/>
    </xf>
    <xf numFmtId="0" fontId="7" fillId="0" borderId="21" xfId="23" applyFont="1" applyBorder="1" applyAlignment="1">
      <alignment horizontal="left" wrapText="1"/>
    </xf>
    <xf numFmtId="0" fontId="7" fillId="0" borderId="22" xfId="23" applyFont="1" applyBorder="1" applyAlignment="1">
      <alignment horizontal="left" wrapText="1"/>
    </xf>
    <xf numFmtId="0" fontId="7" fillId="0" borderId="23" xfId="23" applyFont="1" applyBorder="1" applyAlignment="1">
      <alignment horizontal="left" wrapText="1"/>
    </xf>
    <xf numFmtId="0" fontId="7" fillId="0" borderId="3" xfId="23" applyFont="1" applyBorder="1" applyAlignment="1">
      <alignment horizontal="center" wrapText="1"/>
    </xf>
    <xf numFmtId="0" fontId="7" fillId="0" borderId="4" xfId="23" applyFont="1" applyBorder="1" applyAlignment="1">
      <alignment horizontal="center" wrapText="1"/>
    </xf>
    <xf numFmtId="0" fontId="7" fillId="0" borderId="8" xfId="23" applyFont="1" applyBorder="1" applyAlignment="1">
      <alignment horizontal="center" wrapText="1"/>
    </xf>
    <xf numFmtId="0" fontId="7" fillId="0" borderId="5" xfId="23" applyFont="1" applyBorder="1" applyAlignment="1">
      <alignment horizontal="center" wrapText="1"/>
    </xf>
    <xf numFmtId="0" fontId="7" fillId="0" borderId="9" xfId="23" applyFont="1" applyBorder="1" applyAlignment="1">
      <alignment horizontal="center" wrapText="1"/>
    </xf>
    <xf numFmtId="0" fontId="7" fillId="0" borderId="24" xfId="23" applyFont="1" applyBorder="1" applyAlignment="1">
      <alignment horizontal="left" vertical="top"/>
    </xf>
    <xf numFmtId="0" fontId="7" fillId="0" borderId="22" xfId="23" applyFont="1" applyBorder="1" applyAlignment="1">
      <alignment horizontal="left" vertical="top" wrapText="1"/>
    </xf>
    <xf numFmtId="0" fontId="7" fillId="0" borderId="0" xfId="23" applyFont="1" applyAlignment="1">
      <alignment horizontal="left" vertical="top" wrapText="1"/>
    </xf>
    <xf numFmtId="0" fontId="4" fillId="0" borderId="0" xfId="24" applyFont="1" applyAlignment="1">
      <alignment horizontal="center" vertical="center" wrapText="1"/>
    </xf>
    <xf numFmtId="0" fontId="7" fillId="0" borderId="20" xfId="24" applyFont="1" applyBorder="1" applyAlignment="1">
      <alignment horizontal="left" wrapText="1"/>
    </xf>
    <xf numFmtId="0" fontId="7" fillId="0" borderId="21" xfId="24" applyFont="1" applyBorder="1" applyAlignment="1">
      <alignment horizontal="left" wrapText="1"/>
    </xf>
    <xf numFmtId="0" fontId="7" fillId="0" borderId="22" xfId="24" applyFont="1" applyBorder="1" applyAlignment="1">
      <alignment horizontal="left" wrapText="1"/>
    </xf>
    <xf numFmtId="0" fontId="7" fillId="0" borderId="23" xfId="24" applyFont="1" applyBorder="1" applyAlignment="1">
      <alignment horizontal="left" wrapText="1"/>
    </xf>
    <xf numFmtId="0" fontId="7" fillId="0" borderId="3" xfId="24" applyFont="1" applyBorder="1" applyAlignment="1">
      <alignment horizontal="center" wrapText="1"/>
    </xf>
    <xf numFmtId="0" fontId="7" fillId="0" borderId="4" xfId="24" applyFont="1" applyBorder="1" applyAlignment="1">
      <alignment horizontal="center" wrapText="1"/>
    </xf>
    <xf numFmtId="0" fontId="7" fillId="0" borderId="8" xfId="24" applyFont="1" applyBorder="1" applyAlignment="1">
      <alignment horizontal="center" wrapText="1"/>
    </xf>
    <xf numFmtId="0" fontId="7" fillId="0" borderId="5" xfId="24" applyFont="1" applyBorder="1" applyAlignment="1">
      <alignment horizontal="center" wrapText="1"/>
    </xf>
    <xf numFmtId="0" fontId="7" fillId="0" borderId="9" xfId="24" applyFont="1" applyBorder="1" applyAlignment="1">
      <alignment horizontal="center" wrapText="1"/>
    </xf>
    <xf numFmtId="0" fontId="7" fillId="0" borderId="24" xfId="24" applyFont="1" applyBorder="1" applyAlignment="1">
      <alignment horizontal="left" vertical="top"/>
    </xf>
    <xf numFmtId="0" fontId="7" fillId="0" borderId="22" xfId="24" applyFont="1" applyBorder="1" applyAlignment="1">
      <alignment horizontal="left" vertical="top" wrapText="1"/>
    </xf>
    <xf numFmtId="0" fontId="7" fillId="0" borderId="0" xfId="24" applyFont="1" applyAlignment="1">
      <alignment horizontal="left" vertical="top" wrapText="1"/>
    </xf>
    <xf numFmtId="0" fontId="4" fillId="0" borderId="0" xfId="25" applyFont="1" applyAlignment="1">
      <alignment horizontal="center" vertical="center" wrapText="1"/>
    </xf>
    <xf numFmtId="0" fontId="7" fillId="0" borderId="20" xfId="25" applyFont="1" applyBorder="1" applyAlignment="1">
      <alignment horizontal="left" wrapText="1"/>
    </xf>
    <xf numFmtId="0" fontId="7" fillId="0" borderId="21" xfId="25" applyFont="1" applyBorder="1" applyAlignment="1">
      <alignment horizontal="left" wrapText="1"/>
    </xf>
    <xf numFmtId="0" fontId="7" fillId="0" borderId="22" xfId="25" applyFont="1" applyBorder="1" applyAlignment="1">
      <alignment horizontal="left" wrapText="1"/>
    </xf>
    <xf numFmtId="0" fontId="7" fillId="0" borderId="23" xfId="25" applyFont="1" applyBorder="1" applyAlignment="1">
      <alignment horizontal="left" wrapText="1"/>
    </xf>
    <xf numFmtId="0" fontId="7" fillId="0" borderId="3" xfId="25" applyFont="1" applyBorder="1" applyAlignment="1">
      <alignment horizontal="center" wrapText="1"/>
    </xf>
    <xf numFmtId="0" fontId="7" fillId="0" borderId="4" xfId="25" applyFont="1" applyBorder="1" applyAlignment="1">
      <alignment horizontal="center" wrapText="1"/>
    </xf>
    <xf numFmtId="0" fontId="7" fillId="0" borderId="8" xfId="25" applyFont="1" applyBorder="1" applyAlignment="1">
      <alignment horizontal="center" wrapText="1"/>
    </xf>
    <xf numFmtId="0" fontId="7" fillId="0" borderId="5" xfId="25" applyFont="1" applyBorder="1" applyAlignment="1">
      <alignment horizontal="center" wrapText="1"/>
    </xf>
    <xf numFmtId="0" fontId="7" fillId="0" borderId="9" xfId="25" applyFont="1" applyBorder="1" applyAlignment="1">
      <alignment horizontal="center" wrapText="1"/>
    </xf>
    <xf numFmtId="0" fontId="7" fillId="0" borderId="24" xfId="25" applyFont="1" applyBorder="1" applyAlignment="1">
      <alignment horizontal="left" vertical="top"/>
    </xf>
    <xf numFmtId="0" fontId="7" fillId="0" borderId="22" xfId="25" applyFont="1" applyBorder="1" applyAlignment="1">
      <alignment horizontal="left" vertical="top" wrapText="1"/>
    </xf>
    <xf numFmtId="0" fontId="7" fillId="0" borderId="0" xfId="25" applyFont="1" applyAlignment="1">
      <alignment horizontal="left" vertical="top" wrapText="1"/>
    </xf>
    <xf numFmtId="0" fontId="4" fillId="0" borderId="0" xfId="26" applyFont="1" applyAlignment="1">
      <alignment horizontal="center" vertical="center" wrapText="1"/>
    </xf>
    <xf numFmtId="0" fontId="7" fillId="0" borderId="20" xfId="26" applyFont="1" applyBorder="1" applyAlignment="1">
      <alignment horizontal="left" wrapText="1"/>
    </xf>
    <xf numFmtId="0" fontId="7" fillId="0" borderId="21" xfId="26" applyFont="1" applyBorder="1" applyAlignment="1">
      <alignment horizontal="left" wrapText="1"/>
    </xf>
    <xf numFmtId="0" fontId="7" fillId="0" borderId="22" xfId="26" applyFont="1" applyBorder="1" applyAlignment="1">
      <alignment horizontal="left" wrapText="1"/>
    </xf>
    <xf numFmtId="0" fontId="7" fillId="0" borderId="23" xfId="26" applyFont="1" applyBorder="1" applyAlignment="1">
      <alignment horizontal="left" wrapText="1"/>
    </xf>
    <xf numFmtId="0" fontId="7" fillId="0" borderId="3" xfId="26" applyFont="1" applyBorder="1" applyAlignment="1">
      <alignment horizontal="center" wrapText="1"/>
    </xf>
    <xf numFmtId="0" fontId="7" fillId="0" borderId="4" xfId="26" applyFont="1" applyBorder="1" applyAlignment="1">
      <alignment horizontal="center" wrapText="1"/>
    </xf>
    <xf numFmtId="0" fontId="7" fillId="0" borderId="8" xfId="26" applyFont="1" applyBorder="1" applyAlignment="1">
      <alignment horizontal="center" wrapText="1"/>
    </xf>
    <xf numFmtId="0" fontId="7" fillId="0" borderId="5" xfId="26" applyFont="1" applyBorder="1" applyAlignment="1">
      <alignment horizontal="center" wrapText="1"/>
    </xf>
    <xf numFmtId="0" fontId="7" fillId="0" borderId="9" xfId="26" applyFont="1" applyBorder="1" applyAlignment="1">
      <alignment horizontal="center" wrapText="1"/>
    </xf>
    <xf numFmtId="0" fontId="7" fillId="0" borderId="24" xfId="26" applyFont="1" applyBorder="1" applyAlignment="1">
      <alignment horizontal="left" vertical="top"/>
    </xf>
    <xf numFmtId="0" fontId="7" fillId="0" borderId="22" xfId="26" applyFont="1" applyBorder="1" applyAlignment="1">
      <alignment horizontal="left" vertical="top" wrapText="1"/>
    </xf>
    <xf numFmtId="0" fontId="7" fillId="0" borderId="0" xfId="26" applyFont="1" applyAlignment="1">
      <alignment horizontal="left" vertical="top" wrapText="1"/>
    </xf>
    <xf numFmtId="0" fontId="4" fillId="0" borderId="0" xfId="27" applyFont="1" applyAlignment="1">
      <alignment horizontal="center" vertical="center" wrapText="1"/>
    </xf>
    <xf numFmtId="0" fontId="7" fillId="0" borderId="20" xfId="27" applyFont="1" applyBorder="1" applyAlignment="1">
      <alignment horizontal="left" wrapText="1"/>
    </xf>
    <xf numFmtId="0" fontId="7" fillId="0" borderId="21" xfId="27" applyFont="1" applyBorder="1" applyAlignment="1">
      <alignment horizontal="left" wrapText="1"/>
    </xf>
    <xf numFmtId="0" fontId="7" fillId="0" borderId="22" xfId="27" applyFont="1" applyBorder="1" applyAlignment="1">
      <alignment horizontal="left" wrapText="1"/>
    </xf>
    <xf numFmtId="0" fontId="7" fillId="0" borderId="23" xfId="27" applyFont="1" applyBorder="1" applyAlignment="1">
      <alignment horizontal="left" wrapText="1"/>
    </xf>
    <xf numFmtId="0" fontId="7" fillId="0" borderId="3" xfId="27" applyFont="1" applyBorder="1" applyAlignment="1">
      <alignment horizontal="center" wrapText="1"/>
    </xf>
    <xf numFmtId="0" fontId="7" fillId="0" borderId="4" xfId="27" applyFont="1" applyBorder="1" applyAlignment="1">
      <alignment horizontal="center" wrapText="1"/>
    </xf>
    <xf numFmtId="0" fontId="7" fillId="0" borderId="8" xfId="27" applyFont="1" applyBorder="1" applyAlignment="1">
      <alignment horizontal="center" wrapText="1"/>
    </xf>
    <xf numFmtId="0" fontId="7" fillId="0" borderId="5" xfId="27" applyFont="1" applyBorder="1" applyAlignment="1">
      <alignment horizontal="center" wrapText="1"/>
    </xf>
    <xf numFmtId="0" fontId="7" fillId="0" borderId="9" xfId="27" applyFont="1" applyBorder="1" applyAlignment="1">
      <alignment horizontal="center" wrapText="1"/>
    </xf>
    <xf numFmtId="0" fontId="7" fillId="0" borderId="24" xfId="27" applyFont="1" applyBorder="1" applyAlignment="1">
      <alignment horizontal="left" vertical="top"/>
    </xf>
    <xf numFmtId="0" fontId="7" fillId="0" borderId="22" xfId="27" applyFont="1" applyBorder="1" applyAlignment="1">
      <alignment horizontal="left" vertical="top" wrapText="1"/>
    </xf>
    <xf numFmtId="0" fontId="7" fillId="0" borderId="0" xfId="27" applyFont="1" applyAlignment="1">
      <alignment horizontal="left" vertical="top" wrapText="1"/>
    </xf>
    <xf numFmtId="0" fontId="4" fillId="0" borderId="0" xfId="28" applyFont="1" applyAlignment="1">
      <alignment horizontal="center" vertical="center" wrapText="1"/>
    </xf>
    <xf numFmtId="0" fontId="7" fillId="0" borderId="20" xfId="28" applyFont="1" applyBorder="1" applyAlignment="1">
      <alignment horizontal="left" wrapText="1"/>
    </xf>
    <xf numFmtId="0" fontId="7" fillId="0" borderId="21" xfId="28" applyFont="1" applyBorder="1" applyAlignment="1">
      <alignment horizontal="left" wrapText="1"/>
    </xf>
    <xf numFmtId="0" fontId="7" fillId="0" borderId="22" xfId="28" applyFont="1" applyBorder="1" applyAlignment="1">
      <alignment horizontal="left" wrapText="1"/>
    </xf>
    <xf numFmtId="0" fontId="7" fillId="0" borderId="23" xfId="28" applyFont="1" applyBorder="1" applyAlignment="1">
      <alignment horizontal="left" wrapText="1"/>
    </xf>
    <xf numFmtId="0" fontId="7" fillId="0" borderId="3" xfId="28" applyFont="1" applyBorder="1" applyAlignment="1">
      <alignment horizontal="center" wrapText="1"/>
    </xf>
    <xf numFmtId="0" fontId="7" fillId="0" borderId="4" xfId="28" applyFont="1" applyBorder="1" applyAlignment="1">
      <alignment horizontal="center" wrapText="1"/>
    </xf>
    <xf numFmtId="0" fontId="7" fillId="0" borderId="8" xfId="28" applyFont="1" applyBorder="1" applyAlignment="1">
      <alignment horizontal="center" wrapText="1"/>
    </xf>
    <xf numFmtId="0" fontId="7" fillId="0" borderId="5" xfId="28" applyFont="1" applyBorder="1" applyAlignment="1">
      <alignment horizontal="center" wrapText="1"/>
    </xf>
    <xf numFmtId="0" fontId="7" fillId="0" borderId="9" xfId="28" applyFont="1" applyBorder="1" applyAlignment="1">
      <alignment horizontal="center" wrapText="1"/>
    </xf>
    <xf numFmtId="0" fontId="7" fillId="0" borderId="24" xfId="28" applyFont="1" applyBorder="1" applyAlignment="1">
      <alignment horizontal="left" vertical="top"/>
    </xf>
    <xf numFmtId="0" fontId="7" fillId="0" borderId="22" xfId="28" applyFont="1" applyBorder="1" applyAlignment="1">
      <alignment horizontal="left" vertical="top" wrapText="1"/>
    </xf>
    <xf numFmtId="0" fontId="7" fillId="0" borderId="0" xfId="28" applyFont="1" applyAlignment="1">
      <alignment horizontal="left" vertical="top" wrapText="1"/>
    </xf>
    <xf numFmtId="0" fontId="4" fillId="0" borderId="0" xfId="29" applyFont="1" applyAlignment="1">
      <alignment horizontal="center" vertical="center" wrapText="1"/>
    </xf>
    <xf numFmtId="0" fontId="7" fillId="0" borderId="20" xfId="29" applyFont="1" applyBorder="1" applyAlignment="1">
      <alignment horizontal="left" wrapText="1"/>
    </xf>
    <xf numFmtId="0" fontId="7" fillId="0" borderId="21" xfId="29" applyFont="1" applyBorder="1" applyAlignment="1">
      <alignment horizontal="left" wrapText="1"/>
    </xf>
    <xf numFmtId="0" fontId="7" fillId="0" borderId="22" xfId="29" applyFont="1" applyBorder="1" applyAlignment="1">
      <alignment horizontal="left" wrapText="1"/>
    </xf>
    <xf numFmtId="0" fontId="7" fillId="0" borderId="23" xfId="29" applyFont="1" applyBorder="1" applyAlignment="1">
      <alignment horizontal="left" wrapText="1"/>
    </xf>
    <xf numFmtId="0" fontId="7" fillId="0" borderId="3" xfId="29" applyFont="1" applyBorder="1" applyAlignment="1">
      <alignment horizontal="center" wrapText="1"/>
    </xf>
    <xf numFmtId="0" fontId="7" fillId="0" borderId="4" xfId="29" applyFont="1" applyBorder="1" applyAlignment="1">
      <alignment horizontal="center" wrapText="1"/>
    </xf>
    <xf numFmtId="0" fontId="7" fillId="0" borderId="8" xfId="29" applyFont="1" applyBorder="1" applyAlignment="1">
      <alignment horizontal="center" wrapText="1"/>
    </xf>
    <xf numFmtId="0" fontId="7" fillId="0" borderId="5" xfId="29" applyFont="1" applyBorder="1" applyAlignment="1">
      <alignment horizontal="center" wrapText="1"/>
    </xf>
    <xf numFmtId="0" fontId="7" fillId="0" borderId="9" xfId="29" applyFont="1" applyBorder="1" applyAlignment="1">
      <alignment horizontal="center" wrapText="1"/>
    </xf>
    <xf numFmtId="0" fontId="7" fillId="0" borderId="24" xfId="29" applyFont="1" applyBorder="1" applyAlignment="1">
      <alignment horizontal="left" vertical="top"/>
    </xf>
    <xf numFmtId="0" fontId="7" fillId="0" borderId="22" xfId="29" applyFont="1" applyBorder="1" applyAlignment="1">
      <alignment horizontal="left" vertical="top" wrapText="1"/>
    </xf>
    <xf numFmtId="0" fontId="7" fillId="0" borderId="0" xfId="29" applyFont="1" applyAlignment="1">
      <alignment horizontal="left" vertical="top" wrapText="1"/>
    </xf>
    <xf numFmtId="0" fontId="4" fillId="0" borderId="0" xfId="30" applyFont="1" applyAlignment="1">
      <alignment horizontal="center" vertical="center" wrapText="1"/>
    </xf>
    <xf numFmtId="0" fontId="7" fillId="0" borderId="0" xfId="30" applyFont="1" applyAlignment="1">
      <alignment horizontal="left" vertical="top" wrapText="1"/>
    </xf>
    <xf numFmtId="0" fontId="7" fillId="0" borderId="20" xfId="30" applyFont="1" applyBorder="1" applyAlignment="1">
      <alignment horizontal="left" wrapText="1"/>
    </xf>
    <xf numFmtId="0" fontId="7" fillId="0" borderId="21" xfId="30" applyFont="1" applyBorder="1" applyAlignment="1">
      <alignment horizontal="left" wrapText="1"/>
    </xf>
    <xf numFmtId="0" fontId="7" fillId="0" borderId="22" xfId="30" applyFont="1" applyBorder="1" applyAlignment="1">
      <alignment horizontal="left" wrapText="1"/>
    </xf>
    <xf numFmtId="0" fontId="7" fillId="0" borderId="23" xfId="30" applyFont="1" applyBorder="1" applyAlignment="1">
      <alignment horizontal="left" wrapText="1"/>
    </xf>
    <xf numFmtId="0" fontId="7" fillId="0" borderId="3" xfId="30" applyFont="1" applyBorder="1" applyAlignment="1">
      <alignment horizontal="center" wrapText="1"/>
    </xf>
    <xf numFmtId="0" fontId="7" fillId="0" borderId="4" xfId="30" applyFont="1" applyBorder="1" applyAlignment="1">
      <alignment horizontal="center" wrapText="1"/>
    </xf>
    <xf numFmtId="0" fontId="7" fillId="0" borderId="8" xfId="30" applyFont="1" applyBorder="1" applyAlignment="1">
      <alignment horizontal="center" wrapText="1"/>
    </xf>
    <xf numFmtId="0" fontId="7" fillId="0" borderId="5" xfId="30" applyFont="1" applyBorder="1" applyAlignment="1">
      <alignment horizontal="center" wrapText="1"/>
    </xf>
    <xf numFmtId="0" fontId="7" fillId="0" borderId="9" xfId="30" applyFont="1" applyBorder="1" applyAlignment="1">
      <alignment horizontal="center" wrapText="1"/>
    </xf>
    <xf numFmtId="0" fontId="7" fillId="0" borderId="24" xfId="30" applyFont="1" applyBorder="1" applyAlignment="1">
      <alignment horizontal="left" vertical="top"/>
    </xf>
    <xf numFmtId="0" fontId="7" fillId="0" borderId="22" xfId="30" applyFont="1" applyBorder="1" applyAlignment="1">
      <alignment horizontal="left" vertical="top" wrapText="1"/>
    </xf>
    <xf numFmtId="0" fontId="4" fillId="0" borderId="0" xfId="31" applyFont="1" applyAlignment="1">
      <alignment horizontal="center" vertical="center" wrapText="1"/>
    </xf>
    <xf numFmtId="0" fontId="7" fillId="0" borderId="20" xfId="31" applyFont="1" applyBorder="1" applyAlignment="1">
      <alignment horizontal="left" wrapText="1"/>
    </xf>
    <xf numFmtId="0" fontId="7" fillId="0" borderId="21" xfId="31" applyFont="1" applyBorder="1" applyAlignment="1">
      <alignment horizontal="left" wrapText="1"/>
    </xf>
    <xf numFmtId="0" fontId="7" fillId="0" borderId="22" xfId="31" applyFont="1" applyBorder="1" applyAlignment="1">
      <alignment horizontal="left" wrapText="1"/>
    </xf>
    <xf numFmtId="0" fontId="7" fillId="0" borderId="23" xfId="31" applyFont="1" applyBorder="1" applyAlignment="1">
      <alignment horizontal="left" wrapText="1"/>
    </xf>
    <xf numFmtId="0" fontId="7" fillId="0" borderId="3" xfId="31" applyFont="1" applyBorder="1" applyAlignment="1">
      <alignment horizontal="center" wrapText="1"/>
    </xf>
    <xf numFmtId="0" fontId="7" fillId="0" borderId="4" xfId="31" applyFont="1" applyBorder="1" applyAlignment="1">
      <alignment horizontal="center" wrapText="1"/>
    </xf>
    <xf numFmtId="0" fontId="7" fillId="0" borderId="8" xfId="31" applyFont="1" applyBorder="1" applyAlignment="1">
      <alignment horizontal="center" wrapText="1"/>
    </xf>
    <xf numFmtId="0" fontId="7" fillId="0" borderId="5" xfId="31" applyFont="1" applyBorder="1" applyAlignment="1">
      <alignment horizontal="center" wrapText="1"/>
    </xf>
    <xf numFmtId="0" fontId="7" fillId="0" borderId="9" xfId="31" applyFont="1" applyBorder="1" applyAlignment="1">
      <alignment horizontal="center" wrapText="1"/>
    </xf>
    <xf numFmtId="0" fontId="7" fillId="0" borderId="24" xfId="31" applyFont="1" applyBorder="1" applyAlignment="1">
      <alignment horizontal="left" vertical="top"/>
    </xf>
    <xf numFmtId="0" fontId="7" fillId="0" borderId="22" xfId="31" applyFont="1" applyBorder="1" applyAlignment="1">
      <alignment horizontal="left" vertical="top" wrapText="1"/>
    </xf>
    <xf numFmtId="0" fontId="7" fillId="0" borderId="0" xfId="31" applyFont="1" applyAlignment="1">
      <alignment horizontal="left" vertical="top" wrapText="1"/>
    </xf>
    <xf numFmtId="0" fontId="4" fillId="0" borderId="0" xfId="32" applyFont="1" applyAlignment="1">
      <alignment horizontal="center" vertical="center" wrapText="1"/>
    </xf>
    <xf numFmtId="0" fontId="7" fillId="0" borderId="20" xfId="32" applyFont="1" applyBorder="1" applyAlignment="1">
      <alignment horizontal="left" wrapText="1"/>
    </xf>
    <xf numFmtId="0" fontId="7" fillId="0" borderId="21" xfId="32" applyFont="1" applyBorder="1" applyAlignment="1">
      <alignment horizontal="left" wrapText="1"/>
    </xf>
    <xf numFmtId="0" fontId="7" fillId="0" borderId="22" xfId="32" applyFont="1" applyBorder="1" applyAlignment="1">
      <alignment horizontal="left" wrapText="1"/>
    </xf>
    <xf numFmtId="0" fontId="7" fillId="0" borderId="23" xfId="32" applyFont="1" applyBorder="1" applyAlignment="1">
      <alignment horizontal="left" wrapText="1"/>
    </xf>
    <xf numFmtId="0" fontId="7" fillId="0" borderId="3" xfId="32" applyFont="1" applyBorder="1" applyAlignment="1">
      <alignment horizontal="center" wrapText="1"/>
    </xf>
    <xf numFmtId="0" fontId="7" fillId="0" borderId="4" xfId="32" applyFont="1" applyBorder="1" applyAlignment="1">
      <alignment horizontal="center" wrapText="1"/>
    </xf>
    <xf numFmtId="0" fontId="7" fillId="0" borderId="8" xfId="32" applyFont="1" applyBorder="1" applyAlignment="1">
      <alignment horizontal="center" wrapText="1"/>
    </xf>
    <xf numFmtId="0" fontId="7" fillId="0" borderId="5" xfId="32" applyFont="1" applyBorder="1" applyAlignment="1">
      <alignment horizontal="center" wrapText="1"/>
    </xf>
    <xf numFmtId="0" fontId="7" fillId="0" borderId="9" xfId="32" applyFont="1" applyBorder="1" applyAlignment="1">
      <alignment horizontal="center" wrapText="1"/>
    </xf>
    <xf numFmtId="0" fontId="7" fillId="0" borderId="24" xfId="32" applyFont="1" applyBorder="1" applyAlignment="1">
      <alignment horizontal="left" vertical="top"/>
    </xf>
    <xf numFmtId="0" fontId="7" fillId="0" borderId="22" xfId="32" applyFont="1" applyBorder="1" applyAlignment="1">
      <alignment horizontal="left" vertical="top" wrapText="1"/>
    </xf>
    <xf numFmtId="0" fontId="7" fillId="0" borderId="0" xfId="32" applyFont="1" applyAlignment="1">
      <alignment horizontal="left" vertical="top" wrapText="1"/>
    </xf>
    <xf numFmtId="0" fontId="4" fillId="0" borderId="0" xfId="33" applyFont="1" applyAlignment="1">
      <alignment horizontal="center" vertical="center" wrapText="1"/>
    </xf>
    <xf numFmtId="0" fontId="7" fillId="0" borderId="20" xfId="33" applyFont="1" applyBorder="1" applyAlignment="1">
      <alignment horizontal="left" wrapText="1"/>
    </xf>
    <xf numFmtId="0" fontId="7" fillId="0" borderId="21" xfId="33" applyFont="1" applyBorder="1" applyAlignment="1">
      <alignment horizontal="left" wrapText="1"/>
    </xf>
    <xf numFmtId="0" fontId="7" fillId="0" borderId="22" xfId="33" applyFont="1" applyBorder="1" applyAlignment="1">
      <alignment horizontal="left" wrapText="1"/>
    </xf>
    <xf numFmtId="0" fontId="7" fillId="0" borderId="23" xfId="33" applyFont="1" applyBorder="1" applyAlignment="1">
      <alignment horizontal="left" wrapText="1"/>
    </xf>
    <xf numFmtId="0" fontId="7" fillId="0" borderId="3" xfId="33" applyFont="1" applyBorder="1" applyAlignment="1">
      <alignment horizontal="center" wrapText="1"/>
    </xf>
    <xf numFmtId="0" fontId="7" fillId="0" borderId="4" xfId="33" applyFont="1" applyBorder="1" applyAlignment="1">
      <alignment horizontal="center" wrapText="1"/>
    </xf>
    <xf numFmtId="0" fontId="7" fillId="0" borderId="8" xfId="33" applyFont="1" applyBorder="1" applyAlignment="1">
      <alignment horizontal="center" wrapText="1"/>
    </xf>
    <xf numFmtId="0" fontId="7" fillId="0" borderId="5" xfId="33" applyFont="1" applyBorder="1" applyAlignment="1">
      <alignment horizontal="center" wrapText="1"/>
    </xf>
    <xf numFmtId="0" fontId="7" fillId="0" borderId="9" xfId="33" applyFont="1" applyBorder="1" applyAlignment="1">
      <alignment horizontal="center" wrapText="1"/>
    </xf>
    <xf numFmtId="0" fontId="7" fillId="0" borderId="24" xfId="33" applyFont="1" applyBorder="1" applyAlignment="1">
      <alignment horizontal="left" vertical="top"/>
    </xf>
    <xf numFmtId="0" fontId="7" fillId="0" borderId="22" xfId="33" applyFont="1" applyBorder="1" applyAlignment="1">
      <alignment horizontal="left" vertical="top" wrapText="1"/>
    </xf>
    <xf numFmtId="0" fontId="7" fillId="0" borderId="0" xfId="33" applyFont="1" applyAlignment="1">
      <alignment horizontal="left" vertical="top" wrapText="1"/>
    </xf>
    <xf numFmtId="0" fontId="4" fillId="0" borderId="0" xfId="2" applyFont="1" applyAlignment="1">
      <alignment horizontal="center" vertical="center" wrapText="1"/>
    </xf>
    <xf numFmtId="0" fontId="7" fillId="0" borderId="20" xfId="2" applyFont="1" applyBorder="1" applyAlignment="1">
      <alignment horizontal="left" wrapText="1"/>
    </xf>
    <xf numFmtId="0" fontId="7" fillId="0" borderId="21" xfId="2" applyFont="1" applyBorder="1" applyAlignment="1">
      <alignment horizontal="left" wrapText="1"/>
    </xf>
    <xf numFmtId="0" fontId="7" fillId="0" borderId="22" xfId="2" applyFont="1" applyBorder="1" applyAlignment="1">
      <alignment horizontal="left" wrapText="1"/>
    </xf>
    <xf numFmtId="0" fontId="7" fillId="0" borderId="23" xfId="2" applyFont="1" applyBorder="1" applyAlignment="1">
      <alignment horizontal="left" wrapText="1"/>
    </xf>
    <xf numFmtId="0" fontId="7" fillId="0" borderId="3" xfId="2" applyFont="1" applyBorder="1" applyAlignment="1">
      <alignment horizontal="center" wrapText="1"/>
    </xf>
    <xf numFmtId="0" fontId="7" fillId="0" borderId="4" xfId="2" applyFont="1" applyBorder="1" applyAlignment="1">
      <alignment horizontal="center" wrapText="1"/>
    </xf>
    <xf numFmtId="0" fontId="7" fillId="0" borderId="8" xfId="2" applyFont="1" applyBorder="1" applyAlignment="1">
      <alignment horizontal="center" wrapText="1"/>
    </xf>
    <xf numFmtId="0" fontId="7" fillId="0" borderId="5" xfId="2" applyFont="1" applyBorder="1" applyAlignment="1">
      <alignment horizontal="center" wrapText="1"/>
    </xf>
    <xf numFmtId="0" fontId="7" fillId="0" borderId="9" xfId="2" applyFont="1" applyBorder="1" applyAlignment="1">
      <alignment horizontal="center" wrapText="1"/>
    </xf>
    <xf numFmtId="0" fontId="7" fillId="0" borderId="24" xfId="2" applyFont="1" applyBorder="1" applyAlignment="1">
      <alignment horizontal="left" vertical="top"/>
    </xf>
    <xf numFmtId="0" fontId="7" fillId="0" borderId="22" xfId="2" applyFont="1" applyBorder="1" applyAlignment="1">
      <alignment horizontal="left" vertical="top" wrapText="1"/>
    </xf>
    <xf numFmtId="0" fontId="7" fillId="0" borderId="0" xfId="2" applyFont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7" fillId="0" borderId="0" xfId="36" applyFont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36" applyFont="1" applyAlignment="1">
      <alignment horizontal="center" vertical="center" wrapText="1"/>
    </xf>
    <xf numFmtId="0" fontId="7" fillId="0" borderId="2" xfId="36" applyFont="1" applyBorder="1" applyAlignment="1">
      <alignment horizontal="left" wrapText="1"/>
    </xf>
    <xf numFmtId="0" fontId="7" fillId="0" borderId="6" xfId="36" applyFont="1" applyBorder="1" applyAlignment="1">
      <alignment horizontal="left" wrapText="1"/>
    </xf>
    <xf numFmtId="0" fontId="7" fillId="0" borderId="3" xfId="36" applyFont="1" applyBorder="1" applyAlignment="1">
      <alignment horizontal="center" wrapText="1"/>
    </xf>
    <xf numFmtId="0" fontId="7" fillId="0" borderId="4" xfId="36" applyFont="1" applyBorder="1" applyAlignment="1">
      <alignment horizontal="center" wrapText="1"/>
    </xf>
    <xf numFmtId="0" fontId="7" fillId="0" borderId="5" xfId="36" applyFont="1" applyBorder="1" applyAlignment="1">
      <alignment horizontal="center" wrapText="1"/>
    </xf>
    <xf numFmtId="0" fontId="7" fillId="0" borderId="0" xfId="34" applyFont="1" applyAlignment="1">
      <alignment horizontal="left" vertical="top" wrapText="1"/>
    </xf>
    <xf numFmtId="0" fontId="4" fillId="0" borderId="0" xfId="34" applyFont="1" applyAlignment="1">
      <alignment horizontal="center" vertical="center" wrapText="1"/>
    </xf>
    <xf numFmtId="0" fontId="7" fillId="0" borderId="2" xfId="34" applyFont="1" applyBorder="1" applyAlignment="1">
      <alignment horizontal="left" wrapText="1"/>
    </xf>
    <xf numFmtId="0" fontId="7" fillId="0" borderId="6" xfId="34" applyFont="1" applyBorder="1" applyAlignment="1">
      <alignment horizontal="left" wrapText="1"/>
    </xf>
    <xf numFmtId="0" fontId="7" fillId="0" borderId="3" xfId="34" applyFont="1" applyBorder="1" applyAlignment="1">
      <alignment horizontal="center" wrapText="1"/>
    </xf>
    <xf numFmtId="0" fontId="7" fillId="0" borderId="4" xfId="34" applyFont="1" applyBorder="1" applyAlignment="1">
      <alignment horizontal="center" wrapText="1"/>
    </xf>
    <xf numFmtId="0" fontId="7" fillId="0" borderId="5" xfId="34" applyFont="1" applyBorder="1" applyAlignment="1">
      <alignment horizontal="center" wrapText="1"/>
    </xf>
    <xf numFmtId="0" fontId="0" fillId="5" borderId="0" xfId="0" applyFill="1" applyAlignment="1">
      <alignment horizontal="left"/>
    </xf>
    <xf numFmtId="0" fontId="4" fillId="0" borderId="0" xfId="38" applyFont="1" applyAlignment="1">
      <alignment horizontal="center" vertical="center" wrapText="1"/>
    </xf>
    <xf numFmtId="0" fontId="7" fillId="0" borderId="20" xfId="38" applyFont="1" applyBorder="1" applyAlignment="1">
      <alignment horizontal="left" wrapText="1"/>
    </xf>
    <xf numFmtId="0" fontId="7" fillId="0" borderId="21" xfId="38" applyFont="1" applyBorder="1" applyAlignment="1">
      <alignment horizontal="left" wrapText="1"/>
    </xf>
    <xf numFmtId="0" fontId="7" fillId="0" borderId="27" xfId="38" applyFont="1" applyBorder="1" applyAlignment="1">
      <alignment horizontal="left" wrapText="1"/>
    </xf>
    <xf numFmtId="0" fontId="7" fillId="0" borderId="28" xfId="38" applyFont="1" applyBorder="1" applyAlignment="1">
      <alignment horizontal="left" wrapText="1"/>
    </xf>
    <xf numFmtId="0" fontId="7" fillId="0" borderId="22" xfId="38" applyFont="1" applyBorder="1" applyAlignment="1">
      <alignment horizontal="left" wrapText="1"/>
    </xf>
    <xf numFmtId="0" fontId="7" fillId="0" borderId="23" xfId="38" applyFont="1" applyBorder="1" applyAlignment="1">
      <alignment horizontal="left" wrapText="1"/>
    </xf>
    <xf numFmtId="0" fontId="7" fillId="0" borderId="3" xfId="38" applyFont="1" applyBorder="1" applyAlignment="1">
      <alignment horizontal="center" wrapText="1"/>
    </xf>
    <xf numFmtId="0" fontId="7" fillId="0" borderId="4" xfId="38" applyFont="1" applyBorder="1" applyAlignment="1">
      <alignment horizontal="center" wrapText="1"/>
    </xf>
    <xf numFmtId="0" fontId="7" fillId="0" borderId="30" xfId="38" applyFont="1" applyBorder="1" applyAlignment="1">
      <alignment horizontal="center" wrapText="1"/>
    </xf>
    <xf numFmtId="0" fontId="7" fillId="0" borderId="8" xfId="38" applyFont="1" applyBorder="1" applyAlignment="1">
      <alignment horizontal="center" wrapText="1"/>
    </xf>
    <xf numFmtId="0" fontId="7" fillId="0" borderId="5" xfId="38" applyFont="1" applyBorder="1" applyAlignment="1">
      <alignment horizontal="center" wrapText="1"/>
    </xf>
    <xf numFmtId="0" fontId="7" fillId="0" borderId="31" xfId="38" applyFont="1" applyBorder="1" applyAlignment="1">
      <alignment horizontal="center" wrapText="1"/>
    </xf>
    <xf numFmtId="0" fontId="7" fillId="0" borderId="9" xfId="38" applyFont="1" applyBorder="1" applyAlignment="1">
      <alignment horizontal="center" wrapText="1"/>
    </xf>
    <xf numFmtId="0" fontId="7" fillId="0" borderId="29" xfId="38" applyFont="1" applyBorder="1" applyAlignment="1">
      <alignment horizontal="center" wrapText="1"/>
    </xf>
    <xf numFmtId="0" fontId="7" fillId="0" borderId="7" xfId="38" applyFont="1" applyBorder="1" applyAlignment="1">
      <alignment horizontal="center" wrapText="1"/>
    </xf>
    <xf numFmtId="0" fontId="7" fillId="0" borderId="0" xfId="37" applyFont="1" applyAlignment="1">
      <alignment horizontal="left" vertical="top" wrapText="1"/>
    </xf>
    <xf numFmtId="0" fontId="4" fillId="0" borderId="0" xfId="37" applyFont="1" applyAlignment="1">
      <alignment horizontal="center" vertical="center" wrapText="1"/>
    </xf>
    <xf numFmtId="0" fontId="7" fillId="0" borderId="2" xfId="37" applyFont="1" applyBorder="1" applyAlignment="1">
      <alignment horizontal="left" wrapText="1"/>
    </xf>
    <xf numFmtId="0" fontId="7" fillId="0" borderId="6" xfId="37" applyFont="1" applyBorder="1" applyAlignment="1">
      <alignment horizontal="left" wrapText="1"/>
    </xf>
    <xf numFmtId="0" fontId="7" fillId="0" borderId="3" xfId="37" applyFont="1" applyBorder="1" applyAlignment="1">
      <alignment horizontal="center" wrapText="1"/>
    </xf>
    <xf numFmtId="0" fontId="7" fillId="0" borderId="4" xfId="37" applyFont="1" applyBorder="1" applyAlignment="1">
      <alignment horizontal="center" wrapText="1"/>
    </xf>
    <xf numFmtId="0" fontId="7" fillId="0" borderId="5" xfId="37" applyFont="1" applyBorder="1" applyAlignment="1">
      <alignment horizontal="center" wrapText="1"/>
    </xf>
    <xf numFmtId="0" fontId="4" fillId="0" borderId="0" xfId="35" applyFont="1" applyAlignment="1">
      <alignment horizontal="center" vertical="center" wrapText="1"/>
    </xf>
    <xf numFmtId="0" fontId="7" fillId="0" borderId="2" xfId="35" applyFont="1" applyBorder="1" applyAlignment="1">
      <alignment horizontal="left" wrapText="1"/>
    </xf>
    <xf numFmtId="0" fontId="7" fillId="0" borderId="6" xfId="35" applyFont="1" applyBorder="1" applyAlignment="1">
      <alignment horizontal="left" wrapText="1"/>
    </xf>
    <xf numFmtId="0" fontId="7" fillId="0" borderId="3" xfId="35" applyFont="1" applyBorder="1" applyAlignment="1">
      <alignment horizontal="center" wrapText="1"/>
    </xf>
    <xf numFmtId="0" fontId="7" fillId="0" borderId="4" xfId="35" applyFont="1" applyBorder="1" applyAlignment="1">
      <alignment horizontal="center" wrapText="1"/>
    </xf>
    <xf numFmtId="0" fontId="7" fillId="0" borderId="5" xfId="35" applyFont="1" applyBorder="1" applyAlignment="1">
      <alignment horizontal="center" wrapText="1"/>
    </xf>
    <xf numFmtId="0" fontId="7" fillId="0" borderId="0" xfId="35" applyFont="1" applyAlignment="1">
      <alignment horizontal="left" vertical="top" wrapText="1"/>
    </xf>
    <xf numFmtId="0" fontId="7" fillId="0" borderId="35" xfId="35" applyFont="1" applyBorder="1" applyAlignment="1">
      <alignment horizontal="left" wrapText="1"/>
    </xf>
    <xf numFmtId="0" fontId="0" fillId="0" borderId="0" xfId="0" applyBorder="1"/>
    <xf numFmtId="0" fontId="2" fillId="0" borderId="0" xfId="0" applyFont="1" applyBorder="1" applyAlignment="1">
      <alignment horizontal="center"/>
    </xf>
    <xf numFmtId="14" fontId="0" fillId="3" borderId="1" xfId="0" applyNumberFormat="1" applyFill="1" applyBorder="1"/>
    <xf numFmtId="0" fontId="0" fillId="0" borderId="1" xfId="0" applyBorder="1" applyAlignment="1">
      <alignment horizontal="right"/>
    </xf>
    <xf numFmtId="4" fontId="0" fillId="0" borderId="1" xfId="0" applyNumberFormat="1" applyBorder="1" applyAlignment="1">
      <alignment horizontal="left"/>
    </xf>
    <xf numFmtId="164" fontId="0" fillId="0" borderId="1" xfId="0" applyNumberFormat="1" applyBorder="1"/>
    <xf numFmtId="14" fontId="0" fillId="4" borderId="1" xfId="0" applyNumberFormat="1" applyFill="1" applyBorder="1"/>
    <xf numFmtId="14" fontId="0" fillId="5" borderId="1" xfId="0" applyNumberFormat="1" applyFill="1" applyBorder="1"/>
    <xf numFmtId="14" fontId="0" fillId="6" borderId="1" xfId="0" applyNumberFormat="1" applyFill="1" applyBorder="1"/>
    <xf numFmtId="164" fontId="0" fillId="0" borderId="1" xfId="0" applyNumberFormat="1" applyBorder="1" applyAlignment="1">
      <alignment horizontal="center"/>
    </xf>
    <xf numFmtId="4" fontId="0" fillId="5" borderId="1" xfId="0" applyNumberFormat="1" applyFill="1" applyBorder="1" applyAlignment="1">
      <alignment horizontal="left"/>
    </xf>
    <xf numFmtId="4" fontId="0" fillId="0" borderId="1" xfId="0" applyNumberFormat="1" applyFill="1" applyBorder="1" applyAlignment="1">
      <alignment horizontal="left"/>
    </xf>
    <xf numFmtId="3" fontId="0" fillId="0" borderId="1" xfId="0" applyNumberFormat="1" applyBorder="1"/>
    <xf numFmtId="164" fontId="0" fillId="0" borderId="1" xfId="0" applyNumberFormat="1" applyBorder="1" applyAlignment="1">
      <alignment horizontal="right"/>
    </xf>
    <xf numFmtId="3" fontId="0" fillId="5" borderId="1" xfId="0" applyNumberFormat="1" applyFill="1" applyBorder="1"/>
    <xf numFmtId="4" fontId="0" fillId="0" borderId="1" xfId="0" applyNumberFormat="1" applyBorder="1"/>
    <xf numFmtId="4" fontId="0" fillId="5" borderId="1" xfId="0" applyNumberFormat="1" applyFill="1" applyBorder="1"/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3" fontId="0" fillId="4" borderId="1" xfId="0" applyNumberFormat="1" applyFill="1" applyBorder="1"/>
    <xf numFmtId="3" fontId="0" fillId="6" borderId="1" xfId="0" applyNumberFormat="1" applyFill="1" applyBorder="1"/>
    <xf numFmtId="3" fontId="0" fillId="0" borderId="1" xfId="0" applyNumberFormat="1" applyFill="1" applyBorder="1"/>
    <xf numFmtId="3" fontId="0" fillId="0" borderId="1" xfId="0" applyNumberFormat="1" applyBorder="1" applyAlignment="1">
      <alignment horizontal="left"/>
    </xf>
    <xf numFmtId="0" fontId="7" fillId="0" borderId="12" xfId="21" applyFont="1" applyBorder="1" applyAlignment="1">
      <alignment horizontal="center" wrapText="1"/>
    </xf>
    <xf numFmtId="0" fontId="7" fillId="0" borderId="19" xfId="21" applyFont="1" applyBorder="1" applyAlignment="1">
      <alignment horizontal="center" wrapText="1"/>
    </xf>
    <xf numFmtId="0" fontId="7" fillId="0" borderId="11" xfId="21" applyFont="1" applyBorder="1" applyAlignment="1">
      <alignment horizontal="center" wrapText="1"/>
    </xf>
    <xf numFmtId="0" fontId="7" fillId="0" borderId="18" xfId="21" applyFont="1" applyBorder="1" applyAlignment="1">
      <alignment horizontal="center" wrapText="1"/>
    </xf>
    <xf numFmtId="0" fontId="7" fillId="0" borderId="24" xfId="21" applyFont="1" applyBorder="1" applyAlignment="1">
      <alignment horizontal="center" wrapText="1"/>
    </xf>
    <xf numFmtId="0" fontId="7" fillId="0" borderId="37" xfId="21" applyFont="1" applyBorder="1" applyAlignment="1">
      <alignment horizontal="center" wrapText="1"/>
    </xf>
    <xf numFmtId="0" fontId="4" fillId="0" borderId="38" xfId="21" applyFont="1" applyBorder="1" applyAlignment="1">
      <alignment horizontal="center" vertical="center" wrapText="1"/>
    </xf>
    <xf numFmtId="0" fontId="4" fillId="0" borderId="38" xfId="21" applyFont="1" applyBorder="1" applyAlignment="1">
      <alignment horizontal="center" vertical="center" wrapText="1"/>
    </xf>
    <xf numFmtId="0" fontId="7" fillId="0" borderId="20" xfId="21" applyFont="1" applyBorder="1" applyAlignment="1">
      <alignment horizontal="left" vertical="top"/>
    </xf>
    <xf numFmtId="0" fontId="7" fillId="0" borderId="22" xfId="21" applyFont="1" applyBorder="1" applyAlignment="1">
      <alignment horizontal="left" vertical="top"/>
    </xf>
    <xf numFmtId="0" fontId="7" fillId="0" borderId="36" xfId="21" applyFont="1" applyBorder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0" fontId="7" fillId="0" borderId="20" xfId="21" applyFont="1" applyBorder="1" applyAlignment="1">
      <alignment horizontal="center" wrapText="1"/>
    </xf>
    <xf numFmtId="0" fontId="7" fillId="0" borderId="21" xfId="21" applyFont="1" applyBorder="1" applyAlignment="1">
      <alignment horizontal="center" wrapText="1"/>
    </xf>
    <xf numFmtId="0" fontId="7" fillId="0" borderId="22" xfId="21" applyFont="1" applyBorder="1" applyAlignment="1">
      <alignment horizontal="center" wrapText="1"/>
    </xf>
    <xf numFmtId="0" fontId="7" fillId="0" borderId="23" xfId="21" applyFont="1" applyBorder="1" applyAlignment="1">
      <alignment horizontal="center" wrapText="1"/>
    </xf>
  </cellXfs>
  <cellStyles count="39">
    <cellStyle name="Normal" xfId="0" builtinId="0"/>
    <cellStyle name="Normal_2017 1. PTBA" xfId="3" xr:uid="{A934A721-AF25-4423-9B81-67B7F3045036}"/>
    <cellStyle name="Normal_2017 2. BTEK" xfId="4" xr:uid="{3F704F45-7503-4326-AE5D-2CACC2067F82}"/>
    <cellStyle name="Normal_2017 3. ULTJ" xfId="5" xr:uid="{177BB0F0-6BFA-48D8-8CD2-67108DF03A24}"/>
    <cellStyle name="Normal_2017 4. VOKS" xfId="6" xr:uid="{5E59F732-D8DC-4BA1-94E5-BB163F8FB313}"/>
    <cellStyle name="Normal_2017 5. INTD" xfId="7" xr:uid="{2B14E839-EEA5-4372-946B-99D7183B5680}"/>
    <cellStyle name="Normal_2017 6. BFIN" xfId="8" xr:uid="{C8B2AB31-503C-4F2E-A8E3-6CFB30277674}"/>
    <cellStyle name="Normal_2017 8. KKGI" xfId="9" xr:uid="{CD708060-0FF6-45B9-80E2-30E086852773}"/>
    <cellStyle name="Normal_2018 1. MFIN" xfId="10" xr:uid="{8DB4555F-3191-4295-BE59-C0226CC8169B}"/>
    <cellStyle name="Normal_2018 3. GEMA" xfId="11" xr:uid="{E0E1C15A-3E2F-4E10-A9FF-B49EE05A6A58}"/>
    <cellStyle name="Normal_2018 4. TOPS" xfId="12" xr:uid="{DAB7B1E3-2C1B-446B-A13E-05C3D4C1348C}"/>
    <cellStyle name="Normal_2018 6. MAPI" xfId="13" xr:uid="{2E817286-E7C0-4ACF-AECC-2193635AB10C}"/>
    <cellStyle name="Normal_2019 1. TBIG" xfId="14" xr:uid="{4C07A99A-A91D-4A50-BC16-971E3DF18469}"/>
    <cellStyle name="Normal_2019 2. ANDI" xfId="15" xr:uid="{0CD20E0C-91A3-42D0-BE36-B683AC461CAB}"/>
    <cellStyle name="Normal_2019 4. PTSN" xfId="16" xr:uid="{BF4462A1-95A6-4BF7-A70A-34ADE9130EE7}"/>
    <cellStyle name="Normal_2019 5. TAMU" xfId="17" xr:uid="{034178D3-A75E-4B4D-86E0-372E5600ED71}"/>
    <cellStyle name="Normal_2019 7. LPIN" xfId="18" xr:uid="{89EE3B57-9A4F-4198-B0A8-F13D3B0F027B}"/>
    <cellStyle name="Normal_2020 2. SIDO" xfId="19" xr:uid="{F80D585B-9DAF-48C1-A1F0-EFFD77672D11}"/>
    <cellStyle name="Normal_2020 5. UNVR" xfId="20" xr:uid="{C307FA85-509E-4152-8E62-14B6C0934359}"/>
    <cellStyle name="Normal_2021 2. SCMA" xfId="21" xr:uid="{FAF26CFA-9238-432B-A719-0BBEC80C5180}"/>
    <cellStyle name="Normal_2021 3. BBCA" xfId="22" xr:uid="{3B9CFB61-CF12-40EE-AFB9-C6C62E9993EB}"/>
    <cellStyle name="Normal_2021 6. SRTG" xfId="23" xr:uid="{38574060-CB01-4BEC-A2EF-C150588D7FD2}"/>
    <cellStyle name="Normal_2021 7. ERAA" xfId="24" xr:uid="{1C0E6904-B8F7-484B-9FC8-AA1E1A2AA4AC}"/>
    <cellStyle name="Normal_2021 8. HOKI" xfId="25" xr:uid="{08E95296-0918-47F8-96D3-0AE770859F18}"/>
    <cellStyle name="Normal_2022 1. BEBS" xfId="26" xr:uid="{178A6748-A7B6-4ED0-90F8-E7C6AFB82FC6}"/>
    <cellStyle name="Normal_2022 10. SILO" xfId="2" xr:uid="{92D71D12-585F-4E57-B89C-3E5AFE7010E9}"/>
    <cellStyle name="Normal_2022 2. BYAN" xfId="27" xr:uid="{3D1B1981-3073-4F3F-B8C1-81BA80CA77B3}"/>
    <cellStyle name="Normal_2022 3. TPIA" xfId="28" xr:uid="{4C46536C-5759-4C72-AA3B-26E676D00BE1}"/>
    <cellStyle name="Normal_2022 4. EKAD" xfId="29" xr:uid="{C345008B-608D-49EB-B09C-E7708A7F3575}"/>
    <cellStyle name="Normal_2022 5. JTPE" xfId="30" xr:uid="{9102138E-4C37-46DD-9EE2-E31949C5656F}"/>
    <cellStyle name="Normal_2022 7. PBSA" xfId="31" xr:uid="{AF438371-F55A-460D-A85C-040AC84C9F34}"/>
    <cellStyle name="Normal_2022 8. HOMI" xfId="32" xr:uid="{2C8A1C7C-C90E-40DA-905B-B2B74099FD72}"/>
    <cellStyle name="Normal_2022 9. HRUM" xfId="33" xr:uid="{B8B80C78-47BD-4D77-90C0-F3DEA48BAE1A}"/>
    <cellStyle name="Normal_NORMALITAS DATA BARU" xfId="36" xr:uid="{15AFCA23-0B44-4168-83DA-08711D14830A}"/>
    <cellStyle name="Normal_NORMALITAS DATA MARKET BARU" xfId="37" xr:uid="{AE8059B6-B06A-481F-BC69-73F52C8206E4}"/>
    <cellStyle name="Normal_Sheet1" xfId="1" xr:uid="{1FB28E68-066D-42B9-AEE1-9F30AECFEB8C}"/>
    <cellStyle name="Normal_Sheet1_1" xfId="34" xr:uid="{FD830466-CDC1-4752-8AE0-1961820DD967}"/>
    <cellStyle name="Normal_Sheet2_1" xfId="35" xr:uid="{3257B1ED-BCDA-447C-8012-73D9E958EBD8}"/>
    <cellStyle name="Normal_UJI BEDA" xfId="38" xr:uid="{BEB3D9C3-DC3F-4332-A5CB-B91D844E9F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5E7F1-589F-4E6C-B257-AC8FF0FA15ED}">
  <dimension ref="A1:R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2" max="2" width="6" bestFit="1" customWidth="1"/>
    <col min="3" max="3" width="10.140625" bestFit="1" customWidth="1"/>
    <col min="4" max="4" width="23" bestFit="1" customWidth="1"/>
    <col min="5" max="5" width="19.85546875" bestFit="1" customWidth="1"/>
    <col min="6" max="6" width="22.42578125" bestFit="1" customWidth="1"/>
    <col min="7" max="7" width="21.7109375" bestFit="1" customWidth="1"/>
    <col min="9" max="9" width="16.7109375" bestFit="1" customWidth="1"/>
    <col min="10" max="10" width="9.85546875" bestFit="1" customWidth="1"/>
    <col min="11" max="11" width="13.42578125" bestFit="1" customWidth="1"/>
    <col min="12" max="12" width="12.42578125" bestFit="1" customWidth="1"/>
    <col min="13" max="13" width="22.85546875" bestFit="1" customWidth="1"/>
    <col min="14" max="14" width="7" bestFit="1" customWidth="1"/>
    <col min="15" max="15" width="6" bestFit="1" customWidth="1"/>
  </cols>
  <sheetData>
    <row r="1" spans="1:1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18" x14ac:dyDescent="0.25">
      <c r="A2" s="1097">
        <v>42984</v>
      </c>
      <c r="B2" s="1098" t="s">
        <v>14</v>
      </c>
      <c r="C2" s="1099">
        <v>5824.13</v>
      </c>
      <c r="D2" s="12"/>
      <c r="E2" s="12"/>
      <c r="F2" s="12"/>
      <c r="G2" s="12"/>
    </row>
    <row r="3" spans="1:18" ht="15.75" thickBot="1" x14ac:dyDescent="0.3">
      <c r="A3" s="1097">
        <v>42985</v>
      </c>
      <c r="B3" s="1098">
        <v>242</v>
      </c>
      <c r="C3" s="1099">
        <v>5832.31</v>
      </c>
      <c r="D3" s="638">
        <f>(B3-B2)/B2</f>
        <v>-0.90142566191446027</v>
      </c>
      <c r="E3" s="638">
        <f>(C3-C2)/C2</f>
        <v>1.4045016165505047E-3</v>
      </c>
      <c r="F3" s="1100">
        <f>I12</f>
        <v>-3.7074662495015787E-3</v>
      </c>
      <c r="G3" s="1100">
        <f>K7</f>
        <v>-0.95332456861098214</v>
      </c>
      <c r="I3" s="643" t="s">
        <v>673</v>
      </c>
      <c r="J3" s="643"/>
      <c r="K3" s="643"/>
      <c r="L3" s="643"/>
      <c r="M3" s="643"/>
      <c r="N3" s="643"/>
      <c r="O3" s="643"/>
      <c r="P3" s="1095"/>
      <c r="Q3" s="1095"/>
      <c r="R3" s="1095"/>
    </row>
    <row r="4" spans="1:18" ht="17.25" customHeight="1" thickTop="1" x14ac:dyDescent="0.25">
      <c r="A4" s="1097">
        <v>42986</v>
      </c>
      <c r="B4" s="1098">
        <v>247.5</v>
      </c>
      <c r="C4" s="1099">
        <v>5857.11</v>
      </c>
      <c r="D4" s="638">
        <f t="shared" ref="D4:D67" si="0">(B4-B3)/B3</f>
        <v>2.2727272727272728E-2</v>
      </c>
      <c r="E4" s="638">
        <f t="shared" ref="E4:E67" si="1">(C4-C3)/C3</f>
        <v>4.2521745243307143E-3</v>
      </c>
      <c r="F4" s="638"/>
      <c r="G4" s="638"/>
      <c r="I4" s="645" t="s">
        <v>664</v>
      </c>
      <c r="J4" s="646"/>
      <c r="K4" s="649" t="s">
        <v>665</v>
      </c>
      <c r="L4" s="650"/>
      <c r="M4" s="28" t="s">
        <v>666</v>
      </c>
      <c r="N4" s="650" t="s">
        <v>667</v>
      </c>
      <c r="O4" s="652" t="s">
        <v>630</v>
      </c>
      <c r="P4" s="1095"/>
      <c r="Q4" s="1095"/>
      <c r="R4" s="1095"/>
    </row>
    <row r="5" spans="1:18" ht="15.75" thickBot="1" x14ac:dyDescent="0.3">
      <c r="A5" s="1097">
        <v>42989</v>
      </c>
      <c r="B5" s="1098">
        <v>247</v>
      </c>
      <c r="C5" s="1099">
        <v>5871.88</v>
      </c>
      <c r="D5" s="638">
        <f t="shared" si="0"/>
        <v>-2.0202020202020202E-3</v>
      </c>
      <c r="E5" s="638">
        <f t="shared" si="1"/>
        <v>2.5217214633156005E-3</v>
      </c>
      <c r="F5" s="638"/>
      <c r="G5" s="638"/>
      <c r="I5" s="647"/>
      <c r="J5" s="648"/>
      <c r="K5" s="29" t="s">
        <v>668</v>
      </c>
      <c r="L5" s="30" t="s">
        <v>669</v>
      </c>
      <c r="M5" s="30" t="s">
        <v>670</v>
      </c>
      <c r="N5" s="651"/>
      <c r="O5" s="653"/>
      <c r="P5" s="1095"/>
      <c r="Q5" s="1095"/>
      <c r="R5" s="1095"/>
    </row>
    <row r="6" spans="1:18" ht="15" customHeight="1" thickTop="1" x14ac:dyDescent="0.25">
      <c r="A6" s="1097">
        <v>42990</v>
      </c>
      <c r="B6" s="1098">
        <v>243.5</v>
      </c>
      <c r="C6" s="1099">
        <v>5872.37</v>
      </c>
      <c r="D6" s="638">
        <f t="shared" si="0"/>
        <v>-1.417004048582996E-2</v>
      </c>
      <c r="E6" s="638">
        <f t="shared" si="1"/>
        <v>8.3448571837261955E-5</v>
      </c>
      <c r="F6" s="638"/>
      <c r="G6" s="638"/>
      <c r="I6" s="654" t="s">
        <v>671</v>
      </c>
      <c r="J6" s="31" t="s">
        <v>672</v>
      </c>
      <c r="K6" s="32">
        <v>-14712721.658961959</v>
      </c>
      <c r="L6" s="33">
        <v>15855186.153343661</v>
      </c>
      <c r="M6" s="34"/>
      <c r="N6" s="33">
        <v>-0.92794379811549732</v>
      </c>
      <c r="O6" s="35">
        <v>0.35734958917979931</v>
      </c>
      <c r="P6" s="1095"/>
      <c r="Q6" s="1095"/>
      <c r="R6" s="1095"/>
    </row>
    <row r="7" spans="1:18" ht="15.75" thickBot="1" x14ac:dyDescent="0.3">
      <c r="A7" s="1097">
        <v>42991</v>
      </c>
      <c r="B7" s="1098" t="s">
        <v>7</v>
      </c>
      <c r="C7" s="1099">
        <v>5845.73</v>
      </c>
      <c r="D7" s="638">
        <f t="shared" si="0"/>
        <v>-0.17248459958932238</v>
      </c>
      <c r="E7" s="638">
        <f t="shared" si="1"/>
        <v>-4.5364988922701275E-3</v>
      </c>
      <c r="F7" s="638"/>
      <c r="G7" s="638"/>
      <c r="I7" s="655"/>
      <c r="J7" s="36" t="s">
        <v>679</v>
      </c>
      <c r="K7" s="37">
        <v>-0.95332456861098214</v>
      </c>
      <c r="L7" s="38">
        <v>4.2478962160968594</v>
      </c>
      <c r="M7" s="38">
        <v>-2.9712395832304585E-2</v>
      </c>
      <c r="N7" s="38">
        <v>-0.2244227542562082</v>
      </c>
      <c r="O7" s="39">
        <v>0.82323090671952115</v>
      </c>
      <c r="P7" s="1095"/>
      <c r="Q7" s="1095"/>
      <c r="R7" s="1095"/>
    </row>
    <row r="8" spans="1:18" ht="15.75" thickTop="1" x14ac:dyDescent="0.25">
      <c r="A8" s="1097">
        <v>42992</v>
      </c>
      <c r="B8" s="1098" t="s">
        <v>8</v>
      </c>
      <c r="C8" s="1099">
        <v>5852</v>
      </c>
      <c r="D8" s="638">
        <f t="shared" si="0"/>
        <v>-9.9255583126550868E-3</v>
      </c>
      <c r="E8" s="638">
        <f t="shared" si="1"/>
        <v>1.0725777618878116E-3</v>
      </c>
      <c r="F8" s="638"/>
      <c r="G8" s="638"/>
      <c r="I8" s="644" t="s">
        <v>687</v>
      </c>
      <c r="J8" s="644"/>
      <c r="K8" s="644"/>
      <c r="L8" s="644"/>
      <c r="M8" s="644"/>
      <c r="N8" s="644"/>
      <c r="O8" s="644"/>
      <c r="P8" s="1095"/>
      <c r="Q8" s="1095"/>
      <c r="R8" s="1095"/>
    </row>
    <row r="9" spans="1:18" x14ac:dyDescent="0.25">
      <c r="A9" s="1097">
        <v>42993</v>
      </c>
      <c r="B9" s="1098" t="s">
        <v>9</v>
      </c>
      <c r="C9" s="1099">
        <v>5872.39</v>
      </c>
      <c r="D9" s="638">
        <f t="shared" si="0"/>
        <v>-3.5087719298245612E-2</v>
      </c>
      <c r="E9" s="638">
        <f t="shared" si="1"/>
        <v>3.4842788790157772E-3</v>
      </c>
      <c r="F9" s="638"/>
      <c r="G9" s="638"/>
      <c r="P9" s="1095"/>
      <c r="Q9" s="1095"/>
      <c r="R9" s="1095"/>
    </row>
    <row r="10" spans="1:18" ht="15.75" thickBot="1" x14ac:dyDescent="0.3">
      <c r="A10" s="1097">
        <v>42996</v>
      </c>
      <c r="B10" s="1098" t="s">
        <v>10</v>
      </c>
      <c r="C10" s="1099">
        <v>5884.61</v>
      </c>
      <c r="D10" s="638">
        <f t="shared" si="0"/>
        <v>7.792207792207792E-2</v>
      </c>
      <c r="E10" s="638">
        <f t="shared" si="1"/>
        <v>2.0809244617607729E-3</v>
      </c>
      <c r="F10" s="638"/>
      <c r="G10" s="638"/>
      <c r="I10" s="643" t="s">
        <v>674</v>
      </c>
      <c r="J10" s="643"/>
      <c r="K10" s="27"/>
      <c r="P10" s="1095"/>
      <c r="Q10" s="1095"/>
      <c r="R10" s="1095"/>
    </row>
    <row r="11" spans="1:18" ht="16.5" thickTop="1" thickBot="1" x14ac:dyDescent="0.3">
      <c r="A11" s="1097">
        <v>42997</v>
      </c>
      <c r="B11" s="1098">
        <v>209</v>
      </c>
      <c r="C11" s="1099">
        <v>5901.32</v>
      </c>
      <c r="D11" s="638">
        <f t="shared" si="0"/>
        <v>7.2289156626506026E-3</v>
      </c>
      <c r="E11" s="638">
        <f t="shared" si="1"/>
        <v>2.8396104414736131E-3</v>
      </c>
      <c r="F11" s="638"/>
      <c r="G11" s="638"/>
      <c r="I11" s="554" t="s">
        <v>678</v>
      </c>
      <c r="J11" s="555" t="s">
        <v>676</v>
      </c>
      <c r="K11" s="27"/>
      <c r="P11" s="1095"/>
      <c r="Q11" s="1095"/>
      <c r="R11" s="1095"/>
    </row>
    <row r="12" spans="1:18" ht="16.5" thickTop="1" thickBot="1" x14ac:dyDescent="0.3">
      <c r="A12" s="1097">
        <v>42998</v>
      </c>
      <c r="B12" s="1098" t="s">
        <v>11</v>
      </c>
      <c r="C12" s="1099">
        <v>5906.57</v>
      </c>
      <c r="D12" s="638">
        <f t="shared" si="0"/>
        <v>-2.3923444976076554E-3</v>
      </c>
      <c r="E12" s="638">
        <f t="shared" si="1"/>
        <v>8.8963147228077796E-4</v>
      </c>
      <c r="F12" s="638"/>
      <c r="G12" s="638"/>
      <c r="I12" s="556">
        <v>-3.7074662495015787E-3</v>
      </c>
      <c r="J12" s="557">
        <v>2</v>
      </c>
      <c r="K12" s="27"/>
      <c r="P12" s="1095"/>
      <c r="Q12" s="1095"/>
      <c r="R12" s="1095"/>
    </row>
    <row r="13" spans="1:18" ht="15.75" thickTop="1" x14ac:dyDescent="0.25">
      <c r="A13" s="1097">
        <v>43000</v>
      </c>
      <c r="B13" s="1098" t="s">
        <v>12</v>
      </c>
      <c r="C13" s="1099">
        <v>5911.7</v>
      </c>
      <c r="D13" s="638">
        <f t="shared" si="0"/>
        <v>-1.4388489208633094E-2</v>
      </c>
      <c r="E13" s="638">
        <f t="shared" si="1"/>
        <v>8.685243720128788E-4</v>
      </c>
      <c r="F13" s="638"/>
      <c r="G13" s="638"/>
      <c r="I13" s="644" t="s">
        <v>677</v>
      </c>
      <c r="J13" s="644"/>
      <c r="K13" s="27"/>
      <c r="P13" s="1095"/>
      <c r="Q13" s="1095"/>
      <c r="R13" s="1095"/>
    </row>
    <row r="14" spans="1:18" x14ac:dyDescent="0.25">
      <c r="A14" s="1097">
        <v>43003</v>
      </c>
      <c r="B14" s="1098" t="s">
        <v>8</v>
      </c>
      <c r="C14" s="1099">
        <v>5894.61</v>
      </c>
      <c r="D14" s="638">
        <f t="shared" si="0"/>
        <v>-2.9197080291970802E-2</v>
      </c>
      <c r="E14" s="638">
        <f t="shared" si="1"/>
        <v>-2.8908774125886204E-3</v>
      </c>
      <c r="F14" s="638"/>
      <c r="G14" s="638"/>
      <c r="I14" s="1095"/>
      <c r="J14" s="1095"/>
      <c r="K14" s="1095"/>
      <c r="L14" s="1095"/>
      <c r="M14" s="1095"/>
      <c r="N14" s="1095"/>
      <c r="O14" s="1095"/>
      <c r="P14" s="1095"/>
      <c r="Q14" s="1095"/>
      <c r="R14" s="1095"/>
    </row>
    <row r="15" spans="1:18" x14ac:dyDescent="0.25">
      <c r="A15" s="1097">
        <v>43004</v>
      </c>
      <c r="B15" s="1098">
        <v>198</v>
      </c>
      <c r="C15" s="1099">
        <v>5863.96</v>
      </c>
      <c r="D15" s="638">
        <f t="shared" si="0"/>
        <v>-7.5187969924812026E-3</v>
      </c>
      <c r="E15" s="638">
        <f t="shared" si="1"/>
        <v>-5.1996654570870063E-3</v>
      </c>
      <c r="F15" s="638"/>
      <c r="G15" s="638"/>
      <c r="I15" s="1095"/>
      <c r="J15" s="1095"/>
      <c r="K15" s="1095"/>
      <c r="L15" s="1095"/>
      <c r="M15" s="1095"/>
      <c r="N15" s="1095"/>
      <c r="O15" s="1095"/>
      <c r="P15" s="1095"/>
      <c r="Q15" s="1095"/>
      <c r="R15" s="1095"/>
    </row>
    <row r="16" spans="1:18" x14ac:dyDescent="0.25">
      <c r="A16" s="1097">
        <v>43005</v>
      </c>
      <c r="B16" s="1098" t="s">
        <v>13</v>
      </c>
      <c r="C16" s="1099">
        <v>5863.02</v>
      </c>
      <c r="D16" s="638">
        <f t="shared" si="0"/>
        <v>-6.8181818181818177E-2</v>
      </c>
      <c r="E16" s="638">
        <f t="shared" si="1"/>
        <v>-1.6030122988553808E-4</v>
      </c>
      <c r="F16" s="638"/>
      <c r="G16" s="638"/>
      <c r="I16" s="1095"/>
      <c r="J16" s="1095"/>
      <c r="K16" s="1095"/>
      <c r="L16" s="1095"/>
      <c r="M16" s="1095"/>
      <c r="N16" s="1095"/>
      <c r="O16" s="1095"/>
      <c r="P16" s="1095"/>
      <c r="Q16" s="1095"/>
      <c r="R16" s="1095"/>
    </row>
    <row r="17" spans="1:18" x14ac:dyDescent="0.25">
      <c r="A17" s="1097">
        <v>43006</v>
      </c>
      <c r="B17" s="1098">
        <v>200</v>
      </c>
      <c r="C17" s="1099">
        <v>5841.04</v>
      </c>
      <c r="D17" s="638">
        <f t="shared" si="0"/>
        <v>8.4010840108401083E-2</v>
      </c>
      <c r="E17" s="638">
        <f t="shared" si="1"/>
        <v>-3.7489212044305616E-3</v>
      </c>
      <c r="F17" s="638"/>
      <c r="G17" s="638"/>
      <c r="I17" s="1095"/>
      <c r="J17" s="1095"/>
      <c r="K17" s="1095"/>
      <c r="L17" s="1095"/>
      <c r="M17" s="1095"/>
      <c r="N17" s="1095"/>
      <c r="O17" s="1095"/>
      <c r="P17" s="1095"/>
      <c r="Q17" s="1095"/>
      <c r="R17" s="1095"/>
    </row>
    <row r="18" spans="1:18" x14ac:dyDescent="0.25">
      <c r="A18" s="1097">
        <v>43007</v>
      </c>
      <c r="B18" s="1098">
        <v>209</v>
      </c>
      <c r="C18" s="1099">
        <v>5900.85</v>
      </c>
      <c r="D18" s="638">
        <f t="shared" si="0"/>
        <v>4.4999999999999998E-2</v>
      </c>
      <c r="E18" s="638">
        <f t="shared" si="1"/>
        <v>1.0239614863106639E-2</v>
      </c>
      <c r="F18" s="638"/>
      <c r="G18" s="638"/>
      <c r="I18" s="1096"/>
      <c r="J18" s="1096"/>
      <c r="K18" s="1096"/>
      <c r="L18" s="1096"/>
      <c r="M18" s="1096"/>
      <c r="N18" s="1096"/>
      <c r="O18" s="1096"/>
      <c r="P18" s="1096"/>
      <c r="Q18" s="1096"/>
      <c r="R18" s="1095"/>
    </row>
    <row r="19" spans="1:18" x14ac:dyDescent="0.25">
      <c r="A19" s="1097">
        <v>43010</v>
      </c>
      <c r="B19" s="1098">
        <v>201</v>
      </c>
      <c r="C19" s="1099">
        <v>5914.02</v>
      </c>
      <c r="D19" s="638">
        <f t="shared" si="0"/>
        <v>-3.8277511961722487E-2</v>
      </c>
      <c r="E19" s="638">
        <f t="shared" si="1"/>
        <v>2.2318818475304527E-3</v>
      </c>
      <c r="F19" s="638"/>
      <c r="G19" s="638"/>
      <c r="I19" s="1095"/>
      <c r="J19" s="1095"/>
      <c r="K19" s="1095"/>
      <c r="L19" s="1095"/>
      <c r="M19" s="1095"/>
      <c r="N19" s="1095"/>
      <c r="O19" s="1095"/>
      <c r="P19" s="1095"/>
      <c r="Q19" s="1095"/>
      <c r="R19" s="1095"/>
    </row>
    <row r="20" spans="1:18" x14ac:dyDescent="0.25">
      <c r="A20" s="1097">
        <v>43011</v>
      </c>
      <c r="B20" s="1098">
        <v>212</v>
      </c>
      <c r="C20" s="1099">
        <v>5939.45</v>
      </c>
      <c r="D20" s="638">
        <f t="shared" si="0"/>
        <v>5.4726368159203981E-2</v>
      </c>
      <c r="E20" s="638">
        <f t="shared" si="1"/>
        <v>4.2999516403392918E-3</v>
      </c>
      <c r="F20" s="638"/>
      <c r="G20" s="638"/>
      <c r="I20" s="1095"/>
      <c r="J20" s="1095"/>
      <c r="K20" s="1095"/>
      <c r="L20" s="1095"/>
      <c r="M20" s="1095"/>
      <c r="N20" s="1095"/>
      <c r="O20" s="1095"/>
      <c r="P20" s="1095"/>
      <c r="Q20" s="1095"/>
      <c r="R20" s="1095"/>
    </row>
    <row r="21" spans="1:18" x14ac:dyDescent="0.25">
      <c r="A21" s="1097">
        <v>43012</v>
      </c>
      <c r="B21" s="1098">
        <v>213</v>
      </c>
      <c r="C21" s="1099">
        <v>5951.47</v>
      </c>
      <c r="D21" s="638">
        <f>(B21-B20)/B20</f>
        <v>4.7169811320754715E-3</v>
      </c>
      <c r="E21" s="638">
        <f>(C21-C20)/C20</f>
        <v>2.023756408421729E-3</v>
      </c>
      <c r="F21" s="638"/>
      <c r="G21" s="638"/>
    </row>
    <row r="22" spans="1:18" x14ac:dyDescent="0.25">
      <c r="A22" s="1097">
        <v>43013</v>
      </c>
      <c r="B22" s="1098">
        <v>216.5</v>
      </c>
      <c r="C22" s="1099">
        <v>5901.9</v>
      </c>
      <c r="D22" s="638">
        <f t="shared" si="0"/>
        <v>1.6431924882629109E-2</v>
      </c>
      <c r="E22" s="638">
        <f t="shared" si="1"/>
        <v>-8.3290346754668378E-3</v>
      </c>
      <c r="F22" s="638"/>
      <c r="G22" s="638"/>
      <c r="P22" s="27"/>
    </row>
    <row r="23" spans="1:18" x14ac:dyDescent="0.25">
      <c r="A23" s="1097">
        <v>43014</v>
      </c>
      <c r="B23" s="1098">
        <v>222</v>
      </c>
      <c r="C23" s="1099">
        <v>5905.37</v>
      </c>
      <c r="D23" s="638">
        <f t="shared" si="0"/>
        <v>2.5404157043879907E-2</v>
      </c>
      <c r="E23" s="638">
        <f t="shared" si="1"/>
        <v>5.879462545960208E-4</v>
      </c>
      <c r="F23" s="638"/>
      <c r="G23" s="638"/>
      <c r="P23" s="27"/>
    </row>
    <row r="24" spans="1:18" x14ac:dyDescent="0.25">
      <c r="A24" s="1097">
        <v>43017</v>
      </c>
      <c r="B24" s="1098">
        <v>220</v>
      </c>
      <c r="C24" s="1099">
        <v>5914.93</v>
      </c>
      <c r="D24" s="638">
        <f t="shared" si="0"/>
        <v>-9.0090090090090089E-3</v>
      </c>
      <c r="E24" s="638">
        <f t="shared" si="1"/>
        <v>1.6188655410245929E-3</v>
      </c>
      <c r="F24" s="638"/>
      <c r="G24" s="638"/>
      <c r="P24" s="27"/>
    </row>
    <row r="25" spans="1:18" x14ac:dyDescent="0.25">
      <c r="A25" s="1097">
        <v>43018</v>
      </c>
      <c r="B25" s="1098">
        <v>217</v>
      </c>
      <c r="C25" s="1099">
        <v>5905.76</v>
      </c>
      <c r="D25" s="638">
        <f t="shared" si="0"/>
        <v>-1.3636363636363636E-2</v>
      </c>
      <c r="E25" s="638">
        <f t="shared" si="1"/>
        <v>-1.5503142049018454E-3</v>
      </c>
      <c r="F25" s="638"/>
      <c r="G25" s="638"/>
      <c r="P25" s="27"/>
    </row>
    <row r="26" spans="1:18" x14ac:dyDescent="0.25">
      <c r="A26" s="1097">
        <v>43019</v>
      </c>
      <c r="B26" s="1098">
        <v>225.5</v>
      </c>
      <c r="C26" s="1099">
        <v>5882.78</v>
      </c>
      <c r="D26" s="638">
        <f t="shared" si="0"/>
        <v>3.9170506912442393E-2</v>
      </c>
      <c r="E26" s="638">
        <f t="shared" si="1"/>
        <v>-3.8911164693452615E-3</v>
      </c>
      <c r="F26" s="638"/>
      <c r="G26" s="638"/>
      <c r="P26" s="27"/>
    </row>
    <row r="27" spans="1:18" ht="15.75" customHeight="1" x14ac:dyDescent="0.25">
      <c r="A27" s="1097">
        <v>43020</v>
      </c>
      <c r="B27" s="1098">
        <v>224</v>
      </c>
      <c r="C27" s="1099">
        <v>5926.2</v>
      </c>
      <c r="D27" s="638">
        <f t="shared" si="0"/>
        <v>-6.6518847006651885E-3</v>
      </c>
      <c r="E27" s="638">
        <f t="shared" si="1"/>
        <v>7.3808641492627766E-3</v>
      </c>
      <c r="F27" s="638"/>
      <c r="G27" s="638"/>
      <c r="P27" s="27"/>
    </row>
    <row r="28" spans="1:18" x14ac:dyDescent="0.25">
      <c r="A28" s="1097">
        <v>43021</v>
      </c>
      <c r="B28" s="1098">
        <v>221.5</v>
      </c>
      <c r="C28" s="1099">
        <v>5924.12</v>
      </c>
      <c r="D28" s="638">
        <f t="shared" si="0"/>
        <v>-1.1160714285714286E-2</v>
      </c>
      <c r="E28" s="638">
        <f t="shared" si="1"/>
        <v>-3.5098376700076392E-4</v>
      </c>
      <c r="F28" s="638"/>
      <c r="G28" s="638"/>
    </row>
    <row r="29" spans="1:18" x14ac:dyDescent="0.25">
      <c r="A29" s="1097">
        <v>43024</v>
      </c>
      <c r="B29" s="1098">
        <v>213</v>
      </c>
      <c r="C29" s="1099">
        <v>5949.7</v>
      </c>
      <c r="D29" s="638">
        <f t="shared" si="0"/>
        <v>-3.8374717832957109E-2</v>
      </c>
      <c r="E29" s="638">
        <f t="shared" si="1"/>
        <v>4.3179408924869734E-3</v>
      </c>
      <c r="F29" s="638"/>
      <c r="G29" s="638"/>
    </row>
    <row r="30" spans="1:18" x14ac:dyDescent="0.25">
      <c r="A30" s="1097">
        <v>43025</v>
      </c>
      <c r="B30" s="1098">
        <v>215</v>
      </c>
      <c r="C30" s="1099">
        <v>5947.33</v>
      </c>
      <c r="D30" s="638">
        <f t="shared" si="0"/>
        <v>9.3896713615023476E-3</v>
      </c>
      <c r="E30" s="638">
        <f t="shared" si="1"/>
        <v>-3.9833941207117855E-4</v>
      </c>
      <c r="F30" s="638"/>
      <c r="G30" s="638"/>
    </row>
    <row r="31" spans="1:18" x14ac:dyDescent="0.25">
      <c r="A31" s="1097">
        <v>43026</v>
      </c>
      <c r="B31" s="1098">
        <v>218.5</v>
      </c>
      <c r="C31" s="1099">
        <v>5929.2</v>
      </c>
      <c r="D31" s="638">
        <f t="shared" si="0"/>
        <v>1.627906976744186E-2</v>
      </c>
      <c r="E31" s="638">
        <f t="shared" si="1"/>
        <v>-3.0484267730225344E-3</v>
      </c>
      <c r="F31" s="638"/>
      <c r="G31" s="638"/>
    </row>
    <row r="32" spans="1:18" x14ac:dyDescent="0.25">
      <c r="A32" s="1097">
        <v>43027</v>
      </c>
      <c r="B32" s="1098">
        <v>220</v>
      </c>
      <c r="C32" s="1099">
        <v>5910.52</v>
      </c>
      <c r="D32" s="638">
        <f t="shared" si="0"/>
        <v>6.8649885583524023E-3</v>
      </c>
      <c r="E32" s="638">
        <f t="shared" si="1"/>
        <v>-3.1505093435875635E-3</v>
      </c>
      <c r="F32" s="638"/>
      <c r="G32" s="638"/>
    </row>
    <row r="33" spans="1:7" x14ac:dyDescent="0.25">
      <c r="A33" s="1097">
        <v>43028</v>
      </c>
      <c r="B33" s="1098">
        <v>212</v>
      </c>
      <c r="C33" s="1099">
        <v>5929.54</v>
      </c>
      <c r="D33" s="638">
        <f t="shared" si="0"/>
        <v>-3.6363636363636362E-2</v>
      </c>
      <c r="E33" s="638">
        <f t="shared" si="1"/>
        <v>3.2179909720294535E-3</v>
      </c>
      <c r="F33" s="638"/>
      <c r="G33" s="638"/>
    </row>
    <row r="34" spans="1:7" x14ac:dyDescent="0.25">
      <c r="A34" s="1097">
        <v>43031</v>
      </c>
      <c r="B34" s="1098">
        <v>214</v>
      </c>
      <c r="C34" s="1099">
        <v>5950.02</v>
      </c>
      <c r="D34" s="638">
        <f t="shared" si="0"/>
        <v>9.433962264150943E-3</v>
      </c>
      <c r="E34" s="638">
        <f t="shared" si="1"/>
        <v>3.4538935566672075E-3</v>
      </c>
      <c r="F34" s="638"/>
      <c r="G34" s="638"/>
    </row>
    <row r="35" spans="1:7" x14ac:dyDescent="0.25">
      <c r="A35" s="1097">
        <v>43032</v>
      </c>
      <c r="B35" s="1098">
        <v>216</v>
      </c>
      <c r="C35" s="1099">
        <v>5952.07</v>
      </c>
      <c r="D35" s="638">
        <f t="shared" si="0"/>
        <v>9.3457943925233638E-3</v>
      </c>
      <c r="E35" s="638">
        <f t="shared" si="1"/>
        <v>3.4453665701951794E-4</v>
      </c>
      <c r="F35" s="638"/>
      <c r="G35" s="638"/>
    </row>
    <row r="36" spans="1:7" x14ac:dyDescent="0.25">
      <c r="A36" s="1097">
        <v>43033</v>
      </c>
      <c r="B36" s="1098">
        <v>214.5</v>
      </c>
      <c r="C36" s="1099">
        <v>6025.43</v>
      </c>
      <c r="D36" s="638">
        <f t="shared" si="0"/>
        <v>-6.9444444444444441E-3</v>
      </c>
      <c r="E36" s="638">
        <f t="shared" si="1"/>
        <v>1.2325123864470778E-2</v>
      </c>
      <c r="F36" s="638"/>
      <c r="G36" s="638"/>
    </row>
    <row r="37" spans="1:7" x14ac:dyDescent="0.25">
      <c r="A37" s="1097">
        <v>43034</v>
      </c>
      <c r="B37" s="1098">
        <v>220.5</v>
      </c>
      <c r="C37" s="1099">
        <v>5995.84</v>
      </c>
      <c r="D37" s="638">
        <f t="shared" si="0"/>
        <v>2.7972027972027972E-2</v>
      </c>
      <c r="E37" s="638">
        <f t="shared" si="1"/>
        <v>-4.9108528353993229E-3</v>
      </c>
      <c r="F37" s="638"/>
      <c r="G37" s="638"/>
    </row>
    <row r="38" spans="1:7" x14ac:dyDescent="0.25">
      <c r="A38" s="1097">
        <v>43035</v>
      </c>
      <c r="B38" s="1098">
        <v>218.5</v>
      </c>
      <c r="C38" s="1099">
        <v>5975.28</v>
      </c>
      <c r="D38" s="638">
        <f t="shared" si="0"/>
        <v>-9.0702947845804991E-3</v>
      </c>
      <c r="E38" s="638">
        <f t="shared" si="1"/>
        <v>-3.4290441372685728E-3</v>
      </c>
      <c r="F38" s="638"/>
      <c r="G38" s="638"/>
    </row>
    <row r="39" spans="1:7" x14ac:dyDescent="0.25">
      <c r="A39" s="1097">
        <v>43038</v>
      </c>
      <c r="B39" s="1098">
        <v>228.5</v>
      </c>
      <c r="C39" s="1099">
        <v>5974.07</v>
      </c>
      <c r="D39" s="638">
        <f t="shared" si="0"/>
        <v>4.5766590389016017E-2</v>
      </c>
      <c r="E39" s="638">
        <f t="shared" si="1"/>
        <v>-2.0250097066581589E-4</v>
      </c>
      <c r="F39" s="638"/>
      <c r="G39" s="638"/>
    </row>
    <row r="40" spans="1:7" x14ac:dyDescent="0.25">
      <c r="A40" s="1097">
        <v>43039</v>
      </c>
      <c r="B40" s="1098">
        <v>229.5</v>
      </c>
      <c r="C40" s="1099">
        <v>6005.78</v>
      </c>
      <c r="D40" s="638">
        <f t="shared" si="0"/>
        <v>4.3763676148796497E-3</v>
      </c>
      <c r="E40" s="638">
        <f t="shared" si="1"/>
        <v>5.3079391436658824E-3</v>
      </c>
      <c r="F40" s="638"/>
      <c r="G40" s="638"/>
    </row>
    <row r="41" spans="1:7" x14ac:dyDescent="0.25">
      <c r="A41" s="1097">
        <v>43040</v>
      </c>
      <c r="B41" s="1098">
        <v>233.5</v>
      </c>
      <c r="C41" s="1099">
        <v>6038.14</v>
      </c>
      <c r="D41" s="638">
        <f t="shared" si="0"/>
        <v>1.7429193899782137E-2</v>
      </c>
      <c r="E41" s="638">
        <f t="shared" si="1"/>
        <v>5.3881427558119983E-3</v>
      </c>
      <c r="F41" s="638"/>
      <c r="G41" s="638"/>
    </row>
    <row r="42" spans="1:7" x14ac:dyDescent="0.25">
      <c r="A42" s="1097">
        <v>43041</v>
      </c>
      <c r="B42" s="1098">
        <v>231.5</v>
      </c>
      <c r="C42" s="1099">
        <v>6031.1</v>
      </c>
      <c r="D42" s="638">
        <f t="shared" si="0"/>
        <v>-8.5653104925053538E-3</v>
      </c>
      <c r="E42" s="638">
        <f t="shared" si="1"/>
        <v>-1.1659219560990574E-3</v>
      </c>
      <c r="F42" s="638"/>
      <c r="G42" s="638"/>
    </row>
    <row r="43" spans="1:7" x14ac:dyDescent="0.25">
      <c r="A43" s="1097">
        <v>43042</v>
      </c>
      <c r="B43" s="1098">
        <v>231</v>
      </c>
      <c r="C43" s="1099">
        <v>6039.54</v>
      </c>
      <c r="D43" s="638">
        <f t="shared" si="0"/>
        <v>-2.1598272138228943E-3</v>
      </c>
      <c r="E43" s="638">
        <f t="shared" si="1"/>
        <v>1.3994130423968429E-3</v>
      </c>
      <c r="F43" s="638"/>
      <c r="G43" s="638"/>
    </row>
    <row r="44" spans="1:7" x14ac:dyDescent="0.25">
      <c r="A44" s="1097">
        <v>43045</v>
      </c>
      <c r="B44" s="1098">
        <v>228</v>
      </c>
      <c r="C44" s="1099">
        <v>6050.82</v>
      </c>
      <c r="D44" s="638">
        <f t="shared" si="0"/>
        <v>-1.2987012987012988E-2</v>
      </c>
      <c r="E44" s="638">
        <f t="shared" si="1"/>
        <v>1.8676919103110081E-3</v>
      </c>
      <c r="F44" s="638"/>
      <c r="G44" s="638"/>
    </row>
    <row r="45" spans="1:7" x14ac:dyDescent="0.25">
      <c r="A45" s="1097">
        <v>43046</v>
      </c>
      <c r="B45" s="1098">
        <v>241</v>
      </c>
      <c r="C45" s="1099">
        <v>6060.45</v>
      </c>
      <c r="D45" s="638">
        <f t="shared" si="0"/>
        <v>5.701754385964912E-2</v>
      </c>
      <c r="E45" s="638">
        <f t="shared" si="1"/>
        <v>1.5915198270647795E-3</v>
      </c>
      <c r="F45" s="638"/>
      <c r="G45" s="638"/>
    </row>
    <row r="46" spans="1:7" x14ac:dyDescent="0.25">
      <c r="A46" s="1097">
        <v>43047</v>
      </c>
      <c r="B46" s="1098">
        <v>235</v>
      </c>
      <c r="C46" s="1099">
        <v>6049.38</v>
      </c>
      <c r="D46" s="638">
        <f t="shared" si="0"/>
        <v>-2.4896265560165973E-2</v>
      </c>
      <c r="E46" s="638">
        <f t="shared" si="1"/>
        <v>-1.8265970348736E-3</v>
      </c>
      <c r="F46" s="638"/>
      <c r="G46" s="638"/>
    </row>
    <row r="47" spans="1:7" x14ac:dyDescent="0.25">
      <c r="A47" s="1097">
        <v>43048</v>
      </c>
      <c r="B47" s="1098">
        <v>236</v>
      </c>
      <c r="C47" s="1099">
        <v>6042.45</v>
      </c>
      <c r="D47" s="638">
        <f t="shared" si="0"/>
        <v>4.2553191489361703E-3</v>
      </c>
      <c r="E47" s="638">
        <f t="shared" si="1"/>
        <v>-1.1455719429099001E-3</v>
      </c>
      <c r="F47" s="638"/>
      <c r="G47" s="638"/>
    </row>
    <row r="48" spans="1:7" x14ac:dyDescent="0.25">
      <c r="A48" s="1097">
        <v>43049</v>
      </c>
      <c r="B48" s="1098">
        <v>237.5</v>
      </c>
      <c r="C48" s="1099">
        <v>6021.82</v>
      </c>
      <c r="D48" s="638">
        <f t="shared" si="0"/>
        <v>6.3559322033898309E-3</v>
      </c>
      <c r="E48" s="638">
        <f t="shared" si="1"/>
        <v>-3.4141780238148615E-3</v>
      </c>
      <c r="F48" s="638"/>
      <c r="G48" s="638"/>
    </row>
    <row r="49" spans="1:7" x14ac:dyDescent="0.25">
      <c r="A49" s="1097">
        <v>43052</v>
      </c>
      <c r="B49" s="1098">
        <v>240</v>
      </c>
      <c r="C49" s="1099">
        <v>6021.45</v>
      </c>
      <c r="D49" s="638">
        <f t="shared" si="0"/>
        <v>1.0526315789473684E-2</v>
      </c>
      <c r="E49" s="638">
        <f t="shared" si="1"/>
        <v>-6.1443218163261424E-5</v>
      </c>
      <c r="F49" s="638"/>
      <c r="G49" s="638"/>
    </row>
    <row r="50" spans="1:7" x14ac:dyDescent="0.25">
      <c r="A50" s="1097">
        <v>43053</v>
      </c>
      <c r="B50" s="1098">
        <v>236</v>
      </c>
      <c r="C50" s="1099">
        <v>5988.29</v>
      </c>
      <c r="D50" s="638">
        <f t="shared" si="0"/>
        <v>-1.6666666666666666E-2</v>
      </c>
      <c r="E50" s="638">
        <f t="shared" si="1"/>
        <v>-5.5069792159695517E-3</v>
      </c>
      <c r="F50" s="638"/>
      <c r="G50" s="638"/>
    </row>
    <row r="51" spans="1:7" x14ac:dyDescent="0.25">
      <c r="A51" s="1097">
        <v>43054</v>
      </c>
      <c r="B51" s="1098">
        <v>224.5</v>
      </c>
      <c r="C51" s="1099">
        <v>5972.31</v>
      </c>
      <c r="D51" s="638">
        <f t="shared" si="0"/>
        <v>-4.8728813559322036E-2</v>
      </c>
      <c r="E51" s="638">
        <f t="shared" si="1"/>
        <v>-2.6685414367038944E-3</v>
      </c>
      <c r="F51" s="638"/>
      <c r="G51" s="638"/>
    </row>
    <row r="52" spans="1:7" x14ac:dyDescent="0.25">
      <c r="A52" s="1097">
        <v>43055</v>
      </c>
      <c r="B52" s="1098">
        <v>222.5</v>
      </c>
      <c r="C52" s="1099">
        <v>6037.9</v>
      </c>
      <c r="D52" s="638">
        <f t="shared" si="0"/>
        <v>-8.9086859688195987E-3</v>
      </c>
      <c r="E52" s="638">
        <f t="shared" si="1"/>
        <v>1.0982350212899068E-2</v>
      </c>
      <c r="F52" s="638"/>
      <c r="G52" s="638"/>
    </row>
    <row r="53" spans="1:7" x14ac:dyDescent="0.25">
      <c r="A53" s="1097">
        <v>43056</v>
      </c>
      <c r="B53" s="1098">
        <v>224</v>
      </c>
      <c r="C53" s="1099">
        <v>6051.73</v>
      </c>
      <c r="D53" s="638">
        <f t="shared" si="0"/>
        <v>6.7415730337078653E-3</v>
      </c>
      <c r="E53" s="638">
        <f t="shared" si="1"/>
        <v>2.2905314761754794E-3</v>
      </c>
      <c r="F53" s="638"/>
      <c r="G53" s="638"/>
    </row>
    <row r="54" spans="1:7" x14ac:dyDescent="0.25">
      <c r="A54" s="1097">
        <v>43059</v>
      </c>
      <c r="B54" s="1098">
        <v>223.5</v>
      </c>
      <c r="C54" s="1099">
        <v>6053.28</v>
      </c>
      <c r="D54" s="638">
        <f t="shared" si="0"/>
        <v>-2.232142857142857E-3</v>
      </c>
      <c r="E54" s="638">
        <f t="shared" si="1"/>
        <v>2.5612510802699095E-4</v>
      </c>
      <c r="F54" s="638"/>
      <c r="G54" s="638"/>
    </row>
    <row r="55" spans="1:7" x14ac:dyDescent="0.25">
      <c r="A55" s="1097">
        <v>43060</v>
      </c>
      <c r="B55" s="1098">
        <v>215.5</v>
      </c>
      <c r="C55" s="1099">
        <v>6031.86</v>
      </c>
      <c r="D55" s="638">
        <f t="shared" si="0"/>
        <v>-3.5794183445190156E-2</v>
      </c>
      <c r="E55" s="638">
        <f t="shared" si="1"/>
        <v>-3.5385774324002976E-3</v>
      </c>
      <c r="F55" s="638"/>
      <c r="G55" s="638"/>
    </row>
    <row r="56" spans="1:7" x14ac:dyDescent="0.25">
      <c r="A56" s="1097">
        <v>43061</v>
      </c>
      <c r="B56" s="1098">
        <v>221</v>
      </c>
      <c r="C56" s="1099">
        <v>6069.78</v>
      </c>
      <c r="D56" s="638">
        <f t="shared" si="0"/>
        <v>2.5522041763341066E-2</v>
      </c>
      <c r="E56" s="638">
        <f t="shared" si="1"/>
        <v>6.2866180581114409E-3</v>
      </c>
      <c r="F56" s="638"/>
      <c r="G56" s="638"/>
    </row>
    <row r="57" spans="1:7" x14ac:dyDescent="0.25">
      <c r="A57" s="1097">
        <v>43062</v>
      </c>
      <c r="B57" s="1098">
        <v>218</v>
      </c>
      <c r="C57" s="1099">
        <v>6063.24</v>
      </c>
      <c r="D57" s="638">
        <f t="shared" si="0"/>
        <v>-1.3574660633484163E-2</v>
      </c>
      <c r="E57" s="638">
        <f t="shared" si="1"/>
        <v>-1.0774690351215306E-3</v>
      </c>
      <c r="F57" s="638"/>
      <c r="G57" s="638"/>
    </row>
    <row r="58" spans="1:7" x14ac:dyDescent="0.25">
      <c r="A58" s="1097">
        <v>43063</v>
      </c>
      <c r="B58" s="1098">
        <v>216</v>
      </c>
      <c r="C58" s="1099">
        <v>6067.14</v>
      </c>
      <c r="D58" s="638">
        <f t="shared" si="0"/>
        <v>-9.1743119266055051E-3</v>
      </c>
      <c r="E58" s="638">
        <f t="shared" si="1"/>
        <v>6.4322045638974307E-4</v>
      </c>
      <c r="F58" s="638"/>
      <c r="G58" s="638"/>
    </row>
    <row r="59" spans="1:7" x14ac:dyDescent="0.25">
      <c r="A59" s="1097">
        <v>43066</v>
      </c>
      <c r="B59" s="1098">
        <v>218</v>
      </c>
      <c r="C59" s="1099">
        <v>6064.58</v>
      </c>
      <c r="D59" s="638">
        <f t="shared" si="0"/>
        <v>9.2592592592592587E-3</v>
      </c>
      <c r="E59" s="638">
        <f t="shared" si="1"/>
        <v>-4.2194510098669227E-4</v>
      </c>
      <c r="F59" s="638"/>
      <c r="G59" s="638"/>
    </row>
    <row r="60" spans="1:7" x14ac:dyDescent="0.25">
      <c r="A60" s="1097">
        <v>43067</v>
      </c>
      <c r="B60" s="1098">
        <v>217</v>
      </c>
      <c r="C60" s="1099">
        <v>6070.71</v>
      </c>
      <c r="D60" s="638">
        <f t="shared" si="0"/>
        <v>-4.5871559633027525E-3</v>
      </c>
      <c r="E60" s="638">
        <f t="shared" si="1"/>
        <v>1.0107872268153952E-3</v>
      </c>
      <c r="F60" s="638"/>
      <c r="G60" s="638"/>
    </row>
    <row r="61" spans="1:7" x14ac:dyDescent="0.25">
      <c r="A61" s="1097">
        <v>43068</v>
      </c>
      <c r="B61" s="1098">
        <v>225</v>
      </c>
      <c r="C61" s="1099">
        <v>6061.36</v>
      </c>
      <c r="D61" s="638">
        <f t="shared" si="0"/>
        <v>3.6866359447004608E-2</v>
      </c>
      <c r="E61" s="638">
        <f t="shared" si="1"/>
        <v>-1.5401822851034497E-3</v>
      </c>
      <c r="F61" s="3" t="s">
        <v>16</v>
      </c>
      <c r="G61" s="3" t="s">
        <v>17</v>
      </c>
    </row>
    <row r="62" spans="1:7" x14ac:dyDescent="0.25">
      <c r="A62" s="1101">
        <v>43069</v>
      </c>
      <c r="B62" s="1098">
        <v>225</v>
      </c>
      <c r="C62" s="1099">
        <v>5952.13</v>
      </c>
      <c r="D62" s="638">
        <f t="shared" si="0"/>
        <v>0</v>
      </c>
      <c r="E62" s="638">
        <f t="shared" si="1"/>
        <v>-1.8020708223896877E-2</v>
      </c>
      <c r="F62" s="638">
        <f>$F$3+$G$3*E62</f>
        <v>1.3472117644109289E-2</v>
      </c>
      <c r="G62" s="638">
        <f>D62-F62</f>
        <v>-1.3472117644109289E-2</v>
      </c>
    </row>
    <row r="63" spans="1:7" x14ac:dyDescent="0.25">
      <c r="A63" s="1101">
        <v>43070</v>
      </c>
      <c r="B63" s="1098">
        <v>225</v>
      </c>
      <c r="C63" s="1099">
        <v>5952.13</v>
      </c>
      <c r="D63" s="638">
        <f t="shared" si="0"/>
        <v>0</v>
      </c>
      <c r="E63" s="638">
        <f t="shared" si="1"/>
        <v>0</v>
      </c>
      <c r="F63" s="638">
        <f>$F$3+$G$3*E63</f>
        <v>-3.7074662495015787E-3</v>
      </c>
      <c r="G63" s="638">
        <f t="shared" ref="G63:G82" si="2">D63-F63</f>
        <v>3.7074662495015787E-3</v>
      </c>
    </row>
    <row r="64" spans="1:7" x14ac:dyDescent="0.25">
      <c r="A64" s="1101">
        <v>43073</v>
      </c>
      <c r="B64" s="1098">
        <v>229.5</v>
      </c>
      <c r="C64" s="1099">
        <v>5998.19</v>
      </c>
      <c r="D64" s="638">
        <f t="shared" si="0"/>
        <v>0.02</v>
      </c>
      <c r="E64" s="638">
        <f t="shared" si="1"/>
        <v>7.7384062512074652E-3</v>
      </c>
      <c r="F64" s="638">
        <f>$F$3+$G$3*E64</f>
        <v>-1.1084679050670463E-2</v>
      </c>
      <c r="G64" s="638">
        <f t="shared" si="2"/>
        <v>3.1084679050670465E-2</v>
      </c>
    </row>
    <row r="65" spans="1:7" x14ac:dyDescent="0.25">
      <c r="A65" s="1101">
        <v>43074</v>
      </c>
      <c r="B65" s="1098">
        <v>224</v>
      </c>
      <c r="C65" s="1099">
        <v>6000.47</v>
      </c>
      <c r="D65" s="638">
        <f t="shared" si="0"/>
        <v>-2.3965141612200435E-2</v>
      </c>
      <c r="E65" s="638">
        <f t="shared" si="1"/>
        <v>3.8011466792493316E-4</v>
      </c>
      <c r="F65" s="638">
        <f>$F$3+$G$3*E65</f>
        <v>-4.0698389013238221E-3</v>
      </c>
      <c r="G65" s="638">
        <f t="shared" si="2"/>
        <v>-1.9895302710876611E-2</v>
      </c>
    </row>
    <row r="66" spans="1:7" x14ac:dyDescent="0.25">
      <c r="A66" s="1101">
        <v>43075</v>
      </c>
      <c r="B66" s="1098">
        <v>222</v>
      </c>
      <c r="C66" s="1099">
        <v>6035.5</v>
      </c>
      <c r="D66" s="638">
        <f t="shared" si="0"/>
        <v>-8.9285714285714281E-3</v>
      </c>
      <c r="E66" s="638">
        <f t="shared" si="1"/>
        <v>5.8378760330440359E-3</v>
      </c>
      <c r="F66" s="638">
        <f>$F$3+$G$3*E66</f>
        <v>-9.2728569003076751E-3</v>
      </c>
      <c r="G66" s="638">
        <f t="shared" si="2"/>
        <v>3.4428547173624702E-4</v>
      </c>
    </row>
    <row r="67" spans="1:7" x14ac:dyDescent="0.25">
      <c r="A67" s="1101">
        <v>43076</v>
      </c>
      <c r="B67" s="1098">
        <v>219</v>
      </c>
      <c r="C67" s="1099">
        <v>6006.83</v>
      </c>
      <c r="D67" s="638">
        <f t="shared" si="0"/>
        <v>-1.3513513513513514E-2</v>
      </c>
      <c r="E67" s="638">
        <f t="shared" si="1"/>
        <v>-4.7502278187391391E-3</v>
      </c>
      <c r="F67" s="638">
        <f>$F$3+$G$3*E67</f>
        <v>8.2104263660179744E-4</v>
      </c>
      <c r="G67" s="638">
        <f t="shared" si="2"/>
        <v>-1.4334556150115311E-2</v>
      </c>
    </row>
    <row r="68" spans="1:7" x14ac:dyDescent="0.25">
      <c r="A68" s="1101">
        <v>43077</v>
      </c>
      <c r="B68" s="1098">
        <v>221</v>
      </c>
      <c r="C68" s="1099">
        <v>6030.95</v>
      </c>
      <c r="D68" s="638">
        <f t="shared" ref="D68:D82" si="3">(B68-B67)/B67</f>
        <v>9.1324200913242004E-3</v>
      </c>
      <c r="E68" s="638">
        <f t="shared" ref="E68:E82" si="4">(C68-C67)/C67</f>
        <v>4.0154291032041675E-3</v>
      </c>
      <c r="F68" s="638">
        <f>$F$3+$G$3*E68</f>
        <v>-7.5354734671016742E-3</v>
      </c>
      <c r="G68" s="638">
        <f t="shared" si="2"/>
        <v>1.6667893558425875E-2</v>
      </c>
    </row>
    <row r="69" spans="1:7" x14ac:dyDescent="0.25">
      <c r="A69" s="1101">
        <v>43080</v>
      </c>
      <c r="B69" s="1098">
        <v>218.5</v>
      </c>
      <c r="C69" s="1099">
        <v>6026.63</v>
      </c>
      <c r="D69" s="638">
        <f t="shared" si="3"/>
        <v>-1.1312217194570135E-2</v>
      </c>
      <c r="E69" s="638">
        <f t="shared" si="4"/>
        <v>-7.1630505973349287E-4</v>
      </c>
      <c r="F69" s="638">
        <f>$F$3+$G$3*E69</f>
        <v>-3.024595037437283E-3</v>
      </c>
      <c r="G69" s="638">
        <f t="shared" si="2"/>
        <v>-8.2876221571328533E-3</v>
      </c>
    </row>
    <row r="70" spans="1:7" x14ac:dyDescent="0.25">
      <c r="A70" s="1101">
        <v>43081</v>
      </c>
      <c r="B70" s="1098">
        <v>220</v>
      </c>
      <c r="C70" s="1099">
        <v>6032.37</v>
      </c>
      <c r="D70" s="638">
        <f t="shared" si="3"/>
        <v>6.8649885583524023E-3</v>
      </c>
      <c r="E70" s="638">
        <f t="shared" si="4"/>
        <v>9.5243942302742691E-4</v>
      </c>
      <c r="F70" s="638">
        <f>$F$3+$G$3*E70</f>
        <v>-4.6154501515872932E-3</v>
      </c>
      <c r="G70" s="638">
        <f t="shared" si="2"/>
        <v>1.1480438709939696E-2</v>
      </c>
    </row>
    <row r="71" spans="1:7" x14ac:dyDescent="0.25">
      <c r="A71" s="1101">
        <v>43082</v>
      </c>
      <c r="B71" s="1098">
        <v>224</v>
      </c>
      <c r="C71" s="1099">
        <v>6054.6</v>
      </c>
      <c r="D71" s="638">
        <f t="shared" si="3"/>
        <v>1.8181818181818181E-2</v>
      </c>
      <c r="E71" s="638">
        <f t="shared" si="4"/>
        <v>3.6851187841595383E-3</v>
      </c>
      <c r="F71" s="638">
        <f>$F$3+$G$3*E71</f>
        <v>-7.2205805246906979E-3</v>
      </c>
      <c r="G71" s="638">
        <f t="shared" si="2"/>
        <v>2.5402398706508879E-2</v>
      </c>
    </row>
    <row r="72" spans="1:7" x14ac:dyDescent="0.25">
      <c r="A72" s="1102">
        <v>43083</v>
      </c>
      <c r="B72" s="1129">
        <v>224</v>
      </c>
      <c r="C72" s="1099">
        <v>6113.65</v>
      </c>
      <c r="D72" s="638">
        <f t="shared" si="3"/>
        <v>0</v>
      </c>
      <c r="E72" s="638">
        <f t="shared" si="4"/>
        <v>9.752915138902531E-3</v>
      </c>
      <c r="F72" s="638">
        <f>$F$3+$G$3*E72</f>
        <v>-1.3005159866995351E-2</v>
      </c>
      <c r="G72" s="638">
        <f t="shared" si="2"/>
        <v>1.3005159866995351E-2</v>
      </c>
    </row>
    <row r="73" spans="1:7" x14ac:dyDescent="0.25">
      <c r="A73" s="1103">
        <v>43084</v>
      </c>
      <c r="B73" s="1098">
        <v>228</v>
      </c>
      <c r="C73" s="1099">
        <v>6119.41</v>
      </c>
      <c r="D73" s="638">
        <f t="shared" si="3"/>
        <v>1.7857142857142856E-2</v>
      </c>
      <c r="E73" s="638">
        <f t="shared" si="4"/>
        <v>9.4215403237022375E-4</v>
      </c>
      <c r="F73" s="638">
        <f>$F$3+$G$3*E73</f>
        <v>-4.6056448359760192E-3</v>
      </c>
      <c r="G73" s="638">
        <f t="shared" si="2"/>
        <v>2.2462787693118876E-2</v>
      </c>
    </row>
    <row r="74" spans="1:7" x14ac:dyDescent="0.25">
      <c r="A74" s="1103">
        <v>43087</v>
      </c>
      <c r="B74" s="1098">
        <v>226</v>
      </c>
      <c r="C74" s="1099">
        <v>6133.96</v>
      </c>
      <c r="D74" s="638">
        <f t="shared" si="3"/>
        <v>-8.771929824561403E-3</v>
      </c>
      <c r="E74" s="638">
        <f t="shared" si="4"/>
        <v>2.3776802011958968E-3</v>
      </c>
      <c r="F74" s="638">
        <f>$F$3+$G$3*E74</f>
        <v>-5.9741672016015296E-3</v>
      </c>
      <c r="G74" s="638">
        <f t="shared" si="2"/>
        <v>-2.7977626229598734E-3</v>
      </c>
    </row>
    <row r="75" spans="1:7" x14ac:dyDescent="0.25">
      <c r="A75" s="1103">
        <v>43088</v>
      </c>
      <c r="B75" s="1098">
        <v>246</v>
      </c>
      <c r="C75" s="1099">
        <v>6167.66</v>
      </c>
      <c r="D75" s="638">
        <f t="shared" si="3"/>
        <v>8.8495575221238937E-2</v>
      </c>
      <c r="E75" s="638">
        <f t="shared" si="4"/>
        <v>5.4940038735172411E-3</v>
      </c>
      <c r="F75" s="638">
        <f>$F$3+$G$3*E75</f>
        <v>-8.9450351221694677E-3</v>
      </c>
      <c r="G75" s="638">
        <f t="shared" si="2"/>
        <v>9.744061034340841E-2</v>
      </c>
    </row>
    <row r="76" spans="1:7" x14ac:dyDescent="0.25">
      <c r="A76" s="1103">
        <v>43089</v>
      </c>
      <c r="B76" s="1098">
        <v>246</v>
      </c>
      <c r="C76" s="1099">
        <v>6109.48</v>
      </c>
      <c r="D76" s="638">
        <f t="shared" si="3"/>
        <v>0</v>
      </c>
      <c r="E76" s="638">
        <f t="shared" si="4"/>
        <v>-9.433075104658864E-3</v>
      </c>
      <c r="F76" s="638">
        <f>$F$3+$G$3*E76</f>
        <v>5.2853160053223276E-3</v>
      </c>
      <c r="G76" s="638">
        <f t="shared" si="2"/>
        <v>-5.2853160053223276E-3</v>
      </c>
    </row>
    <row r="77" spans="1:7" x14ac:dyDescent="0.25">
      <c r="A77" s="1103">
        <v>43090</v>
      </c>
      <c r="B77" s="1098">
        <v>255</v>
      </c>
      <c r="C77" s="1099">
        <v>6183.39</v>
      </c>
      <c r="D77" s="638">
        <f t="shared" si="3"/>
        <v>3.6585365853658534E-2</v>
      </c>
      <c r="E77" s="638">
        <f t="shared" si="4"/>
        <v>1.2097592593805164E-2</v>
      </c>
      <c r="F77" s="638">
        <f>$F$3+$G$3*E77</f>
        <v>-1.5240398490222299E-2</v>
      </c>
      <c r="G77" s="638">
        <f t="shared" si="2"/>
        <v>5.1825764343880837E-2</v>
      </c>
    </row>
    <row r="78" spans="1:7" x14ac:dyDescent="0.25">
      <c r="A78" s="1103">
        <v>43091</v>
      </c>
      <c r="B78" s="1098">
        <v>252</v>
      </c>
      <c r="C78" s="1099">
        <v>6221.01</v>
      </c>
      <c r="D78" s="638">
        <f t="shared" si="3"/>
        <v>-1.1764705882352941E-2</v>
      </c>
      <c r="E78" s="638">
        <f t="shared" si="4"/>
        <v>6.0840412783278895E-3</v>
      </c>
      <c r="F78" s="638">
        <f>$F$3+$G$3*E78</f>
        <v>-9.5075322765749218E-3</v>
      </c>
      <c r="G78" s="638">
        <f t="shared" si="2"/>
        <v>-2.2571736057780192E-3</v>
      </c>
    </row>
    <row r="79" spans="1:7" x14ac:dyDescent="0.25">
      <c r="A79" s="1103">
        <v>43096</v>
      </c>
      <c r="B79" s="1098">
        <v>251</v>
      </c>
      <c r="C79" s="1099">
        <v>6277.16</v>
      </c>
      <c r="D79" s="638">
        <f t="shared" si="3"/>
        <v>-3.968253968253968E-3</v>
      </c>
      <c r="E79" s="638">
        <f t="shared" si="4"/>
        <v>9.0258655748824759E-3</v>
      </c>
      <c r="F79" s="638">
        <f>$F$3+$G$3*E79</f>
        <v>-1.231204565501713E-2</v>
      </c>
      <c r="G79" s="638">
        <f t="shared" si="2"/>
        <v>8.3437916867631617E-3</v>
      </c>
    </row>
    <row r="80" spans="1:7" x14ac:dyDescent="0.25">
      <c r="A80" s="1103">
        <v>43097</v>
      </c>
      <c r="B80" s="1098">
        <v>250</v>
      </c>
      <c r="C80" s="1099">
        <v>6314.04</v>
      </c>
      <c r="D80" s="638">
        <f t="shared" si="3"/>
        <v>-3.9840637450199202E-3</v>
      </c>
      <c r="E80" s="638">
        <f t="shared" si="4"/>
        <v>5.8752684334954196E-3</v>
      </c>
      <c r="F80" s="638">
        <f>$F$3+$G$3*E80</f>
        <v>-9.30850399433732E-3</v>
      </c>
      <c r="G80" s="638">
        <f t="shared" si="2"/>
        <v>5.3244402493173998E-3</v>
      </c>
    </row>
    <row r="81" spans="1:7" x14ac:dyDescent="0.25">
      <c r="A81" s="1103">
        <v>43098</v>
      </c>
      <c r="B81" s="1098">
        <v>246</v>
      </c>
      <c r="C81" s="1099">
        <v>6355.65</v>
      </c>
      <c r="D81" s="638">
        <f t="shared" si="3"/>
        <v>-1.6E-2</v>
      </c>
      <c r="E81" s="638">
        <f t="shared" si="4"/>
        <v>6.5900754508998478E-3</v>
      </c>
      <c r="F81" s="638">
        <f>$F$3+$G$3*E81</f>
        <v>-9.9899470858445007E-3</v>
      </c>
      <c r="G81" s="638">
        <f t="shared" si="2"/>
        <v>-6.0100529141554997E-3</v>
      </c>
    </row>
    <row r="82" spans="1:7" x14ac:dyDescent="0.25">
      <c r="A82" s="1103">
        <v>43102</v>
      </c>
      <c r="B82" s="1098">
        <v>250</v>
      </c>
      <c r="C82" s="1099">
        <v>6339.23</v>
      </c>
      <c r="D82" s="638">
        <f t="shared" si="3"/>
        <v>1.6260162601626018E-2</v>
      </c>
      <c r="E82" s="638">
        <f t="shared" si="4"/>
        <v>-2.5835280419784089E-3</v>
      </c>
      <c r="F82" s="638">
        <f>$F$3+$G$3*E82</f>
        <v>-1.2445254933881366E-3</v>
      </c>
      <c r="G82" s="638">
        <f t="shared" si="2"/>
        <v>1.7504688095014154E-2</v>
      </c>
    </row>
  </sheetData>
  <mergeCells count="9">
    <mergeCell ref="I10:J10"/>
    <mergeCell ref="I13:J13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4C28D-20A1-4017-BDC9-6F0FCA55F4ED}">
  <dimension ref="A1:P82"/>
  <sheetViews>
    <sheetView tabSelected="1" zoomScale="80" zoomScaleNormal="80" workbookViewId="0">
      <selection activeCell="B72" sqref="B72"/>
    </sheetView>
  </sheetViews>
  <sheetFormatPr defaultRowHeight="15" x14ac:dyDescent="0.25"/>
  <cols>
    <col min="1" max="1" width="11.5703125" bestFit="1" customWidth="1"/>
    <col min="4" max="4" width="23" bestFit="1" customWidth="1"/>
    <col min="5" max="5" width="20" bestFit="1" customWidth="1"/>
    <col min="6" max="6" width="22.42578125" bestFit="1" customWidth="1"/>
    <col min="7" max="7" width="21.7109375" bestFit="1" customWidth="1"/>
    <col min="9" max="9" width="16" bestFit="1" customWidth="1"/>
    <col min="10" max="10" width="9.85546875" bestFit="1" customWidth="1"/>
    <col min="11" max="11" width="13" bestFit="1" customWidth="1"/>
    <col min="12" max="12" width="11.42578125" bestFit="1" customWidth="1"/>
    <col min="13" max="13" width="22.85546875" bestFit="1" customWidth="1"/>
    <col min="14" max="14" width="6.5703125" bestFit="1" customWidth="1"/>
    <col min="15" max="15" width="6" bestFit="1" customWidth="1"/>
  </cols>
  <sheetData>
    <row r="1" spans="1:15" x14ac:dyDescent="0.25">
      <c r="A1" s="1" t="s">
        <v>0</v>
      </c>
      <c r="B1" s="4" t="s">
        <v>106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s="5" customFormat="1" x14ac:dyDescent="0.25">
      <c r="A2" s="1097">
        <v>43174</v>
      </c>
      <c r="B2" s="1107" t="s">
        <v>112</v>
      </c>
      <c r="C2" s="1099">
        <v>6321.9</v>
      </c>
      <c r="D2" s="1112"/>
      <c r="E2" s="1112"/>
      <c r="F2" s="1112"/>
      <c r="G2" s="1112"/>
    </row>
    <row r="3" spans="1:15" s="5" customFormat="1" ht="15.75" thickBot="1" x14ac:dyDescent="0.3">
      <c r="A3" s="1097">
        <v>43175</v>
      </c>
      <c r="B3" s="1107" t="s">
        <v>114</v>
      </c>
      <c r="C3" s="1099">
        <v>6304.95</v>
      </c>
      <c r="D3" s="1112">
        <f>(B3-B2)/B2</f>
        <v>-4.7619047619047623E-3</v>
      </c>
      <c r="E3" s="1112">
        <f>(C3-C2)/C2</f>
        <v>-2.6811559815877852E-3</v>
      </c>
      <c r="F3" s="1113">
        <f>I12</f>
        <v>0.2308140796714977</v>
      </c>
      <c r="G3" s="1113">
        <f>K7</f>
        <v>0.15792013344376449</v>
      </c>
      <c r="I3" s="760" t="s">
        <v>673</v>
      </c>
      <c r="J3" s="760"/>
      <c r="K3" s="760"/>
      <c r="L3" s="760"/>
      <c r="M3" s="760"/>
      <c r="N3" s="760"/>
      <c r="O3" s="760"/>
    </row>
    <row r="4" spans="1:15" s="5" customFormat="1" ht="15.75" thickTop="1" x14ac:dyDescent="0.25">
      <c r="A4" s="1097">
        <v>43178</v>
      </c>
      <c r="B4" s="1107" t="s">
        <v>114</v>
      </c>
      <c r="C4" s="1099">
        <v>6289.57</v>
      </c>
      <c r="D4" s="1112">
        <f t="shared" ref="D4:D67" si="0">(B4-B3)/B3</f>
        <v>0</v>
      </c>
      <c r="E4" s="1112">
        <f t="shared" ref="E4:E67" si="1">(C4-C3)/C3</f>
        <v>-2.4393532066075241E-3</v>
      </c>
      <c r="F4" s="1112"/>
      <c r="G4" s="1112"/>
      <c r="I4" s="761" t="s">
        <v>664</v>
      </c>
      <c r="J4" s="762"/>
      <c r="K4" s="765" t="s">
        <v>665</v>
      </c>
      <c r="L4" s="766"/>
      <c r="M4" s="145" t="s">
        <v>666</v>
      </c>
      <c r="N4" s="766" t="s">
        <v>667</v>
      </c>
      <c r="O4" s="768" t="s">
        <v>630</v>
      </c>
    </row>
    <row r="5" spans="1:15" s="5" customFormat="1" ht="15.75" thickBot="1" x14ac:dyDescent="0.3">
      <c r="A5" s="1097">
        <v>43179</v>
      </c>
      <c r="B5" s="1107" t="s">
        <v>114</v>
      </c>
      <c r="C5" s="1099">
        <v>6243.57</v>
      </c>
      <c r="D5" s="1112">
        <f t="shared" si="0"/>
        <v>0</v>
      </c>
      <c r="E5" s="1112">
        <f t="shared" si="1"/>
        <v>-7.3136955308550512E-3</v>
      </c>
      <c r="F5" s="1112"/>
      <c r="G5" s="1112"/>
      <c r="I5" s="763"/>
      <c r="J5" s="764"/>
      <c r="K5" s="146" t="s">
        <v>668</v>
      </c>
      <c r="L5" s="147" t="s">
        <v>669</v>
      </c>
      <c r="M5" s="147" t="s">
        <v>670</v>
      </c>
      <c r="N5" s="767"/>
      <c r="O5" s="769"/>
    </row>
    <row r="6" spans="1:15" s="5" customFormat="1" ht="17.25" customHeight="1" thickTop="1" x14ac:dyDescent="0.25">
      <c r="A6" s="1097">
        <v>43180</v>
      </c>
      <c r="B6" s="1107" t="s">
        <v>138</v>
      </c>
      <c r="C6" s="1099">
        <v>6312.83</v>
      </c>
      <c r="D6" s="1112">
        <f t="shared" si="0"/>
        <v>-7.1770334928229667E-3</v>
      </c>
      <c r="E6" s="1112">
        <f t="shared" si="1"/>
        <v>1.1093012491251034E-2</v>
      </c>
      <c r="F6" s="1112"/>
      <c r="G6" s="1112"/>
      <c r="I6" s="770" t="s">
        <v>671</v>
      </c>
      <c r="J6" s="148" t="s">
        <v>672</v>
      </c>
      <c r="K6" s="149">
        <v>-1040478.953460888</v>
      </c>
      <c r="L6" s="150">
        <v>1731181.9239696036</v>
      </c>
      <c r="M6" s="151"/>
      <c r="N6" s="150">
        <v>-0.60102230681514257</v>
      </c>
      <c r="O6" s="152">
        <v>0.55020782693724113</v>
      </c>
    </row>
    <row r="7" spans="1:15" s="5" customFormat="1" ht="15.75" thickBot="1" x14ac:dyDescent="0.3">
      <c r="A7" s="1097">
        <v>43181</v>
      </c>
      <c r="B7" s="1107" t="s">
        <v>138</v>
      </c>
      <c r="C7" s="1099">
        <v>6254.07</v>
      </c>
      <c r="D7" s="1112">
        <f t="shared" si="0"/>
        <v>0</v>
      </c>
      <c r="E7" s="1112">
        <f t="shared" si="1"/>
        <v>-9.3080282535725218E-3</v>
      </c>
      <c r="F7" s="1112"/>
      <c r="G7" s="1112"/>
      <c r="I7" s="771"/>
      <c r="J7" s="153" t="s">
        <v>679</v>
      </c>
      <c r="K7" s="154">
        <v>0.15792013344376449</v>
      </c>
      <c r="L7" s="155">
        <v>0.15649513210081697</v>
      </c>
      <c r="M7" s="155">
        <v>0.13248118092132319</v>
      </c>
      <c r="N7" s="155">
        <v>1.0091057231226177</v>
      </c>
      <c r="O7" s="156">
        <v>0.31718855777993749</v>
      </c>
    </row>
    <row r="8" spans="1:15" s="5" customFormat="1" ht="15.75" thickTop="1" x14ac:dyDescent="0.25">
      <c r="A8" s="1097">
        <v>43182</v>
      </c>
      <c r="B8" s="1107" t="s">
        <v>140</v>
      </c>
      <c r="C8" s="1099">
        <v>6210.69</v>
      </c>
      <c r="D8" s="1112">
        <f t="shared" si="0"/>
        <v>-2.4096385542168677E-3</v>
      </c>
      <c r="E8" s="1112">
        <f t="shared" si="1"/>
        <v>-6.9362830924502138E-3</v>
      </c>
      <c r="F8" s="1112"/>
      <c r="G8" s="1112"/>
      <c r="I8" s="772" t="s">
        <v>689</v>
      </c>
      <c r="J8" s="772"/>
      <c r="K8" s="772"/>
      <c r="L8" s="772"/>
      <c r="M8" s="772"/>
      <c r="N8" s="772"/>
      <c r="O8" s="772"/>
    </row>
    <row r="9" spans="1:15" s="5" customFormat="1" x14ac:dyDescent="0.25">
      <c r="A9" s="1097">
        <v>43185</v>
      </c>
      <c r="B9" s="1107" t="s">
        <v>138</v>
      </c>
      <c r="C9" s="1099">
        <v>6200.17</v>
      </c>
      <c r="D9" s="1112">
        <f t="shared" si="0"/>
        <v>2.4154589371980675E-3</v>
      </c>
      <c r="E9" s="1112">
        <f t="shared" si="1"/>
        <v>-1.6938536619923918E-3</v>
      </c>
      <c r="F9" s="1112"/>
      <c r="G9" s="1112"/>
      <c r="I9"/>
      <c r="J9"/>
      <c r="K9"/>
      <c r="L9"/>
      <c r="M9"/>
      <c r="N9"/>
      <c r="O9"/>
    </row>
    <row r="10" spans="1:15" s="5" customFormat="1" ht="15.75" thickBot="1" x14ac:dyDescent="0.3">
      <c r="A10" s="1097">
        <v>43186</v>
      </c>
      <c r="B10" s="1107" t="s">
        <v>141</v>
      </c>
      <c r="C10" s="1099">
        <v>6209.35</v>
      </c>
      <c r="D10" s="1112">
        <f t="shared" si="0"/>
        <v>3.614457831325301E-2</v>
      </c>
      <c r="E10" s="1112">
        <f t="shared" si="1"/>
        <v>1.4806045640684514E-3</v>
      </c>
      <c r="F10" s="1112"/>
      <c r="G10" s="1112"/>
      <c r="I10" s="760" t="s">
        <v>674</v>
      </c>
      <c r="J10" s="760"/>
      <c r="K10" s="144"/>
      <c r="L10"/>
      <c r="M10"/>
      <c r="N10"/>
      <c r="O10"/>
    </row>
    <row r="11" spans="1:15" s="5" customFormat="1" ht="16.5" thickTop="1" thickBot="1" x14ac:dyDescent="0.3">
      <c r="A11" s="1097">
        <v>43187</v>
      </c>
      <c r="B11" s="1107" t="s">
        <v>107</v>
      </c>
      <c r="C11" s="1099">
        <v>6140.83</v>
      </c>
      <c r="D11" s="1112">
        <f t="shared" si="0"/>
        <v>-1.8604651162790697E-2</v>
      </c>
      <c r="E11" s="1112">
        <f t="shared" si="1"/>
        <v>-1.103497145433909E-2</v>
      </c>
      <c r="F11" s="1112"/>
      <c r="G11" s="1112"/>
      <c r="I11" s="518" t="s">
        <v>675</v>
      </c>
      <c r="J11" s="519" t="s">
        <v>676</v>
      </c>
      <c r="K11" s="144"/>
      <c r="L11"/>
      <c r="M11"/>
      <c r="N11"/>
      <c r="O11"/>
    </row>
    <row r="12" spans="1:15" s="5" customFormat="1" ht="16.5" thickTop="1" thickBot="1" x14ac:dyDescent="0.3">
      <c r="A12" s="1097">
        <v>43188</v>
      </c>
      <c r="B12" s="1107" t="s">
        <v>107</v>
      </c>
      <c r="C12" s="1099">
        <v>6188.98</v>
      </c>
      <c r="D12" s="1112">
        <f t="shared" si="0"/>
        <v>0</v>
      </c>
      <c r="E12" s="1112">
        <f t="shared" si="1"/>
        <v>7.8409596096943954E-3</v>
      </c>
      <c r="F12" s="1112"/>
      <c r="G12" s="1112"/>
      <c r="I12" s="520">
        <v>0.2308140796714977</v>
      </c>
      <c r="J12" s="521">
        <v>2</v>
      </c>
      <c r="K12" s="144"/>
      <c r="L12"/>
      <c r="M12"/>
      <c r="N12"/>
      <c r="O12"/>
    </row>
    <row r="13" spans="1:15" ht="15.75" thickTop="1" x14ac:dyDescent="0.25">
      <c r="A13" s="1097">
        <v>43192</v>
      </c>
      <c r="B13" s="1107" t="s">
        <v>107</v>
      </c>
      <c r="C13" s="1099">
        <v>6240.57</v>
      </c>
      <c r="D13" s="1112">
        <f t="shared" si="0"/>
        <v>0</v>
      </c>
      <c r="E13" s="1112">
        <f t="shared" si="1"/>
        <v>8.335783925622663E-3</v>
      </c>
      <c r="F13" s="638"/>
      <c r="G13" s="638"/>
    </row>
    <row r="14" spans="1:15" x14ac:dyDescent="0.25">
      <c r="A14" s="1097">
        <v>43193</v>
      </c>
      <c r="B14" s="1107" t="s">
        <v>108</v>
      </c>
      <c r="C14" s="1099">
        <v>6229.01</v>
      </c>
      <c r="D14" s="1112">
        <f t="shared" si="0"/>
        <v>2.3696682464454978E-3</v>
      </c>
      <c r="E14" s="1112">
        <f t="shared" si="1"/>
        <v>-1.8523948934151032E-3</v>
      </c>
      <c r="F14" s="638"/>
      <c r="G14" s="638"/>
    </row>
    <row r="15" spans="1:15" x14ac:dyDescent="0.25">
      <c r="A15" s="1097">
        <v>43194</v>
      </c>
      <c r="B15" s="1107" t="s">
        <v>109</v>
      </c>
      <c r="C15" s="1099">
        <v>6157.09</v>
      </c>
      <c r="D15" s="1112">
        <f t="shared" si="0"/>
        <v>-9.4562647754137114E-3</v>
      </c>
      <c r="E15" s="1112">
        <f t="shared" si="1"/>
        <v>-1.154597600581795E-2</v>
      </c>
      <c r="F15" s="638"/>
      <c r="G15" s="638"/>
    </row>
    <row r="16" spans="1:15" x14ac:dyDescent="0.25">
      <c r="A16" s="1097">
        <v>43195</v>
      </c>
      <c r="B16" s="1107" t="s">
        <v>110</v>
      </c>
      <c r="C16" s="1099">
        <v>6183.22</v>
      </c>
      <c r="D16" s="1112">
        <f t="shared" si="0"/>
        <v>4.7732696897374704E-3</v>
      </c>
      <c r="E16" s="1112">
        <f t="shared" si="1"/>
        <v>4.2438879405693446E-3</v>
      </c>
      <c r="F16" s="638"/>
      <c r="G16" s="638"/>
    </row>
    <row r="17" spans="1:16" x14ac:dyDescent="0.25">
      <c r="A17" s="1097">
        <v>43196</v>
      </c>
      <c r="B17" s="1107" t="s">
        <v>110</v>
      </c>
      <c r="C17" s="1099">
        <v>6175.05</v>
      </c>
      <c r="D17" s="1112">
        <f t="shared" si="0"/>
        <v>0</v>
      </c>
      <c r="E17" s="1112">
        <f t="shared" si="1"/>
        <v>-1.3213180187669326E-3</v>
      </c>
      <c r="F17" s="638"/>
      <c r="G17" s="638"/>
    </row>
    <row r="18" spans="1:16" x14ac:dyDescent="0.25">
      <c r="A18" s="1097">
        <v>43199</v>
      </c>
      <c r="B18" s="1107" t="s">
        <v>110</v>
      </c>
      <c r="C18" s="1099">
        <v>6246.13</v>
      </c>
      <c r="D18" s="1112">
        <f t="shared" si="0"/>
        <v>0</v>
      </c>
      <c r="E18" s="1112">
        <f t="shared" si="1"/>
        <v>1.1510837968923316E-2</v>
      </c>
      <c r="F18" s="638"/>
      <c r="G18" s="638"/>
    </row>
    <row r="19" spans="1:16" x14ac:dyDescent="0.25">
      <c r="A19" s="1097">
        <v>43200</v>
      </c>
      <c r="B19" s="1107" t="s">
        <v>109</v>
      </c>
      <c r="C19" s="1099">
        <v>6325.81</v>
      </c>
      <c r="D19" s="1112">
        <f t="shared" si="0"/>
        <v>-4.7505938242280287E-3</v>
      </c>
      <c r="E19" s="1112">
        <f t="shared" si="1"/>
        <v>1.2756698947988641E-2</v>
      </c>
      <c r="F19" s="638"/>
      <c r="G19" s="638"/>
    </row>
    <row r="20" spans="1:16" x14ac:dyDescent="0.25">
      <c r="A20" s="1097">
        <v>43201</v>
      </c>
      <c r="B20" s="1107" t="s">
        <v>109</v>
      </c>
      <c r="C20" s="1099">
        <v>6360.93</v>
      </c>
      <c r="D20" s="1112">
        <f t="shared" si="0"/>
        <v>0</v>
      </c>
      <c r="E20" s="1112">
        <f t="shared" si="1"/>
        <v>5.5518581810076323E-3</v>
      </c>
      <c r="F20" s="638"/>
      <c r="G20" s="638"/>
    </row>
    <row r="21" spans="1:16" x14ac:dyDescent="0.25">
      <c r="A21" s="1097">
        <v>43202</v>
      </c>
      <c r="B21" s="1107" t="s">
        <v>109</v>
      </c>
      <c r="C21" s="1099">
        <v>6310.8</v>
      </c>
      <c r="D21" s="1112">
        <f t="shared" si="0"/>
        <v>0</v>
      </c>
      <c r="E21" s="1112">
        <f t="shared" si="1"/>
        <v>-7.8809230725695942E-3</v>
      </c>
      <c r="F21" s="638"/>
      <c r="G21" s="638"/>
    </row>
    <row r="22" spans="1:16" x14ac:dyDescent="0.25">
      <c r="A22" s="1097">
        <v>43203</v>
      </c>
      <c r="B22" s="1107" t="s">
        <v>111</v>
      </c>
      <c r="C22" s="1099">
        <v>6270.32</v>
      </c>
      <c r="D22" s="1112">
        <f t="shared" si="0"/>
        <v>1.4319809069212411E-2</v>
      </c>
      <c r="E22" s="1112">
        <f t="shared" si="1"/>
        <v>-6.4144007098942248E-3</v>
      </c>
      <c r="F22" s="638"/>
      <c r="G22" s="638"/>
      <c r="P22" s="144"/>
    </row>
    <row r="23" spans="1:16" x14ac:dyDescent="0.25">
      <c r="A23" s="1097">
        <v>43206</v>
      </c>
      <c r="B23" s="1107" t="s">
        <v>111</v>
      </c>
      <c r="C23" s="1099">
        <v>6286.74</v>
      </c>
      <c r="D23" s="1112">
        <f t="shared" si="0"/>
        <v>0</v>
      </c>
      <c r="E23" s="1112">
        <f t="shared" si="1"/>
        <v>2.6186861276617577E-3</v>
      </c>
      <c r="F23" s="638"/>
      <c r="G23" s="638"/>
      <c r="P23" s="144"/>
    </row>
    <row r="24" spans="1:16" x14ac:dyDescent="0.25">
      <c r="A24" s="1097">
        <v>43207</v>
      </c>
      <c r="B24" s="1107" t="s">
        <v>111</v>
      </c>
      <c r="C24" s="1099">
        <v>6285.76</v>
      </c>
      <c r="D24" s="1112">
        <f t="shared" si="0"/>
        <v>0</v>
      </c>
      <c r="E24" s="1112">
        <f t="shared" si="1"/>
        <v>-1.5588365353101346E-4</v>
      </c>
      <c r="F24" s="638"/>
      <c r="G24" s="638"/>
      <c r="P24" s="144"/>
    </row>
    <row r="25" spans="1:16" x14ac:dyDescent="0.25">
      <c r="A25" s="1097">
        <v>43208</v>
      </c>
      <c r="B25" s="1107" t="s">
        <v>107</v>
      </c>
      <c r="C25" s="1099">
        <v>6320</v>
      </c>
      <c r="D25" s="1112">
        <f t="shared" si="0"/>
        <v>-7.058823529411765E-3</v>
      </c>
      <c r="E25" s="1112">
        <f t="shared" si="1"/>
        <v>5.4472331110318852E-3</v>
      </c>
      <c r="F25" s="638"/>
      <c r="G25" s="638"/>
      <c r="P25" s="144"/>
    </row>
    <row r="26" spans="1:16" x14ac:dyDescent="0.25">
      <c r="A26" s="1097">
        <v>43209</v>
      </c>
      <c r="B26" s="1107" t="s">
        <v>107</v>
      </c>
      <c r="C26" s="1099">
        <v>6355.9</v>
      </c>
      <c r="D26" s="1112">
        <f t="shared" si="0"/>
        <v>0</v>
      </c>
      <c r="E26" s="1112">
        <f t="shared" si="1"/>
        <v>5.6803797468353854E-3</v>
      </c>
      <c r="F26" s="638"/>
      <c r="G26" s="638"/>
      <c r="P26" s="144"/>
    </row>
    <row r="27" spans="1:16" ht="15.75" customHeight="1" x14ac:dyDescent="0.25">
      <c r="A27" s="1097">
        <v>43210</v>
      </c>
      <c r="B27" s="1107" t="s">
        <v>107</v>
      </c>
      <c r="C27" s="1099">
        <v>6337.69</v>
      </c>
      <c r="D27" s="1112">
        <f t="shared" si="0"/>
        <v>0</v>
      </c>
      <c r="E27" s="1112">
        <f t="shared" si="1"/>
        <v>-2.8650545162762216E-3</v>
      </c>
      <c r="F27" s="638"/>
      <c r="G27" s="638"/>
      <c r="P27" s="144"/>
    </row>
    <row r="28" spans="1:16" x14ac:dyDescent="0.25">
      <c r="A28" s="1097">
        <v>43213</v>
      </c>
      <c r="B28" s="1107" t="s">
        <v>112</v>
      </c>
      <c r="C28" s="1099">
        <v>6308.14</v>
      </c>
      <c r="D28" s="1112">
        <f t="shared" si="0"/>
        <v>-4.7393364928909956E-3</v>
      </c>
      <c r="E28" s="1112">
        <f t="shared" si="1"/>
        <v>-4.6625821079919142E-3</v>
      </c>
      <c r="F28" s="638"/>
      <c r="G28" s="638"/>
    </row>
    <row r="29" spans="1:16" x14ac:dyDescent="0.25">
      <c r="A29" s="1097">
        <v>43214</v>
      </c>
      <c r="B29" s="1107" t="s">
        <v>112</v>
      </c>
      <c r="C29" s="1099">
        <v>6229.63</v>
      </c>
      <c r="D29" s="1112">
        <f t="shared" si="0"/>
        <v>0</v>
      </c>
      <c r="E29" s="1112">
        <f t="shared" si="1"/>
        <v>-1.2445823967128221E-2</v>
      </c>
      <c r="F29" s="638"/>
      <c r="G29" s="638"/>
    </row>
    <row r="30" spans="1:16" x14ac:dyDescent="0.25">
      <c r="A30" s="1097">
        <v>43215</v>
      </c>
      <c r="B30" s="1107" t="s">
        <v>112</v>
      </c>
      <c r="C30" s="1099">
        <v>6079.85</v>
      </c>
      <c r="D30" s="1112">
        <f t="shared" si="0"/>
        <v>0</v>
      </c>
      <c r="E30" s="1112">
        <f t="shared" si="1"/>
        <v>-2.4043161471869075E-2</v>
      </c>
      <c r="F30" s="638"/>
      <c r="G30" s="638"/>
    </row>
    <row r="31" spans="1:16" x14ac:dyDescent="0.25">
      <c r="A31" s="1097">
        <v>43216</v>
      </c>
      <c r="B31" s="1107" t="s">
        <v>112</v>
      </c>
      <c r="C31" s="1099">
        <v>5909.19</v>
      </c>
      <c r="D31" s="1112">
        <f t="shared" si="0"/>
        <v>0</v>
      </c>
      <c r="E31" s="1112">
        <f t="shared" si="1"/>
        <v>-2.8069771458177545E-2</v>
      </c>
      <c r="F31" s="638"/>
      <c r="G31" s="638"/>
    </row>
    <row r="32" spans="1:16" x14ac:dyDescent="0.25">
      <c r="A32" s="1097">
        <v>43217</v>
      </c>
      <c r="B32" s="1107" t="s">
        <v>112</v>
      </c>
      <c r="C32" s="1099">
        <v>5919.23</v>
      </c>
      <c r="D32" s="1112">
        <f t="shared" si="0"/>
        <v>0</v>
      </c>
      <c r="E32" s="1112">
        <f t="shared" si="1"/>
        <v>1.6990484313416838E-3</v>
      </c>
      <c r="F32" s="638"/>
      <c r="G32" s="638"/>
    </row>
    <row r="33" spans="1:7" x14ac:dyDescent="0.25">
      <c r="A33" s="1097">
        <v>43220</v>
      </c>
      <c r="B33" s="1107" t="s">
        <v>113</v>
      </c>
      <c r="C33" s="1099">
        <v>5994.59</v>
      </c>
      <c r="D33" s="1112">
        <f t="shared" si="0"/>
        <v>9.5238095238095247E-3</v>
      </c>
      <c r="E33" s="1112">
        <f t="shared" si="1"/>
        <v>1.2731385670095702E-2</v>
      </c>
      <c r="F33" s="638"/>
      <c r="G33" s="638"/>
    </row>
    <row r="34" spans="1:7" x14ac:dyDescent="0.25">
      <c r="A34" s="1097">
        <v>43222</v>
      </c>
      <c r="B34" s="1107" t="s">
        <v>107</v>
      </c>
      <c r="C34" s="1099">
        <v>6012.23</v>
      </c>
      <c r="D34" s="1112">
        <f t="shared" si="0"/>
        <v>-4.7169811320754715E-3</v>
      </c>
      <c r="E34" s="1112">
        <f t="shared" si="1"/>
        <v>2.9426532923852037E-3</v>
      </c>
      <c r="F34" s="638"/>
      <c r="G34" s="638"/>
    </row>
    <row r="35" spans="1:7" x14ac:dyDescent="0.25">
      <c r="A35" s="1097">
        <v>43223</v>
      </c>
      <c r="B35" s="1107" t="s">
        <v>109</v>
      </c>
      <c r="C35" s="1099">
        <v>5858.73</v>
      </c>
      <c r="D35" s="1112">
        <f t="shared" si="0"/>
        <v>-7.1090047393364926E-3</v>
      </c>
      <c r="E35" s="1112">
        <f t="shared" si="1"/>
        <v>-2.5531292049705352E-2</v>
      </c>
      <c r="F35" s="638"/>
      <c r="G35" s="638"/>
    </row>
    <row r="36" spans="1:7" x14ac:dyDescent="0.25">
      <c r="A36" s="1097">
        <v>43224</v>
      </c>
      <c r="B36" s="1107" t="s">
        <v>114</v>
      </c>
      <c r="C36" s="1099">
        <v>5792.34</v>
      </c>
      <c r="D36" s="1112">
        <f t="shared" si="0"/>
        <v>-2.3866348448687352E-3</v>
      </c>
      <c r="E36" s="1112">
        <f t="shared" si="1"/>
        <v>-1.1331807405359084E-2</v>
      </c>
      <c r="F36" s="638"/>
      <c r="G36" s="638"/>
    </row>
    <row r="37" spans="1:7" x14ac:dyDescent="0.25">
      <c r="A37" s="1097">
        <v>43227</v>
      </c>
      <c r="B37" s="1107" t="s">
        <v>108</v>
      </c>
      <c r="C37" s="1099">
        <v>5885.09</v>
      </c>
      <c r="D37" s="1112">
        <f t="shared" si="0"/>
        <v>1.1961722488038277E-2</v>
      </c>
      <c r="E37" s="1112">
        <f t="shared" si="1"/>
        <v>1.6012526888960248E-2</v>
      </c>
      <c r="F37" s="638"/>
      <c r="G37" s="638"/>
    </row>
    <row r="38" spans="1:7" x14ac:dyDescent="0.25">
      <c r="A38" s="1097">
        <v>43228</v>
      </c>
      <c r="B38" s="1107" t="s">
        <v>107</v>
      </c>
      <c r="C38" s="1099">
        <v>5774.71</v>
      </c>
      <c r="D38" s="1112">
        <f t="shared" si="0"/>
        <v>-2.3640661938534278E-3</v>
      </c>
      <c r="E38" s="1112">
        <f t="shared" si="1"/>
        <v>-1.875587289234321E-2</v>
      </c>
      <c r="F38" s="638"/>
      <c r="G38" s="638"/>
    </row>
    <row r="39" spans="1:7" x14ac:dyDescent="0.25">
      <c r="A39" s="1097">
        <v>43229</v>
      </c>
      <c r="B39" s="1107" t="s">
        <v>108</v>
      </c>
      <c r="C39" s="1099">
        <v>5907.93</v>
      </c>
      <c r="D39" s="1112">
        <f t="shared" si="0"/>
        <v>2.3696682464454978E-3</v>
      </c>
      <c r="E39" s="1112">
        <f t="shared" si="1"/>
        <v>2.3069556739645846E-2</v>
      </c>
      <c r="F39" s="638"/>
      <c r="G39" s="638"/>
    </row>
    <row r="40" spans="1:7" x14ac:dyDescent="0.25">
      <c r="A40" s="1097">
        <v>43231</v>
      </c>
      <c r="B40" s="1107" t="s">
        <v>107</v>
      </c>
      <c r="C40" s="1099">
        <v>5956.83</v>
      </c>
      <c r="D40" s="1112">
        <f t="shared" si="0"/>
        <v>-2.3640661938534278E-3</v>
      </c>
      <c r="E40" s="1112">
        <f t="shared" si="1"/>
        <v>8.277010729646362E-3</v>
      </c>
      <c r="F40" s="638"/>
      <c r="G40" s="638"/>
    </row>
    <row r="41" spans="1:7" x14ac:dyDescent="0.25">
      <c r="A41" s="1097">
        <v>43234</v>
      </c>
      <c r="B41" s="1107" t="s">
        <v>107</v>
      </c>
      <c r="C41" s="1099">
        <v>5947.15</v>
      </c>
      <c r="D41" s="1112">
        <f t="shared" si="0"/>
        <v>0</v>
      </c>
      <c r="E41" s="1112">
        <f t="shared" si="1"/>
        <v>-1.6250253910217835E-3</v>
      </c>
      <c r="F41" s="638"/>
      <c r="G41" s="638"/>
    </row>
    <row r="42" spans="1:7" x14ac:dyDescent="0.25">
      <c r="A42" s="1097">
        <v>43235</v>
      </c>
      <c r="B42" s="1107" t="s">
        <v>110</v>
      </c>
      <c r="C42" s="1099">
        <v>5838.11</v>
      </c>
      <c r="D42" s="1112">
        <f t="shared" si="0"/>
        <v>-2.3696682464454978E-3</v>
      </c>
      <c r="E42" s="1112">
        <f t="shared" si="1"/>
        <v>-1.8334832650933636E-2</v>
      </c>
      <c r="F42" s="638"/>
      <c r="G42" s="638"/>
    </row>
    <row r="43" spans="1:7" x14ac:dyDescent="0.25">
      <c r="A43" s="1097">
        <v>43236</v>
      </c>
      <c r="B43" s="1107" t="s">
        <v>112</v>
      </c>
      <c r="C43" s="1099">
        <v>5841.46</v>
      </c>
      <c r="D43" s="1112">
        <f t="shared" si="0"/>
        <v>-2.3752969121140144E-3</v>
      </c>
      <c r="E43" s="1112">
        <f t="shared" si="1"/>
        <v>5.738158410856191E-4</v>
      </c>
      <c r="F43" s="638"/>
      <c r="G43" s="638"/>
    </row>
    <row r="44" spans="1:7" x14ac:dyDescent="0.25">
      <c r="A44" s="1097">
        <v>43237</v>
      </c>
      <c r="B44" s="1107" t="s">
        <v>114</v>
      </c>
      <c r="C44" s="1099">
        <v>5815.91</v>
      </c>
      <c r="D44" s="1112">
        <f t="shared" si="0"/>
        <v>-4.7619047619047623E-3</v>
      </c>
      <c r="E44" s="1112">
        <f t="shared" si="1"/>
        <v>-4.3739065233691886E-3</v>
      </c>
      <c r="F44" s="638"/>
      <c r="G44" s="638"/>
    </row>
    <row r="45" spans="1:7" x14ac:dyDescent="0.25">
      <c r="A45" s="1097">
        <v>43238</v>
      </c>
      <c r="B45" s="1107" t="s">
        <v>114</v>
      </c>
      <c r="C45" s="1099">
        <v>5783.31</v>
      </c>
      <c r="D45" s="1112">
        <f t="shared" si="0"/>
        <v>0</v>
      </c>
      <c r="E45" s="1112">
        <f t="shared" si="1"/>
        <v>-5.6053136998336379E-3</v>
      </c>
      <c r="F45" s="638"/>
      <c r="G45" s="638"/>
    </row>
    <row r="46" spans="1:7" x14ac:dyDescent="0.25">
      <c r="A46" s="1097">
        <v>43241</v>
      </c>
      <c r="B46" s="1107" t="s">
        <v>115</v>
      </c>
      <c r="C46" s="1099">
        <v>5733.85</v>
      </c>
      <c r="D46" s="1112">
        <f t="shared" si="0"/>
        <v>-1.9138755980861243E-2</v>
      </c>
      <c r="E46" s="1112">
        <f t="shared" si="1"/>
        <v>-8.5521958878220315E-3</v>
      </c>
      <c r="F46" s="638"/>
      <c r="G46" s="638"/>
    </row>
    <row r="47" spans="1:7" x14ac:dyDescent="0.25">
      <c r="A47" s="1097">
        <v>43242</v>
      </c>
      <c r="B47" s="1107" t="s">
        <v>116</v>
      </c>
      <c r="C47" s="1099">
        <v>5751.11</v>
      </c>
      <c r="D47" s="1112">
        <f t="shared" si="0"/>
        <v>-3.6585365853658534E-2</v>
      </c>
      <c r="E47" s="1112">
        <f t="shared" si="1"/>
        <v>3.0101938488100157E-3</v>
      </c>
      <c r="F47" s="638"/>
      <c r="G47" s="638"/>
    </row>
    <row r="48" spans="1:7" x14ac:dyDescent="0.25">
      <c r="A48" s="1097">
        <v>43243</v>
      </c>
      <c r="B48" s="1107" t="s">
        <v>117</v>
      </c>
      <c r="C48" s="1099">
        <v>5792</v>
      </c>
      <c r="D48" s="1112">
        <f t="shared" si="0"/>
        <v>5.0632911392405064E-3</v>
      </c>
      <c r="E48" s="1112">
        <f t="shared" si="1"/>
        <v>7.1099318218570554E-3</v>
      </c>
      <c r="F48" s="638"/>
      <c r="G48" s="638"/>
    </row>
    <row r="49" spans="1:7" x14ac:dyDescent="0.25">
      <c r="A49" s="1097">
        <v>43244</v>
      </c>
      <c r="B49" s="1107" t="s">
        <v>118</v>
      </c>
      <c r="C49" s="1099">
        <v>5946.53</v>
      </c>
      <c r="D49" s="1112">
        <f t="shared" si="0"/>
        <v>5.0377833753148613E-3</v>
      </c>
      <c r="E49" s="1112">
        <f t="shared" si="1"/>
        <v>2.6679903314917083E-2</v>
      </c>
      <c r="F49" s="638"/>
      <c r="G49" s="638"/>
    </row>
    <row r="50" spans="1:7" x14ac:dyDescent="0.25">
      <c r="A50" s="1097">
        <v>43245</v>
      </c>
      <c r="B50" s="1107" t="s">
        <v>119</v>
      </c>
      <c r="C50" s="1099">
        <v>5975.74</v>
      </c>
      <c r="D50" s="1112">
        <f t="shared" si="0"/>
        <v>2.5062656641604009E-3</v>
      </c>
      <c r="E50" s="1112">
        <f t="shared" si="1"/>
        <v>4.912108406078846E-3</v>
      </c>
      <c r="F50" s="638"/>
      <c r="G50" s="638"/>
    </row>
    <row r="51" spans="1:7" x14ac:dyDescent="0.25">
      <c r="A51" s="1097">
        <v>43248</v>
      </c>
      <c r="B51" s="1107" t="s">
        <v>119</v>
      </c>
      <c r="C51" s="1099">
        <v>6068.32</v>
      </c>
      <c r="D51" s="1112">
        <f t="shared" si="0"/>
        <v>0</v>
      </c>
      <c r="E51" s="1112">
        <f t="shared" si="1"/>
        <v>1.5492641915478238E-2</v>
      </c>
      <c r="F51" s="638"/>
      <c r="G51" s="638"/>
    </row>
    <row r="52" spans="1:7" x14ac:dyDescent="0.25">
      <c r="A52" s="1097">
        <v>43250</v>
      </c>
      <c r="B52" s="1107" t="s">
        <v>120</v>
      </c>
      <c r="C52" s="1099">
        <v>6011.05</v>
      </c>
      <c r="D52" s="1112">
        <f t="shared" si="0"/>
        <v>2.5000000000000001E-3</v>
      </c>
      <c r="E52" s="1112">
        <f t="shared" si="1"/>
        <v>-9.4375379017585647E-3</v>
      </c>
      <c r="F52" s="638"/>
      <c r="G52" s="638"/>
    </row>
    <row r="53" spans="1:7" x14ac:dyDescent="0.25">
      <c r="A53" s="1097">
        <v>43251</v>
      </c>
      <c r="B53" s="1107" t="s">
        <v>121</v>
      </c>
      <c r="C53" s="1099">
        <v>5983.58</v>
      </c>
      <c r="D53" s="1112">
        <f t="shared" si="0"/>
        <v>-4.738154613466334E-2</v>
      </c>
      <c r="E53" s="1112">
        <f t="shared" si="1"/>
        <v>-4.569917069397236E-3</v>
      </c>
      <c r="F53" s="638"/>
      <c r="G53" s="638"/>
    </row>
    <row r="54" spans="1:7" x14ac:dyDescent="0.25">
      <c r="A54" s="1097">
        <v>43255</v>
      </c>
      <c r="B54" s="1107" t="s">
        <v>122</v>
      </c>
      <c r="C54" s="1099">
        <v>6014.81</v>
      </c>
      <c r="D54" s="1112">
        <f t="shared" si="0"/>
        <v>5.235602094240838E-3</v>
      </c>
      <c r="E54" s="1112">
        <f t="shared" si="1"/>
        <v>5.2192834390115067E-3</v>
      </c>
      <c r="F54" s="638"/>
      <c r="G54" s="638"/>
    </row>
    <row r="55" spans="1:7" x14ac:dyDescent="0.25">
      <c r="A55" s="1097">
        <v>43256</v>
      </c>
      <c r="B55" s="1107" t="s">
        <v>123</v>
      </c>
      <c r="C55" s="1099">
        <v>6088.79</v>
      </c>
      <c r="D55" s="1112">
        <f t="shared" si="0"/>
        <v>5.46875E-2</v>
      </c>
      <c r="E55" s="1112">
        <f t="shared" si="1"/>
        <v>1.2299640387643094E-2</v>
      </c>
      <c r="F55" s="638"/>
      <c r="G55" s="638"/>
    </row>
    <row r="56" spans="1:7" x14ac:dyDescent="0.25">
      <c r="A56" s="1097">
        <v>43257</v>
      </c>
      <c r="B56" s="1107" t="s">
        <v>119</v>
      </c>
      <c r="C56" s="1099">
        <v>6069.71</v>
      </c>
      <c r="D56" s="1112">
        <f t="shared" si="0"/>
        <v>-1.2345679012345678E-2</v>
      </c>
      <c r="E56" s="1112">
        <f t="shared" si="1"/>
        <v>-3.133627535191709E-3</v>
      </c>
      <c r="F56" s="638"/>
      <c r="G56" s="638"/>
    </row>
    <row r="57" spans="1:7" x14ac:dyDescent="0.25">
      <c r="A57" s="1097">
        <v>43258</v>
      </c>
      <c r="B57" s="1107" t="s">
        <v>124</v>
      </c>
      <c r="C57" s="1099">
        <v>6106.69</v>
      </c>
      <c r="D57" s="1112">
        <f t="shared" si="0"/>
        <v>0.01</v>
      </c>
      <c r="E57" s="1112">
        <f t="shared" si="1"/>
        <v>6.0925480789032031E-3</v>
      </c>
      <c r="F57" s="638"/>
      <c r="G57" s="638"/>
    </row>
    <row r="58" spans="1:7" x14ac:dyDescent="0.25">
      <c r="A58" s="1097">
        <v>43259</v>
      </c>
      <c r="B58" s="1107" t="s">
        <v>125</v>
      </c>
      <c r="C58" s="1099">
        <v>5993.62</v>
      </c>
      <c r="D58" s="1112">
        <f t="shared" si="0"/>
        <v>9.9009900990099011E-3</v>
      </c>
      <c r="E58" s="1112">
        <f t="shared" si="1"/>
        <v>-1.8515758946335857E-2</v>
      </c>
      <c r="F58" s="638"/>
      <c r="G58" s="638"/>
    </row>
    <row r="59" spans="1:7" x14ac:dyDescent="0.25">
      <c r="A59" s="1097">
        <v>43271</v>
      </c>
      <c r="B59" s="1107" t="s">
        <v>126</v>
      </c>
      <c r="C59" s="1099">
        <v>5884.03</v>
      </c>
      <c r="D59" s="1112">
        <f t="shared" si="0"/>
        <v>-6.1274509803921566E-2</v>
      </c>
      <c r="E59" s="1112">
        <f t="shared" si="1"/>
        <v>-1.8284442457146124E-2</v>
      </c>
      <c r="F59" s="638"/>
      <c r="G59" s="638"/>
    </row>
    <row r="60" spans="1:7" x14ac:dyDescent="0.25">
      <c r="A60" s="1097">
        <v>43272</v>
      </c>
      <c r="B60" s="1107" t="s">
        <v>123</v>
      </c>
      <c r="C60" s="1099">
        <v>5822.33</v>
      </c>
      <c r="D60" s="1112">
        <f t="shared" si="0"/>
        <v>5.7441253263707574E-2</v>
      </c>
      <c r="E60" s="1112">
        <f t="shared" si="1"/>
        <v>-1.0486010438423975E-2</v>
      </c>
      <c r="F60" s="638"/>
      <c r="G60" s="638"/>
    </row>
    <row r="61" spans="1:7" x14ac:dyDescent="0.25">
      <c r="A61" s="1097">
        <v>43273</v>
      </c>
      <c r="B61" s="1107" t="s">
        <v>118</v>
      </c>
      <c r="C61" s="1099">
        <v>5821.81</v>
      </c>
      <c r="D61" s="1112">
        <f t="shared" si="0"/>
        <v>-1.4814814814814815E-2</v>
      </c>
      <c r="E61" s="1112">
        <f t="shared" si="1"/>
        <v>-8.9311323817016047E-5</v>
      </c>
      <c r="F61" s="3" t="s">
        <v>16</v>
      </c>
      <c r="G61" s="3" t="s">
        <v>17</v>
      </c>
    </row>
    <row r="62" spans="1:7" x14ac:dyDescent="0.25">
      <c r="A62" s="1101">
        <v>43276</v>
      </c>
      <c r="B62" s="1107" t="s">
        <v>127</v>
      </c>
      <c r="C62" s="1099">
        <v>5859.08</v>
      </c>
      <c r="D62" s="1112">
        <f t="shared" si="0"/>
        <v>-1.2531328320802004E-2</v>
      </c>
      <c r="E62" s="1112">
        <f t="shared" si="1"/>
        <v>6.4017891343069464E-3</v>
      </c>
      <c r="F62" s="638">
        <f>$F$3+$G$3*E62</f>
        <v>0.23182505106586629</v>
      </c>
      <c r="G62" s="638">
        <f>D62-F62</f>
        <v>-0.24435637938666829</v>
      </c>
    </row>
    <row r="63" spans="1:7" x14ac:dyDescent="0.25">
      <c r="A63" s="1101">
        <v>43277</v>
      </c>
      <c r="B63" s="1107" t="s">
        <v>118</v>
      </c>
      <c r="C63" s="1099">
        <v>5825.64</v>
      </c>
      <c r="D63" s="1112">
        <f t="shared" si="0"/>
        <v>1.2690355329949238E-2</v>
      </c>
      <c r="E63" s="1112">
        <f t="shared" si="1"/>
        <v>-5.7073806809259473E-3</v>
      </c>
      <c r="F63" s="638">
        <f t="shared" ref="F63:F82" si="2">$F$3+$G$3*E63</f>
        <v>0.22991276935275151</v>
      </c>
      <c r="G63" s="638">
        <f t="shared" ref="G63:G82" si="3">D63-F63</f>
        <v>-0.21722241402280226</v>
      </c>
    </row>
    <row r="64" spans="1:7" x14ac:dyDescent="0.25">
      <c r="A64" s="1101">
        <v>43278</v>
      </c>
      <c r="B64" s="1107" t="s">
        <v>119</v>
      </c>
      <c r="C64" s="1099">
        <v>5787.55</v>
      </c>
      <c r="D64" s="1112">
        <f t="shared" si="0"/>
        <v>2.5062656641604009E-3</v>
      </c>
      <c r="E64" s="1112">
        <f t="shared" si="1"/>
        <v>-6.5383374187214013E-3</v>
      </c>
      <c r="F64" s="638">
        <f t="shared" si="2"/>
        <v>0.22978154455383284</v>
      </c>
      <c r="G64" s="638">
        <f t="shared" si="3"/>
        <v>-0.22727527888967244</v>
      </c>
    </row>
    <row r="65" spans="1:7" x14ac:dyDescent="0.25">
      <c r="A65" s="1101">
        <v>43279</v>
      </c>
      <c r="B65" s="1107" t="s">
        <v>128</v>
      </c>
      <c r="C65" s="1099">
        <v>5667.31</v>
      </c>
      <c r="D65" s="1112">
        <f t="shared" si="0"/>
        <v>-5.0000000000000001E-3</v>
      </c>
      <c r="E65" s="1112">
        <f t="shared" si="1"/>
        <v>-2.077563044811704E-2</v>
      </c>
      <c r="F65" s="638">
        <f t="shared" si="2"/>
        <v>0.22753318933875272</v>
      </c>
      <c r="G65" s="638">
        <f t="shared" si="3"/>
        <v>-0.23253318933875272</v>
      </c>
    </row>
    <row r="66" spans="1:7" x14ac:dyDescent="0.25">
      <c r="A66" s="1101">
        <v>43280</v>
      </c>
      <c r="B66" s="1107" t="s">
        <v>119</v>
      </c>
      <c r="C66" s="1099">
        <v>5799.23</v>
      </c>
      <c r="D66" s="1112">
        <f t="shared" si="0"/>
        <v>5.0251256281407036E-3</v>
      </c>
      <c r="E66" s="1112">
        <f t="shared" si="1"/>
        <v>2.3277357335314136E-2</v>
      </c>
      <c r="F66" s="638">
        <f t="shared" si="2"/>
        <v>0.23449004304810869</v>
      </c>
      <c r="G66" s="638">
        <f t="shared" si="3"/>
        <v>-0.229464917419968</v>
      </c>
    </row>
    <row r="67" spans="1:7" x14ac:dyDescent="0.25">
      <c r="A67" s="1101">
        <v>43283</v>
      </c>
      <c r="B67" s="1107" t="s">
        <v>120</v>
      </c>
      <c r="C67" s="1099">
        <v>5746.77</v>
      </c>
      <c r="D67" s="1112">
        <f t="shared" si="0"/>
        <v>2.5000000000000001E-3</v>
      </c>
      <c r="E67" s="1112">
        <f t="shared" si="1"/>
        <v>-9.0460285244763749E-3</v>
      </c>
      <c r="F67" s="638">
        <f t="shared" si="2"/>
        <v>0.22938552963977629</v>
      </c>
      <c r="G67" s="638">
        <f t="shared" si="3"/>
        <v>-0.22688552963977629</v>
      </c>
    </row>
    <row r="68" spans="1:7" x14ac:dyDescent="0.25">
      <c r="A68" s="1101">
        <v>43284</v>
      </c>
      <c r="B68" s="1107" t="s">
        <v>129</v>
      </c>
      <c r="C68" s="1099">
        <v>5633.93</v>
      </c>
      <c r="D68" s="1112">
        <f t="shared" ref="D68:D82" si="4">(B68-B67)/B67</f>
        <v>2.4937655860349128E-2</v>
      </c>
      <c r="E68" s="1112">
        <f t="shared" ref="E68:E82" si="5">(C68-C67)/C67</f>
        <v>-1.963537778613032E-2</v>
      </c>
      <c r="F68" s="638">
        <f t="shared" si="2"/>
        <v>0.22771325819129326</v>
      </c>
      <c r="G68" s="638">
        <f t="shared" si="3"/>
        <v>-0.20277560233094413</v>
      </c>
    </row>
    <row r="69" spans="1:7" x14ac:dyDescent="0.25">
      <c r="A69" s="1101">
        <v>43285</v>
      </c>
      <c r="B69" s="1107" t="s">
        <v>130</v>
      </c>
      <c r="C69" s="1099">
        <v>5733.63</v>
      </c>
      <c r="D69" s="1112">
        <f t="shared" si="4"/>
        <v>4.1362530413625302E-2</v>
      </c>
      <c r="E69" s="1112">
        <f t="shared" si="5"/>
        <v>1.7696350504887319E-2</v>
      </c>
      <c r="F69" s="638">
        <f t="shared" si="2"/>
        <v>0.23360868970469714</v>
      </c>
      <c r="G69" s="638">
        <f t="shared" si="3"/>
        <v>-0.19224615929107183</v>
      </c>
    </row>
    <row r="70" spans="1:7" x14ac:dyDescent="0.25">
      <c r="A70" s="1101">
        <v>43286</v>
      </c>
      <c r="B70" s="1107" t="s">
        <v>131</v>
      </c>
      <c r="C70" s="1099">
        <v>5739.33</v>
      </c>
      <c r="D70" s="1112">
        <f t="shared" si="4"/>
        <v>7.9439252336448593E-2</v>
      </c>
      <c r="E70" s="1112">
        <f t="shared" si="5"/>
        <v>9.9413460582559697E-4</v>
      </c>
      <c r="F70" s="638">
        <f t="shared" si="2"/>
        <v>0.23097107354111074</v>
      </c>
      <c r="G70" s="638">
        <f t="shared" si="3"/>
        <v>-0.15153182120466213</v>
      </c>
    </row>
    <row r="71" spans="1:7" x14ac:dyDescent="0.25">
      <c r="A71" s="1101">
        <v>43287</v>
      </c>
      <c r="B71" s="1107" t="s">
        <v>132</v>
      </c>
      <c r="C71" s="1106">
        <v>5694.91</v>
      </c>
      <c r="D71" s="1112">
        <f t="shared" si="4"/>
        <v>2.5974025974025976E-2</v>
      </c>
      <c r="E71" s="1112">
        <f t="shared" si="5"/>
        <v>-7.7395793585662565E-3</v>
      </c>
      <c r="F71" s="638">
        <f t="shared" si="2"/>
        <v>0.22959184426639431</v>
      </c>
      <c r="G71" s="638">
        <f t="shared" si="3"/>
        <v>-0.20361781829236833</v>
      </c>
    </row>
    <row r="72" spans="1:7" x14ac:dyDescent="0.25">
      <c r="A72" s="1102">
        <v>43290</v>
      </c>
      <c r="B72" s="1107" t="s">
        <v>133</v>
      </c>
      <c r="C72" s="1106">
        <v>5807.37</v>
      </c>
      <c r="D72" s="1112">
        <f t="shared" si="4"/>
        <v>-8.4388185654008432E-3</v>
      </c>
      <c r="E72" s="1112">
        <f t="shared" si="5"/>
        <v>1.9747458695572019E-2</v>
      </c>
      <c r="F72" s="638">
        <f t="shared" si="2"/>
        <v>0.23393260098387766</v>
      </c>
      <c r="G72" s="638">
        <f t="shared" si="3"/>
        <v>-0.24237141954927852</v>
      </c>
    </row>
    <row r="73" spans="1:7" x14ac:dyDescent="0.25">
      <c r="A73" s="1103">
        <v>43291</v>
      </c>
      <c r="B73" s="1107" t="s">
        <v>134</v>
      </c>
      <c r="C73" s="1106">
        <v>5881.75</v>
      </c>
      <c r="D73" s="1112">
        <f t="shared" si="4"/>
        <v>5.3191489361702128E-2</v>
      </c>
      <c r="E73" s="1112">
        <f t="shared" si="5"/>
        <v>1.280786311187338E-2</v>
      </c>
      <c r="F73" s="638">
        <f t="shared" si="2"/>
        <v>0.23283669912325422</v>
      </c>
      <c r="G73" s="638">
        <f t="shared" si="3"/>
        <v>-0.1796452097615521</v>
      </c>
    </row>
    <row r="74" spans="1:7" x14ac:dyDescent="0.25">
      <c r="A74" s="1103">
        <v>43292</v>
      </c>
      <c r="B74" s="1107" t="s">
        <v>135</v>
      </c>
      <c r="C74" s="1106">
        <v>5893.35</v>
      </c>
      <c r="D74" s="1112">
        <f t="shared" si="4"/>
        <v>-5.0505050505050509E-3</v>
      </c>
      <c r="E74" s="1112">
        <f t="shared" si="5"/>
        <v>1.9722021507205109E-3</v>
      </c>
      <c r="F74" s="638">
        <f t="shared" si="2"/>
        <v>0.23112553009831757</v>
      </c>
      <c r="G74" s="638">
        <f t="shared" si="3"/>
        <v>-0.23617603514882263</v>
      </c>
    </row>
    <row r="75" spans="1:7" x14ac:dyDescent="0.25">
      <c r="A75" s="1103">
        <v>43293</v>
      </c>
      <c r="B75" s="1107" t="s">
        <v>135</v>
      </c>
      <c r="C75" s="1106">
        <v>5907.87</v>
      </c>
      <c r="D75" s="1112">
        <f t="shared" si="4"/>
        <v>0</v>
      </c>
      <c r="E75" s="1112">
        <f t="shared" si="5"/>
        <v>2.46379393723426E-3</v>
      </c>
      <c r="F75" s="638">
        <f t="shared" si="2"/>
        <v>0.23120316233884367</v>
      </c>
      <c r="G75" s="638">
        <f t="shared" si="3"/>
        <v>-0.23120316233884367</v>
      </c>
    </row>
    <row r="76" spans="1:7" x14ac:dyDescent="0.25">
      <c r="A76" s="1103">
        <v>43294</v>
      </c>
      <c r="B76" s="1107" t="s">
        <v>136</v>
      </c>
      <c r="C76" s="1106">
        <v>5944.07</v>
      </c>
      <c r="D76" s="1112">
        <f t="shared" si="4"/>
        <v>-3.0456852791878174E-2</v>
      </c>
      <c r="E76" s="1112">
        <f t="shared" si="5"/>
        <v>6.1274198653659979E-3</v>
      </c>
      <c r="F76" s="638">
        <f t="shared" si="2"/>
        <v>0.23178172263430227</v>
      </c>
      <c r="G76" s="638">
        <f t="shared" si="3"/>
        <v>-0.26223857542618045</v>
      </c>
    </row>
    <row r="77" spans="1:7" x14ac:dyDescent="0.25">
      <c r="A77" s="1103">
        <v>43297</v>
      </c>
      <c r="B77" s="1107" t="s">
        <v>137</v>
      </c>
      <c r="C77" s="1106">
        <v>5905.15</v>
      </c>
      <c r="D77" s="1112">
        <f t="shared" si="4"/>
        <v>-9.4240837696335081E-2</v>
      </c>
      <c r="E77" s="1112">
        <f t="shared" si="5"/>
        <v>-6.547702163669014E-3</v>
      </c>
      <c r="F77" s="638">
        <f t="shared" si="2"/>
        <v>0.22978006567206105</v>
      </c>
      <c r="G77" s="638">
        <f t="shared" si="3"/>
        <v>-0.32402090336839612</v>
      </c>
    </row>
    <row r="78" spans="1:7" x14ac:dyDescent="0.25">
      <c r="A78" s="1103">
        <v>43298</v>
      </c>
      <c r="B78" s="1107" t="s">
        <v>138</v>
      </c>
      <c r="C78" s="1106">
        <v>5861.5</v>
      </c>
      <c r="D78" s="1112">
        <f t="shared" si="4"/>
        <v>-4.046242774566474E-2</v>
      </c>
      <c r="E78" s="1112">
        <f t="shared" si="5"/>
        <v>-7.3918528741860308E-3</v>
      </c>
      <c r="F78" s="638">
        <f t="shared" si="2"/>
        <v>0.22964675727920955</v>
      </c>
      <c r="G78" s="638">
        <f t="shared" si="3"/>
        <v>-0.2701091850248743</v>
      </c>
    </row>
    <row r="79" spans="1:7" x14ac:dyDescent="0.25">
      <c r="A79" s="1103">
        <v>43299</v>
      </c>
      <c r="B79" s="1107" t="s">
        <v>138</v>
      </c>
      <c r="C79" s="1099">
        <v>5890.73</v>
      </c>
      <c r="D79" s="1112">
        <f t="shared" si="4"/>
        <v>0</v>
      </c>
      <c r="E79" s="1112">
        <f t="shared" si="5"/>
        <v>4.9867781284653355E-3</v>
      </c>
      <c r="F79" s="638">
        <f t="shared" si="2"/>
        <v>0.23160159233899938</v>
      </c>
      <c r="G79" s="638">
        <f t="shared" si="3"/>
        <v>-0.23160159233899938</v>
      </c>
    </row>
    <row r="80" spans="1:7" x14ac:dyDescent="0.25">
      <c r="A80" s="1103">
        <v>43300</v>
      </c>
      <c r="B80" s="1107" t="s">
        <v>139</v>
      </c>
      <c r="C80" s="1099">
        <v>5871.07</v>
      </c>
      <c r="D80" s="1112">
        <f t="shared" si="4"/>
        <v>3.0120481927710843E-2</v>
      </c>
      <c r="E80" s="1112">
        <f t="shared" si="5"/>
        <v>-3.3374471415257285E-3</v>
      </c>
      <c r="F80" s="638">
        <f t="shared" si="2"/>
        <v>0.23028702957354644</v>
      </c>
      <c r="G80" s="638">
        <f t="shared" si="3"/>
        <v>-0.20016654764583558</v>
      </c>
    </row>
    <row r="81" spans="1:7" x14ac:dyDescent="0.25">
      <c r="A81" s="1103">
        <v>43301</v>
      </c>
      <c r="B81" s="1107" t="s">
        <v>111</v>
      </c>
      <c r="C81" s="1099">
        <v>5872.78</v>
      </c>
      <c r="D81" s="1112">
        <f t="shared" si="4"/>
        <v>-5.8479532163742687E-3</v>
      </c>
      <c r="E81" s="1112">
        <f t="shared" si="5"/>
        <v>2.9125866324197064E-4</v>
      </c>
      <c r="F81" s="638">
        <f t="shared" si="2"/>
        <v>0.23086007527846353</v>
      </c>
      <c r="G81" s="638">
        <f t="shared" si="3"/>
        <v>-0.2367080284948378</v>
      </c>
    </row>
    <row r="82" spans="1:7" x14ac:dyDescent="0.25">
      <c r="A82" s="1103">
        <v>43304</v>
      </c>
      <c r="B82" s="1107" t="s">
        <v>111</v>
      </c>
      <c r="C82" s="1099">
        <v>5915.79</v>
      </c>
      <c r="D82" s="1112">
        <f t="shared" si="4"/>
        <v>0</v>
      </c>
      <c r="E82" s="1112">
        <f t="shared" si="5"/>
        <v>7.3236184566764324E-3</v>
      </c>
      <c r="F82" s="638">
        <f t="shared" si="2"/>
        <v>0.23197062647546726</v>
      </c>
      <c r="G82" s="638">
        <f t="shared" si="3"/>
        <v>-0.23197062647546726</v>
      </c>
    </row>
  </sheetData>
  <mergeCells count="8">
    <mergeCell ref="I10:J10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71B8E-F0B9-4F80-A3E2-66A3E22C87B8}">
  <dimension ref="A1:P82"/>
  <sheetViews>
    <sheetView tabSelected="1" zoomScale="80" zoomScaleNormal="80" zoomScaleSheetLayoutView="5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4" max="4" width="23" bestFit="1" customWidth="1"/>
    <col min="5" max="5" width="20" bestFit="1" customWidth="1"/>
    <col min="6" max="6" width="22.42578125" bestFit="1" customWidth="1"/>
    <col min="7" max="7" width="21.7109375" bestFit="1" customWidth="1"/>
    <col min="9" max="9" width="16.7109375" bestFit="1" customWidth="1"/>
    <col min="10" max="10" width="9.85546875" bestFit="1" customWidth="1"/>
    <col min="11" max="12" width="12.42578125" bestFit="1" customWidth="1"/>
    <col min="13" max="13" width="22.85546875" bestFit="1" customWidth="1"/>
    <col min="14" max="14" width="6.28515625" bestFit="1" customWidth="1"/>
    <col min="15" max="15" width="6" bestFit="1" customWidth="1"/>
  </cols>
  <sheetData>
    <row r="1" spans="1:15" x14ac:dyDescent="0.25">
      <c r="A1" s="1" t="s">
        <v>0</v>
      </c>
      <c r="B1" s="4" t="s">
        <v>142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s="5" customFormat="1" x14ac:dyDescent="0.25">
      <c r="A2" s="1097">
        <v>43150</v>
      </c>
      <c r="B2" s="1110">
        <v>727.5</v>
      </c>
      <c r="C2" s="1099">
        <v>6689.28</v>
      </c>
      <c r="D2" s="1112"/>
      <c r="E2" s="1112"/>
      <c r="F2" s="1112"/>
      <c r="G2" s="1112"/>
      <c r="I2"/>
      <c r="J2"/>
      <c r="K2"/>
      <c r="L2"/>
      <c r="M2"/>
      <c r="N2"/>
      <c r="O2"/>
    </row>
    <row r="3" spans="1:15" s="5" customFormat="1" ht="15.75" thickBot="1" x14ac:dyDescent="0.3">
      <c r="A3" s="1097">
        <v>43151</v>
      </c>
      <c r="B3" s="1110">
        <v>717.5</v>
      </c>
      <c r="C3" s="1099">
        <v>6662.87</v>
      </c>
      <c r="D3" s="1112">
        <f>(B3-B2)/B2</f>
        <v>-1.3745704467353952E-2</v>
      </c>
      <c r="E3" s="1112">
        <f>(C3-C2)/C2</f>
        <v>-3.9481080176042649E-3</v>
      </c>
      <c r="F3" s="1113">
        <f>I12</f>
        <v>-5.0506316106796678E-2</v>
      </c>
      <c r="G3" s="1113">
        <f>K7</f>
        <v>-1.7599750134142134</v>
      </c>
      <c r="I3" s="773" t="s">
        <v>673</v>
      </c>
      <c r="J3" s="773"/>
      <c r="K3" s="773"/>
      <c r="L3" s="773"/>
      <c r="M3" s="773"/>
      <c r="N3" s="773"/>
      <c r="O3" s="773"/>
    </row>
    <row r="4" spans="1:15" s="5" customFormat="1" ht="15.75" thickTop="1" x14ac:dyDescent="0.25">
      <c r="A4" s="1097">
        <v>43152</v>
      </c>
      <c r="B4" s="1110">
        <v>737.5</v>
      </c>
      <c r="C4" s="1099">
        <v>6643.39</v>
      </c>
      <c r="D4" s="1112">
        <f t="shared" ref="D4:D67" si="0">(B4-B3)/B3</f>
        <v>2.7874564459930314E-2</v>
      </c>
      <c r="E4" s="1112">
        <f t="shared" ref="E4:E67" si="1">(C4-C3)/C3</f>
        <v>-2.9236650272329435E-3</v>
      </c>
      <c r="F4" s="1112"/>
      <c r="G4" s="1112"/>
      <c r="I4" s="775" t="s">
        <v>664</v>
      </c>
      <c r="J4" s="776"/>
      <c r="K4" s="779" t="s">
        <v>665</v>
      </c>
      <c r="L4" s="780"/>
      <c r="M4" s="158" t="s">
        <v>666</v>
      </c>
      <c r="N4" s="780" t="s">
        <v>667</v>
      </c>
      <c r="O4" s="782" t="s">
        <v>630</v>
      </c>
    </row>
    <row r="5" spans="1:15" s="5" customFormat="1" ht="15.75" thickBot="1" x14ac:dyDescent="0.3">
      <c r="A5" s="1097">
        <v>43153</v>
      </c>
      <c r="B5" s="1110">
        <v>740</v>
      </c>
      <c r="C5" s="1099">
        <v>6593.06</v>
      </c>
      <c r="D5" s="1112">
        <f t="shared" si="0"/>
        <v>3.3898305084745762E-3</v>
      </c>
      <c r="E5" s="1112">
        <f t="shared" si="1"/>
        <v>-7.5759514344333123E-3</v>
      </c>
      <c r="F5" s="1112"/>
      <c r="G5" s="1112"/>
      <c r="I5" s="777"/>
      <c r="J5" s="778"/>
      <c r="K5" s="159" t="s">
        <v>668</v>
      </c>
      <c r="L5" s="160" t="s">
        <v>669</v>
      </c>
      <c r="M5" s="160" t="s">
        <v>670</v>
      </c>
      <c r="N5" s="781"/>
      <c r="O5" s="783"/>
    </row>
    <row r="6" spans="1:15" s="5" customFormat="1" ht="18" customHeight="1" thickTop="1" x14ac:dyDescent="0.25">
      <c r="A6" s="1097">
        <v>43154</v>
      </c>
      <c r="B6" s="1110">
        <v>747.5</v>
      </c>
      <c r="C6" s="1099">
        <v>6619.8</v>
      </c>
      <c r="D6" s="1112">
        <f t="shared" si="0"/>
        <v>1.0135135135135136E-2</v>
      </c>
      <c r="E6" s="1112">
        <f t="shared" si="1"/>
        <v>4.055779865494896E-3</v>
      </c>
      <c r="F6" s="1112"/>
      <c r="G6" s="1112"/>
      <c r="I6" s="784" t="s">
        <v>671</v>
      </c>
      <c r="J6" s="161" t="s">
        <v>672</v>
      </c>
      <c r="K6" s="162">
        <v>11162906.546430565</v>
      </c>
      <c r="L6" s="163">
        <v>16172245.030657656</v>
      </c>
      <c r="M6" s="164"/>
      <c r="N6" s="163">
        <v>0.69025089128127171</v>
      </c>
      <c r="O6" s="165">
        <v>0.49283750811053195</v>
      </c>
    </row>
    <row r="7" spans="1:15" ht="15.75" thickBot="1" x14ac:dyDescent="0.3">
      <c r="A7" s="1097">
        <v>43157</v>
      </c>
      <c r="B7" s="1110">
        <v>745</v>
      </c>
      <c r="C7" s="1099">
        <v>6554.67</v>
      </c>
      <c r="D7" s="1112">
        <f t="shared" si="0"/>
        <v>-3.3444816053511705E-3</v>
      </c>
      <c r="E7" s="1112">
        <f t="shared" si="1"/>
        <v>-9.8386658207196762E-3</v>
      </c>
      <c r="F7" s="638"/>
      <c r="G7" s="638"/>
      <c r="I7" s="785"/>
      <c r="J7" s="166" t="s">
        <v>679</v>
      </c>
      <c r="K7" s="167">
        <v>-1.7599750134142134</v>
      </c>
      <c r="L7" s="168">
        <v>1.5605271610776976</v>
      </c>
      <c r="M7" s="168">
        <v>-0.14774248214989483</v>
      </c>
      <c r="N7" s="168">
        <v>-1.1278079980349571</v>
      </c>
      <c r="O7" s="169">
        <v>0.2641260246595778</v>
      </c>
    </row>
    <row r="8" spans="1:15" ht="15.75" thickTop="1" x14ac:dyDescent="0.25">
      <c r="A8" s="1097">
        <v>43158</v>
      </c>
      <c r="B8" s="1110">
        <v>750</v>
      </c>
      <c r="C8" s="1099">
        <v>6598.92</v>
      </c>
      <c r="D8" s="1112">
        <f t="shared" si="0"/>
        <v>6.7114093959731542E-3</v>
      </c>
      <c r="E8" s="1112">
        <f t="shared" si="1"/>
        <v>6.7509119452237873E-3</v>
      </c>
      <c r="F8" s="638"/>
      <c r="G8" s="638"/>
      <c r="I8" s="774" t="s">
        <v>690</v>
      </c>
      <c r="J8" s="774"/>
      <c r="K8" s="774"/>
      <c r="L8" s="774"/>
      <c r="M8" s="774"/>
      <c r="N8" s="774"/>
      <c r="O8" s="774"/>
    </row>
    <row r="9" spans="1:15" x14ac:dyDescent="0.25">
      <c r="A9" s="1097">
        <v>43159</v>
      </c>
      <c r="B9" s="1110">
        <v>760</v>
      </c>
      <c r="C9" s="1099">
        <v>6597.21</v>
      </c>
      <c r="D9" s="1112">
        <f t="shared" si="0"/>
        <v>1.3333333333333334E-2</v>
      </c>
      <c r="E9" s="1112">
        <f t="shared" si="1"/>
        <v>-2.5913331272390579E-4</v>
      </c>
      <c r="F9" s="638"/>
      <c r="G9" s="638"/>
    </row>
    <row r="10" spans="1:15" ht="15.75" thickBot="1" x14ac:dyDescent="0.3">
      <c r="A10" s="1097">
        <v>43160</v>
      </c>
      <c r="B10" s="1110">
        <v>737.5</v>
      </c>
      <c r="C10" s="1099">
        <v>6606.05</v>
      </c>
      <c r="D10" s="1112">
        <f t="shared" si="0"/>
        <v>-2.9605263157894735E-2</v>
      </c>
      <c r="E10" s="1112">
        <f t="shared" si="1"/>
        <v>1.3399603771897734E-3</v>
      </c>
      <c r="F10" s="638"/>
      <c r="G10" s="638"/>
      <c r="I10" s="773" t="s">
        <v>674</v>
      </c>
      <c r="J10" s="773"/>
      <c r="K10" s="157"/>
    </row>
    <row r="11" spans="1:15" ht="16.5" thickTop="1" thickBot="1" x14ac:dyDescent="0.3">
      <c r="A11" s="1097">
        <v>43161</v>
      </c>
      <c r="B11" s="1110">
        <v>727.5</v>
      </c>
      <c r="C11" s="1099">
        <v>6582.31</v>
      </c>
      <c r="D11" s="1112">
        <f t="shared" si="0"/>
        <v>-1.3559322033898305E-2</v>
      </c>
      <c r="E11" s="1112">
        <f t="shared" si="1"/>
        <v>-3.5936754944331001E-3</v>
      </c>
      <c r="F11" s="638"/>
      <c r="G11" s="638"/>
      <c r="I11" s="514" t="s">
        <v>678</v>
      </c>
      <c r="J11" s="515" t="s">
        <v>676</v>
      </c>
      <c r="K11" s="157"/>
    </row>
    <row r="12" spans="1:15" ht="16.5" thickTop="1" thickBot="1" x14ac:dyDescent="0.3">
      <c r="A12" s="1097">
        <v>43164</v>
      </c>
      <c r="B12" s="1110">
        <v>720</v>
      </c>
      <c r="C12" s="1099">
        <v>6550.59</v>
      </c>
      <c r="D12" s="1112">
        <f t="shared" si="0"/>
        <v>-1.0309278350515464E-2</v>
      </c>
      <c r="E12" s="1112">
        <f t="shared" si="1"/>
        <v>-4.8189769245143808E-3</v>
      </c>
      <c r="F12" s="638"/>
      <c r="G12" s="638"/>
      <c r="I12" s="516">
        <v>-5.0506316106796678E-2</v>
      </c>
      <c r="J12" s="517">
        <v>2</v>
      </c>
      <c r="K12" s="157"/>
    </row>
    <row r="13" spans="1:15" ht="15.75" thickTop="1" x14ac:dyDescent="0.25">
      <c r="A13" s="1097">
        <v>43165</v>
      </c>
      <c r="B13" s="1110">
        <v>730</v>
      </c>
      <c r="C13" s="1099">
        <v>6500.11</v>
      </c>
      <c r="D13" s="1112">
        <f t="shared" si="0"/>
        <v>1.3888888888888888E-2</v>
      </c>
      <c r="E13" s="1112">
        <f t="shared" si="1"/>
        <v>-7.7061760849023477E-3</v>
      </c>
      <c r="F13" s="638"/>
      <c r="G13" s="638"/>
      <c r="I13" s="774" t="s">
        <v>677</v>
      </c>
      <c r="J13" s="774"/>
      <c r="K13" s="157"/>
    </row>
    <row r="14" spans="1:15" x14ac:dyDescent="0.25">
      <c r="A14" s="1097">
        <v>43166</v>
      </c>
      <c r="B14" s="1110">
        <v>725</v>
      </c>
      <c r="C14" s="1099">
        <v>6368.26</v>
      </c>
      <c r="D14" s="1112">
        <f t="shared" si="0"/>
        <v>-6.8493150684931503E-3</v>
      </c>
      <c r="E14" s="1112">
        <f t="shared" si="1"/>
        <v>-2.0284272112318015E-2</v>
      </c>
      <c r="F14" s="638"/>
      <c r="G14" s="638"/>
    </row>
    <row r="15" spans="1:15" x14ac:dyDescent="0.25">
      <c r="A15" s="1097">
        <v>43167</v>
      </c>
      <c r="B15" s="1110">
        <v>740</v>
      </c>
      <c r="C15" s="1099">
        <v>6443.02</v>
      </c>
      <c r="D15" s="1112">
        <f t="shared" si="0"/>
        <v>2.0689655172413793E-2</v>
      </c>
      <c r="E15" s="1112">
        <f t="shared" si="1"/>
        <v>1.1739470436194535E-2</v>
      </c>
      <c r="F15" s="638"/>
      <c r="G15" s="638"/>
    </row>
    <row r="16" spans="1:15" x14ac:dyDescent="0.25">
      <c r="A16" s="1097">
        <v>43168</v>
      </c>
      <c r="B16" s="1110">
        <v>750</v>
      </c>
      <c r="C16" s="1099">
        <v>6433.32</v>
      </c>
      <c r="D16" s="1112">
        <f t="shared" si="0"/>
        <v>1.3513513513513514E-2</v>
      </c>
      <c r="E16" s="1112">
        <f t="shared" si="1"/>
        <v>-1.505505182352488E-3</v>
      </c>
      <c r="F16" s="638"/>
      <c r="G16" s="638"/>
    </row>
    <row r="17" spans="1:16" x14ac:dyDescent="0.25">
      <c r="A17" s="1097">
        <v>43171</v>
      </c>
      <c r="B17" s="1110">
        <v>775</v>
      </c>
      <c r="C17" s="1099">
        <v>6500.68</v>
      </c>
      <c r="D17" s="1112">
        <f t="shared" si="0"/>
        <v>3.3333333333333333E-2</v>
      </c>
      <c r="E17" s="1112">
        <f t="shared" si="1"/>
        <v>1.0470488021736923E-2</v>
      </c>
      <c r="F17" s="638"/>
      <c r="G17" s="638"/>
    </row>
    <row r="18" spans="1:16" x14ac:dyDescent="0.25">
      <c r="A18" s="1097">
        <v>43172</v>
      </c>
      <c r="B18" s="1110">
        <v>767.5</v>
      </c>
      <c r="C18" s="1099">
        <v>6412.84</v>
      </c>
      <c r="D18" s="1112">
        <f t="shared" si="0"/>
        <v>-9.6774193548387101E-3</v>
      </c>
      <c r="E18" s="1112">
        <f t="shared" si="1"/>
        <v>-1.3512432545518337E-2</v>
      </c>
      <c r="F18" s="638"/>
      <c r="G18" s="638"/>
    </row>
    <row r="19" spans="1:16" x14ac:dyDescent="0.25">
      <c r="A19" s="1097">
        <v>43173</v>
      </c>
      <c r="B19" s="1110">
        <v>770</v>
      </c>
      <c r="C19" s="1099">
        <v>6382.62</v>
      </c>
      <c r="D19" s="1112">
        <f t="shared" si="0"/>
        <v>3.2573289902280132E-3</v>
      </c>
      <c r="E19" s="1112">
        <f t="shared" si="1"/>
        <v>-4.71242070595871E-3</v>
      </c>
      <c r="F19" s="638"/>
      <c r="G19" s="638"/>
    </row>
    <row r="20" spans="1:16" x14ac:dyDescent="0.25">
      <c r="A20" s="1097">
        <v>43174</v>
      </c>
      <c r="B20" s="1110">
        <v>745</v>
      </c>
      <c r="C20" s="1099">
        <v>6321.9</v>
      </c>
      <c r="D20" s="1112">
        <f t="shared" si="0"/>
        <v>-3.2467532467532464E-2</v>
      </c>
      <c r="E20" s="1112">
        <f t="shared" si="1"/>
        <v>-9.513334649407337E-3</v>
      </c>
      <c r="F20" s="638"/>
      <c r="G20" s="638"/>
    </row>
    <row r="21" spans="1:16" x14ac:dyDescent="0.25">
      <c r="A21" s="1097">
        <v>43175</v>
      </c>
      <c r="B21" s="1110">
        <v>745</v>
      </c>
      <c r="C21" s="1099">
        <v>6304.95</v>
      </c>
      <c r="D21" s="1112">
        <f t="shared" si="0"/>
        <v>0</v>
      </c>
      <c r="E21" s="1112">
        <f t="shared" si="1"/>
        <v>-2.6811559815877852E-3</v>
      </c>
      <c r="F21" s="638"/>
      <c r="G21" s="638"/>
    </row>
    <row r="22" spans="1:16" x14ac:dyDescent="0.25">
      <c r="A22" s="1097">
        <v>43178</v>
      </c>
      <c r="B22" s="1110">
        <v>740</v>
      </c>
      <c r="C22" s="1099">
        <v>6289.57</v>
      </c>
      <c r="D22" s="1112">
        <f t="shared" si="0"/>
        <v>-6.7114093959731542E-3</v>
      </c>
      <c r="E22" s="1112">
        <f t="shared" si="1"/>
        <v>-2.4393532066075241E-3</v>
      </c>
      <c r="F22" s="638"/>
      <c r="G22" s="638"/>
      <c r="P22" s="157"/>
    </row>
    <row r="23" spans="1:16" x14ac:dyDescent="0.25">
      <c r="A23" s="1097">
        <v>43179</v>
      </c>
      <c r="B23" s="1110">
        <v>772.5</v>
      </c>
      <c r="C23" s="1099">
        <v>6243.57</v>
      </c>
      <c r="D23" s="1112">
        <f t="shared" si="0"/>
        <v>4.3918918918918921E-2</v>
      </c>
      <c r="E23" s="1112">
        <f t="shared" si="1"/>
        <v>-7.3136955308550512E-3</v>
      </c>
      <c r="F23" s="638"/>
      <c r="G23" s="638"/>
      <c r="P23" s="157"/>
    </row>
    <row r="24" spans="1:16" x14ac:dyDescent="0.25">
      <c r="A24" s="1097">
        <v>43180</v>
      </c>
      <c r="B24" s="1110">
        <v>790</v>
      </c>
      <c r="C24" s="1099">
        <v>6312.83</v>
      </c>
      <c r="D24" s="1112">
        <f t="shared" si="0"/>
        <v>2.2653721682847898E-2</v>
      </c>
      <c r="E24" s="1112">
        <f t="shared" si="1"/>
        <v>1.1093012491251034E-2</v>
      </c>
      <c r="F24" s="638"/>
      <c r="G24" s="638"/>
      <c r="P24" s="157"/>
    </row>
    <row r="25" spans="1:16" x14ac:dyDescent="0.25">
      <c r="A25" s="1097">
        <v>43181</v>
      </c>
      <c r="B25" s="1110">
        <v>752.5</v>
      </c>
      <c r="C25" s="1099">
        <v>6254.07</v>
      </c>
      <c r="D25" s="1112">
        <f t="shared" si="0"/>
        <v>-4.746835443037975E-2</v>
      </c>
      <c r="E25" s="1112">
        <f t="shared" si="1"/>
        <v>-9.3080282535725218E-3</v>
      </c>
      <c r="F25" s="638"/>
      <c r="G25" s="638"/>
      <c r="P25" s="157"/>
    </row>
    <row r="26" spans="1:16" x14ac:dyDescent="0.25">
      <c r="A26" s="1097">
        <v>43182</v>
      </c>
      <c r="B26" s="1110">
        <v>755</v>
      </c>
      <c r="C26" s="1099">
        <v>6210.69</v>
      </c>
      <c r="D26" s="1112">
        <f t="shared" si="0"/>
        <v>3.3222591362126247E-3</v>
      </c>
      <c r="E26" s="1112">
        <f t="shared" si="1"/>
        <v>-6.9362830924502138E-3</v>
      </c>
      <c r="F26" s="638"/>
      <c r="G26" s="638"/>
      <c r="P26" s="157"/>
    </row>
    <row r="27" spans="1:16" ht="15.75" customHeight="1" x14ac:dyDescent="0.25">
      <c r="A27" s="1097">
        <v>43185</v>
      </c>
      <c r="B27" s="1110">
        <v>780</v>
      </c>
      <c r="C27" s="1099">
        <v>6200.17</v>
      </c>
      <c r="D27" s="1112">
        <f t="shared" si="0"/>
        <v>3.3112582781456956E-2</v>
      </c>
      <c r="E27" s="1112">
        <f t="shared" si="1"/>
        <v>-1.6938536619923918E-3</v>
      </c>
      <c r="F27" s="638"/>
      <c r="G27" s="638"/>
      <c r="P27" s="157"/>
    </row>
    <row r="28" spans="1:16" x14ac:dyDescent="0.25">
      <c r="A28" s="1097">
        <v>43186</v>
      </c>
      <c r="B28" s="1110">
        <v>750</v>
      </c>
      <c r="C28" s="1099">
        <v>6209.35</v>
      </c>
      <c r="D28" s="1112">
        <f t="shared" si="0"/>
        <v>-3.8461538461538464E-2</v>
      </c>
      <c r="E28" s="1112">
        <f t="shared" si="1"/>
        <v>1.4806045640684514E-3</v>
      </c>
      <c r="F28" s="638"/>
      <c r="G28" s="638"/>
    </row>
    <row r="29" spans="1:16" x14ac:dyDescent="0.25">
      <c r="A29" s="1097">
        <v>43187</v>
      </c>
      <c r="B29" s="1110">
        <v>770</v>
      </c>
      <c r="C29" s="1099">
        <v>6140.83</v>
      </c>
      <c r="D29" s="1112">
        <f t="shared" si="0"/>
        <v>2.6666666666666668E-2</v>
      </c>
      <c r="E29" s="1112">
        <f t="shared" si="1"/>
        <v>-1.103497145433909E-2</v>
      </c>
      <c r="F29" s="638"/>
      <c r="G29" s="638"/>
    </row>
    <row r="30" spans="1:16" x14ac:dyDescent="0.25">
      <c r="A30" s="1097">
        <v>43188</v>
      </c>
      <c r="B30" s="1110">
        <v>777.5</v>
      </c>
      <c r="C30" s="1099">
        <v>6188.98</v>
      </c>
      <c r="D30" s="1112">
        <f t="shared" si="0"/>
        <v>9.74025974025974E-3</v>
      </c>
      <c r="E30" s="1112">
        <f t="shared" si="1"/>
        <v>7.8409596096943954E-3</v>
      </c>
      <c r="F30" s="638"/>
      <c r="G30" s="638"/>
    </row>
    <row r="31" spans="1:16" x14ac:dyDescent="0.25">
      <c r="A31" s="1097">
        <v>43192</v>
      </c>
      <c r="B31" s="1110">
        <v>795</v>
      </c>
      <c r="C31" s="1099">
        <v>6240.57</v>
      </c>
      <c r="D31" s="1112">
        <f t="shared" si="0"/>
        <v>2.2508038585209004E-2</v>
      </c>
      <c r="E31" s="1112">
        <f t="shared" si="1"/>
        <v>8.335783925622663E-3</v>
      </c>
      <c r="F31" s="638"/>
      <c r="G31" s="638"/>
    </row>
    <row r="32" spans="1:16" x14ac:dyDescent="0.25">
      <c r="A32" s="1097">
        <v>43193</v>
      </c>
      <c r="B32" s="1110">
        <v>807.5</v>
      </c>
      <c r="C32" s="1099">
        <v>6229.01</v>
      </c>
      <c r="D32" s="1112">
        <f t="shared" si="0"/>
        <v>1.5723270440251572E-2</v>
      </c>
      <c r="E32" s="1112">
        <f t="shared" si="1"/>
        <v>-1.8523948934151032E-3</v>
      </c>
      <c r="F32" s="638"/>
      <c r="G32" s="638"/>
    </row>
    <row r="33" spans="1:7" x14ac:dyDescent="0.25">
      <c r="A33" s="1097">
        <v>43194</v>
      </c>
      <c r="B33" s="1110">
        <v>802.5</v>
      </c>
      <c r="C33" s="1099">
        <v>6157.09</v>
      </c>
      <c r="D33" s="1112">
        <f t="shared" si="0"/>
        <v>-6.1919504643962852E-3</v>
      </c>
      <c r="E33" s="1112">
        <f t="shared" si="1"/>
        <v>-1.154597600581795E-2</v>
      </c>
      <c r="F33" s="638"/>
      <c r="G33" s="638"/>
    </row>
    <row r="34" spans="1:7" x14ac:dyDescent="0.25">
      <c r="A34" s="1097">
        <v>43195</v>
      </c>
      <c r="B34" s="1110">
        <v>790</v>
      </c>
      <c r="C34" s="1099">
        <v>6183.22</v>
      </c>
      <c r="D34" s="1112">
        <f t="shared" si="0"/>
        <v>-1.5576323987538941E-2</v>
      </c>
      <c r="E34" s="1112">
        <f t="shared" si="1"/>
        <v>4.2438879405693446E-3</v>
      </c>
      <c r="F34" s="638"/>
      <c r="G34" s="638"/>
    </row>
    <row r="35" spans="1:7" x14ac:dyDescent="0.25">
      <c r="A35" s="1097">
        <v>43196</v>
      </c>
      <c r="B35" s="1110">
        <v>745</v>
      </c>
      <c r="C35" s="1099">
        <v>6175.05</v>
      </c>
      <c r="D35" s="1112">
        <f t="shared" si="0"/>
        <v>-5.6962025316455694E-2</v>
      </c>
      <c r="E35" s="1112">
        <f t="shared" si="1"/>
        <v>-1.3213180187669326E-3</v>
      </c>
      <c r="F35" s="638"/>
      <c r="G35" s="638"/>
    </row>
    <row r="36" spans="1:7" x14ac:dyDescent="0.25">
      <c r="A36" s="1097">
        <v>43199</v>
      </c>
      <c r="B36" s="1110">
        <v>790</v>
      </c>
      <c r="C36" s="1099">
        <v>6246.13</v>
      </c>
      <c r="D36" s="1112">
        <f t="shared" si="0"/>
        <v>6.0402684563758392E-2</v>
      </c>
      <c r="E36" s="1112">
        <f t="shared" si="1"/>
        <v>1.1510837968923316E-2</v>
      </c>
      <c r="F36" s="638"/>
      <c r="G36" s="638"/>
    </row>
    <row r="37" spans="1:7" x14ac:dyDescent="0.25">
      <c r="A37" s="1097">
        <v>43200</v>
      </c>
      <c r="B37" s="1110">
        <v>780</v>
      </c>
      <c r="C37" s="1099">
        <v>6325.81</v>
      </c>
      <c r="D37" s="1112">
        <f t="shared" si="0"/>
        <v>-1.2658227848101266E-2</v>
      </c>
      <c r="E37" s="1112">
        <f t="shared" si="1"/>
        <v>1.2756698947988641E-2</v>
      </c>
      <c r="F37" s="638"/>
      <c r="G37" s="638"/>
    </row>
    <row r="38" spans="1:7" x14ac:dyDescent="0.25">
      <c r="A38" s="1097">
        <v>43201</v>
      </c>
      <c r="B38" s="1110">
        <v>820</v>
      </c>
      <c r="C38" s="1099">
        <v>6360.93</v>
      </c>
      <c r="D38" s="1112">
        <f t="shared" si="0"/>
        <v>5.128205128205128E-2</v>
      </c>
      <c r="E38" s="1112">
        <f t="shared" si="1"/>
        <v>5.5518581810076323E-3</v>
      </c>
      <c r="F38" s="638"/>
      <c r="G38" s="638"/>
    </row>
    <row r="39" spans="1:7" x14ac:dyDescent="0.25">
      <c r="A39" s="1097">
        <v>43202</v>
      </c>
      <c r="B39" s="1110">
        <v>810</v>
      </c>
      <c r="C39" s="1099">
        <v>6310.8</v>
      </c>
      <c r="D39" s="1112">
        <f t="shared" si="0"/>
        <v>-1.2195121951219513E-2</v>
      </c>
      <c r="E39" s="1112">
        <f t="shared" si="1"/>
        <v>-7.8809230725695942E-3</v>
      </c>
      <c r="F39" s="638"/>
      <c r="G39" s="638"/>
    </row>
    <row r="40" spans="1:7" x14ac:dyDescent="0.25">
      <c r="A40" s="1097">
        <v>43203</v>
      </c>
      <c r="B40" s="1110">
        <v>830</v>
      </c>
      <c r="C40" s="1099">
        <v>6270.32</v>
      </c>
      <c r="D40" s="1112">
        <f t="shared" si="0"/>
        <v>2.4691358024691357E-2</v>
      </c>
      <c r="E40" s="1112">
        <f t="shared" si="1"/>
        <v>-6.4144007098942248E-3</v>
      </c>
      <c r="F40" s="638"/>
      <c r="G40" s="638"/>
    </row>
    <row r="41" spans="1:7" x14ac:dyDescent="0.25">
      <c r="A41" s="1097">
        <v>43206</v>
      </c>
      <c r="B41" s="1110">
        <v>830</v>
      </c>
      <c r="C41" s="1099">
        <v>6286.74</v>
      </c>
      <c r="D41" s="1112">
        <f t="shared" si="0"/>
        <v>0</v>
      </c>
      <c r="E41" s="1112">
        <f t="shared" si="1"/>
        <v>2.6186861276617577E-3</v>
      </c>
      <c r="F41" s="638"/>
      <c r="G41" s="638"/>
    </row>
    <row r="42" spans="1:7" x14ac:dyDescent="0.25">
      <c r="A42" s="1097">
        <v>43207</v>
      </c>
      <c r="B42" s="1110">
        <v>830</v>
      </c>
      <c r="C42" s="1099">
        <v>6285.76</v>
      </c>
      <c r="D42" s="1112">
        <f t="shared" si="0"/>
        <v>0</v>
      </c>
      <c r="E42" s="1112">
        <f t="shared" si="1"/>
        <v>-1.5588365353101346E-4</v>
      </c>
      <c r="F42" s="638"/>
      <c r="G42" s="638"/>
    </row>
    <row r="43" spans="1:7" x14ac:dyDescent="0.25">
      <c r="A43" s="1097">
        <v>43208</v>
      </c>
      <c r="B43" s="1110">
        <v>817.5</v>
      </c>
      <c r="C43" s="1099">
        <v>6320</v>
      </c>
      <c r="D43" s="1112">
        <f t="shared" si="0"/>
        <v>-1.5060240963855422E-2</v>
      </c>
      <c r="E43" s="1112">
        <f t="shared" si="1"/>
        <v>5.4472331110318852E-3</v>
      </c>
      <c r="F43" s="638"/>
      <c r="G43" s="638"/>
    </row>
    <row r="44" spans="1:7" x14ac:dyDescent="0.25">
      <c r="A44" s="1097">
        <v>43209</v>
      </c>
      <c r="B44" s="1110">
        <v>817.5</v>
      </c>
      <c r="C44" s="1099">
        <v>6355.9</v>
      </c>
      <c r="D44" s="1112">
        <f t="shared" si="0"/>
        <v>0</v>
      </c>
      <c r="E44" s="1112">
        <f t="shared" si="1"/>
        <v>5.6803797468353854E-3</v>
      </c>
      <c r="F44" s="638"/>
      <c r="G44" s="638"/>
    </row>
    <row r="45" spans="1:7" x14ac:dyDescent="0.25">
      <c r="A45" s="1097">
        <v>43210</v>
      </c>
      <c r="B45" s="1110">
        <v>817.5</v>
      </c>
      <c r="C45" s="1099">
        <v>6337.69</v>
      </c>
      <c r="D45" s="1112">
        <f t="shared" si="0"/>
        <v>0</v>
      </c>
      <c r="E45" s="1112">
        <f t="shared" si="1"/>
        <v>-2.8650545162762216E-3</v>
      </c>
      <c r="F45" s="638"/>
      <c r="G45" s="638"/>
    </row>
    <row r="46" spans="1:7" x14ac:dyDescent="0.25">
      <c r="A46" s="1097">
        <v>43213</v>
      </c>
      <c r="B46" s="1110">
        <v>820</v>
      </c>
      <c r="C46" s="1099">
        <v>6308.14</v>
      </c>
      <c r="D46" s="1112">
        <f t="shared" si="0"/>
        <v>3.0581039755351682E-3</v>
      </c>
      <c r="E46" s="1112">
        <f t="shared" si="1"/>
        <v>-4.6625821079919142E-3</v>
      </c>
      <c r="F46" s="638"/>
      <c r="G46" s="638"/>
    </row>
    <row r="47" spans="1:7" x14ac:dyDescent="0.25">
      <c r="A47" s="1097">
        <v>43214</v>
      </c>
      <c r="B47" s="1110">
        <v>822.5</v>
      </c>
      <c r="C47" s="1099">
        <v>6229.63</v>
      </c>
      <c r="D47" s="1112">
        <f t="shared" si="0"/>
        <v>3.0487804878048782E-3</v>
      </c>
      <c r="E47" s="1112">
        <f t="shared" si="1"/>
        <v>-1.2445823967128221E-2</v>
      </c>
      <c r="F47" s="638"/>
      <c r="G47" s="638"/>
    </row>
    <row r="48" spans="1:7" x14ac:dyDescent="0.25">
      <c r="A48" s="1097">
        <v>43215</v>
      </c>
      <c r="B48" s="1110">
        <v>822.5</v>
      </c>
      <c r="C48" s="1099">
        <v>6079.85</v>
      </c>
      <c r="D48" s="1112">
        <f t="shared" si="0"/>
        <v>0</v>
      </c>
      <c r="E48" s="1112">
        <f t="shared" si="1"/>
        <v>-2.4043161471869075E-2</v>
      </c>
      <c r="F48" s="638"/>
      <c r="G48" s="638"/>
    </row>
    <row r="49" spans="1:7" x14ac:dyDescent="0.25">
      <c r="A49" s="1097">
        <v>43216</v>
      </c>
      <c r="B49" s="1110">
        <v>822.5</v>
      </c>
      <c r="C49" s="1099">
        <v>5909.19</v>
      </c>
      <c r="D49" s="1112">
        <f t="shared" si="0"/>
        <v>0</v>
      </c>
      <c r="E49" s="1112">
        <f t="shared" si="1"/>
        <v>-2.8069771458177545E-2</v>
      </c>
      <c r="F49" s="638"/>
      <c r="G49" s="638"/>
    </row>
    <row r="50" spans="1:7" x14ac:dyDescent="0.25">
      <c r="A50" s="1097">
        <v>43217</v>
      </c>
      <c r="B50" s="1110">
        <v>822.5</v>
      </c>
      <c r="C50" s="1099">
        <v>5919.23</v>
      </c>
      <c r="D50" s="1112">
        <f t="shared" si="0"/>
        <v>0</v>
      </c>
      <c r="E50" s="1112">
        <f t="shared" si="1"/>
        <v>1.6990484313416838E-3</v>
      </c>
      <c r="F50" s="638"/>
      <c r="G50" s="638"/>
    </row>
    <row r="51" spans="1:7" x14ac:dyDescent="0.25">
      <c r="A51" s="1097">
        <v>43220</v>
      </c>
      <c r="B51" s="1110">
        <v>825</v>
      </c>
      <c r="C51" s="1099">
        <v>5994.59</v>
      </c>
      <c r="D51" s="1112">
        <f t="shared" si="0"/>
        <v>3.0395136778115501E-3</v>
      </c>
      <c r="E51" s="1112">
        <f t="shared" si="1"/>
        <v>1.2731385670095702E-2</v>
      </c>
      <c r="F51" s="638"/>
      <c r="G51" s="638"/>
    </row>
    <row r="52" spans="1:7" x14ac:dyDescent="0.25">
      <c r="A52" s="1097">
        <v>43222</v>
      </c>
      <c r="B52" s="1110">
        <v>822.5</v>
      </c>
      <c r="C52" s="1099">
        <v>6012.23</v>
      </c>
      <c r="D52" s="1112">
        <f t="shared" si="0"/>
        <v>-3.0303030303030303E-3</v>
      </c>
      <c r="E52" s="1112">
        <f t="shared" si="1"/>
        <v>2.9426532923852037E-3</v>
      </c>
      <c r="F52" s="638"/>
      <c r="G52" s="638"/>
    </row>
    <row r="53" spans="1:7" x14ac:dyDescent="0.25">
      <c r="A53" s="1097">
        <v>43223</v>
      </c>
      <c r="B53" s="1110">
        <v>815</v>
      </c>
      <c r="C53" s="1099">
        <v>5858.73</v>
      </c>
      <c r="D53" s="1112">
        <f t="shared" si="0"/>
        <v>-9.11854103343465E-3</v>
      </c>
      <c r="E53" s="1112">
        <f t="shared" si="1"/>
        <v>-2.5531292049705352E-2</v>
      </c>
      <c r="F53" s="638"/>
      <c r="G53" s="638"/>
    </row>
    <row r="54" spans="1:7" x14ac:dyDescent="0.25">
      <c r="A54" s="1097">
        <v>43224</v>
      </c>
      <c r="B54" s="1110">
        <v>805</v>
      </c>
      <c r="C54" s="1099">
        <v>5792.34</v>
      </c>
      <c r="D54" s="1112">
        <f t="shared" si="0"/>
        <v>-1.2269938650306749E-2</v>
      </c>
      <c r="E54" s="1112">
        <f t="shared" si="1"/>
        <v>-1.1331807405359084E-2</v>
      </c>
      <c r="F54" s="638"/>
      <c r="G54" s="638"/>
    </row>
    <row r="55" spans="1:7" x14ac:dyDescent="0.25">
      <c r="A55" s="1097">
        <v>43227</v>
      </c>
      <c r="B55" s="1110">
        <v>810</v>
      </c>
      <c r="C55" s="1099">
        <v>5885.09</v>
      </c>
      <c r="D55" s="1112">
        <f t="shared" si="0"/>
        <v>6.2111801242236021E-3</v>
      </c>
      <c r="E55" s="1112">
        <f t="shared" si="1"/>
        <v>1.6012526888960248E-2</v>
      </c>
      <c r="F55" s="638"/>
      <c r="G55" s="638"/>
    </row>
    <row r="56" spans="1:7" x14ac:dyDescent="0.25">
      <c r="A56" s="1097">
        <v>43228</v>
      </c>
      <c r="B56" s="1110">
        <v>780</v>
      </c>
      <c r="C56" s="1099">
        <v>5774.71</v>
      </c>
      <c r="D56" s="1112">
        <f t="shared" si="0"/>
        <v>-3.7037037037037035E-2</v>
      </c>
      <c r="E56" s="1112">
        <f t="shared" si="1"/>
        <v>-1.875587289234321E-2</v>
      </c>
      <c r="F56" s="638"/>
      <c r="G56" s="638"/>
    </row>
    <row r="57" spans="1:7" x14ac:dyDescent="0.25">
      <c r="A57" s="1097">
        <v>43229</v>
      </c>
      <c r="B57" s="1110">
        <v>787.5</v>
      </c>
      <c r="C57" s="1099">
        <v>5907.93</v>
      </c>
      <c r="D57" s="1112">
        <f t="shared" si="0"/>
        <v>9.6153846153846159E-3</v>
      </c>
      <c r="E57" s="1112">
        <f t="shared" si="1"/>
        <v>2.3069556739645846E-2</v>
      </c>
      <c r="F57" s="638"/>
      <c r="G57" s="638"/>
    </row>
    <row r="58" spans="1:7" x14ac:dyDescent="0.25">
      <c r="A58" s="1097">
        <v>43231</v>
      </c>
      <c r="B58" s="1110">
        <v>825</v>
      </c>
      <c r="C58" s="1099">
        <v>5956.83</v>
      </c>
      <c r="D58" s="1112">
        <f t="shared" si="0"/>
        <v>4.7619047619047616E-2</v>
      </c>
      <c r="E58" s="1112">
        <f t="shared" si="1"/>
        <v>8.277010729646362E-3</v>
      </c>
      <c r="F58" s="638"/>
      <c r="G58" s="638"/>
    </row>
    <row r="59" spans="1:7" x14ac:dyDescent="0.25">
      <c r="A59" s="1097">
        <v>43234</v>
      </c>
      <c r="B59" s="1110">
        <v>82.75</v>
      </c>
      <c r="C59" s="1099">
        <v>5947.15</v>
      </c>
      <c r="D59" s="1112">
        <f t="shared" si="0"/>
        <v>-0.89969696969696966</v>
      </c>
      <c r="E59" s="1112">
        <f t="shared" si="1"/>
        <v>-1.6250253910217835E-3</v>
      </c>
      <c r="F59" s="638"/>
      <c r="G59" s="638"/>
    </row>
    <row r="60" spans="1:7" x14ac:dyDescent="0.25">
      <c r="A60" s="1097">
        <v>43235</v>
      </c>
      <c r="B60" s="1110">
        <v>830</v>
      </c>
      <c r="C60" s="1099">
        <v>5838.11</v>
      </c>
      <c r="D60" s="1112">
        <f t="shared" si="0"/>
        <v>9.0302114803625386</v>
      </c>
      <c r="E60" s="1112">
        <f t="shared" si="1"/>
        <v>-1.8334832650933636E-2</v>
      </c>
      <c r="F60" s="638"/>
      <c r="G60" s="638"/>
    </row>
    <row r="61" spans="1:7" x14ac:dyDescent="0.25">
      <c r="A61" s="1097">
        <v>43236</v>
      </c>
      <c r="B61" s="1110">
        <v>840</v>
      </c>
      <c r="C61" s="1099">
        <v>5841.46</v>
      </c>
      <c r="D61" s="1112">
        <f t="shared" si="0"/>
        <v>1.2048192771084338E-2</v>
      </c>
      <c r="E61" s="1112">
        <f t="shared" si="1"/>
        <v>5.738158410856191E-4</v>
      </c>
      <c r="F61" s="3" t="s">
        <v>16</v>
      </c>
      <c r="G61" s="3" t="s">
        <v>17</v>
      </c>
    </row>
    <row r="62" spans="1:7" x14ac:dyDescent="0.25">
      <c r="A62" s="1101">
        <v>43237</v>
      </c>
      <c r="B62" s="1110">
        <v>845</v>
      </c>
      <c r="C62" s="1099">
        <v>5815.91</v>
      </c>
      <c r="D62" s="1112">
        <f t="shared" si="0"/>
        <v>5.9523809523809521E-3</v>
      </c>
      <c r="E62" s="1112">
        <f t="shared" si="1"/>
        <v>-4.3739065233691886E-3</v>
      </c>
      <c r="F62" s="638">
        <f>$F$3+$G$3*E62</f>
        <v>-4.2808349914657477E-2</v>
      </c>
      <c r="G62" s="638">
        <f>D62-F62</f>
        <v>4.8760730867038429E-2</v>
      </c>
    </row>
    <row r="63" spans="1:7" x14ac:dyDescent="0.25">
      <c r="A63" s="1101">
        <v>43238</v>
      </c>
      <c r="B63" s="1110">
        <v>840</v>
      </c>
      <c r="C63" s="1099">
        <v>5783.31</v>
      </c>
      <c r="D63" s="1112">
        <f t="shared" si="0"/>
        <v>-5.9171597633136093E-3</v>
      </c>
      <c r="E63" s="1112">
        <f t="shared" si="1"/>
        <v>-5.6053136998336379E-3</v>
      </c>
      <c r="F63" s="638">
        <f t="shared" ref="F63:F82" si="2">$F$3+$G$3*E63</f>
        <v>-4.06411040527411E-2</v>
      </c>
      <c r="G63" s="638">
        <f t="shared" ref="G63:G82" si="3">D63-F63</f>
        <v>3.4723944289427489E-2</v>
      </c>
    </row>
    <row r="64" spans="1:7" x14ac:dyDescent="0.25">
      <c r="A64" s="1101">
        <v>43241</v>
      </c>
      <c r="B64" s="1110">
        <v>825</v>
      </c>
      <c r="C64" s="1099">
        <v>5733.85</v>
      </c>
      <c r="D64" s="1112">
        <f t="shared" si="0"/>
        <v>-1.7857142857142856E-2</v>
      </c>
      <c r="E64" s="1112">
        <f t="shared" si="1"/>
        <v>-8.5521958878220315E-3</v>
      </c>
      <c r="F64" s="638">
        <f t="shared" si="2"/>
        <v>-3.545466503440612E-2</v>
      </c>
      <c r="G64" s="638">
        <f t="shared" si="3"/>
        <v>1.7597522177263264E-2</v>
      </c>
    </row>
    <row r="65" spans="1:7" x14ac:dyDescent="0.25">
      <c r="A65" s="1101">
        <v>43242</v>
      </c>
      <c r="B65" s="1110">
        <v>802.5</v>
      </c>
      <c r="C65" s="1099">
        <v>5751.11</v>
      </c>
      <c r="D65" s="1112">
        <f t="shared" si="0"/>
        <v>-2.7272727272727271E-2</v>
      </c>
      <c r="E65" s="1112">
        <f t="shared" si="1"/>
        <v>3.0101938488100157E-3</v>
      </c>
      <c r="F65" s="638">
        <f t="shared" si="2"/>
        <v>-5.5804182066235469E-2</v>
      </c>
      <c r="G65" s="638">
        <f t="shared" si="3"/>
        <v>2.8531454793508198E-2</v>
      </c>
    </row>
    <row r="66" spans="1:7" x14ac:dyDescent="0.25">
      <c r="A66" s="1101">
        <v>43243</v>
      </c>
      <c r="B66" s="1110">
        <v>802.5</v>
      </c>
      <c r="C66" s="1099">
        <v>5792</v>
      </c>
      <c r="D66" s="1112">
        <f t="shared" si="0"/>
        <v>0</v>
      </c>
      <c r="E66" s="1112">
        <f t="shared" si="1"/>
        <v>7.1099318218570554E-3</v>
      </c>
      <c r="F66" s="638">
        <f t="shared" si="2"/>
        <v>-6.3019618460343693E-2</v>
      </c>
      <c r="G66" s="638">
        <f t="shared" si="3"/>
        <v>6.3019618460343693E-2</v>
      </c>
    </row>
    <row r="67" spans="1:7" x14ac:dyDescent="0.25">
      <c r="A67" s="1101">
        <v>43244</v>
      </c>
      <c r="B67" s="1110">
        <v>830</v>
      </c>
      <c r="C67" s="1099">
        <v>5946.53</v>
      </c>
      <c r="D67" s="1112">
        <f t="shared" si="0"/>
        <v>3.4267912772585667E-2</v>
      </c>
      <c r="E67" s="1112">
        <f t="shared" si="1"/>
        <v>2.6679903314917083E-2</v>
      </c>
      <c r="F67" s="638">
        <f t="shared" si="2"/>
        <v>-9.7462279301357785E-2</v>
      </c>
      <c r="G67" s="638">
        <f t="shared" si="3"/>
        <v>0.13173019207394346</v>
      </c>
    </row>
    <row r="68" spans="1:7" x14ac:dyDescent="0.25">
      <c r="A68" s="1101">
        <v>43245</v>
      </c>
      <c r="B68" s="1110">
        <v>842.5</v>
      </c>
      <c r="C68" s="1099">
        <v>5975.74</v>
      </c>
      <c r="D68" s="1112">
        <f t="shared" ref="D68:D82" si="4">(B68-B67)/B67</f>
        <v>1.5060240963855422E-2</v>
      </c>
      <c r="E68" s="1112">
        <f t="shared" ref="E68:E82" si="5">(C68-C67)/C67</f>
        <v>4.912108406078846E-3</v>
      </c>
      <c r="F68" s="638">
        <f t="shared" si="2"/>
        <v>-5.9151504164677363E-2</v>
      </c>
      <c r="G68" s="638">
        <f t="shared" si="3"/>
        <v>7.4211745128532791E-2</v>
      </c>
    </row>
    <row r="69" spans="1:7" x14ac:dyDescent="0.25">
      <c r="A69" s="1101">
        <v>43248</v>
      </c>
      <c r="B69" s="1110">
        <v>855</v>
      </c>
      <c r="C69" s="1099">
        <v>6068.32</v>
      </c>
      <c r="D69" s="1112">
        <f t="shared" si="4"/>
        <v>1.483679525222552E-2</v>
      </c>
      <c r="E69" s="1112">
        <f t="shared" si="5"/>
        <v>1.5492641915478238E-2</v>
      </c>
      <c r="F69" s="638">
        <f t="shared" si="2"/>
        <v>-7.7772978769812096E-2</v>
      </c>
      <c r="G69" s="638">
        <f t="shared" si="3"/>
        <v>9.2609774022037614E-2</v>
      </c>
    </row>
    <row r="70" spans="1:7" x14ac:dyDescent="0.25">
      <c r="A70" s="1101">
        <v>43250</v>
      </c>
      <c r="B70" s="1110">
        <v>860</v>
      </c>
      <c r="C70" s="1099">
        <v>6011.05</v>
      </c>
      <c r="D70" s="1112">
        <f t="shared" si="4"/>
        <v>5.8479532163742687E-3</v>
      </c>
      <c r="E70" s="1112">
        <f t="shared" si="5"/>
        <v>-9.4375379017585647E-3</v>
      </c>
      <c r="F70" s="638">
        <f t="shared" si="2"/>
        <v>-3.3896485211552002E-2</v>
      </c>
      <c r="G70" s="638">
        <f t="shared" si="3"/>
        <v>3.9744438427926271E-2</v>
      </c>
    </row>
    <row r="71" spans="1:7" x14ac:dyDescent="0.25">
      <c r="A71" s="1101">
        <v>43251</v>
      </c>
      <c r="B71" s="1110">
        <v>842.5</v>
      </c>
      <c r="C71" s="1099">
        <v>5983.58</v>
      </c>
      <c r="D71" s="1112">
        <f t="shared" si="4"/>
        <v>-2.0348837209302327E-2</v>
      </c>
      <c r="E71" s="1112">
        <f t="shared" si="5"/>
        <v>-4.569917069397236E-3</v>
      </c>
      <c r="F71" s="638">
        <f t="shared" si="2"/>
        <v>-4.2463376251282436E-2</v>
      </c>
      <c r="G71" s="638">
        <f t="shared" si="3"/>
        <v>2.2114539041980109E-2</v>
      </c>
    </row>
    <row r="72" spans="1:7" x14ac:dyDescent="0.25">
      <c r="A72" s="1102">
        <v>43255</v>
      </c>
      <c r="B72" s="1110">
        <v>820</v>
      </c>
      <c r="C72" s="1106">
        <v>6014.81</v>
      </c>
      <c r="D72" s="1112">
        <f t="shared" si="4"/>
        <v>-2.6706231454005934E-2</v>
      </c>
      <c r="E72" s="1112">
        <f t="shared" si="5"/>
        <v>5.2192834390115067E-3</v>
      </c>
      <c r="F72" s="638">
        <f t="shared" si="2"/>
        <v>-5.969212454738354E-2</v>
      </c>
      <c r="G72" s="638">
        <f t="shared" si="3"/>
        <v>3.2985893093377606E-2</v>
      </c>
    </row>
    <row r="73" spans="1:7" x14ac:dyDescent="0.25">
      <c r="A73" s="1103">
        <v>43256</v>
      </c>
      <c r="B73" s="1110">
        <v>815</v>
      </c>
      <c r="C73" s="1099">
        <v>6088.79</v>
      </c>
      <c r="D73" s="1112">
        <f t="shared" si="4"/>
        <v>-6.0975609756097563E-3</v>
      </c>
      <c r="E73" s="1112">
        <f t="shared" si="5"/>
        <v>1.2299640387643094E-2</v>
      </c>
      <c r="F73" s="638">
        <f t="shared" si="2"/>
        <v>-7.2153375863028835E-2</v>
      </c>
      <c r="G73" s="638">
        <f t="shared" si="3"/>
        <v>6.6055814887419073E-2</v>
      </c>
    </row>
    <row r="74" spans="1:7" x14ac:dyDescent="0.25">
      <c r="A74" s="1103">
        <v>43257</v>
      </c>
      <c r="B74" s="1110">
        <v>840</v>
      </c>
      <c r="C74" s="1099">
        <v>6069.71</v>
      </c>
      <c r="D74" s="1112">
        <f t="shared" si="4"/>
        <v>3.0674846625766871E-2</v>
      </c>
      <c r="E74" s="1112">
        <f t="shared" si="5"/>
        <v>-3.133627535191709E-3</v>
      </c>
      <c r="F74" s="638">
        <f t="shared" si="2"/>
        <v>-4.4991209943512502E-2</v>
      </c>
      <c r="G74" s="638">
        <f t="shared" si="3"/>
        <v>7.5666056569279369E-2</v>
      </c>
    </row>
    <row r="75" spans="1:7" x14ac:dyDescent="0.25">
      <c r="A75" s="1103">
        <v>43258</v>
      </c>
      <c r="B75" s="1110">
        <v>910</v>
      </c>
      <c r="C75" s="1099">
        <v>6106.69</v>
      </c>
      <c r="D75" s="1112">
        <f t="shared" si="4"/>
        <v>8.3333333333333329E-2</v>
      </c>
      <c r="E75" s="1112">
        <f t="shared" si="5"/>
        <v>6.0925480789032031E-3</v>
      </c>
      <c r="F75" s="638">
        <f t="shared" si="2"/>
        <v>-6.1229048493691082E-2</v>
      </c>
      <c r="G75" s="638">
        <f t="shared" si="3"/>
        <v>0.14456238182702441</v>
      </c>
    </row>
    <row r="76" spans="1:7" x14ac:dyDescent="0.25">
      <c r="A76" s="1103">
        <v>43259</v>
      </c>
      <c r="B76" s="1110">
        <v>885</v>
      </c>
      <c r="C76" s="1099">
        <v>5993.62</v>
      </c>
      <c r="D76" s="1112">
        <f t="shared" si="4"/>
        <v>-2.7472527472527472E-2</v>
      </c>
      <c r="E76" s="1112">
        <f t="shared" si="5"/>
        <v>-1.8515758946335857E-2</v>
      </c>
      <c r="F76" s="638">
        <f t="shared" si="2"/>
        <v>-1.7919043006844888E-2</v>
      </c>
      <c r="G76" s="638">
        <f t="shared" si="3"/>
        <v>-9.5534844656825837E-3</v>
      </c>
    </row>
    <row r="77" spans="1:7" x14ac:dyDescent="0.25">
      <c r="A77" s="1103">
        <v>43271</v>
      </c>
      <c r="B77" s="1110">
        <v>855</v>
      </c>
      <c r="C77" s="1099">
        <v>5884.03</v>
      </c>
      <c r="D77" s="1112">
        <f t="shared" si="4"/>
        <v>-3.3898305084745763E-2</v>
      </c>
      <c r="E77" s="1112">
        <f t="shared" si="5"/>
        <v>-1.8284442457146124E-2</v>
      </c>
      <c r="F77" s="638">
        <f t="shared" si="2"/>
        <v>-1.8326154248009513E-2</v>
      </c>
      <c r="G77" s="638">
        <f t="shared" si="3"/>
        <v>-1.557215083673625E-2</v>
      </c>
    </row>
    <row r="78" spans="1:7" x14ac:dyDescent="0.25">
      <c r="A78" s="1103">
        <v>43272</v>
      </c>
      <c r="B78" s="1110">
        <v>855</v>
      </c>
      <c r="C78" s="1099">
        <v>5822.33</v>
      </c>
      <c r="D78" s="1112">
        <f t="shared" si="4"/>
        <v>0</v>
      </c>
      <c r="E78" s="1112">
        <f t="shared" si="5"/>
        <v>-1.0486010438423975E-2</v>
      </c>
      <c r="F78" s="638">
        <f t="shared" si="2"/>
        <v>-3.2051199744769859E-2</v>
      </c>
      <c r="G78" s="638">
        <f t="shared" si="3"/>
        <v>3.2051199744769859E-2</v>
      </c>
    </row>
    <row r="79" spans="1:7" x14ac:dyDescent="0.25">
      <c r="A79" s="1103">
        <v>43273</v>
      </c>
      <c r="B79" s="1110">
        <v>840</v>
      </c>
      <c r="C79" s="1099">
        <v>5821.81</v>
      </c>
      <c r="D79" s="1112">
        <f t="shared" si="4"/>
        <v>-1.7543859649122806E-2</v>
      </c>
      <c r="E79" s="1112">
        <f t="shared" si="5"/>
        <v>-8.9311323817016047E-5</v>
      </c>
      <c r="F79" s="638">
        <f t="shared" si="2"/>
        <v>-5.0349130408463783E-2</v>
      </c>
      <c r="G79" s="638">
        <f t="shared" si="3"/>
        <v>3.2805270759340976E-2</v>
      </c>
    </row>
    <row r="80" spans="1:7" x14ac:dyDescent="0.25">
      <c r="A80" s="1103">
        <v>43276</v>
      </c>
      <c r="B80" s="1110">
        <v>855</v>
      </c>
      <c r="C80" s="1099">
        <v>5859.08</v>
      </c>
      <c r="D80" s="1112">
        <f t="shared" si="4"/>
        <v>1.7857142857142856E-2</v>
      </c>
      <c r="E80" s="1112">
        <f t="shared" si="5"/>
        <v>6.4017891343069464E-3</v>
      </c>
      <c r="F80" s="638">
        <f t="shared" si="2"/>
        <v>-6.1773305024323509E-2</v>
      </c>
      <c r="G80" s="638">
        <f t="shared" si="3"/>
        <v>7.9630447881466365E-2</v>
      </c>
    </row>
    <row r="81" spans="1:7" x14ac:dyDescent="0.25">
      <c r="A81" s="1103">
        <v>43277</v>
      </c>
      <c r="B81" s="1110">
        <v>855</v>
      </c>
      <c r="C81" s="1099">
        <v>5825.64</v>
      </c>
      <c r="D81" s="1112">
        <f t="shared" si="4"/>
        <v>0</v>
      </c>
      <c r="E81" s="1112">
        <f t="shared" si="5"/>
        <v>-5.7073806809259473E-3</v>
      </c>
      <c r="F81" s="638">
        <f t="shared" si="2"/>
        <v>-4.0461468716324014E-2</v>
      </c>
      <c r="G81" s="638">
        <f t="shared" si="3"/>
        <v>4.0461468716324014E-2</v>
      </c>
    </row>
    <row r="82" spans="1:7" x14ac:dyDescent="0.25">
      <c r="A82" s="1103">
        <v>43278</v>
      </c>
      <c r="B82" s="1110">
        <v>860</v>
      </c>
      <c r="C82" s="1099">
        <v>5787.55</v>
      </c>
      <c r="D82" s="1112">
        <f t="shared" si="4"/>
        <v>5.8479532163742687E-3</v>
      </c>
      <c r="E82" s="1112">
        <f t="shared" si="5"/>
        <v>-6.5383374187214013E-3</v>
      </c>
      <c r="F82" s="638">
        <f t="shared" si="2"/>
        <v>-3.899900562057583E-2</v>
      </c>
      <c r="G82" s="638">
        <f t="shared" si="3"/>
        <v>4.4846958836950099E-2</v>
      </c>
    </row>
  </sheetData>
  <mergeCells count="9">
    <mergeCell ref="I10:J10"/>
    <mergeCell ref="I13:J13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B5BCE-A5D8-4345-89E2-95D6BDDF8B53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4" max="4" width="23" bestFit="1" customWidth="1"/>
    <col min="5" max="5" width="20" bestFit="1" customWidth="1"/>
    <col min="6" max="6" width="22.42578125" bestFit="1" customWidth="1"/>
    <col min="7" max="7" width="21.7109375" bestFit="1" customWidth="1"/>
    <col min="9" max="9" width="16" bestFit="1" customWidth="1"/>
    <col min="10" max="10" width="9.85546875" bestFit="1" customWidth="1"/>
    <col min="11" max="11" width="12.140625" bestFit="1" customWidth="1"/>
    <col min="12" max="12" width="11.42578125" bestFit="1" customWidth="1"/>
    <col min="13" max="13" width="22.85546875" bestFit="1" customWidth="1"/>
    <col min="14" max="15" width="6" bestFit="1" customWidth="1"/>
  </cols>
  <sheetData>
    <row r="1" spans="1:15" x14ac:dyDescent="0.25">
      <c r="A1" s="1" t="s">
        <v>0</v>
      </c>
      <c r="B1" s="4" t="s">
        <v>143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x14ac:dyDescent="0.25">
      <c r="A2" s="1097">
        <v>43685</v>
      </c>
      <c r="B2" s="1107" t="s">
        <v>144</v>
      </c>
      <c r="C2" s="1099">
        <v>6274.67</v>
      </c>
      <c r="D2" s="638"/>
      <c r="E2" s="638"/>
      <c r="F2" s="638"/>
      <c r="G2" s="638"/>
    </row>
    <row r="3" spans="1:15" ht="15.75" thickBot="1" x14ac:dyDescent="0.3">
      <c r="A3" s="1097">
        <v>43686</v>
      </c>
      <c r="B3" s="1107" t="s">
        <v>111</v>
      </c>
      <c r="C3" s="1099">
        <v>6282.13</v>
      </c>
      <c r="D3" s="638">
        <f>(B3-B2)/B2</f>
        <v>-1.3921113689095127E-2</v>
      </c>
      <c r="E3" s="638">
        <f>(C3-C2)/C2</f>
        <v>1.1889071457144417E-3</v>
      </c>
      <c r="F3" s="1100">
        <f>I12</f>
        <v>0.11076595291652347</v>
      </c>
      <c r="G3" s="1100">
        <f>K7</f>
        <v>0.55523546719936545</v>
      </c>
      <c r="I3" s="786" t="s">
        <v>673</v>
      </c>
      <c r="J3" s="786"/>
      <c r="K3" s="786"/>
      <c r="L3" s="786"/>
      <c r="M3" s="786"/>
      <c r="N3" s="786"/>
      <c r="O3" s="786"/>
    </row>
    <row r="4" spans="1:15" ht="15.75" thickTop="1" x14ac:dyDescent="0.25">
      <c r="A4" s="1097">
        <v>43689</v>
      </c>
      <c r="B4" s="1107" t="s">
        <v>145</v>
      </c>
      <c r="C4" s="1099">
        <v>6250.59</v>
      </c>
      <c r="D4" s="638">
        <f t="shared" ref="D4:D67" si="0">(B4-B3)/B3</f>
        <v>2.3529411764705882E-2</v>
      </c>
      <c r="E4" s="638">
        <f t="shared" ref="E4:E67" si="1">(C4-C3)/C3</f>
        <v>-5.0205901501560717E-3</v>
      </c>
      <c r="F4" s="638"/>
      <c r="G4" s="638"/>
      <c r="I4" s="787" t="s">
        <v>664</v>
      </c>
      <c r="J4" s="788"/>
      <c r="K4" s="791" t="s">
        <v>665</v>
      </c>
      <c r="L4" s="792"/>
      <c r="M4" s="171" t="s">
        <v>666</v>
      </c>
      <c r="N4" s="792" t="s">
        <v>667</v>
      </c>
      <c r="O4" s="794" t="s">
        <v>630</v>
      </c>
    </row>
    <row r="5" spans="1:15" ht="15.75" thickBot="1" x14ac:dyDescent="0.3">
      <c r="A5" s="1097">
        <v>43690</v>
      </c>
      <c r="B5" s="1107" t="s">
        <v>145</v>
      </c>
      <c r="C5" s="1099">
        <v>6210.96</v>
      </c>
      <c r="D5" s="638">
        <f t="shared" si="0"/>
        <v>0</v>
      </c>
      <c r="E5" s="638">
        <f t="shared" si="1"/>
        <v>-6.3402014849798351E-3</v>
      </c>
      <c r="F5" s="638"/>
      <c r="G5" s="638"/>
      <c r="I5" s="789"/>
      <c r="J5" s="790"/>
      <c r="K5" s="172" t="s">
        <v>668</v>
      </c>
      <c r="L5" s="173" t="s">
        <v>669</v>
      </c>
      <c r="M5" s="173" t="s">
        <v>670</v>
      </c>
      <c r="N5" s="793"/>
      <c r="O5" s="795"/>
    </row>
    <row r="6" spans="1:15" ht="18.75" customHeight="1" thickTop="1" x14ac:dyDescent="0.25">
      <c r="A6" s="1097">
        <v>43691</v>
      </c>
      <c r="B6" s="1107" t="s">
        <v>146</v>
      </c>
      <c r="C6" s="1099">
        <v>6267.33</v>
      </c>
      <c r="D6" s="638">
        <f t="shared" si="0"/>
        <v>4.5977011494252873E-3</v>
      </c>
      <c r="E6" s="638">
        <f t="shared" si="1"/>
        <v>9.0758916496000448E-3</v>
      </c>
      <c r="F6" s="638"/>
      <c r="G6" s="638"/>
      <c r="I6" s="796" t="s">
        <v>671</v>
      </c>
      <c r="J6" s="174" t="s">
        <v>672</v>
      </c>
      <c r="K6" s="175">
        <v>7448977.1295376122</v>
      </c>
      <c r="L6" s="176">
        <v>3515401.1814597463</v>
      </c>
      <c r="M6" s="177"/>
      <c r="N6" s="176">
        <v>2.1189550623193667</v>
      </c>
      <c r="O6" s="178">
        <v>3.8463743041618023E-2</v>
      </c>
    </row>
    <row r="7" spans="1:15" ht="15.75" thickBot="1" x14ac:dyDescent="0.3">
      <c r="A7" s="1097">
        <v>43692</v>
      </c>
      <c r="B7" s="1107" t="s">
        <v>146</v>
      </c>
      <c r="C7" s="1099">
        <v>6257.58</v>
      </c>
      <c r="D7" s="638">
        <f t="shared" si="0"/>
        <v>0</v>
      </c>
      <c r="E7" s="638">
        <f t="shared" si="1"/>
        <v>-1.5556863927701271E-3</v>
      </c>
      <c r="F7" s="638"/>
      <c r="G7" s="638"/>
      <c r="I7" s="797"/>
      <c r="J7" s="179" t="s">
        <v>679</v>
      </c>
      <c r="K7" s="180">
        <v>0.55523546719936545</v>
      </c>
      <c r="L7" s="181">
        <v>0.55617751847283459</v>
      </c>
      <c r="M7" s="181">
        <v>0.13108785156689118</v>
      </c>
      <c r="N7" s="181">
        <v>0.99830620396873315</v>
      </c>
      <c r="O7" s="182">
        <v>0.32235018349170286</v>
      </c>
    </row>
    <row r="8" spans="1:15" ht="15.75" thickTop="1" x14ac:dyDescent="0.25">
      <c r="A8" s="1097">
        <v>43693</v>
      </c>
      <c r="B8" s="1107" t="s">
        <v>146</v>
      </c>
      <c r="C8" s="1099">
        <v>6286.65</v>
      </c>
      <c r="D8" s="638">
        <f t="shared" si="0"/>
        <v>0</v>
      </c>
      <c r="E8" s="638">
        <f t="shared" si="1"/>
        <v>4.6455658577277013E-3</v>
      </c>
      <c r="F8" s="638"/>
      <c r="G8" s="638"/>
      <c r="I8" s="798" t="s">
        <v>691</v>
      </c>
      <c r="J8" s="798"/>
      <c r="K8" s="798"/>
      <c r="L8" s="798"/>
      <c r="M8" s="798"/>
      <c r="N8" s="798"/>
      <c r="O8" s="798"/>
    </row>
    <row r="9" spans="1:15" x14ac:dyDescent="0.25">
      <c r="A9" s="1097">
        <v>43696</v>
      </c>
      <c r="B9" s="1107" t="s">
        <v>147</v>
      </c>
      <c r="C9" s="1099">
        <v>6296.71</v>
      </c>
      <c r="D9" s="638">
        <f t="shared" si="0"/>
        <v>2.0594965675057208E-2</v>
      </c>
      <c r="E9" s="638">
        <f t="shared" si="1"/>
        <v>1.6002163314325437E-3</v>
      </c>
      <c r="F9" s="638"/>
      <c r="G9" s="638"/>
    </row>
    <row r="10" spans="1:15" ht="15.75" thickBot="1" x14ac:dyDescent="0.3">
      <c r="A10" s="1097">
        <v>43697</v>
      </c>
      <c r="B10" s="1107" t="s">
        <v>148</v>
      </c>
      <c r="C10" s="1099">
        <v>6295.73</v>
      </c>
      <c r="D10" s="638">
        <f t="shared" si="0"/>
        <v>1.5695067264573991E-2</v>
      </c>
      <c r="E10" s="638">
        <f t="shared" si="1"/>
        <v>-1.5563683256819401E-4</v>
      </c>
      <c r="F10" s="638"/>
      <c r="G10" s="638"/>
      <c r="I10" s="786" t="s">
        <v>674</v>
      </c>
      <c r="J10" s="786"/>
      <c r="K10" s="170"/>
    </row>
    <row r="11" spans="1:15" ht="16.5" thickTop="1" thickBot="1" x14ac:dyDescent="0.3">
      <c r="A11" s="1097">
        <v>43698</v>
      </c>
      <c r="B11" s="1107" t="s">
        <v>149</v>
      </c>
      <c r="C11" s="1099">
        <v>6252.96</v>
      </c>
      <c r="D11" s="638">
        <f t="shared" si="0"/>
        <v>7.9470198675496692E-2</v>
      </c>
      <c r="E11" s="638">
        <f t="shared" si="1"/>
        <v>-6.7934933677269403E-3</v>
      </c>
      <c r="F11" s="638"/>
      <c r="G11" s="638"/>
      <c r="I11" s="510" t="s">
        <v>675</v>
      </c>
      <c r="J11" s="511" t="s">
        <v>676</v>
      </c>
      <c r="K11" s="170"/>
    </row>
    <row r="12" spans="1:15" ht="16.5" thickTop="1" thickBot="1" x14ac:dyDescent="0.3">
      <c r="A12" s="1097">
        <v>43699</v>
      </c>
      <c r="B12" s="1107" t="s">
        <v>150</v>
      </c>
      <c r="C12" s="1099">
        <v>6239.24</v>
      </c>
      <c r="D12" s="638">
        <f t="shared" si="0"/>
        <v>2.7607361963190184E-2</v>
      </c>
      <c r="E12" s="638">
        <f t="shared" si="1"/>
        <v>-2.1941608454236483E-3</v>
      </c>
      <c r="F12" s="638"/>
      <c r="G12" s="638"/>
      <c r="I12" s="512">
        <v>0.11076595291652347</v>
      </c>
      <c r="J12" s="513">
        <v>2</v>
      </c>
      <c r="K12" s="170"/>
    </row>
    <row r="13" spans="1:15" ht="15.75" thickTop="1" x14ac:dyDescent="0.25">
      <c r="A13" s="1097">
        <v>43700</v>
      </c>
      <c r="B13" s="1107" t="s">
        <v>151</v>
      </c>
      <c r="C13" s="1099">
        <v>6255.59</v>
      </c>
      <c r="D13" s="638">
        <f t="shared" si="0"/>
        <v>9.9502487562189053E-3</v>
      </c>
      <c r="E13" s="638">
        <f t="shared" si="1"/>
        <v>2.6205114725512024E-3</v>
      </c>
      <c r="F13" s="638"/>
      <c r="G13" s="638"/>
    </row>
    <row r="14" spans="1:15" x14ac:dyDescent="0.25">
      <c r="A14" s="1097">
        <v>43703</v>
      </c>
      <c r="B14" s="1107" t="s">
        <v>152</v>
      </c>
      <c r="C14" s="1099">
        <v>6214.5</v>
      </c>
      <c r="D14" s="638">
        <f t="shared" si="0"/>
        <v>2.4630541871921183E-2</v>
      </c>
      <c r="E14" s="638">
        <f t="shared" si="1"/>
        <v>-6.5685251111406188E-3</v>
      </c>
      <c r="F14" s="638"/>
      <c r="G14" s="638"/>
    </row>
    <row r="15" spans="1:15" x14ac:dyDescent="0.25">
      <c r="A15" s="1097">
        <v>43704</v>
      </c>
      <c r="B15" s="1107" t="s">
        <v>153</v>
      </c>
      <c r="C15" s="1099">
        <v>6278.17</v>
      </c>
      <c r="D15" s="638">
        <f t="shared" si="0"/>
        <v>-1.4423076923076924E-2</v>
      </c>
      <c r="E15" s="638">
        <f t="shared" si="1"/>
        <v>1.0245393836994139E-2</v>
      </c>
      <c r="F15" s="638"/>
      <c r="G15" s="638"/>
    </row>
    <row r="16" spans="1:15" x14ac:dyDescent="0.25">
      <c r="A16" s="1097">
        <v>43705</v>
      </c>
      <c r="B16" s="1107" t="s">
        <v>154</v>
      </c>
      <c r="C16" s="1099">
        <v>6281.64</v>
      </c>
      <c r="D16" s="638">
        <f t="shared" si="0"/>
        <v>3.4146341463414637E-2</v>
      </c>
      <c r="E16" s="638">
        <f t="shared" si="1"/>
        <v>5.5270883075804803E-4</v>
      </c>
      <c r="F16" s="638"/>
      <c r="G16" s="638"/>
    </row>
    <row r="17" spans="1:16" x14ac:dyDescent="0.25">
      <c r="A17" s="1097">
        <v>43706</v>
      </c>
      <c r="B17" s="1107" t="s">
        <v>155</v>
      </c>
      <c r="C17" s="1099">
        <v>6289.11</v>
      </c>
      <c r="D17" s="638">
        <f t="shared" si="0"/>
        <v>9.9056603773584911E-2</v>
      </c>
      <c r="E17" s="638">
        <f t="shared" si="1"/>
        <v>1.1891798956959242E-3</v>
      </c>
      <c r="F17" s="638"/>
      <c r="G17" s="638"/>
    </row>
    <row r="18" spans="1:16" x14ac:dyDescent="0.25">
      <c r="A18" s="1097">
        <v>43707</v>
      </c>
      <c r="B18" s="1107" t="s">
        <v>156</v>
      </c>
      <c r="C18" s="1099">
        <v>6328.47</v>
      </c>
      <c r="D18" s="638">
        <f t="shared" si="0"/>
        <v>2.575107296137339E-2</v>
      </c>
      <c r="E18" s="638">
        <f t="shared" si="1"/>
        <v>6.2584372033563703E-3</v>
      </c>
      <c r="F18" s="638"/>
      <c r="G18" s="638"/>
    </row>
    <row r="19" spans="1:16" x14ac:dyDescent="0.25">
      <c r="A19" s="1097">
        <v>43710</v>
      </c>
      <c r="B19" s="1107" t="s">
        <v>157</v>
      </c>
      <c r="C19" s="1099">
        <v>6290.54</v>
      </c>
      <c r="D19" s="638">
        <f t="shared" si="0"/>
        <v>8.368200836820083E-3</v>
      </c>
      <c r="E19" s="638">
        <f t="shared" si="1"/>
        <v>-5.9935497837550452E-3</v>
      </c>
      <c r="F19" s="638"/>
      <c r="G19" s="638"/>
    </row>
    <row r="20" spans="1:16" x14ac:dyDescent="0.25">
      <c r="A20" s="1097">
        <v>43711</v>
      </c>
      <c r="B20" s="1107" t="s">
        <v>157</v>
      </c>
      <c r="C20" s="1099">
        <v>6261.58</v>
      </c>
      <c r="D20" s="638">
        <f t="shared" si="0"/>
        <v>0</v>
      </c>
      <c r="E20" s="638">
        <f t="shared" si="1"/>
        <v>-4.6037383118142537E-3</v>
      </c>
      <c r="F20" s="638"/>
      <c r="G20" s="638"/>
    </row>
    <row r="21" spans="1:16" x14ac:dyDescent="0.25">
      <c r="A21" s="1097">
        <v>43712</v>
      </c>
      <c r="B21" s="1107" t="s">
        <v>158</v>
      </c>
      <c r="C21" s="1099">
        <v>6269.66</v>
      </c>
      <c r="D21" s="638">
        <f t="shared" si="0"/>
        <v>4.5643153526970952E-2</v>
      </c>
      <c r="E21" s="638">
        <f t="shared" si="1"/>
        <v>1.2904091299639911E-3</v>
      </c>
      <c r="F21" s="638"/>
      <c r="G21" s="638"/>
    </row>
    <row r="22" spans="1:16" x14ac:dyDescent="0.25">
      <c r="A22" s="1097">
        <v>43713</v>
      </c>
      <c r="B22" s="1107" t="s">
        <v>159</v>
      </c>
      <c r="C22" s="1099">
        <v>6306.8</v>
      </c>
      <c r="D22" s="638">
        <f t="shared" si="0"/>
        <v>3.5714285714285712E-2</v>
      </c>
      <c r="E22" s="638">
        <f t="shared" si="1"/>
        <v>5.9237662010380669E-3</v>
      </c>
      <c r="F22" s="638"/>
      <c r="G22" s="638"/>
      <c r="P22" s="170"/>
    </row>
    <row r="23" spans="1:16" x14ac:dyDescent="0.25">
      <c r="A23" s="1097">
        <v>43714</v>
      </c>
      <c r="B23" s="1107" t="s">
        <v>160</v>
      </c>
      <c r="C23" s="1099">
        <v>6308.95</v>
      </c>
      <c r="D23" s="638">
        <f t="shared" si="0"/>
        <v>-4.9808429118773943E-2</v>
      </c>
      <c r="E23" s="638">
        <f t="shared" si="1"/>
        <v>3.4090188368104843E-4</v>
      </c>
      <c r="F23" s="638"/>
      <c r="G23" s="638"/>
      <c r="P23" s="170"/>
    </row>
    <row r="24" spans="1:16" x14ac:dyDescent="0.25">
      <c r="A24" s="1097">
        <v>43717</v>
      </c>
      <c r="B24" s="1107" t="s">
        <v>161</v>
      </c>
      <c r="C24" s="1099">
        <v>6326.21</v>
      </c>
      <c r="D24" s="638">
        <f t="shared" si="0"/>
        <v>3.2258064516129031E-2</v>
      </c>
      <c r="E24" s="638">
        <f t="shared" si="1"/>
        <v>2.7357959723884671E-3</v>
      </c>
      <c r="F24" s="638"/>
      <c r="G24" s="638"/>
      <c r="P24" s="170"/>
    </row>
    <row r="25" spans="1:16" x14ac:dyDescent="0.25">
      <c r="A25" s="1097">
        <v>43718</v>
      </c>
      <c r="B25" s="1107" t="s">
        <v>160</v>
      </c>
      <c r="C25" s="1099">
        <v>6336.67</v>
      </c>
      <c r="D25" s="638">
        <f t="shared" si="0"/>
        <v>-3.125E-2</v>
      </c>
      <c r="E25" s="638">
        <f t="shared" si="1"/>
        <v>1.6534386307125494E-3</v>
      </c>
      <c r="F25" s="638"/>
      <c r="G25" s="638"/>
      <c r="P25" s="170"/>
    </row>
    <row r="26" spans="1:16" x14ac:dyDescent="0.25">
      <c r="A26" s="1097">
        <v>43719</v>
      </c>
      <c r="B26" s="1107" t="s">
        <v>162</v>
      </c>
      <c r="C26" s="1099">
        <v>6381.95</v>
      </c>
      <c r="D26" s="638">
        <f t="shared" si="0"/>
        <v>-2.0161290322580645E-2</v>
      </c>
      <c r="E26" s="638">
        <f t="shared" si="1"/>
        <v>7.1457090238247764E-3</v>
      </c>
      <c r="F26" s="638"/>
      <c r="G26" s="638"/>
      <c r="P26" s="170"/>
    </row>
    <row r="27" spans="1:16" ht="15.75" customHeight="1" x14ac:dyDescent="0.25">
      <c r="A27" s="1097">
        <v>43720</v>
      </c>
      <c r="B27" s="1107" t="s">
        <v>163</v>
      </c>
      <c r="C27" s="1099">
        <v>6342.17</v>
      </c>
      <c r="D27" s="638">
        <f t="shared" si="0"/>
        <v>-3.292181069958848E-2</v>
      </c>
      <c r="E27" s="638">
        <f t="shared" si="1"/>
        <v>-6.2332045848055451E-3</v>
      </c>
      <c r="F27" s="638"/>
      <c r="G27" s="638"/>
      <c r="P27" s="170"/>
    </row>
    <row r="28" spans="1:16" x14ac:dyDescent="0.25">
      <c r="A28" s="1097">
        <v>43721</v>
      </c>
      <c r="B28" s="1107" t="s">
        <v>164</v>
      </c>
      <c r="C28" s="1099">
        <v>6334.84</v>
      </c>
      <c r="D28" s="638">
        <f t="shared" si="0"/>
        <v>4.2553191489361703E-3</v>
      </c>
      <c r="E28" s="638">
        <f t="shared" si="1"/>
        <v>-1.1557558375130165E-3</v>
      </c>
      <c r="F28" s="638"/>
      <c r="G28" s="638"/>
    </row>
    <row r="29" spans="1:16" x14ac:dyDescent="0.25">
      <c r="A29" s="1097">
        <v>43724</v>
      </c>
      <c r="B29" s="1107" t="s">
        <v>155</v>
      </c>
      <c r="C29" s="1099">
        <v>6219.43</v>
      </c>
      <c r="D29" s="638">
        <f t="shared" si="0"/>
        <v>-1.2711864406779662E-2</v>
      </c>
      <c r="E29" s="638">
        <f t="shared" si="1"/>
        <v>-1.8218297541847915E-2</v>
      </c>
      <c r="F29" s="638"/>
      <c r="G29" s="638"/>
    </row>
    <row r="30" spans="1:16" x14ac:dyDescent="0.25">
      <c r="A30" s="1097">
        <v>43725</v>
      </c>
      <c r="B30" s="1107" t="s">
        <v>164</v>
      </c>
      <c r="C30" s="1099">
        <v>6236.68</v>
      </c>
      <c r="D30" s="638">
        <f t="shared" si="0"/>
        <v>1.2875536480686695E-2</v>
      </c>
      <c r="E30" s="638">
        <f t="shared" si="1"/>
        <v>2.7735660663437004E-3</v>
      </c>
      <c r="F30" s="638"/>
      <c r="G30" s="638"/>
    </row>
    <row r="31" spans="1:16" x14ac:dyDescent="0.25">
      <c r="A31" s="1097">
        <v>43726</v>
      </c>
      <c r="B31" s="1107" t="s">
        <v>165</v>
      </c>
      <c r="C31" s="1099">
        <v>6276.63</v>
      </c>
      <c r="D31" s="638">
        <f t="shared" si="0"/>
        <v>4.2372881355932203E-3</v>
      </c>
      <c r="E31" s="638">
        <f t="shared" si="1"/>
        <v>6.4056517249561976E-3</v>
      </c>
      <c r="F31" s="638"/>
      <c r="G31" s="638"/>
    </row>
    <row r="32" spans="1:16" x14ac:dyDescent="0.25">
      <c r="A32" s="1097">
        <v>43727</v>
      </c>
      <c r="B32" s="1107" t="s">
        <v>164</v>
      </c>
      <c r="C32" s="1099">
        <v>6244.47</v>
      </c>
      <c r="D32" s="638">
        <f t="shared" si="0"/>
        <v>-4.2194092827004216E-3</v>
      </c>
      <c r="E32" s="638">
        <f t="shared" si="1"/>
        <v>-5.1237686465507529E-3</v>
      </c>
      <c r="F32" s="638"/>
      <c r="G32" s="638"/>
    </row>
    <row r="33" spans="1:7" x14ac:dyDescent="0.25">
      <c r="A33" s="1097">
        <v>43728</v>
      </c>
      <c r="B33" s="1107" t="s">
        <v>155</v>
      </c>
      <c r="C33" s="1099">
        <v>6231.47</v>
      </c>
      <c r="D33" s="638">
        <f t="shared" si="0"/>
        <v>-1.2711864406779662E-2</v>
      </c>
      <c r="E33" s="638">
        <f t="shared" si="1"/>
        <v>-2.0818420138138225E-3</v>
      </c>
      <c r="F33" s="638"/>
      <c r="G33" s="638"/>
    </row>
    <row r="34" spans="1:7" x14ac:dyDescent="0.25">
      <c r="A34" s="1097">
        <v>43731</v>
      </c>
      <c r="B34" s="1107" t="s">
        <v>163</v>
      </c>
      <c r="C34" s="1099">
        <v>6206.19</v>
      </c>
      <c r="D34" s="638">
        <f t="shared" si="0"/>
        <v>8.5836909871244635E-3</v>
      </c>
      <c r="E34" s="638">
        <f t="shared" si="1"/>
        <v>-4.0568276827138141E-3</v>
      </c>
      <c r="F34" s="638"/>
      <c r="G34" s="638"/>
    </row>
    <row r="35" spans="1:7" x14ac:dyDescent="0.25">
      <c r="A35" s="1097">
        <v>43732</v>
      </c>
      <c r="B35" s="1107" t="s">
        <v>166</v>
      </c>
      <c r="C35" s="1099">
        <v>6137.6</v>
      </c>
      <c r="D35" s="638">
        <f t="shared" si="0"/>
        <v>-6.3829787234042548E-2</v>
      </c>
      <c r="E35" s="638">
        <f t="shared" si="1"/>
        <v>-1.1051869182219565E-2</v>
      </c>
      <c r="F35" s="638"/>
      <c r="G35" s="638"/>
    </row>
    <row r="36" spans="1:7" x14ac:dyDescent="0.25">
      <c r="A36" s="1097">
        <v>43733</v>
      </c>
      <c r="B36" s="1107" t="s">
        <v>167</v>
      </c>
      <c r="C36" s="1099">
        <v>6146.4</v>
      </c>
      <c r="D36" s="638">
        <f t="shared" si="0"/>
        <v>8.1818181818181818E-2</v>
      </c>
      <c r="E36" s="638">
        <f t="shared" si="1"/>
        <v>1.4337851929091619E-3</v>
      </c>
      <c r="F36" s="638"/>
      <c r="G36" s="638"/>
    </row>
    <row r="37" spans="1:7" x14ac:dyDescent="0.25">
      <c r="A37" s="1097">
        <v>43734</v>
      </c>
      <c r="B37" s="1107" t="s">
        <v>168</v>
      </c>
      <c r="C37" s="1099">
        <v>6230.33</v>
      </c>
      <c r="D37" s="638">
        <f t="shared" si="0"/>
        <v>1.680672268907563E-2</v>
      </c>
      <c r="E37" s="638">
        <f t="shared" si="1"/>
        <v>1.3655147728751838E-2</v>
      </c>
      <c r="F37" s="638"/>
      <c r="G37" s="638"/>
    </row>
    <row r="38" spans="1:7" x14ac:dyDescent="0.25">
      <c r="A38" s="1097">
        <v>43735</v>
      </c>
      <c r="B38" s="1107" t="s">
        <v>169</v>
      </c>
      <c r="C38" s="1099">
        <v>6196.88</v>
      </c>
      <c r="D38" s="638">
        <f t="shared" si="0"/>
        <v>1.6528925619834711E-2</v>
      </c>
      <c r="E38" s="638">
        <f t="shared" si="1"/>
        <v>-5.3688969926151296E-3</v>
      </c>
      <c r="F38" s="638"/>
      <c r="G38" s="638"/>
    </row>
    <row r="39" spans="1:7" x14ac:dyDescent="0.25">
      <c r="A39" s="1097">
        <v>43738</v>
      </c>
      <c r="B39" s="1107" t="s">
        <v>170</v>
      </c>
      <c r="C39" s="1099">
        <v>6169.1</v>
      </c>
      <c r="D39" s="638">
        <f t="shared" si="0"/>
        <v>-4.0650406504065045E-3</v>
      </c>
      <c r="E39" s="638">
        <f t="shared" si="1"/>
        <v>-4.4829010727978832E-3</v>
      </c>
      <c r="F39" s="638"/>
      <c r="G39" s="638"/>
    </row>
    <row r="40" spans="1:7" x14ac:dyDescent="0.25">
      <c r="A40" s="1097">
        <v>43739</v>
      </c>
      <c r="B40" s="1107" t="s">
        <v>169</v>
      </c>
      <c r="C40" s="1099">
        <v>6138.25</v>
      </c>
      <c r="D40" s="638">
        <f t="shared" si="0"/>
        <v>4.0816326530612249E-3</v>
      </c>
      <c r="E40" s="638">
        <f t="shared" si="1"/>
        <v>-5.0007294418959588E-3</v>
      </c>
      <c r="F40" s="638"/>
      <c r="G40" s="638"/>
    </row>
    <row r="41" spans="1:7" x14ac:dyDescent="0.25">
      <c r="A41" s="1097">
        <v>43740</v>
      </c>
      <c r="B41" s="1107" t="s">
        <v>171</v>
      </c>
      <c r="C41" s="1099">
        <v>6055.42</v>
      </c>
      <c r="D41" s="638">
        <f t="shared" si="0"/>
        <v>1.6260162601626018E-2</v>
      </c>
      <c r="E41" s="638">
        <f t="shared" si="1"/>
        <v>-1.349407404390501E-2</v>
      </c>
      <c r="F41" s="638"/>
      <c r="G41" s="638"/>
    </row>
    <row r="42" spans="1:7" x14ac:dyDescent="0.25">
      <c r="A42" s="1097">
        <v>43741</v>
      </c>
      <c r="B42" s="1107" t="s">
        <v>172</v>
      </c>
      <c r="C42" s="1099">
        <v>6038.52</v>
      </c>
      <c r="D42" s="638">
        <f t="shared" si="0"/>
        <v>4.0000000000000001E-3</v>
      </c>
      <c r="E42" s="638">
        <f t="shared" si="1"/>
        <v>-2.7908881630010198E-3</v>
      </c>
      <c r="F42" s="638"/>
      <c r="G42" s="638"/>
    </row>
    <row r="43" spans="1:7" x14ac:dyDescent="0.25">
      <c r="A43" s="1097">
        <v>43742</v>
      </c>
      <c r="B43" s="1107" t="s">
        <v>158</v>
      </c>
      <c r="C43" s="1099">
        <v>6061.25</v>
      </c>
      <c r="D43" s="638">
        <f t="shared" si="0"/>
        <v>3.9840637450199202E-3</v>
      </c>
      <c r="E43" s="638">
        <f t="shared" si="1"/>
        <v>3.7641673787616107E-3</v>
      </c>
      <c r="F43" s="638"/>
      <c r="G43" s="638"/>
    </row>
    <row r="44" spans="1:7" x14ac:dyDescent="0.25">
      <c r="A44" s="1097">
        <v>43745</v>
      </c>
      <c r="B44" s="1107" t="s">
        <v>158</v>
      </c>
      <c r="C44" s="1099">
        <v>6000.58</v>
      </c>
      <c r="D44" s="638">
        <f t="shared" si="0"/>
        <v>0</v>
      </c>
      <c r="E44" s="638">
        <f t="shared" si="1"/>
        <v>-1.0009486492060231E-2</v>
      </c>
      <c r="F44" s="638"/>
      <c r="G44" s="638"/>
    </row>
    <row r="45" spans="1:7" x14ac:dyDescent="0.25">
      <c r="A45" s="1097">
        <v>43746</v>
      </c>
      <c r="B45" s="1107" t="s">
        <v>173</v>
      </c>
      <c r="C45" s="1099">
        <v>6039.6</v>
      </c>
      <c r="D45" s="638">
        <f t="shared" si="0"/>
        <v>3.968253968253968E-3</v>
      </c>
      <c r="E45" s="638">
        <f t="shared" si="1"/>
        <v>6.5027047385420138E-3</v>
      </c>
      <c r="F45" s="638"/>
      <c r="G45" s="638"/>
    </row>
    <row r="46" spans="1:7" x14ac:dyDescent="0.25">
      <c r="A46" s="1097">
        <v>43747</v>
      </c>
      <c r="B46" s="1107" t="s">
        <v>161</v>
      </c>
      <c r="C46" s="1099">
        <v>6029.16</v>
      </c>
      <c r="D46" s="638">
        <f t="shared" si="0"/>
        <v>1.1857707509881422E-2</v>
      </c>
      <c r="E46" s="638">
        <f t="shared" si="1"/>
        <v>-1.7285912974370006E-3</v>
      </c>
      <c r="F46" s="638"/>
      <c r="G46" s="638"/>
    </row>
    <row r="47" spans="1:7" x14ac:dyDescent="0.25">
      <c r="A47" s="1097">
        <v>43748</v>
      </c>
      <c r="B47" s="1107" t="s">
        <v>174</v>
      </c>
      <c r="C47" s="1099">
        <v>6023.64</v>
      </c>
      <c r="D47" s="638">
        <f t="shared" si="0"/>
        <v>1.5625E-2</v>
      </c>
      <c r="E47" s="638">
        <f t="shared" si="1"/>
        <v>-9.1555042493473833E-4</v>
      </c>
      <c r="F47" s="638"/>
      <c r="G47" s="638"/>
    </row>
    <row r="48" spans="1:7" x14ac:dyDescent="0.25">
      <c r="A48" s="1097">
        <v>43749</v>
      </c>
      <c r="B48" s="1107" t="s">
        <v>175</v>
      </c>
      <c r="C48" s="1099">
        <v>6105.79</v>
      </c>
      <c r="D48" s="638">
        <f t="shared" si="0"/>
        <v>4.230769230769231E-2</v>
      </c>
      <c r="E48" s="638">
        <f t="shared" si="1"/>
        <v>1.3637933209819915E-2</v>
      </c>
      <c r="F48" s="638"/>
      <c r="G48" s="638"/>
    </row>
    <row r="49" spans="1:7" x14ac:dyDescent="0.25">
      <c r="A49" s="1097">
        <v>43752</v>
      </c>
      <c r="B49" s="1107" t="s">
        <v>176</v>
      </c>
      <c r="C49" s="1099">
        <v>6126.87</v>
      </c>
      <c r="D49" s="638">
        <f t="shared" si="0"/>
        <v>7.3800738007380072E-3</v>
      </c>
      <c r="E49" s="638">
        <f t="shared" si="1"/>
        <v>3.4524606971415538E-3</v>
      </c>
      <c r="F49" s="638"/>
      <c r="G49" s="638"/>
    </row>
    <row r="50" spans="1:7" x14ac:dyDescent="0.25">
      <c r="A50" s="1097">
        <v>43753</v>
      </c>
      <c r="B50" s="1107" t="s">
        <v>177</v>
      </c>
      <c r="C50" s="1099">
        <v>6158.16</v>
      </c>
      <c r="D50" s="638">
        <f t="shared" si="0"/>
        <v>-2.564102564102564E-2</v>
      </c>
      <c r="E50" s="638">
        <f t="shared" si="1"/>
        <v>5.1070122264712595E-3</v>
      </c>
      <c r="F50" s="638"/>
      <c r="G50" s="638"/>
    </row>
    <row r="51" spans="1:7" x14ac:dyDescent="0.25">
      <c r="A51" s="1097">
        <v>43754</v>
      </c>
      <c r="B51" s="1107" t="s">
        <v>178</v>
      </c>
      <c r="C51" s="1099">
        <v>6169.59</v>
      </c>
      <c r="D51" s="638">
        <f t="shared" si="0"/>
        <v>3.7593984962406013E-3</v>
      </c>
      <c r="E51" s="638">
        <f t="shared" si="1"/>
        <v>1.856073892201614E-3</v>
      </c>
      <c r="F51" s="638"/>
      <c r="G51" s="638"/>
    </row>
    <row r="52" spans="1:7" x14ac:dyDescent="0.25">
      <c r="A52" s="1097">
        <v>43755</v>
      </c>
      <c r="B52" s="1107" t="s">
        <v>179</v>
      </c>
      <c r="C52" s="1099">
        <v>6181.01</v>
      </c>
      <c r="D52" s="638">
        <f t="shared" si="0"/>
        <v>-1.4981273408239701E-2</v>
      </c>
      <c r="E52" s="638">
        <f t="shared" si="1"/>
        <v>1.8510144110062536E-3</v>
      </c>
      <c r="F52" s="638"/>
      <c r="G52" s="638"/>
    </row>
    <row r="53" spans="1:7" x14ac:dyDescent="0.25">
      <c r="A53" s="1097">
        <v>43756</v>
      </c>
      <c r="B53" s="1107" t="s">
        <v>161</v>
      </c>
      <c r="C53" s="1099">
        <v>6191.94</v>
      </c>
      <c r="D53" s="638">
        <f t="shared" si="0"/>
        <v>-2.6615969581749048E-2</v>
      </c>
      <c r="E53" s="638">
        <f t="shared" si="1"/>
        <v>1.7683194170530999E-3</v>
      </c>
      <c r="F53" s="638"/>
      <c r="G53" s="638"/>
    </row>
    <row r="54" spans="1:7" x14ac:dyDescent="0.25">
      <c r="A54" s="1097">
        <v>43759</v>
      </c>
      <c r="B54" s="1107" t="s">
        <v>180</v>
      </c>
      <c r="C54" s="1099">
        <v>6198.98</v>
      </c>
      <c r="D54" s="638">
        <f t="shared" si="0"/>
        <v>3.125E-2</v>
      </c>
      <c r="E54" s="638">
        <f t="shared" si="1"/>
        <v>1.1369619214656416E-3</v>
      </c>
      <c r="F54" s="638"/>
      <c r="G54" s="638"/>
    </row>
    <row r="55" spans="1:7" x14ac:dyDescent="0.25">
      <c r="A55" s="1097">
        <v>43760</v>
      </c>
      <c r="B55" s="1107" t="s">
        <v>181</v>
      </c>
      <c r="C55" s="1099">
        <v>6225.49</v>
      </c>
      <c r="D55" s="638">
        <f t="shared" si="0"/>
        <v>-3.4090909090909088E-2</v>
      </c>
      <c r="E55" s="638">
        <f t="shared" si="1"/>
        <v>4.276510006484973E-3</v>
      </c>
      <c r="F55" s="638"/>
      <c r="G55" s="638"/>
    </row>
    <row r="56" spans="1:7" x14ac:dyDescent="0.25">
      <c r="A56" s="1097">
        <v>43761</v>
      </c>
      <c r="B56" s="1107" t="s">
        <v>182</v>
      </c>
      <c r="C56" s="1099">
        <v>6257.8</v>
      </c>
      <c r="D56" s="638">
        <f t="shared" si="0"/>
        <v>1.1764705882352941E-2</v>
      </c>
      <c r="E56" s="638">
        <f t="shared" si="1"/>
        <v>5.1899529193686605E-3</v>
      </c>
      <c r="F56" s="638"/>
      <c r="G56" s="638"/>
    </row>
    <row r="57" spans="1:7" x14ac:dyDescent="0.25">
      <c r="A57" s="1097">
        <v>43762</v>
      </c>
      <c r="B57" s="1107" t="s">
        <v>183</v>
      </c>
      <c r="C57" s="1099">
        <v>6339.64</v>
      </c>
      <c r="D57" s="638">
        <f t="shared" si="0"/>
        <v>-3.875968992248062E-3</v>
      </c>
      <c r="E57" s="638">
        <f t="shared" si="1"/>
        <v>1.3078078557959689E-2</v>
      </c>
      <c r="F57" s="638"/>
      <c r="G57" s="638"/>
    </row>
    <row r="58" spans="1:7" x14ac:dyDescent="0.25">
      <c r="A58" s="1097">
        <v>43763</v>
      </c>
      <c r="B58" s="1107" t="s">
        <v>183</v>
      </c>
      <c r="C58" s="1099">
        <v>6252.34</v>
      </c>
      <c r="D58" s="638">
        <f t="shared" si="0"/>
        <v>0</v>
      </c>
      <c r="E58" s="638">
        <f t="shared" si="1"/>
        <v>-1.3770498009350717E-2</v>
      </c>
      <c r="F58" s="638"/>
      <c r="G58" s="638"/>
    </row>
    <row r="59" spans="1:7" x14ac:dyDescent="0.25">
      <c r="A59" s="1097">
        <v>43766</v>
      </c>
      <c r="B59" s="1107" t="s">
        <v>161</v>
      </c>
      <c r="C59" s="1099">
        <v>6265.38</v>
      </c>
      <c r="D59" s="638">
        <f t="shared" si="0"/>
        <v>-3.8910505836575876E-3</v>
      </c>
      <c r="E59" s="638">
        <f t="shared" si="1"/>
        <v>2.0856191441924084E-3</v>
      </c>
      <c r="F59" s="638"/>
      <c r="G59" s="638"/>
    </row>
    <row r="60" spans="1:7" x14ac:dyDescent="0.25">
      <c r="A60" s="1097">
        <v>43767</v>
      </c>
      <c r="B60" s="1107" t="s">
        <v>181</v>
      </c>
      <c r="C60" s="1099">
        <v>6281.13</v>
      </c>
      <c r="D60" s="638">
        <f t="shared" si="0"/>
        <v>-3.90625E-3</v>
      </c>
      <c r="E60" s="638">
        <f t="shared" si="1"/>
        <v>2.5138140064928224E-3</v>
      </c>
      <c r="F60" s="638"/>
      <c r="G60" s="638"/>
    </row>
    <row r="61" spans="1:7" x14ac:dyDescent="0.25">
      <c r="A61" s="1097">
        <v>43768</v>
      </c>
      <c r="B61" s="1107" t="s">
        <v>161</v>
      </c>
      <c r="C61" s="1099">
        <v>6295.74</v>
      </c>
      <c r="D61" s="638">
        <f t="shared" si="0"/>
        <v>3.9215686274509803E-3</v>
      </c>
      <c r="E61" s="638">
        <f t="shared" si="1"/>
        <v>2.3260145865472729E-3</v>
      </c>
      <c r="F61" s="3" t="s">
        <v>16</v>
      </c>
      <c r="G61" s="3" t="s">
        <v>17</v>
      </c>
    </row>
    <row r="62" spans="1:7" x14ac:dyDescent="0.25">
      <c r="A62" s="1101">
        <v>43769</v>
      </c>
      <c r="B62" s="1107" t="s">
        <v>173</v>
      </c>
      <c r="C62" s="1099">
        <v>6228.31</v>
      </c>
      <c r="D62" s="638">
        <f t="shared" si="0"/>
        <v>-1.171875E-2</v>
      </c>
      <c r="E62" s="638">
        <f t="shared" si="1"/>
        <v>-1.0710416885068219E-2</v>
      </c>
      <c r="F62" s="638">
        <f>$F$3+$G$3*E62</f>
        <v>0.10481914959344264</v>
      </c>
      <c r="G62" s="638">
        <f>D62-F62</f>
        <v>-0.11653789959344264</v>
      </c>
    </row>
    <row r="63" spans="1:7" x14ac:dyDescent="0.25">
      <c r="A63" s="1101">
        <v>43770</v>
      </c>
      <c r="B63" s="1107" t="s">
        <v>184</v>
      </c>
      <c r="C63" s="1099">
        <v>6207.19</v>
      </c>
      <c r="D63" s="638">
        <f t="shared" si="0"/>
        <v>-3.5573122529644272E-2</v>
      </c>
      <c r="E63" s="638">
        <f t="shared" si="1"/>
        <v>-3.3909680154007747E-3</v>
      </c>
      <c r="F63" s="638">
        <f t="shared" ref="F63:F82" si="2">$F$3+$G$3*E63</f>
        <v>0.10888316720623431</v>
      </c>
      <c r="G63" s="638">
        <f t="shared" ref="G63:G82" si="3">D63-F63</f>
        <v>-0.1444562897358786</v>
      </c>
    </row>
    <row r="64" spans="1:7" x14ac:dyDescent="0.25">
      <c r="A64" s="1101">
        <v>43773</v>
      </c>
      <c r="B64" s="1107" t="s">
        <v>185</v>
      </c>
      <c r="C64" s="1099">
        <v>6180.34</v>
      </c>
      <c r="D64" s="638">
        <f t="shared" si="0"/>
        <v>-4.9180327868852458E-2</v>
      </c>
      <c r="E64" s="638">
        <f t="shared" si="1"/>
        <v>-4.3256288272148034E-3</v>
      </c>
      <c r="F64" s="638">
        <f t="shared" si="2"/>
        <v>0.10836421037371381</v>
      </c>
      <c r="G64" s="638">
        <f t="shared" si="3"/>
        <v>-0.15754453824256626</v>
      </c>
    </row>
    <row r="65" spans="1:7" x14ac:dyDescent="0.25">
      <c r="A65" s="1101">
        <v>43774</v>
      </c>
      <c r="B65" s="1107" t="s">
        <v>186</v>
      </c>
      <c r="C65" s="1099">
        <v>6264.15</v>
      </c>
      <c r="D65" s="638">
        <f t="shared" si="0"/>
        <v>-2.5862068965517241E-2</v>
      </c>
      <c r="E65" s="638">
        <f t="shared" si="1"/>
        <v>1.3560742612865877E-2</v>
      </c>
      <c r="F65" s="638">
        <f t="shared" si="2"/>
        <v>0.1182953581767484</v>
      </c>
      <c r="G65" s="638">
        <f t="shared" si="3"/>
        <v>-0.14415742714226565</v>
      </c>
    </row>
    <row r="66" spans="1:7" x14ac:dyDescent="0.25">
      <c r="A66" s="1101">
        <v>43775</v>
      </c>
      <c r="B66" s="1107" t="s">
        <v>187</v>
      </c>
      <c r="C66" s="1099">
        <v>6217.54</v>
      </c>
      <c r="D66" s="638">
        <f t="shared" si="0"/>
        <v>2.2123893805309734E-2</v>
      </c>
      <c r="E66" s="638">
        <f t="shared" si="1"/>
        <v>-7.4407541326436425E-3</v>
      </c>
      <c r="F66" s="638">
        <f t="shared" si="2"/>
        <v>0.10663458231936947</v>
      </c>
      <c r="G66" s="638">
        <f t="shared" si="3"/>
        <v>-8.451068851405974E-2</v>
      </c>
    </row>
    <row r="67" spans="1:7" x14ac:dyDescent="0.25">
      <c r="A67" s="1101">
        <v>43776</v>
      </c>
      <c r="B67" s="1107" t="s">
        <v>164</v>
      </c>
      <c r="C67" s="1099">
        <v>6165.62</v>
      </c>
      <c r="D67" s="638">
        <f t="shared" si="0"/>
        <v>2.1645021645021644E-2</v>
      </c>
      <c r="E67" s="638">
        <f t="shared" si="1"/>
        <v>-8.3505695178479073E-3</v>
      </c>
      <c r="F67" s="638">
        <f t="shared" si="2"/>
        <v>0.1061294205489004</v>
      </c>
      <c r="G67" s="638">
        <f t="shared" si="3"/>
        <v>-8.4484398903878752E-2</v>
      </c>
    </row>
    <row r="68" spans="1:7" x14ac:dyDescent="0.25">
      <c r="A68" s="1101">
        <v>43777</v>
      </c>
      <c r="B68" s="1107" t="s">
        <v>188</v>
      </c>
      <c r="C68" s="1099">
        <v>6177.98</v>
      </c>
      <c r="D68" s="638">
        <f t="shared" ref="D68:D82" si="4">(B68-B67)/B67</f>
        <v>-3.3898305084745763E-2</v>
      </c>
      <c r="E68" s="638">
        <f t="shared" ref="E68:E82" si="5">(C68-C67)/C67</f>
        <v>2.0046645755008698E-3</v>
      </c>
      <c r="F68" s="638">
        <f t="shared" si="2"/>
        <v>0.11187901378867972</v>
      </c>
      <c r="G68" s="638">
        <f t="shared" si="3"/>
        <v>-0.14577731887342549</v>
      </c>
    </row>
    <row r="69" spans="1:7" x14ac:dyDescent="0.25">
      <c r="A69" s="1101">
        <v>43780</v>
      </c>
      <c r="B69" s="1107" t="s">
        <v>166</v>
      </c>
      <c r="C69" s="1099">
        <v>6148.74</v>
      </c>
      <c r="D69" s="638">
        <f t="shared" si="4"/>
        <v>-3.5087719298245612E-2</v>
      </c>
      <c r="E69" s="638">
        <f t="shared" si="5"/>
        <v>-4.7329385980530506E-3</v>
      </c>
      <c r="F69" s="638">
        <f t="shared" si="2"/>
        <v>0.10813805754280757</v>
      </c>
      <c r="G69" s="638">
        <f t="shared" si="3"/>
        <v>-0.1432257768410532</v>
      </c>
    </row>
    <row r="70" spans="1:7" x14ac:dyDescent="0.25">
      <c r="A70" s="1101">
        <v>43781</v>
      </c>
      <c r="B70" s="1107" t="s">
        <v>189</v>
      </c>
      <c r="C70" s="1099">
        <v>6180.99</v>
      </c>
      <c r="D70" s="638">
        <f t="shared" si="4"/>
        <v>9.0909090909090905E-3</v>
      </c>
      <c r="E70" s="638">
        <f t="shared" si="5"/>
        <v>5.2449770196820811E-3</v>
      </c>
      <c r="F70" s="638">
        <f t="shared" si="2"/>
        <v>0.11367815018249658</v>
      </c>
      <c r="G70" s="638">
        <f t="shared" si="3"/>
        <v>-0.10458724109158749</v>
      </c>
    </row>
    <row r="71" spans="1:7" x14ac:dyDescent="0.25">
      <c r="A71" s="1101">
        <v>43782</v>
      </c>
      <c r="B71" s="1107" t="s">
        <v>190</v>
      </c>
      <c r="C71" s="1099">
        <v>6142.5</v>
      </c>
      <c r="D71" s="638">
        <f t="shared" si="4"/>
        <v>-1.3513513513513514E-2</v>
      </c>
      <c r="E71" s="638">
        <f t="shared" si="5"/>
        <v>-6.2271577854032742E-3</v>
      </c>
      <c r="F71" s="638">
        <f t="shared" si="2"/>
        <v>0.10730841405422091</v>
      </c>
      <c r="G71" s="638">
        <f t="shared" si="3"/>
        <v>-0.12082192756773442</v>
      </c>
    </row>
    <row r="72" spans="1:7" x14ac:dyDescent="0.25">
      <c r="A72" s="1102">
        <v>43783</v>
      </c>
      <c r="B72" s="1109" t="s">
        <v>188</v>
      </c>
      <c r="C72" s="1105">
        <v>6098.95</v>
      </c>
      <c r="D72" s="638">
        <f t="shared" si="4"/>
        <v>4.1095890410958902E-2</v>
      </c>
      <c r="E72" s="638">
        <f t="shared" si="5"/>
        <v>-7.0899470899471193E-3</v>
      </c>
      <c r="F72" s="638">
        <f t="shared" si="2"/>
        <v>0.1068293628316179</v>
      </c>
      <c r="G72" s="638">
        <f t="shared" si="3"/>
        <v>-6.5733472420658995E-2</v>
      </c>
    </row>
    <row r="73" spans="1:7" x14ac:dyDescent="0.25">
      <c r="A73" s="1103">
        <v>43784</v>
      </c>
      <c r="B73" s="1107" t="s">
        <v>191</v>
      </c>
      <c r="C73" s="1099">
        <v>6128.34</v>
      </c>
      <c r="D73" s="638">
        <f t="shared" si="4"/>
        <v>-4.3859649122807015E-3</v>
      </c>
      <c r="E73" s="638">
        <f t="shared" si="5"/>
        <v>4.8188622631765024E-3</v>
      </c>
      <c r="F73" s="638">
        <f t="shared" si="2"/>
        <v>0.11344155615658767</v>
      </c>
      <c r="G73" s="638">
        <f t="shared" si="3"/>
        <v>-0.11782752106886837</v>
      </c>
    </row>
    <row r="74" spans="1:7" x14ac:dyDescent="0.25">
      <c r="A74" s="1103">
        <v>43787</v>
      </c>
      <c r="B74" s="1107" t="s">
        <v>190</v>
      </c>
      <c r="C74" s="1099">
        <v>6122.62</v>
      </c>
      <c r="D74" s="638">
        <f t="shared" si="4"/>
        <v>-3.5242290748898682E-2</v>
      </c>
      <c r="E74" s="638">
        <f t="shared" si="5"/>
        <v>-9.3336857941959072E-4</v>
      </c>
      <c r="F74" s="638">
        <f t="shared" si="2"/>
        <v>0.11024771357726022</v>
      </c>
      <c r="G74" s="638">
        <f t="shared" si="3"/>
        <v>-0.14549000432615891</v>
      </c>
    </row>
    <row r="75" spans="1:7" x14ac:dyDescent="0.25">
      <c r="A75" s="1103">
        <v>43788</v>
      </c>
      <c r="B75" s="1107" t="s">
        <v>192</v>
      </c>
      <c r="C75" s="1099">
        <v>6152.08</v>
      </c>
      <c r="D75" s="638">
        <f t="shared" si="4"/>
        <v>-9.1324200913242004E-3</v>
      </c>
      <c r="E75" s="638">
        <f t="shared" si="5"/>
        <v>4.8116655941410763E-3</v>
      </c>
      <c r="F75" s="638">
        <f t="shared" si="2"/>
        <v>0.11343756031069351</v>
      </c>
      <c r="G75" s="638">
        <f t="shared" si="3"/>
        <v>-0.12256998040201771</v>
      </c>
    </row>
    <row r="76" spans="1:7" x14ac:dyDescent="0.25">
      <c r="A76" s="1103">
        <v>43789</v>
      </c>
      <c r="B76" s="1107" t="s">
        <v>193</v>
      </c>
      <c r="C76" s="1099">
        <v>6155.1</v>
      </c>
      <c r="D76" s="638">
        <f t="shared" si="4"/>
        <v>-3.2258064516129031E-2</v>
      </c>
      <c r="E76" s="638">
        <f t="shared" si="5"/>
        <v>4.9089088568426238E-4</v>
      </c>
      <c r="F76" s="638">
        <f t="shared" si="2"/>
        <v>0.11103851294678029</v>
      </c>
      <c r="G76" s="638">
        <f t="shared" si="3"/>
        <v>-0.1432965774629093</v>
      </c>
    </row>
    <row r="77" spans="1:7" x14ac:dyDescent="0.25">
      <c r="A77" s="1103">
        <v>43790</v>
      </c>
      <c r="B77" s="1107" t="s">
        <v>193</v>
      </c>
      <c r="C77" s="1099">
        <v>6117.36</v>
      </c>
      <c r="D77" s="638">
        <f t="shared" si="4"/>
        <v>0</v>
      </c>
      <c r="E77" s="638">
        <f t="shared" si="5"/>
        <v>-6.1315007067311153E-3</v>
      </c>
      <c r="F77" s="638">
        <f t="shared" si="2"/>
        <v>0.10736152625698837</v>
      </c>
      <c r="G77" s="638">
        <f t="shared" si="3"/>
        <v>-0.10736152625698837</v>
      </c>
    </row>
    <row r="78" spans="1:7" x14ac:dyDescent="0.25">
      <c r="A78" s="1103">
        <v>43791</v>
      </c>
      <c r="B78" s="1107" t="s">
        <v>194</v>
      </c>
      <c r="C78" s="1099">
        <v>6100.24</v>
      </c>
      <c r="D78" s="638">
        <f t="shared" si="4"/>
        <v>-2.8571428571428571E-2</v>
      </c>
      <c r="E78" s="638">
        <f t="shared" si="5"/>
        <v>-2.7985928570494283E-3</v>
      </c>
      <c r="F78" s="638">
        <f t="shared" si="2"/>
        <v>0.10921207490403882</v>
      </c>
      <c r="G78" s="638">
        <f t="shared" si="3"/>
        <v>-0.13778350347546739</v>
      </c>
    </row>
    <row r="79" spans="1:7" x14ac:dyDescent="0.25">
      <c r="A79" s="1103">
        <v>43794</v>
      </c>
      <c r="B79" s="1107" t="s">
        <v>195</v>
      </c>
      <c r="C79" s="1099">
        <v>6070.76</v>
      </c>
      <c r="D79" s="638">
        <f t="shared" si="4"/>
        <v>1.4705882352941176E-2</v>
      </c>
      <c r="E79" s="638">
        <f t="shared" si="5"/>
        <v>-4.83259675029172E-3</v>
      </c>
      <c r="F79" s="638">
        <f t="shared" si="2"/>
        <v>0.10808272380208911</v>
      </c>
      <c r="G79" s="638">
        <f t="shared" si="3"/>
        <v>-9.3376841449147929E-2</v>
      </c>
    </row>
    <row r="80" spans="1:7" x14ac:dyDescent="0.25">
      <c r="A80" s="1103">
        <v>43795</v>
      </c>
      <c r="B80" s="1107" t="s">
        <v>196</v>
      </c>
      <c r="C80" s="1099">
        <v>6026.18</v>
      </c>
      <c r="D80" s="638">
        <f t="shared" si="4"/>
        <v>-3.3816425120772944E-2</v>
      </c>
      <c r="E80" s="638">
        <f t="shared" si="5"/>
        <v>-7.3433968728791659E-3</v>
      </c>
      <c r="F80" s="638">
        <f t="shared" si="2"/>
        <v>0.10668863852298005</v>
      </c>
      <c r="G80" s="638">
        <f t="shared" si="3"/>
        <v>-0.14050506364375298</v>
      </c>
    </row>
    <row r="81" spans="1:7" x14ac:dyDescent="0.25">
      <c r="A81" s="1103">
        <v>43796</v>
      </c>
      <c r="B81" s="1107" t="s">
        <v>197</v>
      </c>
      <c r="C81" s="1099">
        <v>6023.03</v>
      </c>
      <c r="D81" s="638">
        <f t="shared" si="4"/>
        <v>7.4999999999999997E-2</v>
      </c>
      <c r="E81" s="638">
        <f t="shared" si="5"/>
        <v>-5.2271920188254339E-4</v>
      </c>
      <c r="F81" s="638">
        <f t="shared" si="2"/>
        <v>0.11047572067625214</v>
      </c>
      <c r="G81" s="638">
        <f t="shared" si="3"/>
        <v>-3.547572067625214E-2</v>
      </c>
    </row>
    <row r="82" spans="1:7" x14ac:dyDescent="0.25">
      <c r="A82" s="1103">
        <v>43797</v>
      </c>
      <c r="B82" s="1107" t="s">
        <v>198</v>
      </c>
      <c r="C82" s="1099">
        <v>5953.06</v>
      </c>
      <c r="D82" s="638">
        <f t="shared" si="4"/>
        <v>4.6511627906976744E-3</v>
      </c>
      <c r="E82" s="638">
        <f t="shared" si="5"/>
        <v>-1.1617076454873934E-2</v>
      </c>
      <c r="F82" s="638">
        <f t="shared" si="2"/>
        <v>0.10431574004361079</v>
      </c>
      <c r="G82" s="638">
        <f t="shared" si="3"/>
        <v>-9.9664577252913111E-2</v>
      </c>
    </row>
  </sheetData>
  <mergeCells count="8">
    <mergeCell ref="I10:J10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CB093-1862-45CA-9DBC-F41836FE2D99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4" max="4" width="23" bestFit="1" customWidth="1"/>
    <col min="5" max="5" width="20" bestFit="1" customWidth="1"/>
    <col min="6" max="6" width="22.42578125" bestFit="1" customWidth="1"/>
    <col min="7" max="7" width="21.7109375" bestFit="1" customWidth="1"/>
    <col min="9" max="9" width="16.7109375" bestFit="1" customWidth="1"/>
    <col min="10" max="10" width="9.85546875" bestFit="1" customWidth="1"/>
    <col min="11" max="11" width="13.42578125" bestFit="1" customWidth="1"/>
    <col min="12" max="12" width="12.42578125" bestFit="1" customWidth="1"/>
    <col min="13" max="13" width="22.85546875" bestFit="1" customWidth="1"/>
    <col min="14" max="14" width="6.5703125" bestFit="1" customWidth="1"/>
    <col min="15" max="15" width="5.7109375" bestFit="1" customWidth="1"/>
  </cols>
  <sheetData>
    <row r="1" spans="1:15" x14ac:dyDescent="0.25">
      <c r="A1" s="1" t="s">
        <v>0</v>
      </c>
      <c r="B1" s="4" t="s">
        <v>199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x14ac:dyDescent="0.25">
      <c r="A2" s="1097">
        <v>43676</v>
      </c>
      <c r="B2" s="1107" t="s">
        <v>60</v>
      </c>
      <c r="C2" s="1099">
        <v>6376.99</v>
      </c>
      <c r="D2" s="638"/>
      <c r="E2" s="638"/>
      <c r="F2" s="638"/>
      <c r="G2" s="638"/>
    </row>
    <row r="3" spans="1:15" ht="15.75" thickBot="1" x14ac:dyDescent="0.3">
      <c r="A3" s="1097">
        <v>43677</v>
      </c>
      <c r="B3" s="1107" t="s">
        <v>66</v>
      </c>
      <c r="C3" s="1099">
        <v>6390.5</v>
      </c>
      <c r="D3" s="638">
        <f>(B3-B2)/B2</f>
        <v>0.05</v>
      </c>
      <c r="E3" s="638">
        <f>(C3-C2)/C2</f>
        <v>2.1185543649904137E-3</v>
      </c>
      <c r="F3" s="1100">
        <f>I12</f>
        <v>-5.7205397520764922E-2</v>
      </c>
      <c r="G3" s="1100">
        <f>K7</f>
        <v>-1.1799722977908291</v>
      </c>
      <c r="I3" s="799" t="s">
        <v>673</v>
      </c>
      <c r="J3" s="799"/>
      <c r="K3" s="799"/>
      <c r="L3" s="799"/>
      <c r="M3" s="799"/>
      <c r="N3" s="799"/>
      <c r="O3" s="799"/>
    </row>
    <row r="4" spans="1:15" ht="15.75" thickTop="1" x14ac:dyDescent="0.25">
      <c r="A4" s="1097">
        <v>43678</v>
      </c>
      <c r="B4" s="1107" t="s">
        <v>66</v>
      </c>
      <c r="C4" s="1099">
        <v>6381.54</v>
      </c>
      <c r="D4" s="638">
        <f t="shared" ref="D4:D67" si="0">(B4-B3)/B3</f>
        <v>0</v>
      </c>
      <c r="E4" s="638">
        <f t="shared" ref="E4:E67" si="1">(C4-C3)/C3</f>
        <v>-1.402081214302486E-3</v>
      </c>
      <c r="F4" s="638"/>
      <c r="G4" s="638"/>
      <c r="I4" s="801" t="s">
        <v>664</v>
      </c>
      <c r="J4" s="802"/>
      <c r="K4" s="805" t="s">
        <v>665</v>
      </c>
      <c r="L4" s="806"/>
      <c r="M4" s="184" t="s">
        <v>666</v>
      </c>
      <c r="N4" s="806" t="s">
        <v>667</v>
      </c>
      <c r="O4" s="808" t="s">
        <v>630</v>
      </c>
    </row>
    <row r="5" spans="1:15" ht="15.75" thickBot="1" x14ac:dyDescent="0.3">
      <c r="A5" s="1097">
        <v>43679</v>
      </c>
      <c r="B5" s="1107" t="s">
        <v>66</v>
      </c>
      <c r="C5" s="1099">
        <v>6340.18</v>
      </c>
      <c r="D5" s="638">
        <f t="shared" si="0"/>
        <v>0</v>
      </c>
      <c r="E5" s="638">
        <f t="shared" si="1"/>
        <v>-6.4811941945047231E-3</v>
      </c>
      <c r="F5" s="638"/>
      <c r="G5" s="638"/>
      <c r="I5" s="803"/>
      <c r="J5" s="804"/>
      <c r="K5" s="185" t="s">
        <v>668</v>
      </c>
      <c r="L5" s="186" t="s">
        <v>669</v>
      </c>
      <c r="M5" s="186" t="s">
        <v>670</v>
      </c>
      <c r="N5" s="807"/>
      <c r="O5" s="809"/>
    </row>
    <row r="6" spans="1:15" ht="13.5" customHeight="1" thickTop="1" x14ac:dyDescent="0.25">
      <c r="A6" s="1097">
        <v>43682</v>
      </c>
      <c r="B6" s="1107" t="s">
        <v>200</v>
      </c>
      <c r="C6" s="1099">
        <v>6175.7</v>
      </c>
      <c r="D6" s="638">
        <f t="shared" si="0"/>
        <v>9.5238095238095247E-3</v>
      </c>
      <c r="E6" s="638">
        <f t="shared" si="1"/>
        <v>-2.5942481128296117E-2</v>
      </c>
      <c r="F6" s="638"/>
      <c r="G6" s="638"/>
      <c r="I6" s="810" t="s">
        <v>671</v>
      </c>
      <c r="J6" s="187" t="s">
        <v>672</v>
      </c>
      <c r="K6" s="188">
        <v>-3833277.2552245869</v>
      </c>
      <c r="L6" s="189">
        <v>8688706.4032073934</v>
      </c>
      <c r="M6" s="190"/>
      <c r="N6" s="189">
        <v>-0.44117928231635856</v>
      </c>
      <c r="O6" s="191">
        <v>0.66075219420286446</v>
      </c>
    </row>
    <row r="7" spans="1:15" ht="15.75" thickBot="1" x14ac:dyDescent="0.3">
      <c r="A7" s="1097">
        <v>43683</v>
      </c>
      <c r="B7" s="1107" t="s">
        <v>66</v>
      </c>
      <c r="C7" s="1099">
        <v>6119.47</v>
      </c>
      <c r="D7" s="638">
        <f t="shared" si="0"/>
        <v>-9.433962264150943E-3</v>
      </c>
      <c r="E7" s="638">
        <f t="shared" si="1"/>
        <v>-9.1050407241283684E-3</v>
      </c>
      <c r="F7" s="638"/>
      <c r="G7" s="638"/>
      <c r="I7" s="811"/>
      <c r="J7" s="192" t="s">
        <v>679</v>
      </c>
      <c r="K7" s="193">
        <v>-1.1799722977908291</v>
      </c>
      <c r="L7" s="194">
        <v>1.2028866570553738</v>
      </c>
      <c r="M7" s="194">
        <v>-0.12884703642238546</v>
      </c>
      <c r="N7" s="194">
        <v>-0.98095052503064728</v>
      </c>
      <c r="O7" s="195">
        <v>0.33076254298929908</v>
      </c>
    </row>
    <row r="8" spans="1:15" ht="15.75" thickTop="1" x14ac:dyDescent="0.25">
      <c r="A8" s="1097">
        <v>43684</v>
      </c>
      <c r="B8" s="1107" t="s">
        <v>69</v>
      </c>
      <c r="C8" s="1099">
        <v>6204.19</v>
      </c>
      <c r="D8" s="638">
        <f t="shared" si="0"/>
        <v>2.3809523809523808E-2</v>
      </c>
      <c r="E8" s="638">
        <f t="shared" si="1"/>
        <v>1.3844336192513296E-2</v>
      </c>
      <c r="F8" s="638"/>
      <c r="G8" s="638"/>
      <c r="I8" s="800" t="s">
        <v>692</v>
      </c>
      <c r="J8" s="800"/>
      <c r="K8" s="800"/>
      <c r="L8" s="800"/>
      <c r="M8" s="800"/>
      <c r="N8" s="800"/>
      <c r="O8" s="800"/>
    </row>
    <row r="9" spans="1:15" x14ac:dyDescent="0.25">
      <c r="A9" s="1097">
        <v>43685</v>
      </c>
      <c r="B9" s="1107" t="s">
        <v>69</v>
      </c>
      <c r="C9" s="1099">
        <v>6274.67</v>
      </c>
      <c r="D9" s="638">
        <f t="shared" si="0"/>
        <v>0</v>
      </c>
      <c r="E9" s="638">
        <f t="shared" si="1"/>
        <v>1.1360064730448372E-2</v>
      </c>
      <c r="F9" s="638"/>
      <c r="G9" s="638"/>
    </row>
    <row r="10" spans="1:15" ht="15.75" thickBot="1" x14ac:dyDescent="0.3">
      <c r="A10" s="1097">
        <v>43686</v>
      </c>
      <c r="B10" s="1107" t="s">
        <v>37</v>
      </c>
      <c r="C10" s="1099">
        <v>6282.13</v>
      </c>
      <c r="D10" s="638">
        <f t="shared" si="0"/>
        <v>4.6511627906976744E-2</v>
      </c>
      <c r="E10" s="638">
        <f t="shared" si="1"/>
        <v>1.1889071457144417E-3</v>
      </c>
      <c r="F10" s="638"/>
      <c r="G10" s="638"/>
      <c r="I10" s="799" t="s">
        <v>674</v>
      </c>
      <c r="J10" s="799"/>
      <c r="K10" s="183"/>
    </row>
    <row r="11" spans="1:15" ht="16.5" thickTop="1" thickBot="1" x14ac:dyDescent="0.3">
      <c r="A11" s="1097">
        <v>43689</v>
      </c>
      <c r="B11" s="1107" t="s">
        <v>201</v>
      </c>
      <c r="C11" s="1099">
        <v>6250.59</v>
      </c>
      <c r="D11" s="638">
        <f t="shared" si="0"/>
        <v>-2.6666666666666668E-2</v>
      </c>
      <c r="E11" s="638">
        <f t="shared" si="1"/>
        <v>-5.0205901501560717E-3</v>
      </c>
      <c r="F11" s="638"/>
      <c r="G11" s="638"/>
      <c r="I11" s="506" t="s">
        <v>678</v>
      </c>
      <c r="J11" s="507" t="s">
        <v>676</v>
      </c>
      <c r="K11" s="183"/>
    </row>
    <row r="12" spans="1:15" ht="16.5" thickTop="1" thickBot="1" x14ac:dyDescent="0.3">
      <c r="A12" s="1097">
        <v>43690</v>
      </c>
      <c r="B12" s="1107" t="s">
        <v>201</v>
      </c>
      <c r="C12" s="1099">
        <v>6210.96</v>
      </c>
      <c r="D12" s="638">
        <f t="shared" si="0"/>
        <v>0</v>
      </c>
      <c r="E12" s="638">
        <f t="shared" si="1"/>
        <v>-6.3402014849798351E-3</v>
      </c>
      <c r="F12" s="638"/>
      <c r="G12" s="638"/>
      <c r="I12" s="508">
        <v>-5.7205397520764922E-2</v>
      </c>
      <c r="J12" s="509">
        <v>2</v>
      </c>
      <c r="K12" s="183"/>
    </row>
    <row r="13" spans="1:15" ht="15.75" thickTop="1" x14ac:dyDescent="0.25">
      <c r="A13" s="1097">
        <v>43691</v>
      </c>
      <c r="B13" s="1107" t="s">
        <v>202</v>
      </c>
      <c r="C13" s="1099">
        <v>6267.33</v>
      </c>
      <c r="D13" s="638">
        <f t="shared" si="0"/>
        <v>6.8493150684931503E-2</v>
      </c>
      <c r="E13" s="638">
        <f t="shared" si="1"/>
        <v>9.0758916496000448E-3</v>
      </c>
      <c r="F13" s="638"/>
      <c r="G13" s="638"/>
      <c r="I13" s="800" t="s">
        <v>677</v>
      </c>
      <c r="J13" s="800"/>
      <c r="K13" s="183"/>
    </row>
    <row r="14" spans="1:15" x14ac:dyDescent="0.25">
      <c r="A14" s="1097">
        <v>43692</v>
      </c>
      <c r="B14" s="1107" t="s">
        <v>72</v>
      </c>
      <c r="C14" s="1099">
        <v>6257.58</v>
      </c>
      <c r="D14" s="638">
        <f t="shared" si="0"/>
        <v>-1.282051282051282E-2</v>
      </c>
      <c r="E14" s="638">
        <f t="shared" si="1"/>
        <v>-1.5556863927701271E-3</v>
      </c>
      <c r="F14" s="638"/>
      <c r="G14" s="638"/>
    </row>
    <row r="15" spans="1:15" x14ac:dyDescent="0.25">
      <c r="A15" s="1097">
        <v>43693</v>
      </c>
      <c r="B15" s="1107" t="s">
        <v>203</v>
      </c>
      <c r="C15" s="1099">
        <v>6286.65</v>
      </c>
      <c r="D15" s="638">
        <f t="shared" si="0"/>
        <v>-1.2987012987012988E-2</v>
      </c>
      <c r="E15" s="638">
        <f t="shared" si="1"/>
        <v>4.6455658577277013E-3</v>
      </c>
      <c r="F15" s="638"/>
      <c r="G15" s="638"/>
    </row>
    <row r="16" spans="1:15" x14ac:dyDescent="0.25">
      <c r="A16" s="1097">
        <v>43696</v>
      </c>
      <c r="B16" s="1107" t="s">
        <v>204</v>
      </c>
      <c r="C16" s="1099">
        <v>6296.71</v>
      </c>
      <c r="D16" s="638">
        <f t="shared" si="0"/>
        <v>-6.5789473684210523E-2</v>
      </c>
      <c r="E16" s="638">
        <f t="shared" si="1"/>
        <v>1.6002163314325437E-3</v>
      </c>
      <c r="F16" s="638"/>
      <c r="G16" s="638"/>
    </row>
    <row r="17" spans="1:16" x14ac:dyDescent="0.25">
      <c r="A17" s="1097">
        <v>43697</v>
      </c>
      <c r="B17" s="1107" t="s">
        <v>205</v>
      </c>
      <c r="C17" s="1099">
        <v>6295.73</v>
      </c>
      <c r="D17" s="638">
        <f t="shared" si="0"/>
        <v>-9.3896713615023476E-3</v>
      </c>
      <c r="E17" s="638">
        <f t="shared" si="1"/>
        <v>-1.5563683256819401E-4</v>
      </c>
      <c r="F17" s="638"/>
      <c r="G17" s="638"/>
    </row>
    <row r="18" spans="1:16" x14ac:dyDescent="0.25">
      <c r="A18" s="1097">
        <v>43698</v>
      </c>
      <c r="B18" s="1107" t="s">
        <v>67</v>
      </c>
      <c r="C18" s="1099">
        <v>6252.96</v>
      </c>
      <c r="D18" s="638">
        <f t="shared" si="0"/>
        <v>-2.843601895734597E-2</v>
      </c>
      <c r="E18" s="638">
        <f t="shared" si="1"/>
        <v>-6.7934933677269403E-3</v>
      </c>
      <c r="F18" s="638"/>
      <c r="G18" s="638"/>
    </row>
    <row r="19" spans="1:16" x14ac:dyDescent="0.25">
      <c r="A19" s="1097">
        <v>43699</v>
      </c>
      <c r="B19" s="1107" t="s">
        <v>206</v>
      </c>
      <c r="C19" s="1099">
        <v>6239.24</v>
      </c>
      <c r="D19" s="638">
        <f t="shared" si="0"/>
        <v>-4.878048780487805E-2</v>
      </c>
      <c r="E19" s="638">
        <f t="shared" si="1"/>
        <v>-2.1941608454236483E-3</v>
      </c>
      <c r="F19" s="638"/>
      <c r="G19" s="638"/>
    </row>
    <row r="20" spans="1:16" x14ac:dyDescent="0.25">
      <c r="A20" s="1097">
        <v>43700</v>
      </c>
      <c r="B20" s="1107" t="s">
        <v>37</v>
      </c>
      <c r="C20" s="1099">
        <v>6255.59</v>
      </c>
      <c r="D20" s="638">
        <f t="shared" si="0"/>
        <v>0.15384615384615385</v>
      </c>
      <c r="E20" s="638">
        <f t="shared" si="1"/>
        <v>2.6205114725512024E-3</v>
      </c>
      <c r="F20" s="638"/>
      <c r="G20" s="638"/>
    </row>
    <row r="21" spans="1:16" x14ac:dyDescent="0.25">
      <c r="A21" s="1097">
        <v>43703</v>
      </c>
      <c r="B21" s="1107" t="s">
        <v>207</v>
      </c>
      <c r="C21" s="1099">
        <v>6214.5</v>
      </c>
      <c r="D21" s="638">
        <f t="shared" si="0"/>
        <v>-2.2222222222222223E-2</v>
      </c>
      <c r="E21" s="638">
        <f t="shared" si="1"/>
        <v>-6.5685251111406188E-3</v>
      </c>
      <c r="F21" s="638"/>
      <c r="G21" s="638"/>
    </row>
    <row r="22" spans="1:16" x14ac:dyDescent="0.25">
      <c r="A22" s="1097">
        <v>43704</v>
      </c>
      <c r="B22" s="1107" t="s">
        <v>201</v>
      </c>
      <c r="C22" s="1099">
        <v>6278.17</v>
      </c>
      <c r="D22" s="638">
        <f t="shared" si="0"/>
        <v>-4.5454545454545452E-3</v>
      </c>
      <c r="E22" s="638">
        <f t="shared" si="1"/>
        <v>1.0245393836994139E-2</v>
      </c>
      <c r="F22" s="638"/>
      <c r="G22" s="638"/>
      <c r="P22" s="183"/>
    </row>
    <row r="23" spans="1:16" x14ac:dyDescent="0.25">
      <c r="A23" s="1097">
        <v>43705</v>
      </c>
      <c r="B23" s="1107" t="s">
        <v>201</v>
      </c>
      <c r="C23" s="1099">
        <v>6281.64</v>
      </c>
      <c r="D23" s="638">
        <f t="shared" si="0"/>
        <v>0</v>
      </c>
      <c r="E23" s="638">
        <f t="shared" si="1"/>
        <v>5.5270883075804803E-4</v>
      </c>
      <c r="F23" s="638"/>
      <c r="G23" s="638"/>
      <c r="P23" s="183"/>
    </row>
    <row r="24" spans="1:16" x14ac:dyDescent="0.25">
      <c r="A24" s="1097">
        <v>43706</v>
      </c>
      <c r="B24" s="1107" t="s">
        <v>201</v>
      </c>
      <c r="C24" s="1099">
        <v>6289.11</v>
      </c>
      <c r="D24" s="638">
        <f t="shared" si="0"/>
        <v>0</v>
      </c>
      <c r="E24" s="638">
        <f t="shared" si="1"/>
        <v>1.1891798956959242E-3</v>
      </c>
      <c r="F24" s="638"/>
      <c r="G24" s="638"/>
      <c r="P24" s="183"/>
    </row>
    <row r="25" spans="1:16" x14ac:dyDescent="0.25">
      <c r="A25" s="1097">
        <v>43707</v>
      </c>
      <c r="B25" s="1107" t="s">
        <v>201</v>
      </c>
      <c r="C25" s="1099">
        <v>6328.47</v>
      </c>
      <c r="D25" s="638">
        <f t="shared" si="0"/>
        <v>0</v>
      </c>
      <c r="E25" s="638">
        <f t="shared" si="1"/>
        <v>6.2584372033563703E-3</v>
      </c>
      <c r="F25" s="638"/>
      <c r="G25" s="638"/>
      <c r="P25" s="183"/>
    </row>
    <row r="26" spans="1:16" x14ac:dyDescent="0.25">
      <c r="A26" s="1097">
        <v>43710</v>
      </c>
      <c r="B26" s="1107" t="s">
        <v>201</v>
      </c>
      <c r="C26" s="1099">
        <v>6290.54</v>
      </c>
      <c r="D26" s="638">
        <f t="shared" si="0"/>
        <v>0</v>
      </c>
      <c r="E26" s="638">
        <f t="shared" si="1"/>
        <v>-5.9935497837550452E-3</v>
      </c>
      <c r="F26" s="638"/>
      <c r="G26" s="638"/>
      <c r="P26" s="183"/>
    </row>
    <row r="27" spans="1:16" ht="15.75" customHeight="1" x14ac:dyDescent="0.25">
      <c r="A27" s="1097">
        <v>43711</v>
      </c>
      <c r="B27" s="1107" t="s">
        <v>208</v>
      </c>
      <c r="C27" s="1099">
        <v>6261.58</v>
      </c>
      <c r="D27" s="638">
        <f t="shared" si="0"/>
        <v>-6.8493150684931503E-2</v>
      </c>
      <c r="E27" s="638">
        <f t="shared" si="1"/>
        <v>-4.6037383118142537E-3</v>
      </c>
      <c r="F27" s="638"/>
      <c r="G27" s="638"/>
      <c r="P27" s="183"/>
    </row>
    <row r="28" spans="1:16" x14ac:dyDescent="0.25">
      <c r="A28" s="1097">
        <v>43712</v>
      </c>
      <c r="B28" s="1107" t="s">
        <v>209</v>
      </c>
      <c r="C28" s="1099">
        <v>6269.66</v>
      </c>
      <c r="D28" s="638">
        <f t="shared" si="0"/>
        <v>-2.6960784313725492E-2</v>
      </c>
      <c r="E28" s="638">
        <f t="shared" si="1"/>
        <v>1.2904091299639911E-3</v>
      </c>
      <c r="F28" s="638"/>
      <c r="G28" s="638"/>
    </row>
    <row r="29" spans="1:16" x14ac:dyDescent="0.25">
      <c r="A29" s="1097">
        <v>43713</v>
      </c>
      <c r="B29" s="1107" t="s">
        <v>210</v>
      </c>
      <c r="C29" s="1099">
        <v>6306.8</v>
      </c>
      <c r="D29" s="638">
        <f t="shared" si="0"/>
        <v>-2.2670025188916875E-2</v>
      </c>
      <c r="E29" s="638">
        <f t="shared" si="1"/>
        <v>5.9237662010380669E-3</v>
      </c>
      <c r="F29" s="638"/>
      <c r="G29" s="638"/>
    </row>
    <row r="30" spans="1:16" x14ac:dyDescent="0.25">
      <c r="A30" s="1097">
        <v>43714</v>
      </c>
      <c r="B30" s="1107" t="s">
        <v>42</v>
      </c>
      <c r="C30" s="1099">
        <v>6308.95</v>
      </c>
      <c r="D30" s="638">
        <f t="shared" si="0"/>
        <v>-4.6391752577319589E-2</v>
      </c>
      <c r="E30" s="638">
        <f t="shared" si="1"/>
        <v>3.4090188368104843E-4</v>
      </c>
      <c r="F30" s="638"/>
      <c r="G30" s="638"/>
    </row>
    <row r="31" spans="1:16" x14ac:dyDescent="0.25">
      <c r="A31" s="1097">
        <v>43717</v>
      </c>
      <c r="B31" s="1107" t="s">
        <v>211</v>
      </c>
      <c r="C31" s="1099">
        <v>6326.21</v>
      </c>
      <c r="D31" s="638">
        <f t="shared" si="0"/>
        <v>-2.1621621621621623E-2</v>
      </c>
      <c r="E31" s="638">
        <f t="shared" si="1"/>
        <v>2.7357959723884671E-3</v>
      </c>
      <c r="F31" s="638"/>
      <c r="G31" s="638"/>
    </row>
    <row r="32" spans="1:16" x14ac:dyDescent="0.25">
      <c r="A32" s="1097">
        <v>43718</v>
      </c>
      <c r="B32" s="1107" t="s">
        <v>32</v>
      </c>
      <c r="C32" s="1099">
        <v>6336.67</v>
      </c>
      <c r="D32" s="638">
        <f t="shared" si="0"/>
        <v>-1.6574585635359115E-2</v>
      </c>
      <c r="E32" s="638">
        <f t="shared" si="1"/>
        <v>1.6534386307125494E-3</v>
      </c>
      <c r="F32" s="638"/>
      <c r="G32" s="638"/>
    </row>
    <row r="33" spans="1:7" x14ac:dyDescent="0.25">
      <c r="A33" s="1097">
        <v>43719</v>
      </c>
      <c r="B33" s="1107" t="s">
        <v>36</v>
      </c>
      <c r="C33" s="1099">
        <v>6381.95</v>
      </c>
      <c r="D33" s="638">
        <f t="shared" si="0"/>
        <v>1.1235955056179775E-2</v>
      </c>
      <c r="E33" s="638">
        <f t="shared" si="1"/>
        <v>7.1457090238247764E-3</v>
      </c>
      <c r="F33" s="638"/>
      <c r="G33" s="638"/>
    </row>
    <row r="34" spans="1:7" x14ac:dyDescent="0.25">
      <c r="A34" s="1097">
        <v>43720</v>
      </c>
      <c r="B34" s="1107" t="s">
        <v>36</v>
      </c>
      <c r="C34" s="1099">
        <v>6342.17</v>
      </c>
      <c r="D34" s="638">
        <f t="shared" si="0"/>
        <v>0</v>
      </c>
      <c r="E34" s="638">
        <f t="shared" si="1"/>
        <v>-6.2332045848055451E-3</v>
      </c>
      <c r="F34" s="638"/>
      <c r="G34" s="638"/>
    </row>
    <row r="35" spans="1:7" x14ac:dyDescent="0.25">
      <c r="A35" s="1097">
        <v>43721</v>
      </c>
      <c r="B35" s="1107" t="s">
        <v>212</v>
      </c>
      <c r="C35" s="1099">
        <v>6334.84</v>
      </c>
      <c r="D35" s="638">
        <f t="shared" si="0"/>
        <v>1.6666666666666666E-2</v>
      </c>
      <c r="E35" s="638">
        <f t="shared" si="1"/>
        <v>-1.1557558375130165E-3</v>
      </c>
      <c r="F35" s="638"/>
      <c r="G35" s="638"/>
    </row>
    <row r="36" spans="1:7" x14ac:dyDescent="0.25">
      <c r="A36" s="1097">
        <v>43724</v>
      </c>
      <c r="B36" s="1107" t="s">
        <v>42</v>
      </c>
      <c r="C36" s="1099">
        <v>6219.43</v>
      </c>
      <c r="D36" s="638">
        <f t="shared" si="0"/>
        <v>1.092896174863388E-2</v>
      </c>
      <c r="E36" s="638">
        <f t="shared" si="1"/>
        <v>-1.8218297541847915E-2</v>
      </c>
      <c r="F36" s="638"/>
      <c r="G36" s="638"/>
    </row>
    <row r="37" spans="1:7" x14ac:dyDescent="0.25">
      <c r="A37" s="1097">
        <v>43725</v>
      </c>
      <c r="B37" s="1107" t="s">
        <v>213</v>
      </c>
      <c r="C37" s="1099">
        <v>6236.68</v>
      </c>
      <c r="D37" s="638">
        <f t="shared" si="0"/>
        <v>-3.5135135135135137E-2</v>
      </c>
      <c r="E37" s="638">
        <f t="shared" si="1"/>
        <v>2.7735660663437004E-3</v>
      </c>
      <c r="F37" s="638"/>
      <c r="G37" s="638"/>
    </row>
    <row r="38" spans="1:7" x14ac:dyDescent="0.25">
      <c r="A38" s="1097">
        <v>43726</v>
      </c>
      <c r="B38" s="1107" t="s">
        <v>35</v>
      </c>
      <c r="C38" s="1099">
        <v>6276.63</v>
      </c>
      <c r="D38" s="638">
        <f t="shared" si="0"/>
        <v>-8.4033613445378148E-3</v>
      </c>
      <c r="E38" s="638">
        <f t="shared" si="1"/>
        <v>6.4056517249561976E-3</v>
      </c>
      <c r="F38" s="638"/>
      <c r="G38" s="638"/>
    </row>
    <row r="39" spans="1:7" x14ac:dyDescent="0.25">
      <c r="A39" s="1097">
        <v>43727</v>
      </c>
      <c r="B39" s="1107" t="s">
        <v>214</v>
      </c>
      <c r="C39" s="1099">
        <v>6244.47</v>
      </c>
      <c r="D39" s="638">
        <f t="shared" si="0"/>
        <v>-2.2598870056497175E-2</v>
      </c>
      <c r="E39" s="638">
        <f t="shared" si="1"/>
        <v>-5.1237686465507529E-3</v>
      </c>
      <c r="F39" s="638"/>
      <c r="G39" s="638"/>
    </row>
    <row r="40" spans="1:7" x14ac:dyDescent="0.25">
      <c r="A40" s="1097">
        <v>43728</v>
      </c>
      <c r="B40" s="1107" t="s">
        <v>215</v>
      </c>
      <c r="C40" s="1099">
        <v>6231.47</v>
      </c>
      <c r="D40" s="638">
        <f t="shared" si="0"/>
        <v>-4.046242774566474E-2</v>
      </c>
      <c r="E40" s="638">
        <f t="shared" si="1"/>
        <v>-2.0818420138138225E-3</v>
      </c>
      <c r="F40" s="638"/>
      <c r="G40" s="638"/>
    </row>
    <row r="41" spans="1:7" x14ac:dyDescent="0.25">
      <c r="A41" s="1097">
        <v>43731</v>
      </c>
      <c r="B41" s="1107" t="s">
        <v>216</v>
      </c>
      <c r="C41" s="1099">
        <v>6206.19</v>
      </c>
      <c r="D41" s="638">
        <f t="shared" si="0"/>
        <v>6.024096385542169E-3</v>
      </c>
      <c r="E41" s="638">
        <f t="shared" si="1"/>
        <v>-4.0568276827138141E-3</v>
      </c>
      <c r="F41" s="638"/>
      <c r="G41" s="638"/>
    </row>
    <row r="42" spans="1:7" x14ac:dyDescent="0.25">
      <c r="A42" s="1097">
        <v>43732</v>
      </c>
      <c r="B42" s="1107" t="s">
        <v>217</v>
      </c>
      <c r="C42" s="1099">
        <v>6137.6</v>
      </c>
      <c r="D42" s="638">
        <f t="shared" si="0"/>
        <v>0.24550898203592814</v>
      </c>
      <c r="E42" s="638">
        <f t="shared" si="1"/>
        <v>-1.1051869182219565E-2</v>
      </c>
      <c r="F42" s="638"/>
      <c r="G42" s="638"/>
    </row>
    <row r="43" spans="1:7" x14ac:dyDescent="0.25">
      <c r="A43" s="1097">
        <v>43733</v>
      </c>
      <c r="B43" s="1107" t="s">
        <v>218</v>
      </c>
      <c r="C43" s="1099">
        <v>6146.4</v>
      </c>
      <c r="D43" s="638">
        <f t="shared" si="0"/>
        <v>-4.3269230769230768E-2</v>
      </c>
      <c r="E43" s="638">
        <f t="shared" si="1"/>
        <v>1.4337851929091619E-3</v>
      </c>
      <c r="F43" s="638"/>
      <c r="G43" s="638"/>
    </row>
    <row r="44" spans="1:7" x14ac:dyDescent="0.25">
      <c r="A44" s="1097">
        <v>43734</v>
      </c>
      <c r="B44" s="1107" t="s">
        <v>42</v>
      </c>
      <c r="C44" s="1099">
        <v>6230.33</v>
      </c>
      <c r="D44" s="638">
        <f t="shared" si="0"/>
        <v>-7.0351758793969849E-2</v>
      </c>
      <c r="E44" s="638">
        <f t="shared" si="1"/>
        <v>1.3655147728751838E-2</v>
      </c>
      <c r="F44" s="638"/>
      <c r="G44" s="638"/>
    </row>
    <row r="45" spans="1:7" x14ac:dyDescent="0.25">
      <c r="A45" s="1097">
        <v>43735</v>
      </c>
      <c r="B45" s="1107" t="s">
        <v>211</v>
      </c>
      <c r="C45" s="1099">
        <v>6196.88</v>
      </c>
      <c r="D45" s="638">
        <f t="shared" si="0"/>
        <v>-2.1621621621621623E-2</v>
      </c>
      <c r="E45" s="638">
        <f t="shared" si="1"/>
        <v>-5.3688969926151296E-3</v>
      </c>
      <c r="F45" s="638"/>
      <c r="G45" s="638"/>
    </row>
    <row r="46" spans="1:7" x14ac:dyDescent="0.25">
      <c r="A46" s="1097">
        <v>43738</v>
      </c>
      <c r="B46" s="1107" t="s">
        <v>206</v>
      </c>
      <c r="C46" s="1099">
        <v>6169.1</v>
      </c>
      <c r="D46" s="638">
        <f t="shared" si="0"/>
        <v>7.7348066298342538E-2</v>
      </c>
      <c r="E46" s="638">
        <f t="shared" si="1"/>
        <v>-4.4829010727978832E-3</v>
      </c>
      <c r="F46" s="638"/>
      <c r="G46" s="638"/>
    </row>
    <row r="47" spans="1:7" x14ac:dyDescent="0.25">
      <c r="A47" s="1097">
        <v>43739</v>
      </c>
      <c r="B47" s="1107" t="s">
        <v>59</v>
      </c>
      <c r="C47" s="1099">
        <v>6138.25</v>
      </c>
      <c r="D47" s="638">
        <f t="shared" si="0"/>
        <v>-2.564102564102564E-2</v>
      </c>
      <c r="E47" s="638">
        <f t="shared" si="1"/>
        <v>-5.0007294418959588E-3</v>
      </c>
      <c r="F47" s="638"/>
      <c r="G47" s="638"/>
    </row>
    <row r="48" spans="1:7" x14ac:dyDescent="0.25">
      <c r="A48" s="1097">
        <v>43740</v>
      </c>
      <c r="B48" s="1107" t="s">
        <v>36</v>
      </c>
      <c r="C48" s="1099">
        <v>6055.42</v>
      </c>
      <c r="D48" s="638">
        <f t="shared" si="0"/>
        <v>-5.2631578947368418E-2</v>
      </c>
      <c r="E48" s="638">
        <f t="shared" si="1"/>
        <v>-1.349407404390501E-2</v>
      </c>
      <c r="F48" s="638"/>
      <c r="G48" s="638"/>
    </row>
    <row r="49" spans="1:7" x14ac:dyDescent="0.25">
      <c r="A49" s="1097">
        <v>43741</v>
      </c>
      <c r="B49" s="1107" t="s">
        <v>35</v>
      </c>
      <c r="C49" s="1099">
        <v>6038.52</v>
      </c>
      <c r="D49" s="638">
        <f t="shared" si="0"/>
        <v>-1.6666666666666666E-2</v>
      </c>
      <c r="E49" s="638">
        <f t="shared" si="1"/>
        <v>-2.7908881630010198E-3</v>
      </c>
      <c r="F49" s="638"/>
      <c r="G49" s="638"/>
    </row>
    <row r="50" spans="1:7" x14ac:dyDescent="0.25">
      <c r="A50" s="1097">
        <v>43742</v>
      </c>
      <c r="B50" s="1107" t="s">
        <v>32</v>
      </c>
      <c r="C50" s="1099">
        <v>6061.25</v>
      </c>
      <c r="D50" s="638">
        <f t="shared" si="0"/>
        <v>5.6497175141242938E-3</v>
      </c>
      <c r="E50" s="638">
        <f t="shared" si="1"/>
        <v>3.7641673787616107E-3</v>
      </c>
      <c r="F50" s="638"/>
      <c r="G50" s="638"/>
    </row>
    <row r="51" spans="1:7" x14ac:dyDescent="0.25">
      <c r="A51" s="1097">
        <v>43745</v>
      </c>
      <c r="B51" s="1107" t="s">
        <v>34</v>
      </c>
      <c r="C51" s="1099">
        <v>6000.58</v>
      </c>
      <c r="D51" s="638">
        <f t="shared" si="0"/>
        <v>-1.6853932584269662E-2</v>
      </c>
      <c r="E51" s="638">
        <f t="shared" si="1"/>
        <v>-1.0009486492060231E-2</v>
      </c>
      <c r="F51" s="638"/>
      <c r="G51" s="638"/>
    </row>
    <row r="52" spans="1:7" x14ac:dyDescent="0.25">
      <c r="A52" s="1097">
        <v>43746</v>
      </c>
      <c r="B52" s="1107" t="s">
        <v>219</v>
      </c>
      <c r="C52" s="1099">
        <v>6039.6</v>
      </c>
      <c r="D52" s="638">
        <f t="shared" si="0"/>
        <v>0.12571428571428572</v>
      </c>
      <c r="E52" s="638">
        <f t="shared" si="1"/>
        <v>6.5027047385420138E-3</v>
      </c>
      <c r="F52" s="638"/>
      <c r="G52" s="638"/>
    </row>
    <row r="53" spans="1:7" x14ac:dyDescent="0.25">
      <c r="A53" s="1097">
        <v>43747</v>
      </c>
      <c r="B53" s="1107" t="s">
        <v>220</v>
      </c>
      <c r="C53" s="1099">
        <v>6029.16</v>
      </c>
      <c r="D53" s="638">
        <f t="shared" si="0"/>
        <v>0.24873096446700507</v>
      </c>
      <c r="E53" s="638">
        <f t="shared" si="1"/>
        <v>-1.7285912974370006E-3</v>
      </c>
      <c r="F53" s="638"/>
      <c r="G53" s="638"/>
    </row>
    <row r="54" spans="1:7" x14ac:dyDescent="0.25">
      <c r="A54" s="1097">
        <v>43748</v>
      </c>
      <c r="B54" s="1107" t="s">
        <v>221</v>
      </c>
      <c r="C54" s="1099">
        <v>6023.64</v>
      </c>
      <c r="D54" s="638">
        <f t="shared" si="0"/>
        <v>-6.910569105691057E-2</v>
      </c>
      <c r="E54" s="638">
        <f t="shared" si="1"/>
        <v>-9.1555042493473833E-4</v>
      </c>
      <c r="F54" s="638"/>
      <c r="G54" s="638"/>
    </row>
    <row r="55" spans="1:7" x14ac:dyDescent="0.25">
      <c r="A55" s="1097">
        <v>43749</v>
      </c>
      <c r="B55" s="1107" t="s">
        <v>222</v>
      </c>
      <c r="C55" s="1099">
        <v>6105.79</v>
      </c>
      <c r="D55" s="638">
        <f t="shared" si="0"/>
        <v>-0.16375545851528384</v>
      </c>
      <c r="E55" s="638">
        <f t="shared" si="1"/>
        <v>1.3637933209819915E-2</v>
      </c>
      <c r="F55" s="638"/>
      <c r="G55" s="638"/>
    </row>
    <row r="56" spans="1:7" x14ac:dyDescent="0.25">
      <c r="A56" s="1097">
        <v>43752</v>
      </c>
      <c r="B56" s="1107" t="s">
        <v>40</v>
      </c>
      <c r="C56" s="1099">
        <v>6126.87</v>
      </c>
      <c r="D56" s="638">
        <f t="shared" si="0"/>
        <v>-1.8276762402088774E-2</v>
      </c>
      <c r="E56" s="638">
        <f t="shared" si="1"/>
        <v>3.4524606971415538E-3</v>
      </c>
      <c r="F56" s="638"/>
      <c r="G56" s="638"/>
    </row>
    <row r="57" spans="1:7" x14ac:dyDescent="0.25">
      <c r="A57" s="1097">
        <v>43753</v>
      </c>
      <c r="B57" s="1107" t="s">
        <v>223</v>
      </c>
      <c r="C57" s="1099">
        <v>6158.16</v>
      </c>
      <c r="D57" s="638">
        <f t="shared" si="0"/>
        <v>2.6595744680851063E-3</v>
      </c>
      <c r="E57" s="638">
        <f t="shared" si="1"/>
        <v>5.1070122264712595E-3</v>
      </c>
      <c r="F57" s="638"/>
      <c r="G57" s="638"/>
    </row>
    <row r="58" spans="1:7" x14ac:dyDescent="0.25">
      <c r="A58" s="1097">
        <v>43754</v>
      </c>
      <c r="B58" s="1107" t="s">
        <v>224</v>
      </c>
      <c r="C58" s="1099">
        <v>6169.59</v>
      </c>
      <c r="D58" s="638">
        <f t="shared" si="0"/>
        <v>-3.7135278514588858E-2</v>
      </c>
      <c r="E58" s="638">
        <f t="shared" si="1"/>
        <v>1.856073892201614E-3</v>
      </c>
      <c r="F58" s="638"/>
      <c r="G58" s="638"/>
    </row>
    <row r="59" spans="1:7" x14ac:dyDescent="0.25">
      <c r="A59" s="1097">
        <v>43755</v>
      </c>
      <c r="B59" s="1107" t="s">
        <v>225</v>
      </c>
      <c r="C59" s="1099">
        <v>6181.01</v>
      </c>
      <c r="D59" s="638">
        <f t="shared" si="0"/>
        <v>-0.10192837465564739</v>
      </c>
      <c r="E59" s="638">
        <f t="shared" si="1"/>
        <v>1.8510144110062536E-3</v>
      </c>
      <c r="F59" s="638"/>
      <c r="G59" s="638"/>
    </row>
    <row r="60" spans="1:7" x14ac:dyDescent="0.25">
      <c r="A60" s="1097">
        <v>43756</v>
      </c>
      <c r="B60" s="1107" t="s">
        <v>225</v>
      </c>
      <c r="C60" s="1099">
        <v>6191.94</v>
      </c>
      <c r="D60" s="638">
        <f t="shared" si="0"/>
        <v>0</v>
      </c>
      <c r="E60" s="638">
        <f t="shared" si="1"/>
        <v>1.7683194170530999E-3</v>
      </c>
      <c r="F60" s="638"/>
      <c r="G60" s="638"/>
    </row>
    <row r="61" spans="1:7" x14ac:dyDescent="0.25">
      <c r="A61" s="1097">
        <v>43759</v>
      </c>
      <c r="B61" s="1107" t="s">
        <v>226</v>
      </c>
      <c r="C61" s="1099">
        <v>6198.98</v>
      </c>
      <c r="D61" s="638">
        <f t="shared" si="0"/>
        <v>-8.2822085889570546E-2</v>
      </c>
      <c r="E61" s="638">
        <f t="shared" si="1"/>
        <v>1.1369619214656416E-3</v>
      </c>
      <c r="F61" s="3" t="s">
        <v>16</v>
      </c>
      <c r="G61" s="3" t="s">
        <v>17</v>
      </c>
    </row>
    <row r="62" spans="1:7" x14ac:dyDescent="0.25">
      <c r="A62" s="1101">
        <v>43760</v>
      </c>
      <c r="B62" s="1107" t="s">
        <v>227</v>
      </c>
      <c r="C62" s="1099">
        <v>6225.49</v>
      </c>
      <c r="D62" s="638">
        <f t="shared" si="0"/>
        <v>-2.6755852842809364E-2</v>
      </c>
      <c r="E62" s="638">
        <f t="shared" si="1"/>
        <v>4.276510006484973E-3</v>
      </c>
      <c r="F62" s="638">
        <f>$F$3+$G$3*E62</f>
        <v>-6.2251560859642466E-2</v>
      </c>
      <c r="G62" s="638">
        <f>D62-F62</f>
        <v>3.5495708016833105E-2</v>
      </c>
    </row>
    <row r="63" spans="1:7" x14ac:dyDescent="0.25">
      <c r="A63" s="1101">
        <v>43761</v>
      </c>
      <c r="B63" s="1107" t="s">
        <v>23</v>
      </c>
      <c r="C63" s="1099">
        <v>6257.8</v>
      </c>
      <c r="D63" s="638">
        <f t="shared" si="0"/>
        <v>-3.4364261168384879E-3</v>
      </c>
      <c r="E63" s="638">
        <f t="shared" si="1"/>
        <v>5.1899529193686605E-3</v>
      </c>
      <c r="F63" s="638">
        <f t="shared" ref="F63:F82" si="2">$F$3+$G$3*E63</f>
        <v>-6.3329398192458586E-2</v>
      </c>
      <c r="G63" s="638">
        <f t="shared" ref="G63:G82" si="3">D63-F63</f>
        <v>5.9892972075620096E-2</v>
      </c>
    </row>
    <row r="64" spans="1:7" x14ac:dyDescent="0.25">
      <c r="A64" s="1101">
        <v>43762</v>
      </c>
      <c r="B64" s="1107" t="s">
        <v>228</v>
      </c>
      <c r="C64" s="1099">
        <v>6339.64</v>
      </c>
      <c r="D64" s="638">
        <f t="shared" si="0"/>
        <v>-1.3793103448275862E-2</v>
      </c>
      <c r="E64" s="638">
        <f t="shared" si="1"/>
        <v>1.3078078557959689E-2</v>
      </c>
      <c r="F64" s="638">
        <f t="shared" si="2"/>
        <v>-7.2637167927489588E-2</v>
      </c>
      <c r="G64" s="638">
        <f t="shared" si="3"/>
        <v>5.8844064479213726E-2</v>
      </c>
    </row>
    <row r="65" spans="1:7" x14ac:dyDescent="0.25">
      <c r="A65" s="1101">
        <v>43763</v>
      </c>
      <c r="B65" s="1107" t="s">
        <v>229</v>
      </c>
      <c r="C65" s="1099">
        <v>6252.34</v>
      </c>
      <c r="D65" s="638">
        <f t="shared" si="0"/>
        <v>-6.993006993006993E-3</v>
      </c>
      <c r="E65" s="638">
        <f t="shared" si="1"/>
        <v>-1.3770498009350717E-2</v>
      </c>
      <c r="F65" s="638">
        <f t="shared" si="2"/>
        <v>-4.0956591342947317E-2</v>
      </c>
      <c r="G65" s="638">
        <f t="shared" si="3"/>
        <v>3.3963584349940325E-2</v>
      </c>
    </row>
    <row r="66" spans="1:7" x14ac:dyDescent="0.25">
      <c r="A66" s="1101">
        <v>43766</v>
      </c>
      <c r="B66" s="1107" t="s">
        <v>230</v>
      </c>
      <c r="C66" s="1099">
        <v>6265.38</v>
      </c>
      <c r="D66" s="638">
        <f t="shared" si="0"/>
        <v>3.5211267605633804E-3</v>
      </c>
      <c r="E66" s="638">
        <f t="shared" si="1"/>
        <v>2.0856191441924084E-3</v>
      </c>
      <c r="F66" s="638">
        <f t="shared" si="2"/>
        <v>-5.9666370334654183E-2</v>
      </c>
      <c r="G66" s="638">
        <f t="shared" si="3"/>
        <v>6.3187497095217565E-2</v>
      </c>
    </row>
    <row r="67" spans="1:7" x14ac:dyDescent="0.25">
      <c r="A67" s="1101">
        <v>43767</v>
      </c>
      <c r="B67" s="1107" t="s">
        <v>231</v>
      </c>
      <c r="C67" s="1099">
        <v>6281.13</v>
      </c>
      <c r="D67" s="638">
        <f t="shared" si="0"/>
        <v>7.0175438596491229E-3</v>
      </c>
      <c r="E67" s="638">
        <f t="shared" si="1"/>
        <v>2.5138140064928224E-3</v>
      </c>
      <c r="F67" s="638">
        <f t="shared" si="2"/>
        <v>-6.0171628410225025E-2</v>
      </c>
      <c r="G67" s="638">
        <f t="shared" si="3"/>
        <v>6.7189172269874142E-2</v>
      </c>
    </row>
    <row r="68" spans="1:7" x14ac:dyDescent="0.25">
      <c r="A68" s="1101">
        <v>43768</v>
      </c>
      <c r="B68" s="1107" t="s">
        <v>229</v>
      </c>
      <c r="C68" s="1099">
        <v>6295.74</v>
      </c>
      <c r="D68" s="638">
        <f t="shared" ref="D68:D82" si="4">(B68-B67)/B67</f>
        <v>-1.0452961672473868E-2</v>
      </c>
      <c r="E68" s="638">
        <f t="shared" ref="E68:E82" si="5">(C68-C67)/C67</f>
        <v>2.3260145865472729E-3</v>
      </c>
      <c r="F68" s="638">
        <f t="shared" si="2"/>
        <v>-5.9950030297148092E-2</v>
      </c>
      <c r="G68" s="638">
        <f t="shared" si="3"/>
        <v>4.949706862467422E-2</v>
      </c>
    </row>
    <row r="69" spans="1:7" x14ac:dyDescent="0.25">
      <c r="A69" s="1101">
        <v>43769</v>
      </c>
      <c r="B69" s="1107" t="s">
        <v>27</v>
      </c>
      <c r="C69" s="1099">
        <v>6228.31</v>
      </c>
      <c r="D69" s="638">
        <f t="shared" si="4"/>
        <v>0.12676056338028169</v>
      </c>
      <c r="E69" s="638">
        <f t="shared" si="5"/>
        <v>-1.0710416885068219E-2</v>
      </c>
      <c r="F69" s="638">
        <f t="shared" si="2"/>
        <v>-4.4567402298593281E-2</v>
      </c>
      <c r="G69" s="638">
        <f t="shared" si="3"/>
        <v>0.17132796567887498</v>
      </c>
    </row>
    <row r="70" spans="1:7" x14ac:dyDescent="0.25">
      <c r="A70" s="1101">
        <v>43770</v>
      </c>
      <c r="B70" s="1107" t="s">
        <v>232</v>
      </c>
      <c r="C70" s="1099">
        <v>6207.19</v>
      </c>
      <c r="D70" s="638">
        <f t="shared" si="4"/>
        <v>6.5625000000000003E-2</v>
      </c>
      <c r="E70" s="638">
        <f t="shared" si="5"/>
        <v>-3.3909680154007747E-3</v>
      </c>
      <c r="F70" s="638">
        <f t="shared" si="2"/>
        <v>-5.3204149199897265E-2</v>
      </c>
      <c r="G70" s="638">
        <f t="shared" si="3"/>
        <v>0.11882914919989726</v>
      </c>
    </row>
    <row r="71" spans="1:7" x14ac:dyDescent="0.25">
      <c r="A71" s="1101">
        <v>43773</v>
      </c>
      <c r="B71" s="1107" t="s">
        <v>233</v>
      </c>
      <c r="C71" s="1099">
        <v>6180.34</v>
      </c>
      <c r="D71" s="638">
        <f t="shared" si="4"/>
        <v>-7.331378299120235E-2</v>
      </c>
      <c r="E71" s="638">
        <f t="shared" si="5"/>
        <v>-4.3256288272148034E-3</v>
      </c>
      <c r="F71" s="638">
        <f t="shared" si="2"/>
        <v>-5.2101275334126021E-2</v>
      </c>
      <c r="G71" s="638">
        <f t="shared" si="3"/>
        <v>-2.1212507657076329E-2</v>
      </c>
    </row>
    <row r="72" spans="1:7" x14ac:dyDescent="0.25">
      <c r="A72" s="1102">
        <v>43774</v>
      </c>
      <c r="B72" s="1107" t="s">
        <v>100</v>
      </c>
      <c r="C72" s="1106">
        <v>6264.15</v>
      </c>
      <c r="D72" s="638">
        <f t="shared" si="4"/>
        <v>-0.10759493670886076</v>
      </c>
      <c r="E72" s="638">
        <f t="shared" si="5"/>
        <v>1.3560742612865877E-2</v>
      </c>
      <c r="F72" s="638">
        <f t="shared" si="2"/>
        <v>-7.320669814141828E-2</v>
      </c>
      <c r="G72" s="638">
        <f t="shared" si="3"/>
        <v>-3.4388238567442483E-2</v>
      </c>
    </row>
    <row r="73" spans="1:7" x14ac:dyDescent="0.25">
      <c r="A73" s="1103">
        <v>43775</v>
      </c>
      <c r="B73" s="1107" t="s">
        <v>234</v>
      </c>
      <c r="C73" s="1106">
        <v>6217.54</v>
      </c>
      <c r="D73" s="638">
        <f t="shared" si="4"/>
        <v>-0.24822695035460993</v>
      </c>
      <c r="E73" s="638">
        <f t="shared" si="5"/>
        <v>-7.4407541326436425E-3</v>
      </c>
      <c r="F73" s="638">
        <f t="shared" si="2"/>
        <v>-4.8425513769572798E-2</v>
      </c>
      <c r="G73" s="638">
        <f t="shared" si="3"/>
        <v>-0.19980143658503713</v>
      </c>
    </row>
    <row r="74" spans="1:7" x14ac:dyDescent="0.25">
      <c r="A74" s="1103">
        <v>43776</v>
      </c>
      <c r="B74" s="1107" t="s">
        <v>235</v>
      </c>
      <c r="C74" s="1106">
        <v>6165.62</v>
      </c>
      <c r="D74" s="638">
        <f t="shared" si="4"/>
        <v>-0.25</v>
      </c>
      <c r="E74" s="638">
        <f t="shared" si="5"/>
        <v>-8.3505695178479073E-3</v>
      </c>
      <c r="F74" s="638">
        <f t="shared" si="2"/>
        <v>-4.7351956818927871E-2</v>
      </c>
      <c r="G74" s="638">
        <f t="shared" si="3"/>
        <v>-0.20264804318107213</v>
      </c>
    </row>
    <row r="75" spans="1:7" x14ac:dyDescent="0.25">
      <c r="A75" s="1103">
        <v>43777</v>
      </c>
      <c r="B75" s="1107" t="s">
        <v>236</v>
      </c>
      <c r="C75" s="1106">
        <v>6177.98</v>
      </c>
      <c r="D75" s="638">
        <f t="shared" si="4"/>
        <v>-0.11949685534591195</v>
      </c>
      <c r="E75" s="638">
        <f t="shared" si="5"/>
        <v>2.0046645755008698E-3</v>
      </c>
      <c r="F75" s="638">
        <f t="shared" si="2"/>
        <v>-5.9570846186218558E-2</v>
      </c>
      <c r="G75" s="638">
        <f t="shared" si="3"/>
        <v>-5.9926009159693393E-2</v>
      </c>
    </row>
    <row r="76" spans="1:7" x14ac:dyDescent="0.25">
      <c r="A76" s="1103">
        <v>43780</v>
      </c>
      <c r="B76" s="1107" t="s">
        <v>237</v>
      </c>
      <c r="C76" s="1106">
        <v>6148.74</v>
      </c>
      <c r="D76" s="638">
        <f t="shared" si="4"/>
        <v>0.22142857142857142</v>
      </c>
      <c r="E76" s="638">
        <f t="shared" si="5"/>
        <v>-4.7329385980530506E-3</v>
      </c>
      <c r="F76" s="638">
        <f t="shared" si="2"/>
        <v>-5.1620661087917359E-2</v>
      </c>
      <c r="G76" s="638">
        <f t="shared" si="3"/>
        <v>0.27304923251648877</v>
      </c>
    </row>
    <row r="77" spans="1:7" x14ac:dyDescent="0.25">
      <c r="A77" s="1103">
        <v>43781</v>
      </c>
      <c r="B77" s="1107" t="s">
        <v>238</v>
      </c>
      <c r="C77" s="1106">
        <v>6180.99</v>
      </c>
      <c r="D77" s="638">
        <f t="shared" si="4"/>
        <v>0.32163742690058478</v>
      </c>
      <c r="E77" s="638">
        <f t="shared" si="5"/>
        <v>5.2449770196820811E-3</v>
      </c>
      <c r="F77" s="638">
        <f t="shared" si="2"/>
        <v>-6.3394325106539279E-2</v>
      </c>
      <c r="G77" s="638">
        <f t="shared" si="3"/>
        <v>0.38503175200712403</v>
      </c>
    </row>
    <row r="78" spans="1:7" x14ac:dyDescent="0.25">
      <c r="A78" s="1103">
        <v>43782</v>
      </c>
      <c r="B78" s="1107" t="s">
        <v>239</v>
      </c>
      <c r="C78" s="1106">
        <v>6142.5</v>
      </c>
      <c r="D78" s="638">
        <f t="shared" si="4"/>
        <v>5.3097345132743362E-2</v>
      </c>
      <c r="E78" s="638">
        <f t="shared" si="5"/>
        <v>-6.2271577854032742E-3</v>
      </c>
      <c r="F78" s="638">
        <f t="shared" si="2"/>
        <v>-4.9857523840016571E-2</v>
      </c>
      <c r="G78" s="638">
        <f t="shared" si="3"/>
        <v>0.10295486897275993</v>
      </c>
    </row>
    <row r="79" spans="1:7" x14ac:dyDescent="0.25">
      <c r="A79" s="1103">
        <v>43783</v>
      </c>
      <c r="B79" s="1107" t="s">
        <v>240</v>
      </c>
      <c r="C79" s="1106">
        <v>6098.95</v>
      </c>
      <c r="D79" s="638">
        <f t="shared" si="4"/>
        <v>-0.14285714285714285</v>
      </c>
      <c r="E79" s="638">
        <f t="shared" si="5"/>
        <v>-7.0899470899471193E-3</v>
      </c>
      <c r="F79" s="638">
        <f t="shared" si="2"/>
        <v>-4.8839456361824615E-2</v>
      </c>
      <c r="G79" s="638">
        <f t="shared" si="3"/>
        <v>-9.4017686495318234E-2</v>
      </c>
    </row>
    <row r="80" spans="1:7" x14ac:dyDescent="0.25">
      <c r="A80" s="1103">
        <v>43784</v>
      </c>
      <c r="B80" s="1107" t="s">
        <v>241</v>
      </c>
      <c r="C80" s="1106">
        <v>6128.34</v>
      </c>
      <c r="D80" s="638">
        <f t="shared" si="4"/>
        <v>-0.13725490196078433</v>
      </c>
      <c r="E80" s="638">
        <f t="shared" si="5"/>
        <v>4.8188622631765024E-3</v>
      </c>
      <c r="F80" s="638">
        <f t="shared" si="2"/>
        <v>-6.289152149818282E-2</v>
      </c>
      <c r="G80" s="638">
        <f t="shared" si="3"/>
        <v>-7.4363380462601505E-2</v>
      </c>
    </row>
    <row r="81" spans="1:7" x14ac:dyDescent="0.25">
      <c r="A81" s="1103">
        <v>43787</v>
      </c>
      <c r="B81" s="1107" t="s">
        <v>242</v>
      </c>
      <c r="C81" s="1099">
        <v>6122.62</v>
      </c>
      <c r="D81" s="638">
        <f t="shared" si="4"/>
        <v>-0.13636363636363635</v>
      </c>
      <c r="E81" s="638">
        <f t="shared" si="5"/>
        <v>-9.3336857941959072E-4</v>
      </c>
      <c r="F81" s="638">
        <f t="shared" si="2"/>
        <v>-5.6104048453421429E-2</v>
      </c>
      <c r="G81" s="638">
        <f t="shared" si="3"/>
        <v>-8.0259587910214925E-2</v>
      </c>
    </row>
    <row r="82" spans="1:7" x14ac:dyDescent="0.25">
      <c r="A82" s="1103">
        <v>43788</v>
      </c>
      <c r="B82" s="1107" t="s">
        <v>243</v>
      </c>
      <c r="C82" s="1099">
        <v>6152.08</v>
      </c>
      <c r="D82" s="638">
        <f t="shared" si="4"/>
        <v>-3.2894736842105261E-2</v>
      </c>
      <c r="E82" s="638">
        <f t="shared" si="5"/>
        <v>4.8116655941410763E-3</v>
      </c>
      <c r="F82" s="638">
        <f t="shared" si="2"/>
        <v>-6.2883029628084647E-2</v>
      </c>
      <c r="G82" s="638">
        <f t="shared" si="3"/>
        <v>2.9988292785979385E-2</v>
      </c>
    </row>
  </sheetData>
  <mergeCells count="9">
    <mergeCell ref="I10:J10"/>
    <mergeCell ref="I13:J13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27324-F4FB-4BF4-A9BE-395DF7AB6FE8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4" max="4" width="23" bestFit="1" customWidth="1"/>
    <col min="5" max="5" width="20" bestFit="1" customWidth="1"/>
    <col min="6" max="6" width="22.42578125" bestFit="1" customWidth="1"/>
    <col min="7" max="7" width="21.7109375" bestFit="1" customWidth="1"/>
    <col min="9" max="9" width="16" bestFit="1" customWidth="1"/>
    <col min="10" max="10" width="9.85546875" bestFit="1" customWidth="1"/>
    <col min="11" max="12" width="12.140625" bestFit="1" customWidth="1"/>
    <col min="13" max="13" width="22.85546875" bestFit="1" customWidth="1"/>
    <col min="14" max="15" width="6" bestFit="1" customWidth="1"/>
  </cols>
  <sheetData>
    <row r="1" spans="1:15" x14ac:dyDescent="0.25">
      <c r="A1" s="1" t="s">
        <v>0</v>
      </c>
      <c r="B1" s="4" t="s">
        <v>244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s="5" customFormat="1" x14ac:dyDescent="0.25">
      <c r="A2" s="1097">
        <v>43538</v>
      </c>
      <c r="B2" s="1110">
        <v>510</v>
      </c>
      <c r="C2" s="1099">
        <v>6413.26</v>
      </c>
      <c r="D2" s="1112"/>
      <c r="E2" s="1112"/>
      <c r="F2" s="1112"/>
      <c r="G2" s="1112"/>
    </row>
    <row r="3" spans="1:15" s="5" customFormat="1" ht="15.75" thickBot="1" x14ac:dyDescent="0.3">
      <c r="A3" s="1097">
        <v>43539</v>
      </c>
      <c r="B3" s="1110">
        <v>516.66</v>
      </c>
      <c r="C3" s="1099">
        <v>6461.18</v>
      </c>
      <c r="D3" s="1112">
        <f>(B3-B2)/B2</f>
        <v>1.3058823529411703E-2</v>
      </c>
      <c r="E3" s="1112">
        <f>(C3-C2)/C2</f>
        <v>7.4720189108191575E-3</v>
      </c>
      <c r="F3" s="1113">
        <f>I12</f>
        <v>0.13018958291752103</v>
      </c>
      <c r="G3" s="1113">
        <f>K7</f>
        <v>2.7361698304948674</v>
      </c>
      <c r="I3" s="812" t="s">
        <v>673</v>
      </c>
      <c r="J3" s="812"/>
      <c r="K3" s="812"/>
      <c r="L3" s="812"/>
      <c r="M3" s="812"/>
      <c r="N3" s="812"/>
      <c r="O3" s="812"/>
    </row>
    <row r="4" spans="1:15" s="5" customFormat="1" ht="15.75" thickTop="1" x14ac:dyDescent="0.25">
      <c r="A4" s="1097">
        <v>43542</v>
      </c>
      <c r="B4" s="1110">
        <v>520</v>
      </c>
      <c r="C4" s="1099">
        <v>6509.44</v>
      </c>
      <c r="D4" s="1112">
        <f t="shared" ref="D4:D67" si="0">(B4-B3)/B3</f>
        <v>6.4645995432199748E-3</v>
      </c>
      <c r="E4" s="1112">
        <f t="shared" ref="E4:E67" si="1">(C4-C3)/C3</f>
        <v>7.4692238878965311E-3</v>
      </c>
      <c r="F4" s="1112"/>
      <c r="G4" s="1112"/>
      <c r="I4" s="813" t="s">
        <v>664</v>
      </c>
      <c r="J4" s="814"/>
      <c r="K4" s="817" t="s">
        <v>665</v>
      </c>
      <c r="L4" s="818"/>
      <c r="M4" s="197" t="s">
        <v>666</v>
      </c>
      <c r="N4" s="818" t="s">
        <v>667</v>
      </c>
      <c r="O4" s="820" t="s">
        <v>630</v>
      </c>
    </row>
    <row r="5" spans="1:15" s="5" customFormat="1" ht="15.75" thickBot="1" x14ac:dyDescent="0.3">
      <c r="A5" s="1097">
        <v>43543</v>
      </c>
      <c r="B5" s="1110">
        <v>516.66</v>
      </c>
      <c r="C5" s="1099">
        <v>6480.27</v>
      </c>
      <c r="D5" s="1112">
        <f t="shared" si="0"/>
        <v>-6.4230769230769844E-3</v>
      </c>
      <c r="E5" s="1112">
        <f t="shared" si="1"/>
        <v>-4.4811842493362201E-3</v>
      </c>
      <c r="F5" s="1112"/>
      <c r="G5" s="1112"/>
      <c r="I5" s="815"/>
      <c r="J5" s="816"/>
      <c r="K5" s="198" t="s">
        <v>668</v>
      </c>
      <c r="L5" s="199" t="s">
        <v>669</v>
      </c>
      <c r="M5" s="199" t="s">
        <v>670</v>
      </c>
      <c r="N5" s="819"/>
      <c r="O5" s="821"/>
    </row>
    <row r="6" spans="1:15" s="5" customFormat="1" ht="15" customHeight="1" thickTop="1" x14ac:dyDescent="0.25">
      <c r="A6" s="1097">
        <v>43544</v>
      </c>
      <c r="B6" s="1110">
        <v>513.33000000000004</v>
      </c>
      <c r="C6" s="1099">
        <v>6482.7</v>
      </c>
      <c r="D6" s="1112">
        <f t="shared" si="0"/>
        <v>-6.4452444547670176E-3</v>
      </c>
      <c r="E6" s="1112">
        <f t="shared" si="1"/>
        <v>3.7498437565091909E-4</v>
      </c>
      <c r="F6" s="1112"/>
      <c r="G6" s="1112"/>
      <c r="I6" s="822" t="s">
        <v>671</v>
      </c>
      <c r="J6" s="200" t="s">
        <v>672</v>
      </c>
      <c r="K6" s="201">
        <v>3600281.9802277377</v>
      </c>
      <c r="L6" s="202">
        <v>9386932.7153870054</v>
      </c>
      <c r="M6" s="203"/>
      <c r="N6" s="202">
        <v>0.38354189695279017</v>
      </c>
      <c r="O6" s="204">
        <v>0.70274488269639801</v>
      </c>
    </row>
    <row r="7" spans="1:15" s="5" customFormat="1" ht="15.75" thickBot="1" x14ac:dyDescent="0.3">
      <c r="A7" s="1097">
        <v>43545</v>
      </c>
      <c r="B7" s="1110">
        <v>515</v>
      </c>
      <c r="C7" s="1099">
        <v>6501.77</v>
      </c>
      <c r="D7" s="1112">
        <f t="shared" si="0"/>
        <v>3.2532678783627664E-3</v>
      </c>
      <c r="E7" s="1112">
        <f t="shared" si="1"/>
        <v>2.9416755364278183E-3</v>
      </c>
      <c r="F7" s="1112"/>
      <c r="G7" s="1112"/>
      <c r="I7" s="823"/>
      <c r="J7" s="205" t="s">
        <v>679</v>
      </c>
      <c r="K7" s="206">
        <v>2.7361698304948674</v>
      </c>
      <c r="L7" s="207">
        <v>1.1090400317231783</v>
      </c>
      <c r="M7" s="207">
        <v>0.3106178800531107</v>
      </c>
      <c r="N7" s="207">
        <v>2.4671515474906034</v>
      </c>
      <c r="O7" s="208">
        <v>1.6647193157543035E-2</v>
      </c>
    </row>
    <row r="8" spans="1:15" s="5" customFormat="1" ht="15.75" thickTop="1" x14ac:dyDescent="0.25">
      <c r="A8" s="1097">
        <v>43546</v>
      </c>
      <c r="B8" s="1110">
        <v>510</v>
      </c>
      <c r="C8" s="1099">
        <v>6525.27</v>
      </c>
      <c r="D8" s="1112">
        <f t="shared" si="0"/>
        <v>-9.7087378640776691E-3</v>
      </c>
      <c r="E8" s="1112">
        <f t="shared" si="1"/>
        <v>3.6144003863563304E-3</v>
      </c>
      <c r="F8" s="1112"/>
      <c r="G8" s="1112"/>
      <c r="I8" s="824" t="s">
        <v>693</v>
      </c>
      <c r="J8" s="824"/>
      <c r="K8" s="824"/>
      <c r="L8" s="824"/>
      <c r="M8" s="824"/>
      <c r="N8" s="824"/>
      <c r="O8" s="824"/>
    </row>
    <row r="9" spans="1:15" s="5" customFormat="1" x14ac:dyDescent="0.25">
      <c r="A9" s="1097">
        <v>43549</v>
      </c>
      <c r="B9" s="1110">
        <v>506.66</v>
      </c>
      <c r="C9" s="1099">
        <v>6411.25</v>
      </c>
      <c r="D9" s="1112">
        <f t="shared" si="0"/>
        <v>-6.549019607843088E-3</v>
      </c>
      <c r="E9" s="1112">
        <f t="shared" si="1"/>
        <v>-1.7473606456131382E-2</v>
      </c>
      <c r="F9" s="1112"/>
      <c r="G9" s="1112"/>
      <c r="I9"/>
      <c r="J9"/>
      <c r="K9"/>
      <c r="L9"/>
      <c r="M9"/>
      <c r="N9"/>
      <c r="O9"/>
    </row>
    <row r="10" spans="1:15" s="5" customFormat="1" ht="15.75" thickBot="1" x14ac:dyDescent="0.3">
      <c r="A10" s="1097">
        <v>43550</v>
      </c>
      <c r="B10" s="1110">
        <v>526.66</v>
      </c>
      <c r="C10" s="1099">
        <v>6469.99</v>
      </c>
      <c r="D10" s="1112">
        <f t="shared" si="0"/>
        <v>3.9474203607942099E-2</v>
      </c>
      <c r="E10" s="1112">
        <f t="shared" si="1"/>
        <v>9.162019886917493E-3</v>
      </c>
      <c r="F10" s="1112"/>
      <c r="G10" s="1112"/>
      <c r="I10" s="812" t="s">
        <v>674</v>
      </c>
      <c r="J10" s="812"/>
      <c r="K10" s="196"/>
      <c r="L10"/>
      <c r="M10"/>
      <c r="N10"/>
      <c r="O10"/>
    </row>
    <row r="11" spans="1:15" s="5" customFormat="1" ht="16.5" thickTop="1" thickBot="1" x14ac:dyDescent="0.3">
      <c r="A11" s="1097">
        <v>43551</v>
      </c>
      <c r="B11" s="1110">
        <v>523.33000000000004</v>
      </c>
      <c r="C11" s="1099">
        <v>6444.73</v>
      </c>
      <c r="D11" s="1112">
        <f t="shared" si="0"/>
        <v>-6.3228648463903225E-3</v>
      </c>
      <c r="E11" s="1112">
        <f t="shared" si="1"/>
        <v>-3.9041791409260632E-3</v>
      </c>
      <c r="F11" s="1112"/>
      <c r="G11" s="1112"/>
      <c r="I11" s="502" t="s">
        <v>675</v>
      </c>
      <c r="J11" s="503" t="s">
        <v>676</v>
      </c>
      <c r="K11" s="196"/>
      <c r="L11"/>
      <c r="M11"/>
      <c r="N11"/>
      <c r="O11"/>
    </row>
    <row r="12" spans="1:15" ht="16.5" thickTop="1" thickBot="1" x14ac:dyDescent="0.3">
      <c r="A12" s="1097">
        <v>43552</v>
      </c>
      <c r="B12" s="1110">
        <v>528.33000000000004</v>
      </c>
      <c r="C12" s="1099">
        <v>6480.78</v>
      </c>
      <c r="D12" s="1112">
        <f t="shared" si="0"/>
        <v>9.55420098217186E-3</v>
      </c>
      <c r="E12" s="1112">
        <f t="shared" si="1"/>
        <v>5.5937176576831282E-3</v>
      </c>
      <c r="F12" s="638"/>
      <c r="G12" s="638"/>
      <c r="I12" s="504">
        <v>0.13018958291752103</v>
      </c>
      <c r="J12" s="505">
        <v>2</v>
      </c>
      <c r="K12" s="196"/>
    </row>
    <row r="13" spans="1:15" ht="15.75" thickTop="1" x14ac:dyDescent="0.25">
      <c r="A13" s="1097">
        <v>43553</v>
      </c>
      <c r="B13" s="1110">
        <v>456.66</v>
      </c>
      <c r="C13" s="1099">
        <v>6468.75</v>
      </c>
      <c r="D13" s="1112">
        <f t="shared" si="0"/>
        <v>-0.13565385270569533</v>
      </c>
      <c r="E13" s="1112">
        <f t="shared" si="1"/>
        <v>-1.8562580430133019E-3</v>
      </c>
      <c r="F13" s="638"/>
      <c r="G13" s="638"/>
    </row>
    <row r="14" spans="1:15" x14ac:dyDescent="0.25">
      <c r="A14" s="1097">
        <v>43556</v>
      </c>
      <c r="B14" s="1110">
        <v>360</v>
      </c>
      <c r="C14" s="1099">
        <v>6452.61</v>
      </c>
      <c r="D14" s="1112">
        <f t="shared" si="0"/>
        <v>-0.2116673236105637</v>
      </c>
      <c r="E14" s="1112">
        <f t="shared" si="1"/>
        <v>-2.4950724637681668E-3</v>
      </c>
      <c r="F14" s="638"/>
      <c r="G14" s="638"/>
    </row>
    <row r="15" spans="1:15" x14ac:dyDescent="0.25">
      <c r="A15" s="1097">
        <v>43557</v>
      </c>
      <c r="B15" s="1110">
        <v>440</v>
      </c>
      <c r="C15" s="1099">
        <v>6476.06</v>
      </c>
      <c r="D15" s="1112">
        <f t="shared" si="0"/>
        <v>0.22222222222222221</v>
      </c>
      <c r="E15" s="1112">
        <f t="shared" si="1"/>
        <v>3.6341883361927542E-3</v>
      </c>
      <c r="F15" s="638"/>
      <c r="G15" s="638"/>
    </row>
    <row r="16" spans="1:15" x14ac:dyDescent="0.25">
      <c r="A16" s="1097">
        <v>43559</v>
      </c>
      <c r="B16" s="1110">
        <v>406.66</v>
      </c>
      <c r="C16" s="1099">
        <v>6494.62</v>
      </c>
      <c r="D16" s="1112">
        <f t="shared" si="0"/>
        <v>-7.5772727272727214E-2</v>
      </c>
      <c r="E16" s="1112">
        <f t="shared" si="1"/>
        <v>2.8659400932047403E-3</v>
      </c>
      <c r="F16" s="638"/>
      <c r="G16" s="638"/>
    </row>
    <row r="17" spans="1:16" x14ac:dyDescent="0.25">
      <c r="A17" s="1097">
        <v>43560</v>
      </c>
      <c r="B17" s="1110">
        <v>403.33</v>
      </c>
      <c r="C17" s="1099">
        <v>6474.01</v>
      </c>
      <c r="D17" s="1112">
        <f t="shared" si="0"/>
        <v>-8.1886588304727302E-3</v>
      </c>
      <c r="E17" s="1112">
        <f t="shared" si="1"/>
        <v>-3.1733958260836926E-3</v>
      </c>
      <c r="F17" s="638"/>
      <c r="G17" s="638"/>
    </row>
    <row r="18" spans="1:16" x14ac:dyDescent="0.25">
      <c r="A18" s="1097">
        <v>43563</v>
      </c>
      <c r="B18" s="1110">
        <v>366.66</v>
      </c>
      <c r="C18" s="1099">
        <v>6425.73</v>
      </c>
      <c r="D18" s="1112">
        <f t="shared" si="0"/>
        <v>-9.09181067612128E-2</v>
      </c>
      <c r="E18" s="1112">
        <f t="shared" si="1"/>
        <v>-7.4575108781111945E-3</v>
      </c>
      <c r="F18" s="638"/>
      <c r="G18" s="638"/>
    </row>
    <row r="19" spans="1:16" x14ac:dyDescent="0.25">
      <c r="A19" s="1097">
        <v>43564</v>
      </c>
      <c r="B19" s="1110">
        <v>403.33</v>
      </c>
      <c r="C19" s="1099">
        <v>6484.34</v>
      </c>
      <c r="D19" s="1112">
        <f t="shared" si="0"/>
        <v>0.10001090928925968</v>
      </c>
      <c r="E19" s="1112">
        <f t="shared" si="1"/>
        <v>9.1211426561652268E-3</v>
      </c>
      <c r="F19" s="638"/>
      <c r="G19" s="638"/>
    </row>
    <row r="20" spans="1:16" x14ac:dyDescent="0.25">
      <c r="A20" s="1097">
        <v>43565</v>
      </c>
      <c r="B20" s="1110">
        <v>400</v>
      </c>
      <c r="C20" s="1099">
        <v>6478.32</v>
      </c>
      <c r="D20" s="1112">
        <f t="shared" si="0"/>
        <v>-8.2562665807155034E-3</v>
      </c>
      <c r="E20" s="1112">
        <f t="shared" si="1"/>
        <v>-9.283905532406438E-4</v>
      </c>
      <c r="F20" s="638"/>
      <c r="G20" s="638"/>
    </row>
    <row r="21" spans="1:16" x14ac:dyDescent="0.25">
      <c r="A21" s="1097">
        <v>43566</v>
      </c>
      <c r="B21" s="1110">
        <v>396.66</v>
      </c>
      <c r="C21" s="1099">
        <v>6410.16</v>
      </c>
      <c r="D21" s="1112">
        <f t="shared" si="0"/>
        <v>-8.3499999999999373E-3</v>
      </c>
      <c r="E21" s="1112">
        <f t="shared" si="1"/>
        <v>-1.0521246249027503E-2</v>
      </c>
      <c r="F21" s="638"/>
      <c r="G21" s="638"/>
    </row>
    <row r="22" spans="1:16" x14ac:dyDescent="0.25">
      <c r="A22" s="1097">
        <v>43567</v>
      </c>
      <c r="B22" s="1110">
        <v>386.66</v>
      </c>
      <c r="C22" s="1099">
        <v>6405.86</v>
      </c>
      <c r="D22" s="1112">
        <f t="shared" si="0"/>
        <v>-2.5210507739625874E-2</v>
      </c>
      <c r="E22" s="1112">
        <f t="shared" si="1"/>
        <v>-6.7081008898376674E-4</v>
      </c>
      <c r="F22" s="638"/>
      <c r="G22" s="638"/>
      <c r="P22" s="196"/>
    </row>
    <row r="23" spans="1:16" x14ac:dyDescent="0.25">
      <c r="A23" s="1097">
        <v>43570</v>
      </c>
      <c r="B23" s="1110">
        <v>370</v>
      </c>
      <c r="C23" s="1099">
        <v>6435.15</v>
      </c>
      <c r="D23" s="1112">
        <f t="shared" si="0"/>
        <v>-4.3086949774996185E-2</v>
      </c>
      <c r="E23" s="1112">
        <f t="shared" si="1"/>
        <v>4.5723759182998017E-3</v>
      </c>
      <c r="F23" s="638"/>
      <c r="G23" s="638"/>
      <c r="P23" s="196"/>
    </row>
    <row r="24" spans="1:16" x14ac:dyDescent="0.25">
      <c r="A24" s="1097">
        <v>43571</v>
      </c>
      <c r="B24" s="1110">
        <v>370</v>
      </c>
      <c r="C24" s="1099">
        <v>6481.54</v>
      </c>
      <c r="D24" s="1112">
        <f t="shared" si="0"/>
        <v>0</v>
      </c>
      <c r="E24" s="1112">
        <f t="shared" si="1"/>
        <v>7.2088451706642936E-3</v>
      </c>
      <c r="F24" s="638"/>
      <c r="G24" s="638"/>
      <c r="P24" s="196"/>
    </row>
    <row r="25" spans="1:16" x14ac:dyDescent="0.25">
      <c r="A25" s="1097">
        <v>43573</v>
      </c>
      <c r="B25" s="1110">
        <v>365</v>
      </c>
      <c r="C25" s="1099">
        <v>6507.22</v>
      </c>
      <c r="D25" s="1112">
        <f t="shared" si="0"/>
        <v>-1.3513513513513514E-2</v>
      </c>
      <c r="E25" s="1112">
        <f t="shared" si="1"/>
        <v>3.962021371464234E-3</v>
      </c>
      <c r="F25" s="638"/>
      <c r="G25" s="638"/>
      <c r="P25" s="196"/>
    </row>
    <row r="26" spans="1:16" x14ac:dyDescent="0.25">
      <c r="A26" s="1097">
        <v>43577</v>
      </c>
      <c r="B26" s="1110">
        <v>355</v>
      </c>
      <c r="C26" s="1099">
        <v>6414.74</v>
      </c>
      <c r="D26" s="1112">
        <f t="shared" si="0"/>
        <v>-2.7397260273972601E-2</v>
      </c>
      <c r="E26" s="1112">
        <f t="shared" si="1"/>
        <v>-1.4211906159619694E-2</v>
      </c>
      <c r="F26" s="638"/>
      <c r="G26" s="638"/>
      <c r="P26" s="196"/>
    </row>
    <row r="27" spans="1:16" ht="15.75" customHeight="1" x14ac:dyDescent="0.25">
      <c r="A27" s="1097">
        <v>43578</v>
      </c>
      <c r="B27" s="1110">
        <v>363.33</v>
      </c>
      <c r="C27" s="1099">
        <v>6462.82</v>
      </c>
      <c r="D27" s="1112">
        <f t="shared" si="0"/>
        <v>2.3464788732394323E-2</v>
      </c>
      <c r="E27" s="1112">
        <f t="shared" si="1"/>
        <v>7.4952375310612636E-3</v>
      </c>
      <c r="F27" s="638"/>
      <c r="G27" s="638"/>
      <c r="P27" s="196"/>
    </row>
    <row r="28" spans="1:16" x14ac:dyDescent="0.25">
      <c r="A28" s="1097">
        <v>43579</v>
      </c>
      <c r="B28" s="1110">
        <v>363.33</v>
      </c>
      <c r="C28" s="1099">
        <v>6447.88</v>
      </c>
      <c r="D28" s="1112">
        <f t="shared" si="0"/>
        <v>0</v>
      </c>
      <c r="E28" s="1112">
        <f t="shared" si="1"/>
        <v>-2.3116843730754686E-3</v>
      </c>
      <c r="F28" s="638"/>
      <c r="G28" s="638"/>
    </row>
    <row r="29" spans="1:16" x14ac:dyDescent="0.25">
      <c r="A29" s="1097">
        <v>43580</v>
      </c>
      <c r="B29" s="1110">
        <v>363.33</v>
      </c>
      <c r="C29" s="1099">
        <v>6372.78</v>
      </c>
      <c r="D29" s="1112">
        <f t="shared" si="0"/>
        <v>0</v>
      </c>
      <c r="E29" s="1112">
        <f t="shared" si="1"/>
        <v>-1.1647239092538999E-2</v>
      </c>
      <c r="F29" s="638"/>
      <c r="G29" s="638"/>
    </row>
    <row r="30" spans="1:16" x14ac:dyDescent="0.25">
      <c r="A30" s="1097">
        <v>43581</v>
      </c>
      <c r="B30" s="1110">
        <v>373.33</v>
      </c>
      <c r="C30" s="1099">
        <v>6401.08</v>
      </c>
      <c r="D30" s="1112">
        <f t="shared" si="0"/>
        <v>2.7523188286131067E-2</v>
      </c>
      <c r="E30" s="1112">
        <f t="shared" si="1"/>
        <v>4.4407621163762411E-3</v>
      </c>
      <c r="F30" s="638"/>
      <c r="G30" s="638"/>
    </row>
    <row r="31" spans="1:16" x14ac:dyDescent="0.25">
      <c r="A31" s="1097">
        <v>43584</v>
      </c>
      <c r="B31" s="1110">
        <v>350</v>
      </c>
      <c r="C31" s="1099">
        <v>6425.89</v>
      </c>
      <c r="D31" s="1112">
        <f t="shared" si="0"/>
        <v>-6.2491629389548081E-2</v>
      </c>
      <c r="E31" s="1112">
        <f t="shared" si="1"/>
        <v>3.8759084404507366E-3</v>
      </c>
      <c r="F31" s="638"/>
      <c r="G31" s="638"/>
    </row>
    <row r="32" spans="1:16" x14ac:dyDescent="0.25">
      <c r="A32" s="1097">
        <v>43585</v>
      </c>
      <c r="B32" s="1110">
        <v>351.66</v>
      </c>
      <c r="C32" s="1099">
        <v>6455.35</v>
      </c>
      <c r="D32" s="1112">
        <f t="shared" si="0"/>
        <v>4.7428571428572144E-3</v>
      </c>
      <c r="E32" s="1112">
        <f t="shared" si="1"/>
        <v>4.5845789454846001E-3</v>
      </c>
      <c r="F32" s="638"/>
      <c r="G32" s="638"/>
    </row>
    <row r="33" spans="1:7" x14ac:dyDescent="0.25">
      <c r="A33" s="1097">
        <v>43587</v>
      </c>
      <c r="B33" s="1110">
        <v>266.66000000000003</v>
      </c>
      <c r="C33" s="1099">
        <v>6374.42</v>
      </c>
      <c r="D33" s="1112">
        <f t="shared" si="0"/>
        <v>-0.24171074333162712</v>
      </c>
      <c r="E33" s="1112">
        <f t="shared" si="1"/>
        <v>-1.253688800762163E-2</v>
      </c>
      <c r="F33" s="638"/>
      <c r="G33" s="638"/>
    </row>
    <row r="34" spans="1:7" x14ac:dyDescent="0.25">
      <c r="A34" s="1097">
        <v>43588</v>
      </c>
      <c r="B34" s="1110">
        <v>253.33</v>
      </c>
      <c r="C34" s="1099">
        <v>6319.45</v>
      </c>
      <c r="D34" s="1112">
        <f t="shared" si="0"/>
        <v>-4.9988749718743009E-2</v>
      </c>
      <c r="E34" s="1112">
        <f t="shared" si="1"/>
        <v>-8.6235296701504226E-3</v>
      </c>
      <c r="F34" s="638"/>
      <c r="G34" s="638"/>
    </row>
    <row r="35" spans="1:7" x14ac:dyDescent="0.25">
      <c r="A35" s="1097">
        <v>43591</v>
      </c>
      <c r="B35" s="1110">
        <v>251.66</v>
      </c>
      <c r="C35" s="1099">
        <v>6256.35</v>
      </c>
      <c r="D35" s="1112">
        <f t="shared" si="0"/>
        <v>-6.5921920025264116E-3</v>
      </c>
      <c r="E35" s="1112">
        <f t="shared" si="1"/>
        <v>-9.9850461669922942E-3</v>
      </c>
      <c r="F35" s="638"/>
      <c r="G35" s="638"/>
    </row>
    <row r="36" spans="1:7" x14ac:dyDescent="0.25">
      <c r="A36" s="1097">
        <v>43592</v>
      </c>
      <c r="B36" s="1110">
        <v>258.33</v>
      </c>
      <c r="C36" s="1099">
        <v>6297.31</v>
      </c>
      <c r="D36" s="1112">
        <f t="shared" si="0"/>
        <v>2.6504013351347007E-2</v>
      </c>
      <c r="E36" s="1112">
        <f t="shared" si="1"/>
        <v>6.5469483005266707E-3</v>
      </c>
      <c r="F36" s="638"/>
      <c r="G36" s="638"/>
    </row>
    <row r="37" spans="1:7" x14ac:dyDescent="0.25">
      <c r="A37" s="1097">
        <v>43593</v>
      </c>
      <c r="B37" s="1110">
        <v>258.33</v>
      </c>
      <c r="C37" s="1099">
        <v>6270.2</v>
      </c>
      <c r="D37" s="1112">
        <f t="shared" si="0"/>
        <v>0</v>
      </c>
      <c r="E37" s="1112">
        <f t="shared" si="1"/>
        <v>-4.3050127752962105E-3</v>
      </c>
      <c r="F37" s="638"/>
      <c r="G37" s="638"/>
    </row>
    <row r="38" spans="1:7" x14ac:dyDescent="0.25">
      <c r="A38" s="1097">
        <v>43594</v>
      </c>
      <c r="B38" s="1110">
        <v>261.66000000000003</v>
      </c>
      <c r="C38" s="1099">
        <v>6198.8</v>
      </c>
      <c r="D38" s="1112">
        <f t="shared" si="0"/>
        <v>1.2890488909534476E-2</v>
      </c>
      <c r="E38" s="1112">
        <f t="shared" si="1"/>
        <v>-1.1387196580651278E-2</v>
      </c>
      <c r="F38" s="638"/>
      <c r="G38" s="638"/>
    </row>
    <row r="39" spans="1:7" x14ac:dyDescent="0.25">
      <c r="A39" s="1097">
        <v>43595</v>
      </c>
      <c r="B39" s="1110">
        <v>263.33</v>
      </c>
      <c r="C39" s="1099">
        <v>6209.11</v>
      </c>
      <c r="D39" s="1112">
        <f t="shared" si="0"/>
        <v>6.3823282121835932E-3</v>
      </c>
      <c r="E39" s="1112">
        <f t="shared" si="1"/>
        <v>1.6632251403496628E-3</v>
      </c>
      <c r="F39" s="638"/>
      <c r="G39" s="638"/>
    </row>
    <row r="40" spans="1:7" x14ac:dyDescent="0.25">
      <c r="A40" s="1097">
        <v>43598</v>
      </c>
      <c r="B40" s="1110">
        <v>263.33</v>
      </c>
      <c r="C40" s="1099">
        <v>6135.39</v>
      </c>
      <c r="D40" s="1112">
        <f t="shared" si="0"/>
        <v>0</v>
      </c>
      <c r="E40" s="1112">
        <f t="shared" si="1"/>
        <v>-1.1872877111212292E-2</v>
      </c>
      <c r="F40" s="638"/>
      <c r="G40" s="638"/>
    </row>
    <row r="41" spans="1:7" x14ac:dyDescent="0.25">
      <c r="A41" s="1097">
        <v>43599</v>
      </c>
      <c r="B41" s="1110">
        <v>253.33</v>
      </c>
      <c r="C41" s="1099">
        <v>6071.2</v>
      </c>
      <c r="D41" s="1112">
        <f t="shared" si="0"/>
        <v>-3.7975164242585242E-2</v>
      </c>
      <c r="E41" s="1112">
        <f t="shared" si="1"/>
        <v>-1.0462252603339071E-2</v>
      </c>
      <c r="F41" s="638"/>
      <c r="G41" s="638"/>
    </row>
    <row r="42" spans="1:7" x14ac:dyDescent="0.25">
      <c r="A42" s="1097">
        <v>43600</v>
      </c>
      <c r="B42" s="1110">
        <v>270</v>
      </c>
      <c r="C42" s="1099">
        <v>5980.88</v>
      </c>
      <c r="D42" s="1112">
        <f t="shared" si="0"/>
        <v>6.580349741443961E-2</v>
      </c>
      <c r="E42" s="1112">
        <f t="shared" si="1"/>
        <v>-1.4876795361707688E-2</v>
      </c>
      <c r="F42" s="638"/>
      <c r="G42" s="638"/>
    </row>
    <row r="43" spans="1:7" x14ac:dyDescent="0.25">
      <c r="A43" s="1097">
        <v>43601</v>
      </c>
      <c r="B43" s="1110">
        <v>263.33</v>
      </c>
      <c r="C43" s="1099">
        <v>5895.73</v>
      </c>
      <c r="D43" s="1112">
        <f t="shared" si="0"/>
        <v>-2.4703703703703762E-2</v>
      </c>
      <c r="E43" s="1112">
        <f t="shared" si="1"/>
        <v>-1.4237035352657225E-2</v>
      </c>
      <c r="F43" s="638"/>
      <c r="G43" s="638"/>
    </row>
    <row r="44" spans="1:7" x14ac:dyDescent="0.25">
      <c r="A44" s="1097">
        <v>43602</v>
      </c>
      <c r="B44" s="1110">
        <v>261.66000000000003</v>
      </c>
      <c r="C44" s="1099">
        <v>5826.86</v>
      </c>
      <c r="D44" s="1112">
        <f t="shared" si="0"/>
        <v>-6.341852428511598E-3</v>
      </c>
      <c r="E44" s="1112">
        <f t="shared" si="1"/>
        <v>-1.1681335474996293E-2</v>
      </c>
      <c r="F44" s="638"/>
      <c r="G44" s="638"/>
    </row>
    <row r="45" spans="1:7" x14ac:dyDescent="0.25">
      <c r="A45" s="1097">
        <v>43605</v>
      </c>
      <c r="B45" s="1110">
        <v>248.33</v>
      </c>
      <c r="C45" s="1099">
        <v>5907.12</v>
      </c>
      <c r="D45" s="1112">
        <f t="shared" si="0"/>
        <v>-5.094397309485596E-2</v>
      </c>
      <c r="E45" s="1112">
        <f t="shared" si="1"/>
        <v>1.3774142505569076E-2</v>
      </c>
      <c r="F45" s="638"/>
      <c r="G45" s="638"/>
    </row>
    <row r="46" spans="1:7" x14ac:dyDescent="0.25">
      <c r="A46" s="1097">
        <v>43606</v>
      </c>
      <c r="B46" s="1110">
        <v>255</v>
      </c>
      <c r="C46" s="1099">
        <v>5951.37</v>
      </c>
      <c r="D46" s="1112">
        <f t="shared" si="0"/>
        <v>2.6859420931824536E-2</v>
      </c>
      <c r="E46" s="1112">
        <f t="shared" si="1"/>
        <v>7.4909600617559828E-3</v>
      </c>
      <c r="F46" s="638"/>
      <c r="G46" s="638"/>
    </row>
    <row r="47" spans="1:7" x14ac:dyDescent="0.25">
      <c r="A47" s="1097">
        <v>43607</v>
      </c>
      <c r="B47" s="1110">
        <v>255</v>
      </c>
      <c r="C47" s="1099">
        <v>5939.63</v>
      </c>
      <c r="D47" s="1112">
        <f t="shared" si="0"/>
        <v>0</v>
      </c>
      <c r="E47" s="1112">
        <f t="shared" si="1"/>
        <v>-1.972655035731232E-3</v>
      </c>
      <c r="F47" s="638"/>
      <c r="G47" s="638"/>
    </row>
    <row r="48" spans="1:7" x14ac:dyDescent="0.25">
      <c r="A48" s="1097">
        <v>43608</v>
      </c>
      <c r="B48" s="1110">
        <v>278.33</v>
      </c>
      <c r="C48" s="1099">
        <v>6032.69</v>
      </c>
      <c r="D48" s="1112">
        <f t="shared" si="0"/>
        <v>9.1490196078431313E-2</v>
      </c>
      <c r="E48" s="1112">
        <f t="shared" si="1"/>
        <v>1.5667642597266072E-2</v>
      </c>
      <c r="F48" s="638"/>
      <c r="G48" s="638"/>
    </row>
    <row r="49" spans="1:7" x14ac:dyDescent="0.25">
      <c r="A49" s="1097">
        <v>43609</v>
      </c>
      <c r="B49" s="1110">
        <v>346.66</v>
      </c>
      <c r="C49" s="1099">
        <v>6057.35</v>
      </c>
      <c r="D49" s="1112">
        <f t="shared" si="0"/>
        <v>0.24549994610713916</v>
      </c>
      <c r="E49" s="1112">
        <f t="shared" si="1"/>
        <v>4.087728691512537E-3</v>
      </c>
      <c r="F49" s="638"/>
      <c r="G49" s="638"/>
    </row>
    <row r="50" spans="1:7" x14ac:dyDescent="0.25">
      <c r="A50" s="1097">
        <v>43612</v>
      </c>
      <c r="B50" s="1110">
        <v>400</v>
      </c>
      <c r="C50" s="1099">
        <v>6098.97</v>
      </c>
      <c r="D50" s="1112">
        <f t="shared" si="0"/>
        <v>0.15386834362199264</v>
      </c>
      <c r="E50" s="1112">
        <f t="shared" si="1"/>
        <v>6.8709914401512027E-3</v>
      </c>
      <c r="F50" s="638"/>
      <c r="G50" s="638"/>
    </row>
    <row r="51" spans="1:7" x14ac:dyDescent="0.25">
      <c r="A51" s="1097">
        <v>43613</v>
      </c>
      <c r="B51" s="1110">
        <v>356.66</v>
      </c>
      <c r="C51" s="1099">
        <v>6033.14</v>
      </c>
      <c r="D51" s="1112">
        <f t="shared" si="0"/>
        <v>-0.10834999999999993</v>
      </c>
      <c r="E51" s="1112">
        <f t="shared" si="1"/>
        <v>-1.0793625808948056E-2</v>
      </c>
      <c r="F51" s="638"/>
      <c r="G51" s="638"/>
    </row>
    <row r="52" spans="1:7" x14ac:dyDescent="0.25">
      <c r="A52" s="1097">
        <v>43614</v>
      </c>
      <c r="B52" s="1110">
        <v>395</v>
      </c>
      <c r="C52" s="1099">
        <v>6104.1</v>
      </c>
      <c r="D52" s="1112">
        <f t="shared" si="0"/>
        <v>0.10749733639881112</v>
      </c>
      <c r="E52" s="1112">
        <f t="shared" si="1"/>
        <v>1.1761702861196663E-2</v>
      </c>
      <c r="F52" s="638"/>
      <c r="G52" s="638"/>
    </row>
    <row r="53" spans="1:7" x14ac:dyDescent="0.25">
      <c r="A53" s="1097">
        <v>43616</v>
      </c>
      <c r="B53" s="1110">
        <v>395</v>
      </c>
      <c r="C53" s="1099">
        <v>6209.11</v>
      </c>
      <c r="D53" s="1112">
        <f t="shared" si="0"/>
        <v>0</v>
      </c>
      <c r="E53" s="1112">
        <f t="shared" si="1"/>
        <v>1.7203191297652284E-2</v>
      </c>
      <c r="F53" s="638"/>
      <c r="G53" s="638"/>
    </row>
    <row r="54" spans="1:7" x14ac:dyDescent="0.25">
      <c r="A54" s="1097">
        <v>43626</v>
      </c>
      <c r="B54" s="1110">
        <v>426.66</v>
      </c>
      <c r="C54" s="1099">
        <v>6289.6</v>
      </c>
      <c r="D54" s="1112">
        <f t="shared" si="0"/>
        <v>8.0151898734177274E-2</v>
      </c>
      <c r="E54" s="1112">
        <f t="shared" si="1"/>
        <v>1.2963210508430467E-2</v>
      </c>
      <c r="F54" s="638"/>
      <c r="G54" s="638"/>
    </row>
    <row r="55" spans="1:7" x14ac:dyDescent="0.25">
      <c r="A55" s="1097">
        <v>43627</v>
      </c>
      <c r="B55" s="1110">
        <v>430</v>
      </c>
      <c r="C55" s="1099">
        <v>6305.99</v>
      </c>
      <c r="D55" s="1112">
        <f t="shared" si="0"/>
        <v>7.8282473163642594E-3</v>
      </c>
      <c r="E55" s="1112">
        <f t="shared" si="1"/>
        <v>2.6058890867462822E-3</v>
      </c>
      <c r="F55" s="638"/>
      <c r="G55" s="638"/>
    </row>
    <row r="56" spans="1:7" x14ac:dyDescent="0.25">
      <c r="A56" s="1097">
        <v>43628</v>
      </c>
      <c r="B56" s="1110">
        <v>435</v>
      </c>
      <c r="C56" s="1099">
        <v>6276.17</v>
      </c>
      <c r="D56" s="1112">
        <f t="shared" si="0"/>
        <v>1.1627906976744186E-2</v>
      </c>
      <c r="E56" s="1112">
        <f t="shared" si="1"/>
        <v>-4.7288371849621884E-3</v>
      </c>
      <c r="F56" s="638"/>
      <c r="G56" s="638"/>
    </row>
    <row r="57" spans="1:7" x14ac:dyDescent="0.25">
      <c r="A57" s="1097">
        <v>43629</v>
      </c>
      <c r="B57" s="1110">
        <v>426.66</v>
      </c>
      <c r="C57" s="1099">
        <v>6273.08</v>
      </c>
      <c r="D57" s="1112">
        <f t="shared" si="0"/>
        <v>-1.9172413793103391E-2</v>
      </c>
      <c r="E57" s="1112">
        <f t="shared" si="1"/>
        <v>-4.9233848031524725E-4</v>
      </c>
      <c r="F57" s="638"/>
      <c r="G57" s="638"/>
    </row>
    <row r="58" spans="1:7" x14ac:dyDescent="0.25">
      <c r="A58" s="1097">
        <v>43630</v>
      </c>
      <c r="B58" s="1110">
        <v>413.33</v>
      </c>
      <c r="C58" s="1099">
        <v>6250.26</v>
      </c>
      <c r="D58" s="1112">
        <f t="shared" si="0"/>
        <v>-3.1242675666807388E-2</v>
      </c>
      <c r="E58" s="1112">
        <f t="shared" si="1"/>
        <v>-3.6377664560311219E-3</v>
      </c>
      <c r="F58" s="638"/>
      <c r="G58" s="638"/>
    </row>
    <row r="59" spans="1:7" x14ac:dyDescent="0.25">
      <c r="A59" s="1097">
        <v>43633</v>
      </c>
      <c r="B59" s="1110">
        <v>410</v>
      </c>
      <c r="C59" s="1099">
        <v>6190.52</v>
      </c>
      <c r="D59" s="1112">
        <f t="shared" si="0"/>
        <v>-8.0565165848111298E-3</v>
      </c>
      <c r="E59" s="1112">
        <f t="shared" si="1"/>
        <v>-9.5580023871006618E-3</v>
      </c>
      <c r="F59" s="638"/>
      <c r="G59" s="638"/>
    </row>
    <row r="60" spans="1:7" x14ac:dyDescent="0.25">
      <c r="A60" s="1097">
        <v>43634</v>
      </c>
      <c r="B60" s="1110">
        <v>393.33</v>
      </c>
      <c r="C60" s="1099">
        <v>6257.33</v>
      </c>
      <c r="D60" s="1112">
        <f t="shared" si="0"/>
        <v>-4.065853658536589E-2</v>
      </c>
      <c r="E60" s="1112">
        <f t="shared" si="1"/>
        <v>1.0792308239049302E-2</v>
      </c>
      <c r="F60" s="638"/>
      <c r="G60" s="638"/>
    </row>
    <row r="61" spans="1:7" x14ac:dyDescent="0.25">
      <c r="A61" s="1097">
        <v>43635</v>
      </c>
      <c r="B61" s="1110">
        <v>398.33</v>
      </c>
      <c r="C61" s="1099">
        <v>6339.26</v>
      </c>
      <c r="D61" s="1112">
        <f t="shared" si="0"/>
        <v>1.271197213535708E-2</v>
      </c>
      <c r="E61" s="1112">
        <f t="shared" si="1"/>
        <v>1.3093444008866448E-2</v>
      </c>
      <c r="F61" s="3" t="s">
        <v>16</v>
      </c>
      <c r="G61" s="3" t="s">
        <v>17</v>
      </c>
    </row>
    <row r="62" spans="1:7" x14ac:dyDescent="0.25">
      <c r="A62" s="1101">
        <v>43636</v>
      </c>
      <c r="B62" s="1110">
        <v>400</v>
      </c>
      <c r="C62" s="1099">
        <v>6335.69</v>
      </c>
      <c r="D62" s="1112">
        <f t="shared" si="0"/>
        <v>4.192503702959898E-3</v>
      </c>
      <c r="E62" s="1112">
        <f t="shared" si="1"/>
        <v>-5.6315721393358504E-4</v>
      </c>
      <c r="F62" s="638">
        <f>$F$3+$G$3*E62</f>
        <v>0.12864868913893041</v>
      </c>
      <c r="G62" s="638">
        <f>D62-F62</f>
        <v>-0.12445618543597051</v>
      </c>
    </row>
    <row r="63" spans="1:7" x14ac:dyDescent="0.25">
      <c r="A63" s="1101">
        <v>43637</v>
      </c>
      <c r="B63" s="1110">
        <v>411.66</v>
      </c>
      <c r="C63" s="1099">
        <v>6315.43</v>
      </c>
      <c r="D63" s="1112">
        <f t="shared" si="0"/>
        <v>2.9150000000000061E-2</v>
      </c>
      <c r="E63" s="1112">
        <f t="shared" si="1"/>
        <v>-3.1977574660375287E-3</v>
      </c>
      <c r="F63" s="638">
        <f t="shared" ref="F63:F82" si="2">$F$3+$G$3*E63</f>
        <v>0.12143997541370943</v>
      </c>
      <c r="G63" s="638">
        <f t="shared" ref="G63:G82" si="3">D63-F63</f>
        <v>-9.2289975413709369E-2</v>
      </c>
    </row>
    <row r="64" spans="1:7" x14ac:dyDescent="0.25">
      <c r="A64" s="1101">
        <v>43640</v>
      </c>
      <c r="B64" s="1110">
        <v>475</v>
      </c>
      <c r="C64" s="1099">
        <v>6288.46</v>
      </c>
      <c r="D64" s="1112">
        <f t="shared" si="0"/>
        <v>0.15386483991643582</v>
      </c>
      <c r="E64" s="1112">
        <f t="shared" si="1"/>
        <v>-4.2704930622301657E-3</v>
      </c>
      <c r="F64" s="638">
        <f t="shared" si="2"/>
        <v>0.11850478863930922</v>
      </c>
      <c r="G64" s="638">
        <f t="shared" si="3"/>
        <v>3.5360051277126603E-2</v>
      </c>
    </row>
    <row r="65" spans="1:7" x14ac:dyDescent="0.25">
      <c r="A65" s="1101">
        <v>43641</v>
      </c>
      <c r="B65" s="1110">
        <v>466.66</v>
      </c>
      <c r="C65" s="1099">
        <v>6320.44</v>
      </c>
      <c r="D65" s="1112">
        <f t="shared" si="0"/>
        <v>-1.7557894736842054E-2</v>
      </c>
      <c r="E65" s="1112">
        <f t="shared" si="1"/>
        <v>5.0855058313163419E-3</v>
      </c>
      <c r="F65" s="638">
        <f t="shared" si="2"/>
        <v>0.14410439054597451</v>
      </c>
      <c r="G65" s="638">
        <f t="shared" si="3"/>
        <v>-0.16166228528281656</v>
      </c>
    </row>
    <row r="66" spans="1:7" x14ac:dyDescent="0.25">
      <c r="A66" s="1101">
        <v>43642</v>
      </c>
      <c r="B66" s="1110">
        <v>446.66</v>
      </c>
      <c r="C66" s="1099">
        <v>6310.48</v>
      </c>
      <c r="D66" s="1112">
        <f t="shared" si="0"/>
        <v>-4.2857755110787293E-2</v>
      </c>
      <c r="E66" s="1112">
        <f t="shared" si="1"/>
        <v>-1.5758396567327651E-3</v>
      </c>
      <c r="F66" s="638">
        <f t="shared" si="2"/>
        <v>0.12587781799107145</v>
      </c>
      <c r="G66" s="638">
        <f t="shared" si="3"/>
        <v>-0.16873557310185874</v>
      </c>
    </row>
    <row r="67" spans="1:7" x14ac:dyDescent="0.25">
      <c r="A67" s="1101">
        <v>43643</v>
      </c>
      <c r="B67" s="1110">
        <v>458.33</v>
      </c>
      <c r="C67" s="1099">
        <v>6352.7</v>
      </c>
      <c r="D67" s="1112">
        <f t="shared" si="0"/>
        <v>2.6127255630680961E-2</v>
      </c>
      <c r="E67" s="1112">
        <f t="shared" si="1"/>
        <v>6.6904577781722241E-3</v>
      </c>
      <c r="F67" s="638">
        <f t="shared" si="2"/>
        <v>0.14849581164235559</v>
      </c>
      <c r="G67" s="638">
        <f t="shared" si="3"/>
        <v>-0.12236855601167462</v>
      </c>
    </row>
    <row r="68" spans="1:7" x14ac:dyDescent="0.25">
      <c r="A68" s="1101">
        <v>43644</v>
      </c>
      <c r="B68" s="1110">
        <v>443.33</v>
      </c>
      <c r="C68" s="1099">
        <v>6358.62</v>
      </c>
      <c r="D68" s="1112">
        <f t="shared" ref="D68:D82" si="4">(B68-B67)/B67</f>
        <v>-3.2727510745532692E-2</v>
      </c>
      <c r="E68" s="1112">
        <f t="shared" ref="E68:E82" si="5">(C68-C67)/C67</f>
        <v>9.3188722905222549E-4</v>
      </c>
      <c r="F68" s="638">
        <f t="shared" si="2"/>
        <v>0.1327393846390772</v>
      </c>
      <c r="G68" s="638">
        <f t="shared" si="3"/>
        <v>-0.1654668953846099</v>
      </c>
    </row>
    <row r="69" spans="1:7" x14ac:dyDescent="0.25">
      <c r="A69" s="1101">
        <v>43647</v>
      </c>
      <c r="B69" s="1110">
        <v>465</v>
      </c>
      <c r="C69" s="1099">
        <v>6379.68</v>
      </c>
      <c r="D69" s="1112">
        <f t="shared" si="4"/>
        <v>4.8880066767419343E-2</v>
      </c>
      <c r="E69" s="1112">
        <f t="shared" si="5"/>
        <v>3.3120394047765709E-3</v>
      </c>
      <c r="F69" s="638">
        <f t="shared" si="2"/>
        <v>0.13925188521428086</v>
      </c>
      <c r="G69" s="638">
        <f t="shared" si="3"/>
        <v>-9.0371818446861513E-2</v>
      </c>
    </row>
    <row r="70" spans="1:7" x14ac:dyDescent="0.25">
      <c r="A70" s="1101">
        <v>43648</v>
      </c>
      <c r="B70" s="1110">
        <v>465</v>
      </c>
      <c r="C70" s="1099">
        <v>6384.89</v>
      </c>
      <c r="D70" s="1112">
        <f t="shared" si="4"/>
        <v>0</v>
      </c>
      <c r="E70" s="1112">
        <f t="shared" si="5"/>
        <v>8.1665538083415404E-4</v>
      </c>
      <c r="F70" s="638">
        <f t="shared" si="2"/>
        <v>0.13242409073247075</v>
      </c>
      <c r="G70" s="638">
        <f t="shared" si="3"/>
        <v>-0.13242409073247075</v>
      </c>
    </row>
    <row r="71" spans="1:7" x14ac:dyDescent="0.25">
      <c r="A71" s="1101">
        <v>43649</v>
      </c>
      <c r="B71" s="1110">
        <v>500</v>
      </c>
      <c r="C71" s="1099">
        <v>6362.62</v>
      </c>
      <c r="D71" s="1112">
        <f t="shared" si="4"/>
        <v>7.5268817204301078E-2</v>
      </c>
      <c r="E71" s="1112">
        <f t="shared" si="5"/>
        <v>-3.4879222664760765E-3</v>
      </c>
      <c r="F71" s="638">
        <f t="shared" si="2"/>
        <v>0.12064603524087791</v>
      </c>
      <c r="G71" s="638">
        <f t="shared" si="3"/>
        <v>-4.5377218036576836E-2</v>
      </c>
    </row>
    <row r="72" spans="1:7" x14ac:dyDescent="0.25">
      <c r="A72" s="1102">
        <v>43650</v>
      </c>
      <c r="B72" s="1110">
        <v>625</v>
      </c>
      <c r="C72" s="1106">
        <v>6375.96</v>
      </c>
      <c r="D72" s="1112">
        <f t="shared" si="4"/>
        <v>0.25</v>
      </c>
      <c r="E72" s="1112">
        <f t="shared" si="5"/>
        <v>2.0966205745432142E-3</v>
      </c>
      <c r="F72" s="638">
        <f t="shared" si="2"/>
        <v>0.135926292879581</v>
      </c>
      <c r="G72" s="638">
        <f t="shared" si="3"/>
        <v>0.114073707120419</v>
      </c>
    </row>
    <row r="73" spans="1:7" x14ac:dyDescent="0.25">
      <c r="A73" s="1103">
        <v>43651</v>
      </c>
      <c r="B73" s="1110">
        <v>580</v>
      </c>
      <c r="C73" s="1099">
        <v>6373.47</v>
      </c>
      <c r="D73" s="1112">
        <f t="shared" si="4"/>
        <v>-7.1999999999999995E-2</v>
      </c>
      <c r="E73" s="1112">
        <f t="shared" si="5"/>
        <v>-3.9052942615696798E-4</v>
      </c>
      <c r="F73" s="638">
        <f t="shared" si="2"/>
        <v>0.12912102808374987</v>
      </c>
      <c r="G73" s="638">
        <f t="shared" si="3"/>
        <v>-0.20112102808374988</v>
      </c>
    </row>
    <row r="74" spans="1:7" x14ac:dyDescent="0.25">
      <c r="A74" s="1103">
        <v>43654</v>
      </c>
      <c r="B74" s="1110">
        <v>580</v>
      </c>
      <c r="C74" s="1099">
        <v>6351.82</v>
      </c>
      <c r="D74" s="1112">
        <f t="shared" si="4"/>
        <v>0</v>
      </c>
      <c r="E74" s="1112">
        <f t="shared" si="5"/>
        <v>-3.3968936858572401E-3</v>
      </c>
      <c r="F74" s="638">
        <f t="shared" si="2"/>
        <v>0.12089510489687993</v>
      </c>
      <c r="G74" s="638">
        <f t="shared" si="3"/>
        <v>-0.12089510489687993</v>
      </c>
    </row>
    <row r="75" spans="1:7" x14ac:dyDescent="0.25">
      <c r="A75" s="1103">
        <v>43655</v>
      </c>
      <c r="B75" s="1110">
        <v>560</v>
      </c>
      <c r="C75" s="1099">
        <v>6388.32</v>
      </c>
      <c r="D75" s="1112">
        <f t="shared" si="4"/>
        <v>-3.4482758620689655E-2</v>
      </c>
      <c r="E75" s="1112">
        <f t="shared" si="5"/>
        <v>5.7463845008202379E-3</v>
      </c>
      <c r="F75" s="638">
        <f t="shared" si="2"/>
        <v>0.14591266682308868</v>
      </c>
      <c r="G75" s="638">
        <f t="shared" si="3"/>
        <v>-0.18039542544377835</v>
      </c>
    </row>
    <row r="76" spans="1:7" x14ac:dyDescent="0.25">
      <c r="A76" s="1103">
        <v>43656</v>
      </c>
      <c r="B76" s="1110">
        <v>570</v>
      </c>
      <c r="C76" s="1099">
        <v>6410.68</v>
      </c>
      <c r="D76" s="1112">
        <f t="shared" si="4"/>
        <v>1.7857142857142856E-2</v>
      </c>
      <c r="E76" s="1112">
        <f t="shared" si="5"/>
        <v>3.5001377513963895E-3</v>
      </c>
      <c r="F76" s="638">
        <f t="shared" si="2"/>
        <v>0.13976655423546797</v>
      </c>
      <c r="G76" s="638">
        <f t="shared" si="3"/>
        <v>-0.12190941137832512</v>
      </c>
    </row>
    <row r="77" spans="1:7" x14ac:dyDescent="0.25">
      <c r="A77" s="1103">
        <v>43657</v>
      </c>
      <c r="B77" s="1110">
        <v>570</v>
      </c>
      <c r="C77" s="1099">
        <v>6417.06</v>
      </c>
      <c r="D77" s="1112">
        <f t="shared" si="4"/>
        <v>0</v>
      </c>
      <c r="E77" s="1112">
        <f t="shared" si="5"/>
        <v>9.9521423624328613E-4</v>
      </c>
      <c r="F77" s="638">
        <f t="shared" si="2"/>
        <v>0.1329126580856089</v>
      </c>
      <c r="G77" s="638">
        <f t="shared" si="3"/>
        <v>-0.1329126580856089</v>
      </c>
    </row>
    <row r="78" spans="1:7" x14ac:dyDescent="0.25">
      <c r="A78" s="1103">
        <v>43658</v>
      </c>
      <c r="B78" s="1110">
        <v>560</v>
      </c>
      <c r="C78" s="1099">
        <v>6373.34</v>
      </c>
      <c r="D78" s="1112">
        <f t="shared" si="4"/>
        <v>-1.7543859649122806E-2</v>
      </c>
      <c r="E78" s="1112">
        <f t="shared" si="5"/>
        <v>-6.8130888600075818E-3</v>
      </c>
      <c r="F78" s="638">
        <f t="shared" si="2"/>
        <v>0.11154781472628761</v>
      </c>
      <c r="G78" s="638">
        <f t="shared" si="3"/>
        <v>-0.12909167437541041</v>
      </c>
    </row>
    <row r="79" spans="1:7" x14ac:dyDescent="0.25">
      <c r="A79" s="1103">
        <v>43661</v>
      </c>
      <c r="B79" s="1110">
        <v>535</v>
      </c>
      <c r="C79" s="1099">
        <v>6418.23</v>
      </c>
      <c r="D79" s="1112">
        <f t="shared" si="4"/>
        <v>-4.4642857142857144E-2</v>
      </c>
      <c r="E79" s="1112">
        <f t="shared" si="5"/>
        <v>7.0434026742648937E-3</v>
      </c>
      <c r="F79" s="638">
        <f t="shared" si="2"/>
        <v>0.14946152881887151</v>
      </c>
      <c r="G79" s="638">
        <f t="shared" si="3"/>
        <v>-0.19410438596172866</v>
      </c>
    </row>
    <row r="80" spans="1:7" x14ac:dyDescent="0.25">
      <c r="A80" s="1103">
        <v>43662</v>
      </c>
      <c r="B80" s="1110">
        <v>520</v>
      </c>
      <c r="C80" s="1099">
        <v>6401.87</v>
      </c>
      <c r="D80" s="1112">
        <f t="shared" si="4"/>
        <v>-2.8037383177570093E-2</v>
      </c>
      <c r="E80" s="1112">
        <f t="shared" si="5"/>
        <v>-2.5489893631109625E-3</v>
      </c>
      <c r="F80" s="638">
        <f t="shared" si="2"/>
        <v>0.12321511512392448</v>
      </c>
      <c r="G80" s="638">
        <f t="shared" si="3"/>
        <v>-0.15125249830149456</v>
      </c>
    </row>
    <row r="81" spans="1:7" x14ac:dyDescent="0.25">
      <c r="A81" s="1103">
        <v>43663</v>
      </c>
      <c r="B81" s="1110">
        <v>490</v>
      </c>
      <c r="C81" s="1099">
        <v>6394.6</v>
      </c>
      <c r="D81" s="1112">
        <f t="shared" si="4"/>
        <v>-5.7692307692307696E-2</v>
      </c>
      <c r="E81" s="1112">
        <f t="shared" si="5"/>
        <v>-1.1356056902123172E-3</v>
      </c>
      <c r="F81" s="638">
        <f t="shared" si="2"/>
        <v>0.12708237288862378</v>
      </c>
      <c r="G81" s="638">
        <f t="shared" si="3"/>
        <v>-0.18477468058093149</v>
      </c>
    </row>
    <row r="82" spans="1:7" x14ac:dyDescent="0.25">
      <c r="A82" s="1103">
        <v>43664</v>
      </c>
      <c r="B82" s="1110">
        <v>470</v>
      </c>
      <c r="C82" s="1099">
        <v>6403.29</v>
      </c>
      <c r="D82" s="1112">
        <f t="shared" si="4"/>
        <v>-4.0816326530612242E-2</v>
      </c>
      <c r="E82" s="1112">
        <f t="shared" si="5"/>
        <v>1.3589591217589214E-3</v>
      </c>
      <c r="F82" s="638">
        <f t="shared" si="2"/>
        <v>0.13390792586735359</v>
      </c>
      <c r="G82" s="638">
        <f t="shared" si="3"/>
        <v>-0.17472425239796582</v>
      </c>
    </row>
  </sheetData>
  <mergeCells count="8">
    <mergeCell ref="I10:J10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C84A9-4B82-4D9E-8A7F-8637FC6DAF79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4" max="4" width="23" bestFit="1" customWidth="1"/>
    <col min="5" max="5" width="20" bestFit="1" customWidth="1"/>
    <col min="6" max="6" width="22.42578125" bestFit="1" customWidth="1"/>
    <col min="7" max="7" width="21.7109375" bestFit="1" customWidth="1"/>
    <col min="9" max="9" width="16.7109375" bestFit="1" customWidth="1"/>
    <col min="10" max="10" width="9.85546875" bestFit="1" customWidth="1"/>
    <col min="11" max="11" width="11.42578125" bestFit="1" customWidth="1"/>
    <col min="12" max="12" width="11" bestFit="1" customWidth="1"/>
    <col min="13" max="13" width="22.85546875" bestFit="1" customWidth="1"/>
    <col min="14" max="14" width="7" bestFit="1" customWidth="1"/>
    <col min="15" max="15" width="6" bestFit="1" customWidth="1"/>
  </cols>
  <sheetData>
    <row r="1" spans="1:15" x14ac:dyDescent="0.25">
      <c r="A1" s="1" t="s">
        <v>0</v>
      </c>
      <c r="B1" s="4" t="s">
        <v>245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s="5" customFormat="1" x14ac:dyDescent="0.25">
      <c r="A2" s="1097">
        <v>43528</v>
      </c>
      <c r="B2" s="1099" t="s">
        <v>263</v>
      </c>
      <c r="C2" s="1099">
        <v>6488.41</v>
      </c>
      <c r="D2" s="1112"/>
      <c r="E2" s="1112"/>
      <c r="F2" s="1112"/>
      <c r="G2" s="1112"/>
    </row>
    <row r="3" spans="1:15" s="5" customFormat="1" ht="15.75" thickBot="1" x14ac:dyDescent="0.3">
      <c r="A3" s="1097">
        <v>43529</v>
      </c>
      <c r="B3" s="1099" t="s">
        <v>263</v>
      </c>
      <c r="C3" s="1099">
        <v>6441.27</v>
      </c>
      <c r="D3" s="1112">
        <f>(B3-B2)/B2</f>
        <v>0</v>
      </c>
      <c r="E3" s="1112">
        <f>(C3-C2)/C2</f>
        <v>-7.265262213700956E-3</v>
      </c>
      <c r="F3" s="1113">
        <f>I12</f>
        <v>-0.1962128233850029</v>
      </c>
      <c r="G3" s="1113">
        <f>K7</f>
        <v>-7.0614571816508029E-2</v>
      </c>
      <c r="I3" s="825" t="s">
        <v>673</v>
      </c>
      <c r="J3" s="825"/>
      <c r="K3" s="825"/>
      <c r="L3" s="825"/>
      <c r="M3" s="825"/>
      <c r="N3" s="825"/>
      <c r="O3" s="825"/>
    </row>
    <row r="4" spans="1:15" s="5" customFormat="1" ht="15.75" thickTop="1" x14ac:dyDescent="0.25">
      <c r="A4" s="1097">
        <v>43530</v>
      </c>
      <c r="B4" s="1099" t="s">
        <v>264</v>
      </c>
      <c r="C4" s="1099">
        <v>6457.95</v>
      </c>
      <c r="D4" s="1112">
        <f t="shared" ref="D4:D67" si="0">(B4-B3)/B3</f>
        <v>2.1459227467811159E-3</v>
      </c>
      <c r="E4" s="1112">
        <f t="shared" ref="E4:E67" si="1">(C4-C3)/C3</f>
        <v>2.5895514393899622E-3</v>
      </c>
      <c r="F4" s="1112"/>
      <c r="G4" s="1112"/>
      <c r="I4" s="827" t="s">
        <v>664</v>
      </c>
      <c r="J4" s="828"/>
      <c r="K4" s="831" t="s">
        <v>665</v>
      </c>
      <c r="L4" s="832"/>
      <c r="M4" s="210" t="s">
        <v>666</v>
      </c>
      <c r="N4" s="832" t="s">
        <v>667</v>
      </c>
      <c r="O4" s="834" t="s">
        <v>630</v>
      </c>
    </row>
    <row r="5" spans="1:15" s="5" customFormat="1" ht="15.75" thickBot="1" x14ac:dyDescent="0.3">
      <c r="A5" s="1097">
        <v>43532</v>
      </c>
      <c r="B5" s="1099" t="s">
        <v>262</v>
      </c>
      <c r="C5" s="1099">
        <v>6383.06</v>
      </c>
      <c r="D5" s="1112">
        <f t="shared" si="0"/>
        <v>-4.2826552462526769E-3</v>
      </c>
      <c r="E5" s="1112">
        <f t="shared" si="1"/>
        <v>-1.1596559279647476E-2</v>
      </c>
      <c r="F5" s="1112"/>
      <c r="G5" s="1112"/>
      <c r="I5" s="829"/>
      <c r="J5" s="830"/>
      <c r="K5" s="211" t="s">
        <v>668</v>
      </c>
      <c r="L5" s="212" t="s">
        <v>669</v>
      </c>
      <c r="M5" s="212" t="s">
        <v>670</v>
      </c>
      <c r="N5" s="833"/>
      <c r="O5" s="835"/>
    </row>
    <row r="6" spans="1:15" s="5" customFormat="1" ht="15" customHeight="1" thickTop="1" x14ac:dyDescent="0.25">
      <c r="A6" s="1097">
        <v>43535</v>
      </c>
      <c r="B6" s="1099" t="s">
        <v>262</v>
      </c>
      <c r="C6" s="1099">
        <v>6366.43</v>
      </c>
      <c r="D6" s="1112">
        <f t="shared" si="0"/>
        <v>0</v>
      </c>
      <c r="E6" s="1112">
        <f t="shared" si="1"/>
        <v>-2.6053334920868843E-3</v>
      </c>
      <c r="F6" s="1112"/>
      <c r="G6" s="1112"/>
      <c r="I6" s="836" t="s">
        <v>671</v>
      </c>
      <c r="J6" s="213" t="s">
        <v>672</v>
      </c>
      <c r="K6" s="214">
        <v>822249.59355282504</v>
      </c>
      <c r="L6" s="215">
        <v>833220.41415285971</v>
      </c>
      <c r="M6" s="216"/>
      <c r="N6" s="215">
        <v>0.98683323114305987</v>
      </c>
      <c r="O6" s="217">
        <v>0.32789498142231099</v>
      </c>
    </row>
    <row r="7" spans="1:15" s="5" customFormat="1" ht="15.75" thickBot="1" x14ac:dyDescent="0.3">
      <c r="A7" s="1097">
        <v>43536</v>
      </c>
      <c r="B7" s="1099" t="s">
        <v>286</v>
      </c>
      <c r="C7" s="1099">
        <v>6353.77</v>
      </c>
      <c r="D7" s="1112">
        <f t="shared" si="0"/>
        <v>-2.1505376344086021E-3</v>
      </c>
      <c r="E7" s="1112">
        <f t="shared" si="1"/>
        <v>-1.9885555955221142E-3</v>
      </c>
      <c r="F7" s="1112"/>
      <c r="G7" s="1112"/>
      <c r="I7" s="837"/>
      <c r="J7" s="218" t="s">
        <v>679</v>
      </c>
      <c r="K7" s="219">
        <v>-7.0614571816508029E-2</v>
      </c>
      <c r="L7" s="220">
        <v>0.10050690157128318</v>
      </c>
      <c r="M7" s="220">
        <v>-9.2659211546133727E-2</v>
      </c>
      <c r="N7" s="220">
        <v>-0.70258430727192978</v>
      </c>
      <c r="O7" s="221">
        <v>0.48517436033690253</v>
      </c>
    </row>
    <row r="8" spans="1:15" s="5" customFormat="1" ht="15.75" thickTop="1" x14ac:dyDescent="0.25">
      <c r="A8" s="1097">
        <v>43537</v>
      </c>
      <c r="B8" s="1099" t="s">
        <v>75</v>
      </c>
      <c r="C8" s="1099">
        <v>6377.57</v>
      </c>
      <c r="D8" s="1112">
        <f t="shared" si="0"/>
        <v>-8.6206896551724137E-3</v>
      </c>
      <c r="E8" s="1112">
        <f t="shared" si="1"/>
        <v>3.7458076071370653E-3</v>
      </c>
      <c r="F8" s="1112"/>
      <c r="G8" s="1112"/>
      <c r="I8" s="826" t="s">
        <v>694</v>
      </c>
      <c r="J8" s="826"/>
      <c r="K8" s="826"/>
      <c r="L8" s="826"/>
      <c r="M8" s="826"/>
      <c r="N8" s="826"/>
      <c r="O8" s="826"/>
    </row>
    <row r="9" spans="1:15" s="5" customFormat="1" x14ac:dyDescent="0.25">
      <c r="A9" s="1097">
        <v>43538</v>
      </c>
      <c r="B9" s="1099" t="s">
        <v>287</v>
      </c>
      <c r="C9" s="1099">
        <v>6413.26</v>
      </c>
      <c r="D9" s="1112">
        <f t="shared" si="0"/>
        <v>-1.5217391304347827E-2</v>
      </c>
      <c r="E9" s="1112">
        <f t="shared" si="1"/>
        <v>5.596175345782251E-3</v>
      </c>
      <c r="F9" s="1112"/>
      <c r="G9" s="1112"/>
      <c r="I9"/>
      <c r="J9"/>
      <c r="K9"/>
      <c r="L9"/>
      <c r="M9"/>
      <c r="N9"/>
      <c r="O9"/>
    </row>
    <row r="10" spans="1:15" s="5" customFormat="1" ht="15.75" thickBot="1" x14ac:dyDescent="0.3">
      <c r="A10" s="1097">
        <v>43539</v>
      </c>
      <c r="B10" s="1099" t="s">
        <v>203</v>
      </c>
      <c r="C10" s="1099">
        <v>6461.18</v>
      </c>
      <c r="D10" s="1112">
        <f t="shared" si="0"/>
        <v>6.6225165562913907E-3</v>
      </c>
      <c r="E10" s="1112">
        <f t="shared" si="1"/>
        <v>7.4720189108191575E-3</v>
      </c>
      <c r="F10" s="1112"/>
      <c r="G10" s="1112"/>
      <c r="I10" s="825" t="s">
        <v>674</v>
      </c>
      <c r="J10" s="825"/>
      <c r="K10" s="209"/>
      <c r="L10"/>
      <c r="M10"/>
      <c r="N10"/>
      <c r="O10"/>
    </row>
    <row r="11" spans="1:15" s="5" customFormat="1" ht="16.5" thickTop="1" thickBot="1" x14ac:dyDescent="0.3">
      <c r="A11" s="1097">
        <v>43542</v>
      </c>
      <c r="B11" s="1099" t="s">
        <v>260</v>
      </c>
      <c r="C11" s="1099">
        <v>6509.44</v>
      </c>
      <c r="D11" s="1112">
        <f t="shared" si="0"/>
        <v>-1.0964912280701754E-2</v>
      </c>
      <c r="E11" s="1112">
        <f t="shared" si="1"/>
        <v>7.4692238878965311E-3</v>
      </c>
      <c r="F11" s="1112"/>
      <c r="G11" s="1112"/>
      <c r="I11" s="498" t="s">
        <v>678</v>
      </c>
      <c r="J11" s="499" t="s">
        <v>676</v>
      </c>
      <c r="K11" s="209"/>
      <c r="L11"/>
      <c r="M11"/>
      <c r="N11"/>
      <c r="O11"/>
    </row>
    <row r="12" spans="1:15" ht="16.5" thickTop="1" thickBot="1" x14ac:dyDescent="0.3">
      <c r="A12" s="1097">
        <v>43543</v>
      </c>
      <c r="B12" s="1099" t="s">
        <v>203</v>
      </c>
      <c r="C12" s="1099">
        <v>6480.27</v>
      </c>
      <c r="D12" s="1112">
        <f t="shared" si="0"/>
        <v>1.1086474501108648E-2</v>
      </c>
      <c r="E12" s="1112">
        <f t="shared" si="1"/>
        <v>-4.4811842493362201E-3</v>
      </c>
      <c r="F12" s="638"/>
      <c r="G12" s="638"/>
      <c r="I12" s="500">
        <v>-0.1962128233850029</v>
      </c>
      <c r="J12" s="501">
        <v>2</v>
      </c>
      <c r="K12" s="209"/>
    </row>
    <row r="13" spans="1:15" ht="15.75" thickTop="1" x14ac:dyDescent="0.25">
      <c r="A13" s="1097">
        <v>43544</v>
      </c>
      <c r="B13" s="1099" t="s">
        <v>221</v>
      </c>
      <c r="C13" s="1099">
        <v>6482.7</v>
      </c>
      <c r="D13" s="1112">
        <f t="shared" si="0"/>
        <v>4.3859649122807015E-3</v>
      </c>
      <c r="E13" s="1112">
        <f t="shared" si="1"/>
        <v>3.7498437565091909E-4</v>
      </c>
      <c r="F13" s="638"/>
      <c r="G13" s="638"/>
      <c r="I13" s="826" t="s">
        <v>677</v>
      </c>
      <c r="J13" s="826"/>
      <c r="K13" s="209"/>
    </row>
    <row r="14" spans="1:15" x14ac:dyDescent="0.25">
      <c r="A14" s="1097">
        <v>43545</v>
      </c>
      <c r="B14" s="1099" t="s">
        <v>221</v>
      </c>
      <c r="C14" s="1099">
        <v>6501.77</v>
      </c>
      <c r="D14" s="1112">
        <f t="shared" si="0"/>
        <v>0</v>
      </c>
      <c r="E14" s="1112">
        <f t="shared" si="1"/>
        <v>2.9416755364278183E-3</v>
      </c>
      <c r="F14" s="638"/>
      <c r="G14" s="638"/>
    </row>
    <row r="15" spans="1:15" x14ac:dyDescent="0.25">
      <c r="A15" s="1097">
        <v>43546</v>
      </c>
      <c r="B15" s="1099" t="s">
        <v>246</v>
      </c>
      <c r="C15" s="1099">
        <v>6525.27</v>
      </c>
      <c r="D15" s="1112">
        <f t="shared" si="0"/>
        <v>2.1834061135371178E-3</v>
      </c>
      <c r="E15" s="1112">
        <f t="shared" si="1"/>
        <v>3.6144003863563304E-3</v>
      </c>
      <c r="F15" s="638"/>
      <c r="G15" s="638"/>
    </row>
    <row r="16" spans="1:15" x14ac:dyDescent="0.25">
      <c r="A16" s="1097">
        <v>43549</v>
      </c>
      <c r="B16" s="1099" t="s">
        <v>247</v>
      </c>
      <c r="C16" s="1099">
        <v>6411.25</v>
      </c>
      <c r="D16" s="1112">
        <f t="shared" si="0"/>
        <v>-1.5250544662309368E-2</v>
      </c>
      <c r="E16" s="1112">
        <f t="shared" si="1"/>
        <v>-1.7473606456131382E-2</v>
      </c>
      <c r="F16" s="638"/>
      <c r="G16" s="638"/>
    </row>
    <row r="17" spans="1:16" x14ac:dyDescent="0.25">
      <c r="A17" s="1097">
        <v>43550</v>
      </c>
      <c r="B17" s="1099" t="s">
        <v>248</v>
      </c>
      <c r="C17" s="1099">
        <v>6469.99</v>
      </c>
      <c r="D17" s="1112">
        <f t="shared" si="0"/>
        <v>4.4247787610619468E-3</v>
      </c>
      <c r="E17" s="1112">
        <f t="shared" si="1"/>
        <v>9.162019886917493E-3</v>
      </c>
      <c r="F17" s="638"/>
      <c r="G17" s="638"/>
    </row>
    <row r="18" spans="1:16" x14ac:dyDescent="0.25">
      <c r="A18" s="1097">
        <v>43551</v>
      </c>
      <c r="B18" s="1099" t="s">
        <v>249</v>
      </c>
      <c r="C18" s="1099">
        <v>6444.73</v>
      </c>
      <c r="D18" s="1112">
        <f t="shared" si="0"/>
        <v>2.2026431718061676E-3</v>
      </c>
      <c r="E18" s="1112">
        <f t="shared" si="1"/>
        <v>-3.9041791409260632E-3</v>
      </c>
      <c r="F18" s="638"/>
      <c r="G18" s="638"/>
    </row>
    <row r="19" spans="1:16" x14ac:dyDescent="0.25">
      <c r="A19" s="1097">
        <v>43552</v>
      </c>
      <c r="B19" s="1099" t="s">
        <v>249</v>
      </c>
      <c r="C19" s="1099">
        <v>6480.78</v>
      </c>
      <c r="D19" s="1112">
        <f t="shared" si="0"/>
        <v>0</v>
      </c>
      <c r="E19" s="1112">
        <f t="shared" si="1"/>
        <v>5.5937176576831282E-3</v>
      </c>
      <c r="F19" s="638"/>
      <c r="G19" s="638"/>
    </row>
    <row r="20" spans="1:16" x14ac:dyDescent="0.25">
      <c r="A20" s="1097">
        <v>43553</v>
      </c>
      <c r="B20" s="1099" t="s">
        <v>249</v>
      </c>
      <c r="C20" s="1099">
        <v>6468.75</v>
      </c>
      <c r="D20" s="1112">
        <f t="shared" si="0"/>
        <v>0</v>
      </c>
      <c r="E20" s="1112">
        <f t="shared" si="1"/>
        <v>-1.8562580430133019E-3</v>
      </c>
      <c r="F20" s="638"/>
      <c r="G20" s="638"/>
    </row>
    <row r="21" spans="1:16" x14ac:dyDescent="0.25">
      <c r="A21" s="1097">
        <v>43556</v>
      </c>
      <c r="B21" s="1099" t="s">
        <v>250</v>
      </c>
      <c r="C21" s="1099">
        <v>6452.61</v>
      </c>
      <c r="D21" s="1112">
        <f t="shared" si="0"/>
        <v>4.3956043956043956E-3</v>
      </c>
      <c r="E21" s="1112">
        <f t="shared" si="1"/>
        <v>-2.4950724637681668E-3</v>
      </c>
      <c r="F21" s="638"/>
      <c r="G21" s="638"/>
    </row>
    <row r="22" spans="1:16" x14ac:dyDescent="0.25">
      <c r="A22" s="1097">
        <v>43557</v>
      </c>
      <c r="B22" s="1099" t="s">
        <v>251</v>
      </c>
      <c r="C22" s="1099">
        <v>6476.06</v>
      </c>
      <c r="D22" s="1112">
        <f t="shared" si="0"/>
        <v>-1.9693654266958426E-2</v>
      </c>
      <c r="E22" s="1112">
        <f t="shared" si="1"/>
        <v>3.6341883361927542E-3</v>
      </c>
      <c r="F22" s="638"/>
      <c r="G22" s="638"/>
      <c r="P22" s="209"/>
    </row>
    <row r="23" spans="1:16" x14ac:dyDescent="0.25">
      <c r="A23" s="1097">
        <v>43559</v>
      </c>
      <c r="B23" s="1099" t="s">
        <v>252</v>
      </c>
      <c r="C23" s="1099">
        <v>6494.62</v>
      </c>
      <c r="D23" s="1112">
        <f t="shared" si="0"/>
        <v>-2.232142857142857E-3</v>
      </c>
      <c r="E23" s="1112">
        <f t="shared" si="1"/>
        <v>2.8659400932047403E-3</v>
      </c>
      <c r="F23" s="638"/>
      <c r="G23" s="638"/>
      <c r="P23" s="209"/>
    </row>
    <row r="24" spans="1:16" x14ac:dyDescent="0.25">
      <c r="A24" s="1097">
        <v>43560</v>
      </c>
      <c r="B24" s="1099" t="s">
        <v>251</v>
      </c>
      <c r="C24" s="1099">
        <v>6474.01</v>
      </c>
      <c r="D24" s="1112">
        <f t="shared" si="0"/>
        <v>2.2371364653243847E-3</v>
      </c>
      <c r="E24" s="1112">
        <f t="shared" si="1"/>
        <v>-3.1733958260836926E-3</v>
      </c>
      <c r="F24" s="638"/>
      <c r="G24" s="638"/>
      <c r="P24" s="209"/>
    </row>
    <row r="25" spans="1:16" x14ac:dyDescent="0.25">
      <c r="A25" s="1097">
        <v>43563</v>
      </c>
      <c r="B25" s="1099" t="s">
        <v>253</v>
      </c>
      <c r="C25" s="1099">
        <v>6425.73</v>
      </c>
      <c r="D25" s="1112">
        <f t="shared" si="0"/>
        <v>-8.9285714285714281E-3</v>
      </c>
      <c r="E25" s="1112">
        <f t="shared" si="1"/>
        <v>-7.4575108781111945E-3</v>
      </c>
      <c r="F25" s="638"/>
      <c r="G25" s="638"/>
      <c r="P25" s="209"/>
    </row>
    <row r="26" spans="1:16" x14ac:dyDescent="0.25">
      <c r="A26" s="1097">
        <v>43564</v>
      </c>
      <c r="B26" s="1099" t="s">
        <v>254</v>
      </c>
      <c r="C26" s="1099">
        <v>6484.34</v>
      </c>
      <c r="D26" s="1112">
        <f t="shared" si="0"/>
        <v>4.5045045045045045E-3</v>
      </c>
      <c r="E26" s="1112">
        <f t="shared" si="1"/>
        <v>9.1211426561652268E-3</v>
      </c>
      <c r="F26" s="638"/>
      <c r="G26" s="638"/>
      <c r="P26" s="209"/>
    </row>
    <row r="27" spans="1:16" ht="15.75" customHeight="1" x14ac:dyDescent="0.25">
      <c r="A27" s="1097">
        <v>43565</v>
      </c>
      <c r="B27" s="1099" t="s">
        <v>254</v>
      </c>
      <c r="C27" s="1099">
        <v>6478.32</v>
      </c>
      <c r="D27" s="1112">
        <f t="shared" si="0"/>
        <v>0</v>
      </c>
      <c r="E27" s="1112">
        <f t="shared" si="1"/>
        <v>-9.283905532406438E-4</v>
      </c>
      <c r="F27" s="638"/>
      <c r="G27" s="638"/>
      <c r="P27" s="209"/>
    </row>
    <row r="28" spans="1:16" x14ac:dyDescent="0.25">
      <c r="A28" s="1097">
        <v>43566</v>
      </c>
      <c r="B28" s="1099" t="s">
        <v>255</v>
      </c>
      <c r="C28" s="1099">
        <v>6410.16</v>
      </c>
      <c r="D28" s="1112">
        <f t="shared" si="0"/>
        <v>-2.242152466367713E-3</v>
      </c>
      <c r="E28" s="1112">
        <f t="shared" si="1"/>
        <v>-1.0521246249027503E-2</v>
      </c>
      <c r="F28" s="638"/>
      <c r="G28" s="638"/>
    </row>
    <row r="29" spans="1:16" x14ac:dyDescent="0.25">
      <c r="A29" s="1097">
        <v>43567</v>
      </c>
      <c r="B29" s="1099" t="s">
        <v>256</v>
      </c>
      <c r="C29" s="1099">
        <v>6405.86</v>
      </c>
      <c r="D29" s="1112">
        <f t="shared" si="0"/>
        <v>-4.4943820224719105E-3</v>
      </c>
      <c r="E29" s="1112">
        <f t="shared" si="1"/>
        <v>-6.7081008898376674E-4</v>
      </c>
      <c r="F29" s="638"/>
      <c r="G29" s="638"/>
    </row>
    <row r="30" spans="1:16" x14ac:dyDescent="0.25">
      <c r="A30" s="1097">
        <v>43570</v>
      </c>
      <c r="B30" s="1099" t="s">
        <v>257</v>
      </c>
      <c r="C30" s="1099">
        <v>6435.15</v>
      </c>
      <c r="D30" s="1112">
        <f t="shared" si="0"/>
        <v>-4.5146726862302479E-3</v>
      </c>
      <c r="E30" s="1112">
        <f t="shared" si="1"/>
        <v>4.5723759182998017E-3</v>
      </c>
      <c r="F30" s="638"/>
      <c r="G30" s="638"/>
    </row>
    <row r="31" spans="1:16" x14ac:dyDescent="0.25">
      <c r="A31" s="1097">
        <v>43571</v>
      </c>
      <c r="B31" s="1099" t="s">
        <v>258</v>
      </c>
      <c r="C31" s="1099">
        <v>6481.54</v>
      </c>
      <c r="D31" s="1112">
        <f t="shared" si="0"/>
        <v>-4.5351473922902496E-3</v>
      </c>
      <c r="E31" s="1112">
        <f t="shared" si="1"/>
        <v>7.2088451706642936E-3</v>
      </c>
      <c r="F31" s="638"/>
      <c r="G31" s="638"/>
    </row>
    <row r="32" spans="1:16" x14ac:dyDescent="0.25">
      <c r="A32" s="1097">
        <v>43573</v>
      </c>
      <c r="B32" s="1099" t="s">
        <v>207</v>
      </c>
      <c r="C32" s="1099">
        <v>6507.22</v>
      </c>
      <c r="D32" s="1112">
        <f t="shared" si="0"/>
        <v>2.2779043280182231E-3</v>
      </c>
      <c r="E32" s="1112">
        <f t="shared" si="1"/>
        <v>3.962021371464234E-3</v>
      </c>
      <c r="F32" s="638"/>
      <c r="G32" s="638"/>
    </row>
    <row r="33" spans="1:7" x14ac:dyDescent="0.25">
      <c r="A33" s="1097">
        <v>43577</v>
      </c>
      <c r="B33" s="1099" t="s">
        <v>259</v>
      </c>
      <c r="C33" s="1099">
        <v>6414.74</v>
      </c>
      <c r="D33" s="1112">
        <f t="shared" si="0"/>
        <v>4.5454545454545452E-3</v>
      </c>
      <c r="E33" s="1112">
        <f t="shared" si="1"/>
        <v>-1.4211906159619694E-2</v>
      </c>
      <c r="F33" s="638"/>
      <c r="G33" s="638"/>
    </row>
    <row r="34" spans="1:7" x14ac:dyDescent="0.25">
      <c r="A34" s="1097">
        <v>43578</v>
      </c>
      <c r="B34" s="1099" t="s">
        <v>253</v>
      </c>
      <c r="C34" s="1099">
        <v>6462.82</v>
      </c>
      <c r="D34" s="1112">
        <f t="shared" si="0"/>
        <v>4.5248868778280547E-3</v>
      </c>
      <c r="E34" s="1112">
        <f t="shared" si="1"/>
        <v>7.4952375310612636E-3</v>
      </c>
      <c r="F34" s="638"/>
      <c r="G34" s="638"/>
    </row>
    <row r="35" spans="1:7" x14ac:dyDescent="0.25">
      <c r="A35" s="1097">
        <v>43579</v>
      </c>
      <c r="B35" s="1099" t="s">
        <v>254</v>
      </c>
      <c r="C35" s="1099">
        <v>6447.88</v>
      </c>
      <c r="D35" s="1112">
        <f t="shared" si="0"/>
        <v>4.5045045045045045E-3</v>
      </c>
      <c r="E35" s="1112">
        <f t="shared" si="1"/>
        <v>-2.3116843730754686E-3</v>
      </c>
      <c r="F35" s="638"/>
      <c r="G35" s="638"/>
    </row>
    <row r="36" spans="1:7" x14ac:dyDescent="0.25">
      <c r="A36" s="1097">
        <v>43580</v>
      </c>
      <c r="B36" s="1099" t="s">
        <v>251</v>
      </c>
      <c r="C36" s="1099">
        <v>6372.78</v>
      </c>
      <c r="D36" s="1112">
        <f t="shared" si="0"/>
        <v>4.4843049327354259E-3</v>
      </c>
      <c r="E36" s="1112">
        <f t="shared" si="1"/>
        <v>-1.1647239092538999E-2</v>
      </c>
      <c r="F36" s="638"/>
      <c r="G36" s="638"/>
    </row>
    <row r="37" spans="1:7" x14ac:dyDescent="0.25">
      <c r="A37" s="1097">
        <v>43581</v>
      </c>
      <c r="B37" s="1099" t="s">
        <v>251</v>
      </c>
      <c r="C37" s="1099">
        <v>6401.08</v>
      </c>
      <c r="D37" s="1112">
        <f t="shared" si="0"/>
        <v>0</v>
      </c>
      <c r="E37" s="1112">
        <f t="shared" si="1"/>
        <v>4.4407621163762411E-3</v>
      </c>
      <c r="F37" s="638"/>
      <c r="G37" s="638"/>
    </row>
    <row r="38" spans="1:7" x14ac:dyDescent="0.25">
      <c r="A38" s="1097">
        <v>43584</v>
      </c>
      <c r="B38" s="1099" t="s">
        <v>260</v>
      </c>
      <c r="C38" s="1099">
        <v>6425.89</v>
      </c>
      <c r="D38" s="1112">
        <f t="shared" si="0"/>
        <v>6.6964285714285711E-3</v>
      </c>
      <c r="E38" s="1112">
        <f t="shared" si="1"/>
        <v>3.8759084404507366E-3</v>
      </c>
      <c r="F38" s="638"/>
      <c r="G38" s="638"/>
    </row>
    <row r="39" spans="1:7" x14ac:dyDescent="0.25">
      <c r="A39" s="1097">
        <v>43585</v>
      </c>
      <c r="B39" s="1099" t="s">
        <v>250</v>
      </c>
      <c r="C39" s="1099">
        <v>6455.35</v>
      </c>
      <c r="D39" s="1112">
        <f t="shared" si="0"/>
        <v>1.3303769401330377E-2</v>
      </c>
      <c r="E39" s="1112">
        <f t="shared" si="1"/>
        <v>4.5845789454846001E-3</v>
      </c>
      <c r="F39" s="638"/>
      <c r="G39" s="638"/>
    </row>
    <row r="40" spans="1:7" x14ac:dyDescent="0.25">
      <c r="A40" s="1097">
        <v>43587</v>
      </c>
      <c r="B40" s="1099" t="s">
        <v>221</v>
      </c>
      <c r="C40" s="1099">
        <v>6374.42</v>
      </c>
      <c r="D40" s="1112">
        <f t="shared" si="0"/>
        <v>2.1881838074398249E-3</v>
      </c>
      <c r="E40" s="1112">
        <f t="shared" si="1"/>
        <v>-1.253688800762163E-2</v>
      </c>
      <c r="F40" s="638"/>
      <c r="G40" s="638"/>
    </row>
    <row r="41" spans="1:7" x14ac:dyDescent="0.25">
      <c r="A41" s="1097">
        <v>43588</v>
      </c>
      <c r="B41" s="1099" t="s">
        <v>75</v>
      </c>
      <c r="C41" s="1099">
        <v>6319.45</v>
      </c>
      <c r="D41" s="1112">
        <f t="shared" si="0"/>
        <v>4.3668122270742356E-3</v>
      </c>
      <c r="E41" s="1112">
        <f t="shared" si="1"/>
        <v>-8.6235296701504226E-3</v>
      </c>
      <c r="F41" s="638"/>
      <c r="G41" s="638"/>
    </row>
    <row r="42" spans="1:7" x14ac:dyDescent="0.25">
      <c r="A42" s="1097">
        <v>43591</v>
      </c>
      <c r="B42" s="1099" t="s">
        <v>261</v>
      </c>
      <c r="C42" s="1099">
        <v>6256.35</v>
      </c>
      <c r="D42" s="1112">
        <f t="shared" si="0"/>
        <v>6.5217391304347823E-3</v>
      </c>
      <c r="E42" s="1112">
        <f t="shared" si="1"/>
        <v>-9.9850461669922942E-3</v>
      </c>
      <c r="F42" s="638"/>
      <c r="G42" s="638"/>
    </row>
    <row r="43" spans="1:7" x14ac:dyDescent="0.25">
      <c r="A43" s="1097">
        <v>43592</v>
      </c>
      <c r="B43" s="1099" t="s">
        <v>262</v>
      </c>
      <c r="C43" s="1099">
        <v>6297.31</v>
      </c>
      <c r="D43" s="1112">
        <f t="shared" si="0"/>
        <v>4.3196544276457886E-3</v>
      </c>
      <c r="E43" s="1112">
        <f t="shared" si="1"/>
        <v>6.5469483005266707E-3</v>
      </c>
      <c r="F43" s="638"/>
      <c r="G43" s="638"/>
    </row>
    <row r="44" spans="1:7" x14ac:dyDescent="0.25">
      <c r="A44" s="1097">
        <v>43593</v>
      </c>
      <c r="B44" s="1099" t="s">
        <v>263</v>
      </c>
      <c r="C44" s="1099">
        <v>6270.2</v>
      </c>
      <c r="D44" s="1112">
        <f t="shared" si="0"/>
        <v>2.1505376344086021E-3</v>
      </c>
      <c r="E44" s="1112">
        <f t="shared" si="1"/>
        <v>-4.3050127752962105E-3</v>
      </c>
      <c r="F44" s="638"/>
      <c r="G44" s="638"/>
    </row>
    <row r="45" spans="1:7" x14ac:dyDescent="0.25">
      <c r="A45" s="1097">
        <v>43594</v>
      </c>
      <c r="B45" s="1099" t="s">
        <v>264</v>
      </c>
      <c r="C45" s="1099">
        <v>6198.8</v>
      </c>
      <c r="D45" s="1112">
        <f t="shared" si="0"/>
        <v>2.1459227467811159E-3</v>
      </c>
      <c r="E45" s="1112">
        <f t="shared" si="1"/>
        <v>-1.1387196580651278E-2</v>
      </c>
      <c r="F45" s="638"/>
      <c r="G45" s="638"/>
    </row>
    <row r="46" spans="1:7" x14ac:dyDescent="0.25">
      <c r="A46" s="1097">
        <v>43595</v>
      </c>
      <c r="B46" s="1099" t="s">
        <v>202</v>
      </c>
      <c r="C46" s="1099">
        <v>6209.11</v>
      </c>
      <c r="D46" s="1112">
        <f t="shared" si="0"/>
        <v>2.1413276231263384E-3</v>
      </c>
      <c r="E46" s="1112">
        <f t="shared" si="1"/>
        <v>1.6632251403496628E-3</v>
      </c>
      <c r="F46" s="638"/>
      <c r="G46" s="638"/>
    </row>
    <row r="47" spans="1:7" x14ac:dyDescent="0.25">
      <c r="A47" s="1097">
        <v>43598</v>
      </c>
      <c r="B47" s="1099" t="s">
        <v>202</v>
      </c>
      <c r="C47" s="1099">
        <v>6135.39</v>
      </c>
      <c r="D47" s="1112">
        <f t="shared" si="0"/>
        <v>0</v>
      </c>
      <c r="E47" s="1112">
        <f t="shared" si="1"/>
        <v>-1.1872877111212292E-2</v>
      </c>
      <c r="F47" s="638"/>
      <c r="G47" s="638"/>
    </row>
    <row r="48" spans="1:7" x14ac:dyDescent="0.25">
      <c r="A48" s="1097">
        <v>43599</v>
      </c>
      <c r="B48" s="1099" t="s">
        <v>265</v>
      </c>
      <c r="C48" s="1099">
        <v>6071.2</v>
      </c>
      <c r="D48" s="1112">
        <f t="shared" si="0"/>
        <v>2.136752136752137E-3</v>
      </c>
      <c r="E48" s="1112">
        <f t="shared" si="1"/>
        <v>-1.0462252603339071E-2</v>
      </c>
      <c r="F48" s="638"/>
      <c r="G48" s="638"/>
    </row>
    <row r="49" spans="1:7" x14ac:dyDescent="0.25">
      <c r="A49" s="1097">
        <v>43600</v>
      </c>
      <c r="B49" s="1099" t="s">
        <v>266</v>
      </c>
      <c r="C49" s="1099">
        <v>5980.88</v>
      </c>
      <c r="D49" s="1112">
        <f t="shared" si="0"/>
        <v>6.3965884861407248E-3</v>
      </c>
      <c r="E49" s="1112">
        <f t="shared" si="1"/>
        <v>-1.4876795361707688E-2</v>
      </c>
      <c r="F49" s="638"/>
      <c r="G49" s="638"/>
    </row>
    <row r="50" spans="1:7" x14ac:dyDescent="0.25">
      <c r="A50" s="1097">
        <v>43601</v>
      </c>
      <c r="B50" s="1099" t="s">
        <v>267</v>
      </c>
      <c r="C50" s="1099">
        <v>5895.73</v>
      </c>
      <c r="D50" s="1112">
        <f t="shared" si="0"/>
        <v>2.1186440677966102E-3</v>
      </c>
      <c r="E50" s="1112">
        <f t="shared" si="1"/>
        <v>-1.4237035352657225E-2</v>
      </c>
      <c r="F50" s="638"/>
      <c r="G50" s="638"/>
    </row>
    <row r="51" spans="1:7" x14ac:dyDescent="0.25">
      <c r="A51" s="1097">
        <v>43602</v>
      </c>
      <c r="B51" s="1099" t="s">
        <v>268</v>
      </c>
      <c r="C51" s="1099">
        <v>5826.86</v>
      </c>
      <c r="D51" s="1112">
        <f t="shared" si="0"/>
        <v>2.1141649048625794E-3</v>
      </c>
      <c r="E51" s="1112">
        <f t="shared" si="1"/>
        <v>-1.1681335474996293E-2</v>
      </c>
      <c r="F51" s="638"/>
      <c r="G51" s="638"/>
    </row>
    <row r="52" spans="1:7" x14ac:dyDescent="0.25">
      <c r="A52" s="1097">
        <v>43605</v>
      </c>
      <c r="B52" s="1099" t="s">
        <v>267</v>
      </c>
      <c r="C52" s="1099">
        <v>5907.12</v>
      </c>
      <c r="D52" s="1112">
        <f t="shared" si="0"/>
        <v>-2.1097046413502108E-3</v>
      </c>
      <c r="E52" s="1112">
        <f t="shared" si="1"/>
        <v>1.3774142505569076E-2</v>
      </c>
      <c r="F52" s="638"/>
      <c r="G52" s="638"/>
    </row>
    <row r="53" spans="1:7" x14ac:dyDescent="0.25">
      <c r="A53" s="1097">
        <v>43606</v>
      </c>
      <c r="B53" s="1099" t="s">
        <v>269</v>
      </c>
      <c r="C53" s="1099">
        <v>5951.37</v>
      </c>
      <c r="D53" s="1112">
        <f t="shared" si="0"/>
        <v>1.4799154334038054E-2</v>
      </c>
      <c r="E53" s="1112">
        <f t="shared" si="1"/>
        <v>7.4909600617559828E-3</v>
      </c>
      <c r="F53" s="638"/>
      <c r="G53" s="638"/>
    </row>
    <row r="54" spans="1:7" x14ac:dyDescent="0.25">
      <c r="A54" s="1097">
        <v>43607</v>
      </c>
      <c r="B54" s="1099" t="s">
        <v>270</v>
      </c>
      <c r="C54" s="1099">
        <v>5939.63</v>
      </c>
      <c r="D54" s="1112">
        <f t="shared" si="0"/>
        <v>2.0833333333333333E-3</v>
      </c>
      <c r="E54" s="1112">
        <f t="shared" si="1"/>
        <v>-1.972655035731232E-3</v>
      </c>
      <c r="F54" s="638"/>
      <c r="G54" s="638"/>
    </row>
    <row r="55" spans="1:7" x14ac:dyDescent="0.25">
      <c r="A55" s="1097">
        <v>43608</v>
      </c>
      <c r="B55" s="1099" t="s">
        <v>271</v>
      </c>
      <c r="C55" s="1099">
        <v>6032.69</v>
      </c>
      <c r="D55" s="1112">
        <f t="shared" si="0"/>
        <v>4.1580041580041582E-3</v>
      </c>
      <c r="E55" s="1112">
        <f t="shared" si="1"/>
        <v>1.5667642597266072E-2</v>
      </c>
      <c r="F55" s="638"/>
      <c r="G55" s="638"/>
    </row>
    <row r="56" spans="1:7" x14ac:dyDescent="0.25">
      <c r="A56" s="1097">
        <v>43609</v>
      </c>
      <c r="B56" s="1099" t="s">
        <v>272</v>
      </c>
      <c r="C56" s="1099">
        <v>6057.35</v>
      </c>
      <c r="D56" s="1112">
        <f t="shared" si="0"/>
        <v>2.070393374741201E-3</v>
      </c>
      <c r="E56" s="1112">
        <f t="shared" si="1"/>
        <v>4.087728691512537E-3</v>
      </c>
      <c r="F56" s="638"/>
      <c r="G56" s="638"/>
    </row>
    <row r="57" spans="1:7" x14ac:dyDescent="0.25">
      <c r="A57" s="1097">
        <v>43612</v>
      </c>
      <c r="B57" s="1099" t="s">
        <v>273</v>
      </c>
      <c r="C57" s="1099">
        <v>6098.97</v>
      </c>
      <c r="D57" s="1112">
        <f t="shared" si="0"/>
        <v>2.0661157024793389E-3</v>
      </c>
      <c r="E57" s="1112">
        <f t="shared" si="1"/>
        <v>6.8709914401512027E-3</v>
      </c>
      <c r="F57" s="638"/>
      <c r="G57" s="638"/>
    </row>
    <row r="58" spans="1:7" x14ac:dyDescent="0.25">
      <c r="A58" s="1097">
        <v>43613</v>
      </c>
      <c r="B58" s="1099" t="s">
        <v>274</v>
      </c>
      <c r="C58" s="1099">
        <v>6033.14</v>
      </c>
      <c r="D58" s="1112">
        <f t="shared" si="0"/>
        <v>1.2371134020618556E-2</v>
      </c>
      <c r="E58" s="1112">
        <f t="shared" si="1"/>
        <v>-1.0793625808948056E-2</v>
      </c>
      <c r="F58" s="638"/>
      <c r="G58" s="638"/>
    </row>
    <row r="59" spans="1:7" x14ac:dyDescent="0.25">
      <c r="A59" s="1097">
        <v>43614</v>
      </c>
      <c r="B59" s="1099" t="s">
        <v>220</v>
      </c>
      <c r="C59" s="1099">
        <v>6104.1</v>
      </c>
      <c r="D59" s="1112">
        <f t="shared" si="0"/>
        <v>2.0366598778004071E-3</v>
      </c>
      <c r="E59" s="1112">
        <f t="shared" si="1"/>
        <v>1.1761702861196663E-2</v>
      </c>
      <c r="F59" s="638"/>
      <c r="G59" s="638"/>
    </row>
    <row r="60" spans="1:7" x14ac:dyDescent="0.25">
      <c r="A60" s="1097">
        <v>43616</v>
      </c>
      <c r="B60" s="1099" t="s">
        <v>275</v>
      </c>
      <c r="C60" s="1099">
        <v>6209.11</v>
      </c>
      <c r="D60" s="1112">
        <f t="shared" si="0"/>
        <v>2.0325203252032522E-3</v>
      </c>
      <c r="E60" s="1112">
        <f t="shared" si="1"/>
        <v>1.7203191297652284E-2</v>
      </c>
      <c r="F60" s="638"/>
      <c r="G60" s="638"/>
    </row>
    <row r="61" spans="1:7" x14ac:dyDescent="0.25">
      <c r="A61" s="1097">
        <v>43626</v>
      </c>
      <c r="B61" s="1099" t="s">
        <v>62</v>
      </c>
      <c r="C61" s="1099">
        <v>6289.6</v>
      </c>
      <c r="D61" s="1112">
        <f t="shared" si="0"/>
        <v>-1.0141987829614604E-2</v>
      </c>
      <c r="E61" s="1112">
        <f t="shared" si="1"/>
        <v>1.2963210508430467E-2</v>
      </c>
      <c r="F61" s="3" t="s">
        <v>16</v>
      </c>
      <c r="G61" s="3" t="s">
        <v>17</v>
      </c>
    </row>
    <row r="62" spans="1:7" x14ac:dyDescent="0.25">
      <c r="A62" s="1101">
        <v>43627</v>
      </c>
      <c r="B62" s="1099" t="s">
        <v>61</v>
      </c>
      <c r="C62" s="1099">
        <v>6305.99</v>
      </c>
      <c r="D62" s="1112">
        <f t="shared" si="0"/>
        <v>2.0491803278688526E-3</v>
      </c>
      <c r="E62" s="1112">
        <f t="shared" si="1"/>
        <v>2.6058890867462822E-3</v>
      </c>
      <c r="F62" s="638">
        <f>$F$3+$G$3*E62</f>
        <v>-0.19639683712706479</v>
      </c>
      <c r="G62" s="638">
        <f>D62-F62</f>
        <v>0.19844601745493365</v>
      </c>
    </row>
    <row r="63" spans="1:7" x14ac:dyDescent="0.25">
      <c r="A63" s="1101">
        <v>43628</v>
      </c>
      <c r="B63" s="1099" t="s">
        <v>76</v>
      </c>
      <c r="C63" s="1099">
        <v>6276.17</v>
      </c>
      <c r="D63" s="1112">
        <f t="shared" si="0"/>
        <v>2.0449897750511249E-3</v>
      </c>
      <c r="E63" s="1112">
        <f t="shared" si="1"/>
        <v>-4.7288371849621884E-3</v>
      </c>
      <c r="F63" s="638">
        <f t="shared" ref="F63:F82" si="2">$F$3+$G$3*E63</f>
        <v>-0.19587889857199681</v>
      </c>
      <c r="G63" s="638">
        <f t="shared" ref="G63:G82" si="3">D63-F63</f>
        <v>0.19792388834704794</v>
      </c>
    </row>
    <row r="64" spans="1:7" x14ac:dyDescent="0.25">
      <c r="A64" s="1101">
        <v>43629</v>
      </c>
      <c r="B64" s="1099" t="s">
        <v>274</v>
      </c>
      <c r="C64" s="1099">
        <v>6273.08</v>
      </c>
      <c r="D64" s="1112">
        <f t="shared" si="0"/>
        <v>2.0408163265306124E-3</v>
      </c>
      <c r="E64" s="1112">
        <f t="shared" si="1"/>
        <v>-4.9233848031524725E-4</v>
      </c>
      <c r="F64" s="638">
        <f t="shared" si="2"/>
        <v>-0.19617805711402664</v>
      </c>
      <c r="G64" s="638">
        <f t="shared" si="3"/>
        <v>0.19821887344055725</v>
      </c>
    </row>
    <row r="65" spans="1:7" x14ac:dyDescent="0.25">
      <c r="A65" s="1101">
        <v>43630</v>
      </c>
      <c r="B65" s="1099" t="s">
        <v>220</v>
      </c>
      <c r="C65" s="1099">
        <v>6250.26</v>
      </c>
      <c r="D65" s="1112">
        <f t="shared" si="0"/>
        <v>2.0366598778004071E-3</v>
      </c>
      <c r="E65" s="1112">
        <f t="shared" si="1"/>
        <v>-3.6377664560311219E-3</v>
      </c>
      <c r="F65" s="638">
        <f t="shared" si="2"/>
        <v>-0.1959559440643418</v>
      </c>
      <c r="G65" s="638">
        <f t="shared" si="3"/>
        <v>0.19799260394214221</v>
      </c>
    </row>
    <row r="66" spans="1:7" x14ac:dyDescent="0.25">
      <c r="A66" s="1101">
        <v>43633</v>
      </c>
      <c r="B66" s="1099" t="s">
        <v>220</v>
      </c>
      <c r="C66" s="1099">
        <v>6190.52</v>
      </c>
      <c r="D66" s="1112">
        <f t="shared" si="0"/>
        <v>0</v>
      </c>
      <c r="E66" s="1112">
        <f t="shared" si="1"/>
        <v>-9.5580023871006618E-3</v>
      </c>
      <c r="F66" s="638">
        <f t="shared" si="2"/>
        <v>-0.19553788913901662</v>
      </c>
      <c r="G66" s="638">
        <f t="shared" si="3"/>
        <v>0.19553788913901662</v>
      </c>
    </row>
    <row r="67" spans="1:7" x14ac:dyDescent="0.25">
      <c r="A67" s="1101">
        <v>43634</v>
      </c>
      <c r="B67" s="1099" t="s">
        <v>276</v>
      </c>
      <c r="C67" s="1099">
        <v>6257.33</v>
      </c>
      <c r="D67" s="1112">
        <f t="shared" si="0"/>
        <v>8.130081300813009E-3</v>
      </c>
      <c r="E67" s="1112">
        <f t="shared" si="1"/>
        <v>1.0792308239049302E-2</v>
      </c>
      <c r="F67" s="638">
        <f t="shared" si="2"/>
        <v>-0.19697491761021513</v>
      </c>
      <c r="G67" s="638">
        <f t="shared" si="3"/>
        <v>0.20510499891102812</v>
      </c>
    </row>
    <row r="68" spans="1:7" x14ac:dyDescent="0.25">
      <c r="A68" s="1101">
        <v>43635</v>
      </c>
      <c r="B68" s="1099" t="s">
        <v>277</v>
      </c>
      <c r="C68" s="1099">
        <v>6339.26</v>
      </c>
      <c r="D68" s="1112">
        <f t="shared" ref="D68:D82" si="4">(B68-B67)/B67</f>
        <v>2.0161290322580645E-3</v>
      </c>
      <c r="E68" s="1112">
        <f t="shared" ref="E68:E82" si="5">(C68-C67)/C67</f>
        <v>1.3093444008866448E-2</v>
      </c>
      <c r="F68" s="638">
        <f t="shared" si="2"/>
        <v>-0.19713741132729243</v>
      </c>
      <c r="G68" s="638">
        <f t="shared" si="3"/>
        <v>0.19915354035955049</v>
      </c>
    </row>
    <row r="69" spans="1:7" x14ac:dyDescent="0.25">
      <c r="A69" s="1101">
        <v>43636</v>
      </c>
      <c r="B69" s="1099" t="s">
        <v>278</v>
      </c>
      <c r="C69" s="1099">
        <v>6335.69</v>
      </c>
      <c r="D69" s="1112">
        <f t="shared" si="4"/>
        <v>2.012072434607646E-3</v>
      </c>
      <c r="E69" s="1112">
        <f t="shared" si="5"/>
        <v>-5.6315721393358504E-4</v>
      </c>
      <c r="F69" s="638">
        <f t="shared" si="2"/>
        <v>-0.19617305627947559</v>
      </c>
      <c r="G69" s="638">
        <f t="shared" si="3"/>
        <v>0.19818512871408325</v>
      </c>
    </row>
    <row r="70" spans="1:7" x14ac:dyDescent="0.25">
      <c r="A70" s="1101">
        <v>43637</v>
      </c>
      <c r="B70" s="1099" t="s">
        <v>71</v>
      </c>
      <c r="C70" s="1099">
        <v>6315.43</v>
      </c>
      <c r="D70" s="1112">
        <f t="shared" si="4"/>
        <v>4.0160642570281121E-3</v>
      </c>
      <c r="E70" s="1112">
        <f t="shared" si="5"/>
        <v>-3.1977574660375287E-3</v>
      </c>
      <c r="F70" s="638">
        <f t="shared" si="2"/>
        <v>-0.19598701511076561</v>
      </c>
      <c r="G70" s="638">
        <f t="shared" si="3"/>
        <v>0.20000307936779371</v>
      </c>
    </row>
    <row r="71" spans="1:7" x14ac:dyDescent="0.25">
      <c r="A71" s="1101">
        <v>43640</v>
      </c>
      <c r="B71" s="1099" t="s">
        <v>279</v>
      </c>
      <c r="C71" s="1106">
        <v>6288.46</v>
      </c>
      <c r="D71" s="1112">
        <f t="shared" si="4"/>
        <v>4.0000000000000001E-3</v>
      </c>
      <c r="E71" s="1112">
        <f t="shared" si="5"/>
        <v>-4.2704930622301657E-3</v>
      </c>
      <c r="F71" s="638">
        <f t="shared" si="2"/>
        <v>-0.19591126434596814</v>
      </c>
      <c r="G71" s="638">
        <f t="shared" si="3"/>
        <v>0.19991126434596815</v>
      </c>
    </row>
    <row r="72" spans="1:7" x14ac:dyDescent="0.25">
      <c r="A72" s="1102">
        <v>43641</v>
      </c>
      <c r="B72" s="1099" t="s">
        <v>78</v>
      </c>
      <c r="C72" s="1106">
        <v>6320.44</v>
      </c>
      <c r="D72" s="1112">
        <f t="shared" si="4"/>
        <v>3.5856573705179286E-2</v>
      </c>
      <c r="E72" s="1112">
        <f t="shared" si="5"/>
        <v>5.0855058313163419E-3</v>
      </c>
      <c r="F72" s="638">
        <f t="shared" si="2"/>
        <v>-0.19657193420175165</v>
      </c>
      <c r="G72" s="638">
        <f t="shared" si="3"/>
        <v>0.23242850790693093</v>
      </c>
    </row>
    <row r="73" spans="1:7" x14ac:dyDescent="0.25">
      <c r="A73" s="1103">
        <v>43642</v>
      </c>
      <c r="B73" s="1099">
        <v>565.5</v>
      </c>
      <c r="C73" s="1106">
        <v>6310.48</v>
      </c>
      <c r="D73" s="1112">
        <f t="shared" si="4"/>
        <v>8.7499999999999994E-2</v>
      </c>
      <c r="E73" s="1112">
        <f t="shared" si="5"/>
        <v>-1.5758396567327651E-3</v>
      </c>
      <c r="F73" s="638">
        <f t="shared" si="2"/>
        <v>-0.19610154614239125</v>
      </c>
      <c r="G73" s="638">
        <f t="shared" si="3"/>
        <v>0.28360154614239125</v>
      </c>
    </row>
    <row r="74" spans="1:7" x14ac:dyDescent="0.25">
      <c r="A74" s="1103">
        <v>43643</v>
      </c>
      <c r="B74" s="1099" t="s">
        <v>280</v>
      </c>
      <c r="C74" s="1106">
        <v>6352.7</v>
      </c>
      <c r="D74" s="1112">
        <f t="shared" si="4"/>
        <v>1.6799292661361626E-2</v>
      </c>
      <c r="E74" s="1112">
        <f t="shared" si="5"/>
        <v>6.6904577781722241E-3</v>
      </c>
      <c r="F74" s="638">
        <f t="shared" si="2"/>
        <v>-0.19668526719626495</v>
      </c>
      <c r="G74" s="638">
        <f t="shared" si="3"/>
        <v>0.21348455985762657</v>
      </c>
    </row>
    <row r="75" spans="1:7" x14ac:dyDescent="0.25">
      <c r="A75" s="1103">
        <v>43644</v>
      </c>
      <c r="B75" s="1099" t="s">
        <v>281</v>
      </c>
      <c r="C75" s="1106">
        <v>6358.62</v>
      </c>
      <c r="D75" s="1112">
        <f t="shared" si="4"/>
        <v>8.6956521739130436E-3</v>
      </c>
      <c r="E75" s="1112">
        <f t="shared" si="5"/>
        <v>9.3188722905222549E-4</v>
      </c>
      <c r="F75" s="638">
        <f t="shared" si="2"/>
        <v>-0.1962786282026637</v>
      </c>
      <c r="G75" s="638">
        <f t="shared" si="3"/>
        <v>0.20497428037657675</v>
      </c>
    </row>
    <row r="76" spans="1:7" x14ac:dyDescent="0.25">
      <c r="A76" s="1103">
        <v>43647</v>
      </c>
      <c r="B76" s="1099" t="s">
        <v>282</v>
      </c>
      <c r="C76" s="1106">
        <v>6379.68</v>
      </c>
      <c r="D76" s="1112">
        <f t="shared" si="4"/>
        <v>8.6206896551724137E-3</v>
      </c>
      <c r="E76" s="1112">
        <f t="shared" si="5"/>
        <v>3.3120394047765709E-3</v>
      </c>
      <c r="F76" s="638">
        <f t="shared" si="2"/>
        <v>-0.19644670162941061</v>
      </c>
      <c r="G76" s="638">
        <f t="shared" si="3"/>
        <v>0.20506739128458301</v>
      </c>
    </row>
    <row r="77" spans="1:7" x14ac:dyDescent="0.25">
      <c r="A77" s="1103">
        <v>43648</v>
      </c>
      <c r="B77" s="1099" t="s">
        <v>283</v>
      </c>
      <c r="C77" s="1106">
        <v>6384.89</v>
      </c>
      <c r="D77" s="1112">
        <f t="shared" si="4"/>
        <v>1.7094017094017096E-2</v>
      </c>
      <c r="E77" s="1112">
        <f t="shared" si="5"/>
        <v>8.1665538083415404E-4</v>
      </c>
      <c r="F77" s="638">
        <f t="shared" si="2"/>
        <v>-0.19627049115504214</v>
      </c>
      <c r="G77" s="638">
        <f t="shared" si="3"/>
        <v>0.21336450824905923</v>
      </c>
    </row>
    <row r="78" spans="1:7" x14ac:dyDescent="0.25">
      <c r="A78" s="1103">
        <v>43649</v>
      </c>
      <c r="B78" s="1099" t="s">
        <v>281</v>
      </c>
      <c r="C78" s="1106">
        <v>6362.62</v>
      </c>
      <c r="D78" s="1112">
        <f t="shared" si="4"/>
        <v>-2.5210084033613446E-2</v>
      </c>
      <c r="E78" s="1112">
        <f t="shared" si="5"/>
        <v>-3.4879222664760765E-3</v>
      </c>
      <c r="F78" s="638">
        <f t="shared" si="2"/>
        <v>-0.19596652524762642</v>
      </c>
      <c r="G78" s="638">
        <f t="shared" si="3"/>
        <v>0.17075644121401298</v>
      </c>
    </row>
    <row r="79" spans="1:7" x14ac:dyDescent="0.25">
      <c r="A79" s="1103">
        <v>43650</v>
      </c>
      <c r="B79" s="1099" t="s">
        <v>284</v>
      </c>
      <c r="C79" s="1106">
        <v>6375.96</v>
      </c>
      <c r="D79" s="1112">
        <f t="shared" si="4"/>
        <v>-2.5862068965517241E-2</v>
      </c>
      <c r="E79" s="1112">
        <f t="shared" si="5"/>
        <v>2.0966205745432142E-3</v>
      </c>
      <c r="F79" s="638">
        <f t="shared" si="2"/>
        <v>-0.19636087534913596</v>
      </c>
      <c r="G79" s="638">
        <f t="shared" si="3"/>
        <v>0.17049880638361872</v>
      </c>
    </row>
    <row r="80" spans="1:7" x14ac:dyDescent="0.25">
      <c r="A80" s="1103">
        <v>43651</v>
      </c>
      <c r="B80" s="1099" t="s">
        <v>285</v>
      </c>
      <c r="C80" s="1106">
        <v>6373.47</v>
      </c>
      <c r="D80" s="1112">
        <f t="shared" si="4"/>
        <v>-2.6548672566371681E-2</v>
      </c>
      <c r="E80" s="1112">
        <f t="shared" si="5"/>
        <v>-3.9052942615696798E-4</v>
      </c>
      <c r="F80" s="638">
        <f t="shared" si="2"/>
        <v>-0.19618524631679307</v>
      </c>
      <c r="G80" s="638">
        <f t="shared" si="3"/>
        <v>0.1696365737504214</v>
      </c>
    </row>
    <row r="81" spans="1:7" x14ac:dyDescent="0.25">
      <c r="A81" s="1103">
        <v>43654</v>
      </c>
      <c r="B81" s="1099" t="s">
        <v>80</v>
      </c>
      <c r="C81" s="1106">
        <v>6351.82</v>
      </c>
      <c r="D81" s="1112">
        <f t="shared" si="4"/>
        <v>-4.5454545454545456E-2</v>
      </c>
      <c r="E81" s="1112">
        <f t="shared" si="5"/>
        <v>-3.3968936858572401E-3</v>
      </c>
      <c r="F81" s="638">
        <f t="shared" si="2"/>
        <v>-0.19597295319186989</v>
      </c>
      <c r="G81" s="638">
        <f t="shared" si="3"/>
        <v>0.15051840773732444</v>
      </c>
    </row>
    <row r="82" spans="1:7" x14ac:dyDescent="0.25">
      <c r="A82" s="1103">
        <v>43655</v>
      </c>
      <c r="B82" s="1099" t="s">
        <v>284</v>
      </c>
      <c r="C82" s="1099">
        <v>6388.32</v>
      </c>
      <c r="D82" s="1112">
        <f t="shared" si="4"/>
        <v>7.6190476190476197E-2</v>
      </c>
      <c r="E82" s="1112">
        <f t="shared" si="5"/>
        <v>5.7463845008202379E-3</v>
      </c>
      <c r="F82" s="638">
        <f t="shared" si="2"/>
        <v>-0.19661860186602134</v>
      </c>
      <c r="G82" s="638">
        <f t="shared" si="3"/>
        <v>0.27280907805649757</v>
      </c>
    </row>
  </sheetData>
  <mergeCells count="9">
    <mergeCell ref="I10:J10"/>
    <mergeCell ref="I13:J13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0F360-7319-4F2B-9C5E-41676E755CA3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4" max="4" width="23" bestFit="1" customWidth="1"/>
    <col min="5" max="5" width="20" bestFit="1" customWidth="1"/>
    <col min="6" max="6" width="22.42578125" bestFit="1" customWidth="1"/>
    <col min="7" max="7" width="21.7109375" bestFit="1" customWidth="1"/>
    <col min="9" max="9" width="16" bestFit="1" customWidth="1"/>
    <col min="10" max="10" width="9.85546875" bestFit="1" customWidth="1"/>
    <col min="11" max="11" width="12.140625" bestFit="1" customWidth="1"/>
    <col min="12" max="12" width="12.42578125" bestFit="1" customWidth="1"/>
    <col min="13" max="13" width="22.85546875" bestFit="1" customWidth="1"/>
    <col min="14" max="15" width="6" bestFit="1" customWidth="1"/>
  </cols>
  <sheetData>
    <row r="1" spans="1:15" x14ac:dyDescent="0.25">
      <c r="A1" s="1" t="s">
        <v>0</v>
      </c>
      <c r="B1" s="4" t="s">
        <v>288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s="5" customFormat="1" x14ac:dyDescent="0.25">
      <c r="A2" s="1097">
        <v>43504</v>
      </c>
      <c r="B2" s="1099">
        <v>227.5</v>
      </c>
      <c r="C2" s="1099">
        <v>6521.66</v>
      </c>
      <c r="D2" s="1112"/>
      <c r="E2" s="1112"/>
      <c r="F2" s="1112"/>
      <c r="G2" s="1112"/>
    </row>
    <row r="3" spans="1:15" s="5" customFormat="1" ht="15.75" thickBot="1" x14ac:dyDescent="0.3">
      <c r="A3" s="1097">
        <v>43507</v>
      </c>
      <c r="B3" s="1099">
        <v>227.5</v>
      </c>
      <c r="C3" s="1099">
        <v>6495</v>
      </c>
      <c r="D3" s="1112">
        <f>(B3-B2)/B2</f>
        <v>0</v>
      </c>
      <c r="E3" s="1112">
        <f>(C3-C2)/C2</f>
        <v>-4.0879162667173475E-3</v>
      </c>
      <c r="F3" s="1113">
        <f>I12</f>
        <v>5.2653474945376422E-2</v>
      </c>
      <c r="G3" s="1113">
        <f>K7</f>
        <v>0.9513262920724137</v>
      </c>
      <c r="I3" s="838" t="s">
        <v>673</v>
      </c>
      <c r="J3" s="838"/>
      <c r="K3" s="838"/>
      <c r="L3" s="838"/>
      <c r="M3" s="838"/>
      <c r="N3" s="838"/>
      <c r="O3" s="838"/>
    </row>
    <row r="4" spans="1:15" s="5" customFormat="1" ht="15.75" thickTop="1" x14ac:dyDescent="0.25">
      <c r="A4" s="1097">
        <v>43508</v>
      </c>
      <c r="B4" s="1099">
        <v>220</v>
      </c>
      <c r="C4" s="1099">
        <v>6426.32</v>
      </c>
      <c r="D4" s="1112">
        <f t="shared" ref="D4:D67" si="0">(B4-B3)/B3</f>
        <v>-3.2967032967032968E-2</v>
      </c>
      <c r="E4" s="1112">
        <f t="shared" ref="E4:E67" si="1">(C4-C3)/C3</f>
        <v>-1.0574287913779875E-2</v>
      </c>
      <c r="F4" s="1112"/>
      <c r="G4" s="1112"/>
      <c r="I4" s="839" t="s">
        <v>664</v>
      </c>
      <c r="J4" s="840"/>
      <c r="K4" s="843" t="s">
        <v>665</v>
      </c>
      <c r="L4" s="844"/>
      <c r="M4" s="223" t="s">
        <v>666</v>
      </c>
      <c r="N4" s="844" t="s">
        <v>667</v>
      </c>
      <c r="O4" s="846" t="s">
        <v>630</v>
      </c>
    </row>
    <row r="5" spans="1:15" s="5" customFormat="1" ht="15.75" thickBot="1" x14ac:dyDescent="0.3">
      <c r="A5" s="1097">
        <v>43509</v>
      </c>
      <c r="B5" s="1099">
        <v>218.75</v>
      </c>
      <c r="C5" s="1099">
        <v>6419.11</v>
      </c>
      <c r="D5" s="1112">
        <f t="shared" si="0"/>
        <v>-5.681818181818182E-3</v>
      </c>
      <c r="E5" s="1112">
        <f t="shared" si="1"/>
        <v>-1.1219484868478439E-3</v>
      </c>
      <c r="F5" s="1112"/>
      <c r="G5" s="1112"/>
      <c r="I5" s="841"/>
      <c r="J5" s="842"/>
      <c r="K5" s="224" t="s">
        <v>668</v>
      </c>
      <c r="L5" s="225" t="s">
        <v>669</v>
      </c>
      <c r="M5" s="225" t="s">
        <v>670</v>
      </c>
      <c r="N5" s="845"/>
      <c r="O5" s="847"/>
    </row>
    <row r="6" spans="1:15" s="5" customFormat="1" ht="16.5" customHeight="1" thickTop="1" x14ac:dyDescent="0.25">
      <c r="A6" s="1097">
        <v>43510</v>
      </c>
      <c r="B6" s="1099">
        <v>221.25</v>
      </c>
      <c r="C6" s="1099">
        <v>6420.01</v>
      </c>
      <c r="D6" s="1112">
        <f t="shared" si="0"/>
        <v>1.1428571428571429E-2</v>
      </c>
      <c r="E6" s="1112">
        <f t="shared" si="1"/>
        <v>1.4020635259413621E-4</v>
      </c>
      <c r="F6" s="1112"/>
      <c r="G6" s="1112"/>
      <c r="I6" s="848" t="s">
        <v>671</v>
      </c>
      <c r="J6" s="226" t="s">
        <v>672</v>
      </c>
      <c r="K6" s="227">
        <v>4755581.251737142</v>
      </c>
      <c r="L6" s="228">
        <v>7086362.7655456588</v>
      </c>
      <c r="M6" s="229"/>
      <c r="N6" s="228">
        <v>0.67108916225106019</v>
      </c>
      <c r="O6" s="230">
        <v>0.50487423806195086</v>
      </c>
    </row>
    <row r="7" spans="1:15" ht="15.75" thickBot="1" x14ac:dyDescent="0.3">
      <c r="A7" s="1097">
        <v>43511</v>
      </c>
      <c r="B7" s="1099">
        <v>220</v>
      </c>
      <c r="C7" s="1099">
        <v>6389.08</v>
      </c>
      <c r="D7" s="1112">
        <f t="shared" si="0"/>
        <v>-5.6497175141242938E-3</v>
      </c>
      <c r="E7" s="1112">
        <f t="shared" si="1"/>
        <v>-4.8177495050631212E-3</v>
      </c>
      <c r="F7" s="638"/>
      <c r="G7" s="638"/>
      <c r="I7" s="849"/>
      <c r="J7" s="231" t="s">
        <v>679</v>
      </c>
      <c r="K7" s="232">
        <v>0.9513262920724137</v>
      </c>
      <c r="L7" s="233">
        <v>1.0959499407760676</v>
      </c>
      <c r="M7" s="233">
        <v>0.11422197491759865</v>
      </c>
      <c r="N7" s="233">
        <v>0.86803808885537004</v>
      </c>
      <c r="O7" s="234">
        <v>0.38901350673705726</v>
      </c>
    </row>
    <row r="8" spans="1:15" ht="15.75" thickTop="1" x14ac:dyDescent="0.25">
      <c r="A8" s="1097">
        <v>43514</v>
      </c>
      <c r="B8" s="1099">
        <v>212.5</v>
      </c>
      <c r="C8" s="1099">
        <v>6497.81</v>
      </c>
      <c r="D8" s="1112">
        <f t="shared" si="0"/>
        <v>-3.4090909090909088E-2</v>
      </c>
      <c r="E8" s="1112">
        <f t="shared" si="1"/>
        <v>1.7018099632498025E-2</v>
      </c>
      <c r="F8" s="638"/>
      <c r="G8" s="638"/>
      <c r="I8" s="850" t="s">
        <v>695</v>
      </c>
      <c r="J8" s="850"/>
      <c r="K8" s="850"/>
      <c r="L8" s="850"/>
      <c r="M8" s="850"/>
      <c r="N8" s="850"/>
      <c r="O8" s="850"/>
    </row>
    <row r="9" spans="1:15" x14ac:dyDescent="0.25">
      <c r="A9" s="1097">
        <v>43515</v>
      </c>
      <c r="B9" s="1099">
        <v>228.75</v>
      </c>
      <c r="C9" s="1099">
        <v>6494.66</v>
      </c>
      <c r="D9" s="1112">
        <f t="shared" si="0"/>
        <v>7.6470588235294124E-2</v>
      </c>
      <c r="E9" s="1112">
        <f t="shared" si="1"/>
        <v>-4.8477871775268059E-4</v>
      </c>
      <c r="F9" s="638"/>
      <c r="G9" s="638"/>
    </row>
    <row r="10" spans="1:15" ht="15.75" thickBot="1" x14ac:dyDescent="0.3">
      <c r="A10" s="1097">
        <v>43516</v>
      </c>
      <c r="B10" s="1099">
        <v>212.5</v>
      </c>
      <c r="C10" s="1099">
        <v>6512.78</v>
      </c>
      <c r="D10" s="1112">
        <f t="shared" si="0"/>
        <v>-7.1038251366120214E-2</v>
      </c>
      <c r="E10" s="1112">
        <f t="shared" si="1"/>
        <v>2.7899843871734458E-3</v>
      </c>
      <c r="F10" s="638"/>
      <c r="G10" s="638"/>
      <c r="I10" s="838" t="s">
        <v>674</v>
      </c>
      <c r="J10" s="838"/>
      <c r="K10" s="222"/>
    </row>
    <row r="11" spans="1:15" ht="16.5" thickTop="1" thickBot="1" x14ac:dyDescent="0.3">
      <c r="A11" s="1097">
        <v>43517</v>
      </c>
      <c r="B11" s="1099">
        <v>218.75</v>
      </c>
      <c r="C11" s="1099">
        <v>6537.76</v>
      </c>
      <c r="D11" s="1112">
        <f t="shared" si="0"/>
        <v>2.9411764705882353E-2</v>
      </c>
      <c r="E11" s="1112">
        <f t="shared" si="1"/>
        <v>3.8355356698676255E-3</v>
      </c>
      <c r="F11" s="638"/>
      <c r="G11" s="638"/>
      <c r="I11" s="494" t="s">
        <v>675</v>
      </c>
      <c r="J11" s="495" t="s">
        <v>676</v>
      </c>
      <c r="K11" s="222"/>
    </row>
    <row r="12" spans="1:15" ht="16.5" thickTop="1" thickBot="1" x14ac:dyDescent="0.3">
      <c r="A12" s="1097">
        <v>43518</v>
      </c>
      <c r="B12" s="1099">
        <v>217.5</v>
      </c>
      <c r="C12" s="1099">
        <v>6501.37</v>
      </c>
      <c r="D12" s="1112">
        <f t="shared" si="0"/>
        <v>-5.7142857142857143E-3</v>
      </c>
      <c r="E12" s="1112">
        <f t="shared" si="1"/>
        <v>-5.5661266244096336E-3</v>
      </c>
      <c r="F12" s="638"/>
      <c r="G12" s="638"/>
      <c r="I12" s="496">
        <v>5.2653474945376422E-2</v>
      </c>
      <c r="J12" s="497">
        <v>2</v>
      </c>
      <c r="K12" s="222"/>
    </row>
    <row r="13" spans="1:15" ht="15.75" thickTop="1" x14ac:dyDescent="0.25">
      <c r="A13" s="1097">
        <v>43521</v>
      </c>
      <c r="B13" s="1099">
        <v>217.5</v>
      </c>
      <c r="C13" s="1099">
        <v>6525.35</v>
      </c>
      <c r="D13" s="1112">
        <f t="shared" si="0"/>
        <v>0</v>
      </c>
      <c r="E13" s="1112">
        <f t="shared" si="1"/>
        <v>3.6884533567541106E-3</v>
      </c>
      <c r="F13" s="638"/>
      <c r="G13" s="638"/>
    </row>
    <row r="14" spans="1:15" x14ac:dyDescent="0.25">
      <c r="A14" s="1097">
        <v>43522</v>
      </c>
      <c r="B14" s="1099">
        <v>217.5</v>
      </c>
      <c r="C14" s="1099">
        <v>6540.95</v>
      </c>
      <c r="D14" s="1112">
        <f t="shared" si="0"/>
        <v>0</v>
      </c>
      <c r="E14" s="1112">
        <f t="shared" si="1"/>
        <v>2.3906763621873851E-3</v>
      </c>
      <c r="F14" s="638"/>
      <c r="G14" s="638"/>
    </row>
    <row r="15" spans="1:15" x14ac:dyDescent="0.25">
      <c r="A15" s="1097">
        <v>43523</v>
      </c>
      <c r="B15" s="1099">
        <v>217.5</v>
      </c>
      <c r="C15" s="1099">
        <v>6525.68</v>
      </c>
      <c r="D15" s="1112">
        <f t="shared" si="0"/>
        <v>0</v>
      </c>
      <c r="E15" s="1112">
        <f t="shared" si="1"/>
        <v>-2.334523272613233E-3</v>
      </c>
      <c r="F15" s="638"/>
      <c r="G15" s="638"/>
    </row>
    <row r="16" spans="1:15" x14ac:dyDescent="0.25">
      <c r="A16" s="1097">
        <v>43524</v>
      </c>
      <c r="B16" s="1099">
        <v>212.5</v>
      </c>
      <c r="C16" s="1099">
        <v>6443.34</v>
      </c>
      <c r="D16" s="1112">
        <f t="shared" si="0"/>
        <v>-2.2988505747126436E-2</v>
      </c>
      <c r="E16" s="1112">
        <f t="shared" si="1"/>
        <v>-1.2617842125265129E-2</v>
      </c>
      <c r="F16" s="638"/>
      <c r="G16" s="638"/>
    </row>
    <row r="17" spans="1:16" x14ac:dyDescent="0.25">
      <c r="A17" s="1097">
        <v>43525</v>
      </c>
      <c r="B17" s="1099">
        <v>218.75</v>
      </c>
      <c r="C17" s="1099">
        <v>6499.88</v>
      </c>
      <c r="D17" s="1112">
        <f t="shared" si="0"/>
        <v>2.9411764705882353E-2</v>
      </c>
      <c r="E17" s="1112">
        <f t="shared" si="1"/>
        <v>8.7749521211048873E-3</v>
      </c>
      <c r="F17" s="638"/>
      <c r="G17" s="638"/>
    </row>
    <row r="18" spans="1:16" x14ac:dyDescent="0.25">
      <c r="A18" s="1097">
        <v>43528</v>
      </c>
      <c r="B18" s="1099">
        <v>212.5</v>
      </c>
      <c r="C18" s="1099">
        <v>6488.41</v>
      </c>
      <c r="D18" s="1112">
        <f t="shared" si="0"/>
        <v>-2.8571428571428571E-2</v>
      </c>
      <c r="E18" s="1112">
        <f t="shared" si="1"/>
        <v>-1.7646479627316588E-3</v>
      </c>
      <c r="F18" s="638"/>
      <c r="G18" s="638"/>
    </row>
    <row r="19" spans="1:16" x14ac:dyDescent="0.25">
      <c r="A19" s="1097">
        <v>43529</v>
      </c>
      <c r="B19" s="1099">
        <v>220</v>
      </c>
      <c r="C19" s="1099">
        <v>6441.27</v>
      </c>
      <c r="D19" s="1112">
        <f t="shared" si="0"/>
        <v>3.5294117647058823E-2</v>
      </c>
      <c r="E19" s="1112">
        <f t="shared" si="1"/>
        <v>-7.265262213700956E-3</v>
      </c>
      <c r="F19" s="638"/>
      <c r="G19" s="638"/>
    </row>
    <row r="20" spans="1:16" x14ac:dyDescent="0.25">
      <c r="A20" s="1097">
        <v>43530</v>
      </c>
      <c r="B20" s="1099">
        <v>220</v>
      </c>
      <c r="C20" s="1099">
        <v>6457.95</v>
      </c>
      <c r="D20" s="1112">
        <f t="shared" si="0"/>
        <v>0</v>
      </c>
      <c r="E20" s="1112">
        <f t="shared" si="1"/>
        <v>2.5895514393899622E-3</v>
      </c>
      <c r="F20" s="638"/>
      <c r="G20" s="638"/>
    </row>
    <row r="21" spans="1:16" x14ac:dyDescent="0.25">
      <c r="A21" s="1097">
        <v>43532</v>
      </c>
      <c r="B21" s="1099">
        <v>220</v>
      </c>
      <c r="C21" s="1099">
        <v>6383.06</v>
      </c>
      <c r="D21" s="1112">
        <f t="shared" si="0"/>
        <v>0</v>
      </c>
      <c r="E21" s="1112">
        <f t="shared" si="1"/>
        <v>-1.1596559279647476E-2</v>
      </c>
      <c r="F21" s="638"/>
      <c r="G21" s="638"/>
    </row>
    <row r="22" spans="1:16" x14ac:dyDescent="0.25">
      <c r="A22" s="1097">
        <v>43535</v>
      </c>
      <c r="B22" s="1099">
        <v>212.5</v>
      </c>
      <c r="C22" s="1099">
        <v>6366.43</v>
      </c>
      <c r="D22" s="1112">
        <f t="shared" si="0"/>
        <v>-3.4090909090909088E-2</v>
      </c>
      <c r="E22" s="1112">
        <f t="shared" si="1"/>
        <v>-2.6053334920868843E-3</v>
      </c>
      <c r="F22" s="638"/>
      <c r="G22" s="638"/>
      <c r="P22" s="222"/>
    </row>
    <row r="23" spans="1:16" x14ac:dyDescent="0.25">
      <c r="A23" s="1097">
        <v>43536</v>
      </c>
      <c r="B23" s="1099">
        <v>213.75</v>
      </c>
      <c r="C23" s="1099">
        <v>6353.77</v>
      </c>
      <c r="D23" s="1112">
        <f t="shared" si="0"/>
        <v>5.8823529411764705E-3</v>
      </c>
      <c r="E23" s="1112">
        <f t="shared" si="1"/>
        <v>-1.9885555955221142E-3</v>
      </c>
      <c r="F23" s="638"/>
      <c r="G23" s="638"/>
      <c r="P23" s="222"/>
    </row>
    <row r="24" spans="1:16" x14ac:dyDescent="0.25">
      <c r="A24" s="1097">
        <v>43537</v>
      </c>
      <c r="B24" s="1099">
        <v>213.75</v>
      </c>
      <c r="C24" s="1099">
        <v>6377.57</v>
      </c>
      <c r="D24" s="1112">
        <f t="shared" si="0"/>
        <v>0</v>
      </c>
      <c r="E24" s="1112">
        <f t="shared" si="1"/>
        <v>3.7458076071370653E-3</v>
      </c>
      <c r="F24" s="638"/>
      <c r="G24" s="638"/>
      <c r="P24" s="222"/>
    </row>
    <row r="25" spans="1:16" x14ac:dyDescent="0.25">
      <c r="A25" s="1097">
        <v>43538</v>
      </c>
      <c r="B25" s="1099">
        <v>225</v>
      </c>
      <c r="C25" s="1099">
        <v>6413.26</v>
      </c>
      <c r="D25" s="1112">
        <f t="shared" si="0"/>
        <v>5.2631578947368418E-2</v>
      </c>
      <c r="E25" s="1112">
        <f t="shared" si="1"/>
        <v>5.596175345782251E-3</v>
      </c>
      <c r="F25" s="638"/>
      <c r="G25" s="638"/>
      <c r="P25" s="222"/>
    </row>
    <row r="26" spans="1:16" x14ac:dyDescent="0.25">
      <c r="A26" s="1097">
        <v>43539</v>
      </c>
      <c r="B26" s="1099">
        <v>228.75</v>
      </c>
      <c r="C26" s="1099">
        <v>6461.18</v>
      </c>
      <c r="D26" s="1112">
        <f t="shared" si="0"/>
        <v>1.6666666666666666E-2</v>
      </c>
      <c r="E26" s="1112">
        <f t="shared" si="1"/>
        <v>7.4720189108191575E-3</v>
      </c>
      <c r="F26" s="638"/>
      <c r="G26" s="638"/>
      <c r="P26" s="222"/>
    </row>
    <row r="27" spans="1:16" ht="15.75" customHeight="1" x14ac:dyDescent="0.25">
      <c r="A27" s="1097">
        <v>43542</v>
      </c>
      <c r="B27" s="1099">
        <v>222.5</v>
      </c>
      <c r="C27" s="1099">
        <v>6509.44</v>
      </c>
      <c r="D27" s="1112">
        <f t="shared" si="0"/>
        <v>-2.7322404371584699E-2</v>
      </c>
      <c r="E27" s="1112">
        <f t="shared" si="1"/>
        <v>7.4692238878965311E-3</v>
      </c>
      <c r="F27" s="638"/>
      <c r="G27" s="638"/>
      <c r="P27" s="222"/>
    </row>
    <row r="28" spans="1:16" x14ac:dyDescent="0.25">
      <c r="A28" s="1097">
        <v>43543</v>
      </c>
      <c r="B28" s="1099">
        <v>221.25</v>
      </c>
      <c r="C28" s="1099">
        <v>6480.27</v>
      </c>
      <c r="D28" s="1112">
        <f t="shared" si="0"/>
        <v>-5.6179775280898875E-3</v>
      </c>
      <c r="E28" s="1112">
        <f t="shared" si="1"/>
        <v>-4.4811842493362201E-3</v>
      </c>
      <c r="F28" s="638"/>
      <c r="G28" s="638"/>
    </row>
    <row r="29" spans="1:16" x14ac:dyDescent="0.25">
      <c r="A29" s="1097">
        <v>43544</v>
      </c>
      <c r="B29" s="1099">
        <v>221.25</v>
      </c>
      <c r="C29" s="1099">
        <v>6482.7</v>
      </c>
      <c r="D29" s="1112">
        <f t="shared" si="0"/>
        <v>0</v>
      </c>
      <c r="E29" s="1112">
        <f t="shared" si="1"/>
        <v>3.7498437565091909E-4</v>
      </c>
      <c r="F29" s="638"/>
      <c r="G29" s="638"/>
    </row>
    <row r="30" spans="1:16" x14ac:dyDescent="0.25">
      <c r="A30" s="1097">
        <v>43545</v>
      </c>
      <c r="B30" s="1099">
        <v>222.5</v>
      </c>
      <c r="C30" s="1099">
        <v>6501.77</v>
      </c>
      <c r="D30" s="1112">
        <f t="shared" si="0"/>
        <v>5.6497175141242938E-3</v>
      </c>
      <c r="E30" s="1112">
        <f t="shared" si="1"/>
        <v>2.9416755364278183E-3</v>
      </c>
      <c r="F30" s="638"/>
      <c r="G30" s="638"/>
    </row>
    <row r="31" spans="1:16" x14ac:dyDescent="0.25">
      <c r="A31" s="1097">
        <v>43546</v>
      </c>
      <c r="B31" s="1099">
        <v>222.5</v>
      </c>
      <c r="C31" s="1099">
        <v>6525.27</v>
      </c>
      <c r="D31" s="1112">
        <f t="shared" si="0"/>
        <v>0</v>
      </c>
      <c r="E31" s="1112">
        <f t="shared" si="1"/>
        <v>3.6144003863563304E-3</v>
      </c>
      <c r="F31" s="638"/>
      <c r="G31" s="638"/>
    </row>
    <row r="32" spans="1:16" x14ac:dyDescent="0.25">
      <c r="A32" s="1097">
        <v>43549</v>
      </c>
      <c r="B32" s="1099">
        <v>222.5</v>
      </c>
      <c r="C32" s="1099">
        <v>6411.25</v>
      </c>
      <c r="D32" s="1112">
        <f t="shared" si="0"/>
        <v>0</v>
      </c>
      <c r="E32" s="1112">
        <f t="shared" si="1"/>
        <v>-1.7473606456131382E-2</v>
      </c>
      <c r="F32" s="638"/>
      <c r="G32" s="638"/>
    </row>
    <row r="33" spans="1:7" x14ac:dyDescent="0.25">
      <c r="A33" s="1097">
        <v>43550</v>
      </c>
      <c r="B33" s="1099">
        <v>218.75</v>
      </c>
      <c r="C33" s="1099">
        <v>6469.99</v>
      </c>
      <c r="D33" s="1112">
        <f t="shared" si="0"/>
        <v>-1.6853932584269662E-2</v>
      </c>
      <c r="E33" s="1112">
        <f t="shared" si="1"/>
        <v>9.162019886917493E-3</v>
      </c>
      <c r="F33" s="638"/>
      <c r="G33" s="638"/>
    </row>
    <row r="34" spans="1:7" x14ac:dyDescent="0.25">
      <c r="A34" s="1097">
        <v>43551</v>
      </c>
      <c r="B34" s="1099">
        <v>218.75</v>
      </c>
      <c r="C34" s="1099">
        <v>6444.73</v>
      </c>
      <c r="D34" s="1112">
        <f t="shared" si="0"/>
        <v>0</v>
      </c>
      <c r="E34" s="1112">
        <f t="shared" si="1"/>
        <v>-3.9041791409260632E-3</v>
      </c>
      <c r="F34" s="638"/>
      <c r="G34" s="638"/>
    </row>
    <row r="35" spans="1:7" x14ac:dyDescent="0.25">
      <c r="A35" s="1097">
        <v>43552</v>
      </c>
      <c r="B35" s="1099">
        <v>223.75</v>
      </c>
      <c r="C35" s="1099">
        <v>6480.78</v>
      </c>
      <c r="D35" s="1112">
        <f t="shared" si="0"/>
        <v>2.2857142857142857E-2</v>
      </c>
      <c r="E35" s="1112">
        <f t="shared" si="1"/>
        <v>5.5937176576831282E-3</v>
      </c>
      <c r="F35" s="638"/>
      <c r="G35" s="638"/>
    </row>
    <row r="36" spans="1:7" x14ac:dyDescent="0.25">
      <c r="A36" s="1097">
        <v>43553</v>
      </c>
      <c r="B36" s="1099">
        <v>225</v>
      </c>
      <c r="C36" s="1099">
        <v>6468.75</v>
      </c>
      <c r="D36" s="1112">
        <f t="shared" si="0"/>
        <v>5.5865921787709499E-3</v>
      </c>
      <c r="E36" s="1112">
        <f t="shared" si="1"/>
        <v>-1.8562580430133019E-3</v>
      </c>
      <c r="F36" s="638"/>
      <c r="G36" s="638"/>
    </row>
    <row r="37" spans="1:7" x14ac:dyDescent="0.25">
      <c r="A37" s="1097">
        <v>43556</v>
      </c>
      <c r="B37" s="1099">
        <v>240</v>
      </c>
      <c r="C37" s="1099">
        <v>6452.61</v>
      </c>
      <c r="D37" s="1112">
        <f t="shared" si="0"/>
        <v>6.6666666666666666E-2</v>
      </c>
      <c r="E37" s="1112">
        <f t="shared" si="1"/>
        <v>-2.4950724637681668E-3</v>
      </c>
      <c r="F37" s="638"/>
      <c r="G37" s="638"/>
    </row>
    <row r="38" spans="1:7" x14ac:dyDescent="0.25">
      <c r="A38" s="1097">
        <v>43557</v>
      </c>
      <c r="B38" s="1099">
        <v>237.5</v>
      </c>
      <c r="C38" s="1099">
        <v>6476.06</v>
      </c>
      <c r="D38" s="1112">
        <f t="shared" si="0"/>
        <v>-1.0416666666666666E-2</v>
      </c>
      <c r="E38" s="1112">
        <f t="shared" si="1"/>
        <v>3.6341883361927542E-3</v>
      </c>
      <c r="F38" s="638"/>
      <c r="G38" s="638"/>
    </row>
    <row r="39" spans="1:7" x14ac:dyDescent="0.25">
      <c r="A39" s="1097">
        <v>43559</v>
      </c>
      <c r="B39" s="1099">
        <v>237.5</v>
      </c>
      <c r="C39" s="1099">
        <v>6494.62</v>
      </c>
      <c r="D39" s="1112">
        <f t="shared" si="0"/>
        <v>0</v>
      </c>
      <c r="E39" s="1112">
        <f t="shared" si="1"/>
        <v>2.8659400932047403E-3</v>
      </c>
      <c r="F39" s="638"/>
      <c r="G39" s="638"/>
    </row>
    <row r="40" spans="1:7" x14ac:dyDescent="0.25">
      <c r="A40" s="1097">
        <v>43560</v>
      </c>
      <c r="B40" s="1099">
        <v>238.75</v>
      </c>
      <c r="C40" s="1099">
        <v>6474.01</v>
      </c>
      <c r="D40" s="1112">
        <f t="shared" si="0"/>
        <v>5.263157894736842E-3</v>
      </c>
      <c r="E40" s="1112">
        <f t="shared" si="1"/>
        <v>-3.1733958260836926E-3</v>
      </c>
      <c r="F40" s="638"/>
      <c r="G40" s="638"/>
    </row>
    <row r="41" spans="1:7" x14ac:dyDescent="0.25">
      <c r="A41" s="1097">
        <v>43563</v>
      </c>
      <c r="B41" s="1099">
        <v>240</v>
      </c>
      <c r="C41" s="1099">
        <v>6425.73</v>
      </c>
      <c r="D41" s="1112">
        <f t="shared" si="0"/>
        <v>5.235602094240838E-3</v>
      </c>
      <c r="E41" s="1112">
        <f t="shared" si="1"/>
        <v>-7.4575108781111945E-3</v>
      </c>
      <c r="F41" s="638"/>
      <c r="G41" s="638"/>
    </row>
    <row r="42" spans="1:7" x14ac:dyDescent="0.25">
      <c r="A42" s="1097">
        <v>43564</v>
      </c>
      <c r="B42" s="1099">
        <v>250</v>
      </c>
      <c r="C42" s="1099">
        <v>6484.34</v>
      </c>
      <c r="D42" s="1112">
        <f t="shared" si="0"/>
        <v>4.1666666666666664E-2</v>
      </c>
      <c r="E42" s="1112">
        <f t="shared" si="1"/>
        <v>9.1211426561652268E-3</v>
      </c>
      <c r="F42" s="638"/>
      <c r="G42" s="638"/>
    </row>
    <row r="43" spans="1:7" x14ac:dyDescent="0.25">
      <c r="A43" s="1097">
        <v>43565</v>
      </c>
      <c r="B43" s="1099">
        <v>250</v>
      </c>
      <c r="C43" s="1099">
        <v>6478.32</v>
      </c>
      <c r="D43" s="1112">
        <f t="shared" si="0"/>
        <v>0</v>
      </c>
      <c r="E43" s="1112">
        <f t="shared" si="1"/>
        <v>-9.283905532406438E-4</v>
      </c>
      <c r="F43" s="638"/>
      <c r="G43" s="638"/>
    </row>
    <row r="44" spans="1:7" x14ac:dyDescent="0.25">
      <c r="A44" s="1097">
        <v>43566</v>
      </c>
      <c r="B44" s="1099">
        <v>240</v>
      </c>
      <c r="C44" s="1099">
        <v>6410.16</v>
      </c>
      <c r="D44" s="1112">
        <f t="shared" si="0"/>
        <v>-0.04</v>
      </c>
      <c r="E44" s="1112">
        <f t="shared" si="1"/>
        <v>-1.0521246249027503E-2</v>
      </c>
      <c r="F44" s="638"/>
      <c r="G44" s="638"/>
    </row>
    <row r="45" spans="1:7" x14ac:dyDescent="0.25">
      <c r="A45" s="1097">
        <v>43567</v>
      </c>
      <c r="B45" s="1099">
        <v>240</v>
      </c>
      <c r="C45" s="1099">
        <v>6405.86</v>
      </c>
      <c r="D45" s="1112">
        <f t="shared" si="0"/>
        <v>0</v>
      </c>
      <c r="E45" s="1112">
        <f t="shared" si="1"/>
        <v>-6.7081008898376674E-4</v>
      </c>
      <c r="F45" s="638"/>
      <c r="G45" s="638"/>
    </row>
    <row r="46" spans="1:7" x14ac:dyDescent="0.25">
      <c r="A46" s="1097">
        <v>43570</v>
      </c>
      <c r="B46" s="1099">
        <v>262.5</v>
      </c>
      <c r="C46" s="1099">
        <v>6435.15</v>
      </c>
      <c r="D46" s="1112">
        <f t="shared" si="0"/>
        <v>9.375E-2</v>
      </c>
      <c r="E46" s="1112">
        <f t="shared" si="1"/>
        <v>4.5723759182998017E-3</v>
      </c>
      <c r="F46" s="638"/>
      <c r="G46" s="638"/>
    </row>
    <row r="47" spans="1:7" x14ac:dyDescent="0.25">
      <c r="A47" s="1097">
        <v>43571</v>
      </c>
      <c r="B47" s="1099">
        <v>263.75</v>
      </c>
      <c r="C47" s="1099">
        <v>6481.54</v>
      </c>
      <c r="D47" s="1112">
        <f t="shared" si="0"/>
        <v>4.7619047619047623E-3</v>
      </c>
      <c r="E47" s="1112">
        <f t="shared" si="1"/>
        <v>7.2088451706642936E-3</v>
      </c>
      <c r="F47" s="638"/>
      <c r="G47" s="638"/>
    </row>
    <row r="48" spans="1:7" x14ac:dyDescent="0.25">
      <c r="A48" s="1097">
        <v>43573</v>
      </c>
      <c r="B48" s="1099">
        <v>256.25</v>
      </c>
      <c r="C48" s="1099">
        <v>6507.22</v>
      </c>
      <c r="D48" s="1112">
        <f t="shared" si="0"/>
        <v>-2.843601895734597E-2</v>
      </c>
      <c r="E48" s="1112">
        <f t="shared" si="1"/>
        <v>3.962021371464234E-3</v>
      </c>
      <c r="F48" s="638"/>
      <c r="G48" s="638"/>
    </row>
    <row r="49" spans="1:7" x14ac:dyDescent="0.25">
      <c r="A49" s="1097">
        <v>43577</v>
      </c>
      <c r="B49" s="1099">
        <v>262.5</v>
      </c>
      <c r="C49" s="1099">
        <v>6414.74</v>
      </c>
      <c r="D49" s="1112">
        <f t="shared" si="0"/>
        <v>2.4390243902439025E-2</v>
      </c>
      <c r="E49" s="1112">
        <f t="shared" si="1"/>
        <v>-1.4211906159619694E-2</v>
      </c>
      <c r="F49" s="638"/>
      <c r="G49" s="638"/>
    </row>
    <row r="50" spans="1:7" x14ac:dyDescent="0.25">
      <c r="A50" s="1097">
        <v>43578</v>
      </c>
      <c r="B50" s="1099">
        <v>265</v>
      </c>
      <c r="C50" s="1099">
        <v>6462.82</v>
      </c>
      <c r="D50" s="1112">
        <f t="shared" si="0"/>
        <v>9.5238095238095247E-3</v>
      </c>
      <c r="E50" s="1112">
        <f t="shared" si="1"/>
        <v>7.4952375310612636E-3</v>
      </c>
      <c r="F50" s="638"/>
      <c r="G50" s="638"/>
    </row>
    <row r="51" spans="1:7" x14ac:dyDescent="0.25">
      <c r="A51" s="1097">
        <v>43579</v>
      </c>
      <c r="B51" s="1099">
        <v>265</v>
      </c>
      <c r="C51" s="1099">
        <v>6447.88</v>
      </c>
      <c r="D51" s="1112">
        <f t="shared" si="0"/>
        <v>0</v>
      </c>
      <c r="E51" s="1112">
        <f t="shared" si="1"/>
        <v>-2.3116843730754686E-3</v>
      </c>
      <c r="F51" s="638"/>
      <c r="G51" s="638"/>
    </row>
    <row r="52" spans="1:7" x14ac:dyDescent="0.25">
      <c r="A52" s="1097">
        <v>43580</v>
      </c>
      <c r="B52" s="1099">
        <v>285</v>
      </c>
      <c r="C52" s="1099">
        <v>6372.78</v>
      </c>
      <c r="D52" s="1112">
        <f t="shared" si="0"/>
        <v>7.5471698113207544E-2</v>
      </c>
      <c r="E52" s="1112">
        <f t="shared" si="1"/>
        <v>-1.1647239092538999E-2</v>
      </c>
      <c r="F52" s="638"/>
      <c r="G52" s="638"/>
    </row>
    <row r="53" spans="1:7" x14ac:dyDescent="0.25">
      <c r="A53" s="1097">
        <v>43581</v>
      </c>
      <c r="B53" s="1099">
        <v>305</v>
      </c>
      <c r="C53" s="1099">
        <v>6401.08</v>
      </c>
      <c r="D53" s="1112">
        <f t="shared" si="0"/>
        <v>7.0175438596491224E-2</v>
      </c>
      <c r="E53" s="1112">
        <f t="shared" si="1"/>
        <v>4.4407621163762411E-3</v>
      </c>
      <c r="F53" s="638"/>
      <c r="G53" s="638"/>
    </row>
    <row r="54" spans="1:7" x14ac:dyDescent="0.25">
      <c r="A54" s="1097">
        <v>43584</v>
      </c>
      <c r="B54" s="1099">
        <v>320</v>
      </c>
      <c r="C54" s="1099">
        <v>6425.89</v>
      </c>
      <c r="D54" s="1112">
        <f t="shared" si="0"/>
        <v>4.9180327868852458E-2</v>
      </c>
      <c r="E54" s="1112">
        <f t="shared" si="1"/>
        <v>3.8759084404507366E-3</v>
      </c>
      <c r="F54" s="638"/>
      <c r="G54" s="638"/>
    </row>
    <row r="55" spans="1:7" x14ac:dyDescent="0.25">
      <c r="A55" s="1097">
        <v>43585</v>
      </c>
      <c r="B55" s="1099">
        <v>292.5</v>
      </c>
      <c r="C55" s="1099">
        <v>6455.35</v>
      </c>
      <c r="D55" s="1112">
        <f t="shared" si="0"/>
        <v>-8.59375E-2</v>
      </c>
      <c r="E55" s="1112">
        <f t="shared" si="1"/>
        <v>4.5845789454846001E-3</v>
      </c>
      <c r="F55" s="638"/>
      <c r="G55" s="638"/>
    </row>
    <row r="56" spans="1:7" x14ac:dyDescent="0.25">
      <c r="A56" s="1097">
        <v>43587</v>
      </c>
      <c r="B56" s="1099">
        <v>292.5</v>
      </c>
      <c r="C56" s="1099">
        <v>6374.42</v>
      </c>
      <c r="D56" s="1112">
        <f t="shared" si="0"/>
        <v>0</v>
      </c>
      <c r="E56" s="1112">
        <f t="shared" si="1"/>
        <v>-1.253688800762163E-2</v>
      </c>
      <c r="F56" s="638"/>
      <c r="G56" s="638"/>
    </row>
    <row r="57" spans="1:7" x14ac:dyDescent="0.25">
      <c r="A57" s="1097">
        <v>43588</v>
      </c>
      <c r="B57" s="1099">
        <v>362.5</v>
      </c>
      <c r="C57" s="1099">
        <v>6319.45</v>
      </c>
      <c r="D57" s="1112">
        <f t="shared" si="0"/>
        <v>0.23931623931623933</v>
      </c>
      <c r="E57" s="1112">
        <f t="shared" si="1"/>
        <v>-8.6235296701504226E-3</v>
      </c>
      <c r="F57" s="638"/>
      <c r="G57" s="638"/>
    </row>
    <row r="58" spans="1:7" x14ac:dyDescent="0.25">
      <c r="A58" s="1097">
        <v>43591</v>
      </c>
      <c r="B58" s="1099">
        <v>360</v>
      </c>
      <c r="C58" s="1099">
        <v>6256.35</v>
      </c>
      <c r="D58" s="1112">
        <f t="shared" si="0"/>
        <v>-6.8965517241379309E-3</v>
      </c>
      <c r="E58" s="1112">
        <f t="shared" si="1"/>
        <v>-9.9850461669922942E-3</v>
      </c>
      <c r="F58" s="638"/>
      <c r="G58" s="638"/>
    </row>
    <row r="59" spans="1:7" x14ac:dyDescent="0.25">
      <c r="A59" s="1097">
        <v>43592</v>
      </c>
      <c r="B59" s="1099">
        <v>357.5</v>
      </c>
      <c r="C59" s="1099">
        <v>6297.31</v>
      </c>
      <c r="D59" s="1112">
        <f t="shared" si="0"/>
        <v>-6.9444444444444441E-3</v>
      </c>
      <c r="E59" s="1112">
        <f t="shared" si="1"/>
        <v>6.5469483005266707E-3</v>
      </c>
      <c r="F59" s="638"/>
      <c r="G59" s="638"/>
    </row>
    <row r="60" spans="1:7" x14ac:dyDescent="0.25">
      <c r="A60" s="1097">
        <v>43593</v>
      </c>
      <c r="B60" s="1099">
        <v>270</v>
      </c>
      <c r="C60" s="1099">
        <v>6270.2</v>
      </c>
      <c r="D60" s="1112">
        <f t="shared" si="0"/>
        <v>-0.24475524475524477</v>
      </c>
      <c r="E60" s="1112">
        <f t="shared" si="1"/>
        <v>-4.3050127752962105E-3</v>
      </c>
      <c r="F60" s="638"/>
      <c r="G60" s="638"/>
    </row>
    <row r="61" spans="1:7" x14ac:dyDescent="0.25">
      <c r="A61" s="1097">
        <v>43594</v>
      </c>
      <c r="B61" s="1099">
        <v>251.25</v>
      </c>
      <c r="C61" s="1099">
        <v>6198.8</v>
      </c>
      <c r="D61" s="1112">
        <f t="shared" si="0"/>
        <v>-6.9444444444444448E-2</v>
      </c>
      <c r="E61" s="1112">
        <f t="shared" si="1"/>
        <v>-1.1387196580651278E-2</v>
      </c>
      <c r="F61" s="3" t="s">
        <v>16</v>
      </c>
      <c r="G61" s="3" t="s">
        <v>17</v>
      </c>
    </row>
    <row r="62" spans="1:7" x14ac:dyDescent="0.25">
      <c r="A62" s="1101">
        <v>43595</v>
      </c>
      <c r="B62" s="1099">
        <v>251.25</v>
      </c>
      <c r="C62" s="1099">
        <v>6209.11</v>
      </c>
      <c r="D62" s="1112">
        <f t="shared" si="0"/>
        <v>0</v>
      </c>
      <c r="E62" s="1112">
        <f t="shared" si="1"/>
        <v>1.6632251403496628E-3</v>
      </c>
      <c r="F62" s="638">
        <f>$F$3+$G$3*E62</f>
        <v>5.4235744751026889E-2</v>
      </c>
      <c r="G62" s="638">
        <f>D62-F62</f>
        <v>-5.4235744751026889E-2</v>
      </c>
    </row>
    <row r="63" spans="1:7" x14ac:dyDescent="0.25">
      <c r="A63" s="1101">
        <v>43598</v>
      </c>
      <c r="B63" s="1099">
        <v>273.75</v>
      </c>
      <c r="C63" s="1099">
        <v>6135.39</v>
      </c>
      <c r="D63" s="1112">
        <f t="shared" si="0"/>
        <v>8.9552238805970144E-2</v>
      </c>
      <c r="E63" s="1112">
        <f t="shared" si="1"/>
        <v>-1.1872877111212292E-2</v>
      </c>
      <c r="F63" s="638">
        <f t="shared" ref="F63:F82" si="2">$F$3+$G$3*E63</f>
        <v>4.1358494786935401E-2</v>
      </c>
      <c r="G63" s="638">
        <f t="shared" ref="G63:G82" si="3">D63-F63</f>
        <v>4.8193744019034743E-2</v>
      </c>
    </row>
    <row r="64" spans="1:7" x14ac:dyDescent="0.25">
      <c r="A64" s="1101">
        <v>43599</v>
      </c>
      <c r="B64" s="1099">
        <v>268.75</v>
      </c>
      <c r="C64" s="1099">
        <v>6071.2</v>
      </c>
      <c r="D64" s="1112">
        <f t="shared" si="0"/>
        <v>-1.8264840182648401E-2</v>
      </c>
      <c r="E64" s="1112">
        <f t="shared" si="1"/>
        <v>-1.0462252603339071E-2</v>
      </c>
      <c r="F64" s="638">
        <f t="shared" si="2"/>
        <v>4.2700458969516908E-2</v>
      </c>
      <c r="G64" s="638">
        <f t="shared" si="3"/>
        <v>-6.0965299152165309E-2</v>
      </c>
    </row>
    <row r="65" spans="1:7" x14ac:dyDescent="0.25">
      <c r="A65" s="1101">
        <v>43600</v>
      </c>
      <c r="B65" s="1099">
        <v>272.5</v>
      </c>
      <c r="C65" s="1099">
        <v>5980.88</v>
      </c>
      <c r="D65" s="1112">
        <f t="shared" si="0"/>
        <v>1.3953488372093023E-2</v>
      </c>
      <c r="E65" s="1112">
        <f t="shared" si="1"/>
        <v>-1.4876795361707688E-2</v>
      </c>
      <c r="F65" s="638">
        <f t="shared" si="2"/>
        <v>3.8500788376002966E-2</v>
      </c>
      <c r="G65" s="638">
        <f t="shared" si="3"/>
        <v>-2.4547300003909943E-2</v>
      </c>
    </row>
    <row r="66" spans="1:7" x14ac:dyDescent="0.25">
      <c r="A66" s="1101">
        <v>43601</v>
      </c>
      <c r="B66" s="1099">
        <v>283.75</v>
      </c>
      <c r="C66" s="1099">
        <v>5895.73</v>
      </c>
      <c r="D66" s="1112">
        <f t="shared" si="0"/>
        <v>4.1284403669724773E-2</v>
      </c>
      <c r="E66" s="1112">
        <f t="shared" si="1"/>
        <v>-1.4237035352657225E-2</v>
      </c>
      <c r="F66" s="638">
        <f t="shared" si="2"/>
        <v>3.9109408893229156E-2</v>
      </c>
      <c r="G66" s="638">
        <f t="shared" si="3"/>
        <v>2.1749947764956173E-3</v>
      </c>
    </row>
    <row r="67" spans="1:7" x14ac:dyDescent="0.25">
      <c r="A67" s="1101">
        <v>43602</v>
      </c>
      <c r="B67" s="1099">
        <v>283.75</v>
      </c>
      <c r="C67" s="1099">
        <v>5826.86</v>
      </c>
      <c r="D67" s="1112">
        <f t="shared" si="0"/>
        <v>0</v>
      </c>
      <c r="E67" s="1112">
        <f t="shared" si="1"/>
        <v>-1.1681335474996293E-2</v>
      </c>
      <c r="F67" s="638">
        <f t="shared" si="2"/>
        <v>4.1540713381494253E-2</v>
      </c>
      <c r="G67" s="638">
        <f t="shared" si="3"/>
        <v>-4.1540713381494253E-2</v>
      </c>
    </row>
    <row r="68" spans="1:7" x14ac:dyDescent="0.25">
      <c r="A68" s="1101">
        <v>43605</v>
      </c>
      <c r="B68" s="1099">
        <v>282.5</v>
      </c>
      <c r="C68" s="1099">
        <v>5907.12</v>
      </c>
      <c r="D68" s="1112">
        <f t="shared" ref="D68:D82" si="4">(B68-B67)/B67</f>
        <v>-4.4052863436123352E-3</v>
      </c>
      <c r="E68" s="1112">
        <f t="shared" ref="E68:E82" si="5">(C68-C67)/C67</f>
        <v>1.3774142505569076E-2</v>
      </c>
      <c r="F68" s="638">
        <f t="shared" si="2"/>
        <v>6.575717886167648E-2</v>
      </c>
      <c r="G68" s="638">
        <f t="shared" si="3"/>
        <v>-7.0162465205288821E-2</v>
      </c>
    </row>
    <row r="69" spans="1:7" x14ac:dyDescent="0.25">
      <c r="A69" s="1101">
        <v>43606</v>
      </c>
      <c r="B69" s="1099">
        <v>280</v>
      </c>
      <c r="C69" s="1099">
        <v>5951.37</v>
      </c>
      <c r="D69" s="1112">
        <f t="shared" si="4"/>
        <v>-8.8495575221238937E-3</v>
      </c>
      <c r="E69" s="1112">
        <f t="shared" si="5"/>
        <v>7.4909600617559828E-3</v>
      </c>
      <c r="F69" s="638">
        <f t="shared" si="2"/>
        <v>5.9779822204989279E-2</v>
      </c>
      <c r="G69" s="638">
        <f t="shared" si="3"/>
        <v>-6.8629379727113166E-2</v>
      </c>
    </row>
    <row r="70" spans="1:7" x14ac:dyDescent="0.25">
      <c r="A70" s="1101">
        <v>43607</v>
      </c>
      <c r="B70" s="1099">
        <v>280</v>
      </c>
      <c r="C70" s="1099">
        <v>5939.63</v>
      </c>
      <c r="D70" s="1112">
        <f t="shared" si="4"/>
        <v>0</v>
      </c>
      <c r="E70" s="1112">
        <f t="shared" si="5"/>
        <v>-1.972655035731232E-3</v>
      </c>
      <c r="F70" s="638">
        <f t="shared" si="2"/>
        <v>5.0776836344696256E-2</v>
      </c>
      <c r="G70" s="638">
        <f t="shared" si="3"/>
        <v>-5.0776836344696256E-2</v>
      </c>
    </row>
    <row r="71" spans="1:7" x14ac:dyDescent="0.25">
      <c r="A71" s="1101">
        <v>43608</v>
      </c>
      <c r="B71" s="1099">
        <v>287.5</v>
      </c>
      <c r="C71" s="1099">
        <v>6032.69</v>
      </c>
      <c r="D71" s="1112">
        <f t="shared" si="4"/>
        <v>2.6785714285714284E-2</v>
      </c>
      <c r="E71" s="1112">
        <f t="shared" si="5"/>
        <v>1.5667642597266072E-2</v>
      </c>
      <c r="F71" s="638">
        <f t="shared" si="2"/>
        <v>6.7558515282949358E-2</v>
      </c>
      <c r="G71" s="638">
        <f t="shared" si="3"/>
        <v>-4.077280099723507E-2</v>
      </c>
    </row>
    <row r="72" spans="1:7" x14ac:dyDescent="0.25">
      <c r="A72" s="1102">
        <v>43609</v>
      </c>
      <c r="B72" s="1117" t="s">
        <v>22</v>
      </c>
      <c r="C72" s="1106">
        <v>6057.35</v>
      </c>
      <c r="D72" s="1112">
        <f t="shared" si="4"/>
        <v>-2.6086956521739129E-2</v>
      </c>
      <c r="E72" s="1112">
        <f t="shared" si="5"/>
        <v>4.087728691512537E-3</v>
      </c>
      <c r="F72" s="638">
        <f t="shared" si="2"/>
        <v>5.6542238724471061E-2</v>
      </c>
      <c r="G72" s="638">
        <f t="shared" si="3"/>
        <v>-8.2629195246210194E-2</v>
      </c>
    </row>
    <row r="73" spans="1:7" x14ac:dyDescent="0.25">
      <c r="A73" s="1103">
        <v>43612</v>
      </c>
      <c r="B73" s="1117" t="s">
        <v>22</v>
      </c>
      <c r="C73" s="1099">
        <v>6098.97</v>
      </c>
      <c r="D73" s="1112">
        <f t="shared" si="4"/>
        <v>0</v>
      </c>
      <c r="E73" s="1112">
        <f t="shared" si="5"/>
        <v>6.8709914401512027E-3</v>
      </c>
      <c r="F73" s="638">
        <f t="shared" si="2"/>
        <v>5.9190029754996758E-2</v>
      </c>
      <c r="G73" s="638">
        <f t="shared" si="3"/>
        <v>-5.9190029754996758E-2</v>
      </c>
    </row>
    <row r="74" spans="1:7" x14ac:dyDescent="0.25">
      <c r="A74" s="1103">
        <v>43613</v>
      </c>
      <c r="B74" s="1117" t="s">
        <v>98</v>
      </c>
      <c r="C74" s="1099">
        <v>6033.14</v>
      </c>
      <c r="D74" s="1112">
        <f t="shared" si="4"/>
        <v>-7.1428571428571426E-3</v>
      </c>
      <c r="E74" s="1112">
        <f t="shared" si="5"/>
        <v>-1.0793625808948056E-2</v>
      </c>
      <c r="F74" s="638">
        <f t="shared" si="2"/>
        <v>4.2385214926532758E-2</v>
      </c>
      <c r="G74" s="638">
        <f t="shared" si="3"/>
        <v>-4.9528072069389903E-2</v>
      </c>
    </row>
    <row r="75" spans="1:7" x14ac:dyDescent="0.25">
      <c r="A75" s="1103">
        <v>43614</v>
      </c>
      <c r="B75" s="1117" t="s">
        <v>101</v>
      </c>
      <c r="C75" s="1099">
        <v>6104.1</v>
      </c>
      <c r="D75" s="1112">
        <f t="shared" si="4"/>
        <v>-7.1942446043165471E-3</v>
      </c>
      <c r="E75" s="1112">
        <f t="shared" si="5"/>
        <v>1.1761702861196663E-2</v>
      </c>
      <c r="F75" s="638">
        <f t="shared" si="2"/>
        <v>6.3842692116776137E-2</v>
      </c>
      <c r="G75" s="638">
        <f t="shared" si="3"/>
        <v>-7.1036936721092681E-2</v>
      </c>
    </row>
    <row r="76" spans="1:7" x14ac:dyDescent="0.25">
      <c r="A76" s="1103">
        <v>43616</v>
      </c>
      <c r="B76" s="1117" t="s">
        <v>101</v>
      </c>
      <c r="C76" s="1099">
        <v>6209.11</v>
      </c>
      <c r="D76" s="1112">
        <f t="shared" si="4"/>
        <v>0</v>
      </c>
      <c r="E76" s="1112">
        <f t="shared" si="5"/>
        <v>1.7203191297652284E-2</v>
      </c>
      <c r="F76" s="638">
        <f t="shared" si="2"/>
        <v>6.9019323134384386E-2</v>
      </c>
      <c r="G76" s="638">
        <f t="shared" si="3"/>
        <v>-6.9019323134384386E-2</v>
      </c>
    </row>
    <row r="77" spans="1:7" x14ac:dyDescent="0.25">
      <c r="A77" s="1103">
        <v>43626</v>
      </c>
      <c r="B77" s="1107" t="s">
        <v>98</v>
      </c>
      <c r="C77" s="1099">
        <v>6289.6</v>
      </c>
      <c r="D77" s="1112">
        <f t="shared" si="4"/>
        <v>7.246376811594203E-3</v>
      </c>
      <c r="E77" s="1112">
        <f t="shared" si="5"/>
        <v>1.2963210508430467E-2</v>
      </c>
      <c r="F77" s="638">
        <f t="shared" si="2"/>
        <v>6.4985717931715731E-2</v>
      </c>
      <c r="G77" s="638">
        <f t="shared" si="3"/>
        <v>-5.773934112012153E-2</v>
      </c>
    </row>
    <row r="78" spans="1:7" x14ac:dyDescent="0.25">
      <c r="A78" s="1103">
        <v>43627</v>
      </c>
      <c r="B78" s="1107" t="s">
        <v>100</v>
      </c>
      <c r="C78" s="1099">
        <v>6305.99</v>
      </c>
      <c r="D78" s="1112">
        <f t="shared" si="4"/>
        <v>1.4388489208633094E-2</v>
      </c>
      <c r="E78" s="1112">
        <f t="shared" si="5"/>
        <v>2.6058890867462822E-3</v>
      </c>
      <c r="F78" s="638">
        <f t="shared" si="2"/>
        <v>5.5132525747822729E-2</v>
      </c>
      <c r="G78" s="638">
        <f t="shared" si="3"/>
        <v>-4.0744036539189635E-2</v>
      </c>
    </row>
    <row r="79" spans="1:7" x14ac:dyDescent="0.25">
      <c r="A79" s="1103">
        <v>43628</v>
      </c>
      <c r="B79" s="1107" t="s">
        <v>289</v>
      </c>
      <c r="C79" s="1099">
        <v>6276.17</v>
      </c>
      <c r="D79" s="1112">
        <f t="shared" si="4"/>
        <v>-2.8368794326241134E-2</v>
      </c>
      <c r="E79" s="1112">
        <f t="shared" si="5"/>
        <v>-4.7288371849621884E-3</v>
      </c>
      <c r="F79" s="638">
        <f t="shared" si="2"/>
        <v>4.8154807800392191E-2</v>
      </c>
      <c r="G79" s="638">
        <f t="shared" si="3"/>
        <v>-7.6523602126633325E-2</v>
      </c>
    </row>
    <row r="80" spans="1:7" x14ac:dyDescent="0.25">
      <c r="A80" s="1103">
        <v>43629</v>
      </c>
      <c r="B80" s="1107" t="s">
        <v>290</v>
      </c>
      <c r="C80" s="1099">
        <v>6273.08</v>
      </c>
      <c r="D80" s="1112">
        <f t="shared" si="4"/>
        <v>-7.2992700729927005E-3</v>
      </c>
      <c r="E80" s="1112">
        <f t="shared" si="5"/>
        <v>-4.9233848031524725E-4</v>
      </c>
      <c r="F80" s="638">
        <f t="shared" si="2"/>
        <v>5.2185100404453552E-2</v>
      </c>
      <c r="G80" s="638">
        <f t="shared" si="3"/>
        <v>-5.9484370477446251E-2</v>
      </c>
    </row>
    <row r="81" spans="1:7" x14ac:dyDescent="0.25">
      <c r="A81" s="1103">
        <v>43630</v>
      </c>
      <c r="B81" s="1107" t="s">
        <v>101</v>
      </c>
      <c r="C81" s="1099">
        <v>6250.26</v>
      </c>
      <c r="D81" s="1112">
        <f t="shared" si="4"/>
        <v>1.4705882352941176E-2</v>
      </c>
      <c r="E81" s="1112">
        <f t="shared" si="5"/>
        <v>-3.6377664560311219E-3</v>
      </c>
      <c r="F81" s="638">
        <f t="shared" si="2"/>
        <v>4.9192772071334927E-2</v>
      </c>
      <c r="G81" s="638">
        <f t="shared" si="3"/>
        <v>-3.4486889718393754E-2</v>
      </c>
    </row>
    <row r="82" spans="1:7" x14ac:dyDescent="0.25">
      <c r="A82" s="1103">
        <v>43633</v>
      </c>
      <c r="B82" s="1107" t="s">
        <v>289</v>
      </c>
      <c r="C82" s="1099">
        <v>6190.52</v>
      </c>
      <c r="D82" s="1112">
        <f t="shared" si="4"/>
        <v>-7.246376811594203E-3</v>
      </c>
      <c r="E82" s="1112">
        <f t="shared" si="5"/>
        <v>-9.5580023871006618E-3</v>
      </c>
      <c r="F82" s="638">
        <f t="shared" si="2"/>
        <v>4.3560695974836666E-2</v>
      </c>
      <c r="G82" s="638">
        <f t="shared" si="3"/>
        <v>-5.0807072786430867E-2</v>
      </c>
    </row>
  </sheetData>
  <mergeCells count="8">
    <mergeCell ref="I10:J10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B5CFF-350A-4FFC-ABB6-3356025131DD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3" max="3" width="11" bestFit="1" customWidth="1"/>
    <col min="4" max="4" width="23" bestFit="1" customWidth="1"/>
    <col min="5" max="5" width="20" bestFit="1" customWidth="1"/>
    <col min="6" max="6" width="22.42578125" bestFit="1" customWidth="1"/>
    <col min="7" max="7" width="21.7109375" bestFit="1" customWidth="1"/>
    <col min="9" max="9" width="19.7109375" bestFit="1" customWidth="1"/>
    <col min="10" max="10" width="9.85546875" bestFit="1" customWidth="1"/>
    <col min="11" max="11" width="10.7109375" bestFit="1" customWidth="1"/>
    <col min="12" max="12" width="11.42578125" bestFit="1" customWidth="1"/>
    <col min="13" max="13" width="22.85546875" bestFit="1" customWidth="1"/>
    <col min="14" max="15" width="6" bestFit="1" customWidth="1"/>
  </cols>
  <sheetData>
    <row r="1" spans="1:15" x14ac:dyDescent="0.25">
      <c r="A1" s="1" t="s">
        <v>0</v>
      </c>
      <c r="B1" s="4" t="s">
        <v>291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x14ac:dyDescent="0.25">
      <c r="A2" s="1097">
        <v>43984</v>
      </c>
      <c r="B2" s="1110">
        <v>615.29999999999995</v>
      </c>
      <c r="C2" s="1099">
        <v>4847.5</v>
      </c>
      <c r="D2" s="638"/>
      <c r="E2" s="638"/>
      <c r="F2" s="638"/>
      <c r="G2" s="638"/>
    </row>
    <row r="3" spans="1:15" ht="15.75" thickBot="1" x14ac:dyDescent="0.3">
      <c r="A3" s="1097">
        <v>43985</v>
      </c>
      <c r="B3" s="1110">
        <v>607.85</v>
      </c>
      <c r="C3" s="1099">
        <v>4941</v>
      </c>
      <c r="D3" s="638">
        <f>(B3-B2)/B2</f>
        <v>-1.2107914838290155E-2</v>
      </c>
      <c r="E3" s="638">
        <f>(C3-C2)/C2</f>
        <v>1.9288292934502321E-2</v>
      </c>
      <c r="F3" s="1100">
        <f>I12</f>
        <v>0.43949706631494356</v>
      </c>
      <c r="G3" s="1100">
        <f>K7</f>
        <v>0.58463536715750963</v>
      </c>
      <c r="I3" s="851" t="s">
        <v>673</v>
      </c>
      <c r="J3" s="851"/>
      <c r="K3" s="851"/>
      <c r="L3" s="851"/>
      <c r="M3" s="851"/>
      <c r="N3" s="851"/>
      <c r="O3" s="851"/>
    </row>
    <row r="4" spans="1:15" ht="15.75" thickTop="1" x14ac:dyDescent="0.25">
      <c r="A4" s="1097">
        <v>43986</v>
      </c>
      <c r="B4" s="1110">
        <v>602.89</v>
      </c>
      <c r="C4" s="1099">
        <v>4916.7</v>
      </c>
      <c r="D4" s="638">
        <f t="shared" ref="D4:D67" si="0">(B4-B3)/B3</f>
        <v>-8.1599078720079564E-3</v>
      </c>
      <c r="E4" s="638">
        <f t="shared" ref="E4:E67" si="1">(C4-C3)/C3</f>
        <v>-4.9180327868852828E-3</v>
      </c>
      <c r="F4" s="638"/>
      <c r="G4" s="638"/>
      <c r="I4" s="852" t="s">
        <v>664</v>
      </c>
      <c r="J4" s="853"/>
      <c r="K4" s="856" t="s">
        <v>665</v>
      </c>
      <c r="L4" s="857"/>
      <c r="M4" s="236" t="s">
        <v>666</v>
      </c>
      <c r="N4" s="857" t="s">
        <v>667</v>
      </c>
      <c r="O4" s="859" t="s">
        <v>630</v>
      </c>
    </row>
    <row r="5" spans="1:15" ht="15.75" thickBot="1" x14ac:dyDescent="0.3">
      <c r="A5" s="1097">
        <v>43987</v>
      </c>
      <c r="B5" s="1110">
        <v>605.37</v>
      </c>
      <c r="C5" s="1099">
        <v>4947.78</v>
      </c>
      <c r="D5" s="638">
        <f t="shared" si="0"/>
        <v>4.1135198792483178E-3</v>
      </c>
      <c r="E5" s="638">
        <f t="shared" si="1"/>
        <v>6.3213130758435392E-3</v>
      </c>
      <c r="F5" s="638"/>
      <c r="G5" s="638"/>
      <c r="I5" s="854"/>
      <c r="J5" s="855"/>
      <c r="K5" s="237" t="s">
        <v>668</v>
      </c>
      <c r="L5" s="238" t="s">
        <v>669</v>
      </c>
      <c r="M5" s="238" t="s">
        <v>670</v>
      </c>
      <c r="N5" s="858"/>
      <c r="O5" s="860"/>
    </row>
    <row r="6" spans="1:15" ht="16.5" customHeight="1" thickTop="1" x14ac:dyDescent="0.25">
      <c r="A6" s="1097">
        <v>43990</v>
      </c>
      <c r="B6" s="1110">
        <v>622.74</v>
      </c>
      <c r="C6" s="1099">
        <v>5070.5600000000004</v>
      </c>
      <c r="D6" s="638">
        <f t="shared" si="0"/>
        <v>2.8693195896724324E-2</v>
      </c>
      <c r="E6" s="638">
        <f t="shared" si="1"/>
        <v>2.4815169631632907E-2</v>
      </c>
      <c r="F6" s="638"/>
      <c r="G6" s="638"/>
      <c r="I6" s="861" t="s">
        <v>671</v>
      </c>
      <c r="J6" s="239" t="s">
        <v>672</v>
      </c>
      <c r="K6" s="240">
        <v>581461.29975722777</v>
      </c>
      <c r="L6" s="241">
        <v>1911347.3977783828</v>
      </c>
      <c r="M6" s="242"/>
      <c r="N6" s="241">
        <v>0.30421539299087019</v>
      </c>
      <c r="O6" s="243">
        <v>0.76207166311648089</v>
      </c>
    </row>
    <row r="7" spans="1:15" ht="15.75" thickBot="1" x14ac:dyDescent="0.3">
      <c r="A7" s="1097">
        <v>43991</v>
      </c>
      <c r="B7" s="1110">
        <v>650.03</v>
      </c>
      <c r="C7" s="1099">
        <v>5035.05</v>
      </c>
      <c r="D7" s="638">
        <f t="shared" si="0"/>
        <v>4.3822462022673932E-2</v>
      </c>
      <c r="E7" s="638">
        <f t="shared" si="1"/>
        <v>-7.0031712473573367E-3</v>
      </c>
      <c r="F7" s="638"/>
      <c r="G7" s="638"/>
      <c r="I7" s="862"/>
      <c r="J7" s="244" t="s">
        <v>679</v>
      </c>
      <c r="K7" s="245">
        <v>0.58463536715750963</v>
      </c>
      <c r="L7" s="246">
        <v>0.22202733107783471</v>
      </c>
      <c r="M7" s="246">
        <v>0.3293169973030714</v>
      </c>
      <c r="N7" s="246">
        <v>2.6331684676809348</v>
      </c>
      <c r="O7" s="247">
        <v>1.0868882096523223E-2</v>
      </c>
    </row>
    <row r="8" spans="1:15" ht="15.75" thickTop="1" x14ac:dyDescent="0.25">
      <c r="A8" s="1097">
        <v>43992</v>
      </c>
      <c r="B8" s="1110">
        <v>630.17999999999995</v>
      </c>
      <c r="C8" s="1099">
        <v>4920.68</v>
      </c>
      <c r="D8" s="638">
        <f t="shared" si="0"/>
        <v>-3.0537052136055294E-2</v>
      </c>
      <c r="E8" s="638">
        <f t="shared" si="1"/>
        <v>-2.2714769466043016E-2</v>
      </c>
      <c r="F8" s="638"/>
      <c r="G8" s="638"/>
      <c r="I8" s="863" t="s">
        <v>696</v>
      </c>
      <c r="J8" s="863"/>
      <c r="K8" s="863"/>
      <c r="L8" s="863"/>
      <c r="M8" s="863"/>
      <c r="N8" s="863"/>
      <c r="O8" s="863"/>
    </row>
    <row r="9" spans="1:15" x14ac:dyDescent="0.25">
      <c r="A9" s="1097">
        <v>43993</v>
      </c>
      <c r="B9" s="1110">
        <v>610.34</v>
      </c>
      <c r="C9" s="1099">
        <v>4854.75</v>
      </c>
      <c r="D9" s="638">
        <f t="shared" si="0"/>
        <v>-3.1483068329683457E-2</v>
      </c>
      <c r="E9" s="638">
        <f t="shared" si="1"/>
        <v>-1.339855467130565E-2</v>
      </c>
      <c r="F9" s="638"/>
      <c r="G9" s="638"/>
    </row>
    <row r="10" spans="1:15" ht="15.75" thickBot="1" x14ac:dyDescent="0.3">
      <c r="A10" s="1097">
        <v>43994</v>
      </c>
      <c r="B10" s="1110">
        <v>600.41</v>
      </c>
      <c r="C10" s="1099">
        <v>4880.3500000000004</v>
      </c>
      <c r="D10" s="638">
        <f t="shared" si="0"/>
        <v>-1.6269620211685393E-2</v>
      </c>
      <c r="E10" s="638">
        <f t="shared" si="1"/>
        <v>5.2731860548947658E-3</v>
      </c>
      <c r="F10" s="638"/>
      <c r="G10" s="638"/>
      <c r="I10" s="851" t="s">
        <v>674</v>
      </c>
      <c r="J10" s="851"/>
      <c r="K10" s="235"/>
    </row>
    <row r="11" spans="1:15" ht="16.5" thickTop="1" thickBot="1" x14ac:dyDescent="0.3">
      <c r="A11" s="1097">
        <v>43997</v>
      </c>
      <c r="B11" s="1110">
        <v>615.29999999999995</v>
      </c>
      <c r="C11" s="1099">
        <v>4816.33</v>
      </c>
      <c r="D11" s="638">
        <f t="shared" si="0"/>
        <v>2.4799720191202655E-2</v>
      </c>
      <c r="E11" s="638">
        <f t="shared" si="1"/>
        <v>-1.3117911625190905E-2</v>
      </c>
      <c r="F11" s="638"/>
      <c r="G11" s="638"/>
      <c r="I11" s="490" t="s">
        <v>675</v>
      </c>
      <c r="J11" s="491" t="s">
        <v>676</v>
      </c>
      <c r="K11" s="235"/>
    </row>
    <row r="12" spans="1:15" ht="16.5" thickTop="1" thickBot="1" x14ac:dyDescent="0.3">
      <c r="A12" s="1097">
        <v>43998</v>
      </c>
      <c r="B12" s="1110">
        <v>615.29999999999995</v>
      </c>
      <c r="C12" s="1099">
        <v>4986.45</v>
      </c>
      <c r="D12" s="638">
        <f t="shared" si="0"/>
        <v>0</v>
      </c>
      <c r="E12" s="638">
        <f t="shared" si="1"/>
        <v>3.5321499980275416E-2</v>
      </c>
      <c r="F12" s="638"/>
      <c r="G12" s="638"/>
      <c r="I12" s="492">
        <v>0.43949706631494356</v>
      </c>
      <c r="J12" s="493">
        <v>2</v>
      </c>
      <c r="K12" s="235"/>
    </row>
    <row r="13" spans="1:15" ht="15.75" thickTop="1" x14ac:dyDescent="0.25">
      <c r="A13" s="1097">
        <v>43999</v>
      </c>
      <c r="B13" s="1110">
        <v>610.34</v>
      </c>
      <c r="C13" s="1099">
        <v>4987.7700000000004</v>
      </c>
      <c r="D13" s="638">
        <f t="shared" si="0"/>
        <v>-8.0611084024052055E-3</v>
      </c>
      <c r="E13" s="638">
        <f t="shared" si="1"/>
        <v>2.6471738411106471E-4</v>
      </c>
      <c r="F13" s="638"/>
      <c r="G13" s="638"/>
    </row>
    <row r="14" spans="1:15" x14ac:dyDescent="0.25">
      <c r="A14" s="1097">
        <v>44000</v>
      </c>
      <c r="B14" s="1110">
        <v>610.34</v>
      </c>
      <c r="C14" s="1099">
        <v>4925.24</v>
      </c>
      <c r="D14" s="638">
        <f t="shared" si="0"/>
        <v>0</v>
      </c>
      <c r="E14" s="638">
        <f t="shared" si="1"/>
        <v>-1.2536664681811841E-2</v>
      </c>
      <c r="F14" s="638"/>
      <c r="G14" s="638"/>
    </row>
    <row r="15" spans="1:15" x14ac:dyDescent="0.25">
      <c r="A15" s="1097">
        <v>44001</v>
      </c>
      <c r="B15" s="1110">
        <v>610.34</v>
      </c>
      <c r="C15" s="1099">
        <v>4942.2700000000004</v>
      </c>
      <c r="D15" s="638">
        <f t="shared" si="0"/>
        <v>0</v>
      </c>
      <c r="E15" s="638">
        <f t="shared" si="1"/>
        <v>3.4576995232720956E-3</v>
      </c>
      <c r="F15" s="638"/>
      <c r="G15" s="638"/>
    </row>
    <row r="16" spans="1:15" x14ac:dyDescent="0.25">
      <c r="A16" s="1097">
        <v>44004</v>
      </c>
      <c r="B16" s="1110">
        <v>605.37</v>
      </c>
      <c r="C16" s="1099">
        <v>4918.83</v>
      </c>
      <c r="D16" s="638">
        <f t="shared" si="0"/>
        <v>-8.1430022610348776E-3</v>
      </c>
      <c r="E16" s="638">
        <f t="shared" si="1"/>
        <v>-4.7427599058733148E-3</v>
      </c>
      <c r="F16" s="638"/>
      <c r="G16" s="638"/>
    </row>
    <row r="17" spans="1:16" x14ac:dyDescent="0.25">
      <c r="A17" s="1097">
        <v>44005</v>
      </c>
      <c r="B17" s="1110">
        <v>592.97</v>
      </c>
      <c r="C17" s="1099">
        <v>4879.13</v>
      </c>
      <c r="D17" s="638">
        <f t="shared" si="0"/>
        <v>-2.0483340766803734E-2</v>
      </c>
      <c r="E17" s="638">
        <f t="shared" si="1"/>
        <v>-8.0710250201775253E-3</v>
      </c>
      <c r="F17" s="638"/>
      <c r="G17" s="638"/>
    </row>
    <row r="18" spans="1:16" x14ac:dyDescent="0.25">
      <c r="A18" s="1097">
        <v>44006</v>
      </c>
      <c r="B18" s="1110">
        <v>602.89</v>
      </c>
      <c r="C18" s="1099">
        <v>4964.7299999999996</v>
      </c>
      <c r="D18" s="638">
        <f t="shared" si="0"/>
        <v>1.6729345498085836E-2</v>
      </c>
      <c r="E18" s="638">
        <f t="shared" si="1"/>
        <v>1.7544111347719667E-2</v>
      </c>
      <c r="F18" s="638"/>
      <c r="G18" s="638"/>
    </row>
    <row r="19" spans="1:16" x14ac:dyDescent="0.25">
      <c r="A19" s="1097">
        <v>44007</v>
      </c>
      <c r="B19" s="1110">
        <v>597.92999999999995</v>
      </c>
      <c r="C19" s="1099">
        <v>4896.72</v>
      </c>
      <c r="D19" s="638">
        <f t="shared" si="0"/>
        <v>-8.2270397584966355E-3</v>
      </c>
      <c r="E19" s="638">
        <f t="shared" si="1"/>
        <v>-1.3698630136986164E-2</v>
      </c>
      <c r="F19" s="638"/>
      <c r="G19" s="638"/>
    </row>
    <row r="20" spans="1:16" x14ac:dyDescent="0.25">
      <c r="A20" s="1097">
        <v>44008</v>
      </c>
      <c r="B20" s="1110">
        <v>600.41</v>
      </c>
      <c r="C20" s="1099">
        <v>4904.08</v>
      </c>
      <c r="D20" s="638">
        <f t="shared" si="0"/>
        <v>4.1476427006506087E-3</v>
      </c>
      <c r="E20" s="638">
        <f t="shared" si="1"/>
        <v>1.5030469375417977E-3</v>
      </c>
      <c r="F20" s="638"/>
      <c r="G20" s="638"/>
    </row>
    <row r="21" spans="1:16" x14ac:dyDescent="0.25">
      <c r="A21" s="1097">
        <v>44011</v>
      </c>
      <c r="B21" s="1110">
        <v>605.37</v>
      </c>
      <c r="C21" s="1099">
        <v>4901.8100000000004</v>
      </c>
      <c r="D21" s="638">
        <f t="shared" si="0"/>
        <v>8.2610216352159965E-3</v>
      </c>
      <c r="E21" s="638">
        <f t="shared" si="1"/>
        <v>-4.6287988776682416E-4</v>
      </c>
      <c r="F21" s="638"/>
      <c r="G21" s="638"/>
    </row>
    <row r="22" spans="1:16" x14ac:dyDescent="0.25">
      <c r="A22" s="1097">
        <v>44012</v>
      </c>
      <c r="B22" s="1110">
        <v>602.89</v>
      </c>
      <c r="C22" s="1099">
        <v>4905.3900000000003</v>
      </c>
      <c r="D22" s="638">
        <f t="shared" si="0"/>
        <v>-4.0966681533607845E-3</v>
      </c>
      <c r="E22" s="638">
        <f t="shared" si="1"/>
        <v>7.3034246533421878E-4</v>
      </c>
      <c r="F22" s="638"/>
      <c r="G22" s="638"/>
      <c r="P22" s="235"/>
    </row>
    <row r="23" spans="1:16" x14ac:dyDescent="0.25">
      <c r="A23" s="1097">
        <v>44013</v>
      </c>
      <c r="B23" s="1110">
        <v>622.74</v>
      </c>
      <c r="C23" s="1099">
        <v>4914.38</v>
      </c>
      <c r="D23" s="638">
        <f t="shared" si="0"/>
        <v>3.2924745807692987E-2</v>
      </c>
      <c r="E23" s="638">
        <f t="shared" si="1"/>
        <v>1.8326779318259671E-3</v>
      </c>
      <c r="F23" s="638"/>
      <c r="G23" s="638"/>
      <c r="P23" s="235"/>
    </row>
    <row r="24" spans="1:16" x14ac:dyDescent="0.25">
      <c r="A24" s="1097">
        <v>44014</v>
      </c>
      <c r="B24" s="1110">
        <v>610.34</v>
      </c>
      <c r="C24" s="1099">
        <v>4966.7700000000004</v>
      </c>
      <c r="D24" s="638">
        <f t="shared" si="0"/>
        <v>-1.9912001798503352E-2</v>
      </c>
      <c r="E24" s="638">
        <f t="shared" si="1"/>
        <v>1.0660551280120854E-2</v>
      </c>
      <c r="F24" s="638"/>
      <c r="G24" s="638"/>
      <c r="P24" s="235"/>
    </row>
    <row r="25" spans="1:16" x14ac:dyDescent="0.25">
      <c r="A25" s="1097">
        <v>44015</v>
      </c>
      <c r="B25" s="1110">
        <v>607.85</v>
      </c>
      <c r="C25" s="1099">
        <v>4973.79</v>
      </c>
      <c r="D25" s="638">
        <f t="shared" si="0"/>
        <v>-4.0796932857096188E-3</v>
      </c>
      <c r="E25" s="638">
        <f t="shared" si="1"/>
        <v>1.4133934126201789E-3</v>
      </c>
      <c r="F25" s="638"/>
      <c r="G25" s="638"/>
      <c r="P25" s="235"/>
    </row>
    <row r="26" spans="1:16" x14ac:dyDescent="0.25">
      <c r="A26" s="1097">
        <v>44018</v>
      </c>
      <c r="B26" s="1110">
        <v>610.34</v>
      </c>
      <c r="C26" s="1099">
        <v>4988.8599999999997</v>
      </c>
      <c r="D26" s="638">
        <f t="shared" si="0"/>
        <v>4.0964053631652696E-3</v>
      </c>
      <c r="E26" s="638">
        <f t="shared" si="1"/>
        <v>3.0298826448241097E-3</v>
      </c>
      <c r="F26" s="638"/>
      <c r="G26" s="638"/>
      <c r="P26" s="235"/>
    </row>
    <row r="27" spans="1:16" ht="15.75" customHeight="1" x14ac:dyDescent="0.25">
      <c r="A27" s="1097">
        <v>44019</v>
      </c>
      <c r="B27" s="1110">
        <v>610.34</v>
      </c>
      <c r="C27" s="1099">
        <v>4987.08</v>
      </c>
      <c r="D27" s="638">
        <f t="shared" si="0"/>
        <v>0</v>
      </c>
      <c r="E27" s="638">
        <f t="shared" si="1"/>
        <v>-3.5679493912431809E-4</v>
      </c>
      <c r="F27" s="638"/>
      <c r="G27" s="638"/>
      <c r="P27" s="235"/>
    </row>
    <row r="28" spans="1:16" x14ac:dyDescent="0.25">
      <c r="A28" s="1097">
        <v>44020</v>
      </c>
      <c r="B28" s="1110">
        <v>607.85</v>
      </c>
      <c r="C28" s="1099">
        <v>5076.17</v>
      </c>
      <c r="D28" s="638">
        <f t="shared" si="0"/>
        <v>-4.0796932857096188E-3</v>
      </c>
      <c r="E28" s="638">
        <f t="shared" si="1"/>
        <v>1.7864160992003365E-2</v>
      </c>
      <c r="F28" s="638"/>
      <c r="G28" s="638"/>
    </row>
    <row r="29" spans="1:16" x14ac:dyDescent="0.25">
      <c r="A29" s="1097">
        <v>44021</v>
      </c>
      <c r="B29" s="1110">
        <v>610.34</v>
      </c>
      <c r="C29" s="1099">
        <v>5052.79</v>
      </c>
      <c r="D29" s="638">
        <f t="shared" si="0"/>
        <v>4.0964053631652696E-3</v>
      </c>
      <c r="E29" s="638">
        <f t="shared" si="1"/>
        <v>-4.6058347139674421E-3</v>
      </c>
      <c r="F29" s="638"/>
      <c r="G29" s="638"/>
    </row>
    <row r="30" spans="1:16" x14ac:dyDescent="0.25">
      <c r="A30" s="1097">
        <v>44022</v>
      </c>
      <c r="B30" s="1110">
        <v>607.85</v>
      </c>
      <c r="C30" s="1099">
        <v>5031.25</v>
      </c>
      <c r="D30" s="638">
        <f t="shared" si="0"/>
        <v>-4.0796932857096188E-3</v>
      </c>
      <c r="E30" s="638">
        <f t="shared" si="1"/>
        <v>-4.2629913374590996E-3</v>
      </c>
      <c r="F30" s="638"/>
      <c r="G30" s="638"/>
    </row>
    <row r="31" spans="1:16" x14ac:dyDescent="0.25">
      <c r="A31" s="1097">
        <v>44025</v>
      </c>
      <c r="B31" s="1110">
        <v>605.37</v>
      </c>
      <c r="C31" s="1099">
        <v>5064.4399999999996</v>
      </c>
      <c r="D31" s="638">
        <f t="shared" si="0"/>
        <v>-4.0799539360039782E-3</v>
      </c>
      <c r="E31" s="638">
        <f t="shared" si="1"/>
        <v>6.596770186335324E-3</v>
      </c>
      <c r="F31" s="638"/>
      <c r="G31" s="638"/>
    </row>
    <row r="32" spans="1:16" x14ac:dyDescent="0.25">
      <c r="A32" s="1097">
        <v>44026</v>
      </c>
      <c r="B32" s="1110">
        <v>602.89</v>
      </c>
      <c r="C32" s="1099">
        <v>5079.12</v>
      </c>
      <c r="D32" s="638">
        <f t="shared" si="0"/>
        <v>-4.0966681533607845E-3</v>
      </c>
      <c r="E32" s="638">
        <f t="shared" si="1"/>
        <v>2.8986422980626274E-3</v>
      </c>
      <c r="F32" s="638"/>
      <c r="G32" s="638"/>
    </row>
    <row r="33" spans="1:7" x14ac:dyDescent="0.25">
      <c r="A33" s="1097">
        <v>44027</v>
      </c>
      <c r="B33" s="1110">
        <v>605.37</v>
      </c>
      <c r="C33" s="1099">
        <v>5075.79</v>
      </c>
      <c r="D33" s="638">
        <f t="shared" si="0"/>
        <v>4.1135198792483178E-3</v>
      </c>
      <c r="E33" s="638">
        <f t="shared" si="1"/>
        <v>-6.5562538392476011E-4</v>
      </c>
      <c r="F33" s="638"/>
      <c r="G33" s="638"/>
    </row>
    <row r="34" spans="1:7" x14ac:dyDescent="0.25">
      <c r="A34" s="1097">
        <v>44028</v>
      </c>
      <c r="B34" s="1110">
        <v>605.37</v>
      </c>
      <c r="C34" s="1099">
        <v>5098.37</v>
      </c>
      <c r="D34" s="638">
        <f t="shared" si="0"/>
        <v>0</v>
      </c>
      <c r="E34" s="638">
        <f t="shared" si="1"/>
        <v>4.4485685972035739E-3</v>
      </c>
      <c r="F34" s="638"/>
      <c r="G34" s="638"/>
    </row>
    <row r="35" spans="1:7" x14ac:dyDescent="0.25">
      <c r="A35" s="1097">
        <v>44029</v>
      </c>
      <c r="B35" s="1110">
        <v>600.41</v>
      </c>
      <c r="C35" s="1099">
        <v>5079.58</v>
      </c>
      <c r="D35" s="638">
        <f t="shared" si="0"/>
        <v>-8.193336306721569E-3</v>
      </c>
      <c r="E35" s="638">
        <f t="shared" si="1"/>
        <v>-3.6854916375233583E-3</v>
      </c>
      <c r="F35" s="638"/>
      <c r="G35" s="638"/>
    </row>
    <row r="36" spans="1:7" x14ac:dyDescent="0.25">
      <c r="A36" s="1097">
        <v>44032</v>
      </c>
      <c r="B36" s="1110">
        <v>600.41</v>
      </c>
      <c r="C36" s="1099">
        <v>5051.1000000000004</v>
      </c>
      <c r="D36" s="638">
        <f t="shared" si="0"/>
        <v>0</v>
      </c>
      <c r="E36" s="638">
        <f t="shared" si="1"/>
        <v>-5.6067627638504685E-3</v>
      </c>
      <c r="F36" s="638"/>
      <c r="G36" s="638"/>
    </row>
    <row r="37" spans="1:7" x14ac:dyDescent="0.25">
      <c r="A37" s="1097">
        <v>44033</v>
      </c>
      <c r="B37" s="1110">
        <v>615.29999999999995</v>
      </c>
      <c r="C37" s="1099">
        <v>5114.7</v>
      </c>
      <c r="D37" s="638">
        <f t="shared" si="0"/>
        <v>2.4799720191202655E-2</v>
      </c>
      <c r="E37" s="638">
        <f t="shared" si="1"/>
        <v>1.259131674288758E-2</v>
      </c>
      <c r="F37" s="638"/>
      <c r="G37" s="638"/>
    </row>
    <row r="38" spans="1:7" x14ac:dyDescent="0.25">
      <c r="A38" s="1097">
        <v>44034</v>
      </c>
      <c r="B38" s="1110">
        <v>617.78</v>
      </c>
      <c r="C38" s="1099">
        <v>5110.18</v>
      </c>
      <c r="D38" s="638">
        <f t="shared" si="0"/>
        <v>4.0305542012026956E-3</v>
      </c>
      <c r="E38" s="638">
        <f t="shared" si="1"/>
        <v>-8.8372729583348526E-4</v>
      </c>
      <c r="F38" s="638"/>
      <c r="G38" s="638"/>
    </row>
    <row r="39" spans="1:7" x14ac:dyDescent="0.25">
      <c r="A39" s="1097">
        <v>44035</v>
      </c>
      <c r="B39" s="1110">
        <v>630.17999999999995</v>
      </c>
      <c r="C39" s="1099">
        <v>5145</v>
      </c>
      <c r="D39" s="638">
        <f t="shared" si="0"/>
        <v>2.0071870245071025E-2</v>
      </c>
      <c r="E39" s="638">
        <f t="shared" si="1"/>
        <v>6.8138500013697574E-3</v>
      </c>
      <c r="F39" s="638"/>
      <c r="G39" s="638"/>
    </row>
    <row r="40" spans="1:7" x14ac:dyDescent="0.25">
      <c r="A40" s="1097">
        <v>44036</v>
      </c>
      <c r="B40" s="1110">
        <v>612.82000000000005</v>
      </c>
      <c r="C40" s="1099">
        <v>5082.99</v>
      </c>
      <c r="D40" s="638">
        <f t="shared" si="0"/>
        <v>-2.7547684788472977E-2</v>
      </c>
      <c r="E40" s="638">
        <f t="shared" si="1"/>
        <v>-1.205247813411083E-2</v>
      </c>
      <c r="F40" s="638"/>
      <c r="G40" s="638"/>
    </row>
    <row r="41" spans="1:7" x14ac:dyDescent="0.25">
      <c r="A41" s="1097">
        <v>44039</v>
      </c>
      <c r="B41" s="1110">
        <v>622.74</v>
      </c>
      <c r="C41" s="1099">
        <v>5116.66</v>
      </c>
      <c r="D41" s="638">
        <f t="shared" si="0"/>
        <v>1.6187461244737376E-2</v>
      </c>
      <c r="E41" s="638">
        <f t="shared" si="1"/>
        <v>6.6240539524964779E-3</v>
      </c>
      <c r="F41" s="638"/>
      <c r="G41" s="638"/>
    </row>
    <row r="42" spans="1:7" x14ac:dyDescent="0.25">
      <c r="A42" s="1097">
        <v>44040</v>
      </c>
      <c r="B42" s="1110">
        <v>620.26</v>
      </c>
      <c r="C42" s="1099">
        <v>5112.9799999999996</v>
      </c>
      <c r="D42" s="638">
        <f t="shared" si="0"/>
        <v>-3.9824003597007064E-3</v>
      </c>
      <c r="E42" s="638">
        <f t="shared" si="1"/>
        <v>-7.1921917813579388E-4</v>
      </c>
      <c r="F42" s="638"/>
      <c r="G42" s="638"/>
    </row>
    <row r="43" spans="1:7" x14ac:dyDescent="0.25">
      <c r="A43" s="1097">
        <v>44041</v>
      </c>
      <c r="B43" s="1110">
        <v>630.17999999999995</v>
      </c>
      <c r="C43" s="1099">
        <v>5149.62</v>
      </c>
      <c r="D43" s="638">
        <f t="shared" si="0"/>
        <v>1.5993293135136814E-2</v>
      </c>
      <c r="E43" s="638">
        <f t="shared" si="1"/>
        <v>7.1660753611397527E-3</v>
      </c>
      <c r="F43" s="638"/>
      <c r="G43" s="638"/>
    </row>
    <row r="44" spans="1:7" x14ac:dyDescent="0.25">
      <c r="A44" s="1097">
        <v>44042</v>
      </c>
      <c r="B44" s="1110">
        <v>645.07000000000005</v>
      </c>
      <c r="C44" s="1099">
        <v>5149.62</v>
      </c>
      <c r="D44" s="638">
        <f t="shared" si="0"/>
        <v>2.3628169729283856E-2</v>
      </c>
      <c r="E44" s="638">
        <f t="shared" si="1"/>
        <v>0</v>
      </c>
      <c r="F44" s="638"/>
      <c r="G44" s="638"/>
    </row>
    <row r="45" spans="1:7" x14ac:dyDescent="0.25">
      <c r="A45" s="1097">
        <v>44046</v>
      </c>
      <c r="B45" s="1110">
        <v>637.63</v>
      </c>
      <c r="C45" s="1099">
        <v>5006.22</v>
      </c>
      <c r="D45" s="638">
        <f t="shared" si="0"/>
        <v>-1.1533632008929347E-2</v>
      </c>
      <c r="E45" s="638">
        <f t="shared" si="1"/>
        <v>-2.7846714903235509E-2</v>
      </c>
      <c r="F45" s="638"/>
      <c r="G45" s="638"/>
    </row>
    <row r="46" spans="1:7" x14ac:dyDescent="0.25">
      <c r="A46" s="1097">
        <v>44047</v>
      </c>
      <c r="B46" s="1110">
        <v>645.07000000000005</v>
      </c>
      <c r="C46" s="1099">
        <v>5075</v>
      </c>
      <c r="D46" s="638">
        <f t="shared" si="0"/>
        <v>1.1668208835845325E-2</v>
      </c>
      <c r="E46" s="638">
        <f t="shared" si="1"/>
        <v>1.3738908797455913E-2</v>
      </c>
      <c r="F46" s="638"/>
      <c r="G46" s="638"/>
    </row>
    <row r="47" spans="1:7" x14ac:dyDescent="0.25">
      <c r="A47" s="1097">
        <v>44048</v>
      </c>
      <c r="B47" s="1110">
        <v>682.29</v>
      </c>
      <c r="C47" s="1099">
        <v>5127.05</v>
      </c>
      <c r="D47" s="638">
        <f t="shared" si="0"/>
        <v>5.769916443176696E-2</v>
      </c>
      <c r="E47" s="638">
        <f t="shared" si="1"/>
        <v>1.0256157635468017E-2</v>
      </c>
      <c r="F47" s="638"/>
      <c r="G47" s="638"/>
    </row>
    <row r="48" spans="1:7" x14ac:dyDescent="0.25">
      <c r="A48" s="1097">
        <v>44049</v>
      </c>
      <c r="B48" s="1110">
        <v>694.69</v>
      </c>
      <c r="C48" s="1099">
        <v>5178.2700000000004</v>
      </c>
      <c r="D48" s="638">
        <f t="shared" si="0"/>
        <v>1.8174090196250995E-2</v>
      </c>
      <c r="E48" s="638">
        <f t="shared" si="1"/>
        <v>9.9901502813509232E-3</v>
      </c>
      <c r="F48" s="638"/>
      <c r="G48" s="638"/>
    </row>
    <row r="49" spans="1:7" x14ac:dyDescent="0.25">
      <c r="A49" s="1097">
        <v>44050</v>
      </c>
      <c r="B49" s="1110">
        <v>697.17</v>
      </c>
      <c r="C49" s="1099">
        <v>5143.8900000000003</v>
      </c>
      <c r="D49" s="638">
        <f t="shared" si="0"/>
        <v>3.569937670039736E-3</v>
      </c>
      <c r="E49" s="638">
        <f t="shared" si="1"/>
        <v>-6.6392830037831372E-3</v>
      </c>
      <c r="F49" s="638"/>
      <c r="G49" s="638"/>
    </row>
    <row r="50" spans="1:7" x14ac:dyDescent="0.25">
      <c r="A50" s="1097">
        <v>44053</v>
      </c>
      <c r="B50" s="1110">
        <v>692.21</v>
      </c>
      <c r="C50" s="1099">
        <v>5157.83</v>
      </c>
      <c r="D50" s="638">
        <f t="shared" si="0"/>
        <v>-7.1144771002767228E-3</v>
      </c>
      <c r="E50" s="638">
        <f t="shared" si="1"/>
        <v>2.7100112949537411E-3</v>
      </c>
      <c r="F50" s="638"/>
      <c r="G50" s="638"/>
    </row>
    <row r="51" spans="1:7" x14ac:dyDescent="0.25">
      <c r="A51" s="1097">
        <v>44054</v>
      </c>
      <c r="B51" s="1110">
        <v>684.77</v>
      </c>
      <c r="C51" s="1099">
        <v>5190.16</v>
      </c>
      <c r="D51" s="638">
        <f t="shared" si="0"/>
        <v>-1.0748183354762362E-2</v>
      </c>
      <c r="E51" s="638">
        <f t="shared" si="1"/>
        <v>6.2681398960415385E-3</v>
      </c>
      <c r="F51" s="638"/>
      <c r="G51" s="638"/>
    </row>
    <row r="52" spans="1:7" x14ac:dyDescent="0.25">
      <c r="A52" s="1097">
        <v>44055</v>
      </c>
      <c r="B52" s="1110">
        <v>679.81</v>
      </c>
      <c r="C52" s="1099">
        <v>5233.45</v>
      </c>
      <c r="D52" s="638">
        <f t="shared" si="0"/>
        <v>-7.2433079720198553E-3</v>
      </c>
      <c r="E52" s="638">
        <f t="shared" si="1"/>
        <v>8.3407833284522958E-3</v>
      </c>
      <c r="F52" s="638"/>
      <c r="G52" s="638"/>
    </row>
    <row r="53" spans="1:7" x14ac:dyDescent="0.25">
      <c r="A53" s="1097">
        <v>44056</v>
      </c>
      <c r="B53" s="1110">
        <v>677.32</v>
      </c>
      <c r="C53" s="1099">
        <v>5239.25</v>
      </c>
      <c r="D53" s="638">
        <f t="shared" si="0"/>
        <v>-3.6627881319778993E-3</v>
      </c>
      <c r="E53" s="638">
        <f t="shared" si="1"/>
        <v>1.1082555484432223E-3</v>
      </c>
      <c r="F53" s="638"/>
      <c r="G53" s="638"/>
    </row>
    <row r="54" spans="1:7" x14ac:dyDescent="0.25">
      <c r="A54" s="1097">
        <v>44057</v>
      </c>
      <c r="B54" s="1110">
        <v>669.88</v>
      </c>
      <c r="C54" s="1099">
        <v>5247.68</v>
      </c>
      <c r="D54" s="638">
        <f t="shared" si="0"/>
        <v>-1.0984468198192958E-2</v>
      </c>
      <c r="E54" s="638">
        <f t="shared" si="1"/>
        <v>1.6090089230329323E-3</v>
      </c>
      <c r="F54" s="638"/>
      <c r="G54" s="638"/>
    </row>
    <row r="55" spans="1:7" x14ac:dyDescent="0.25">
      <c r="A55" s="1097">
        <v>44061</v>
      </c>
      <c r="B55" s="1110">
        <v>682.29</v>
      </c>
      <c r="C55" s="1099">
        <v>5295.17</v>
      </c>
      <c r="D55" s="638">
        <f t="shared" si="0"/>
        <v>1.8525706096614272E-2</v>
      </c>
      <c r="E55" s="638">
        <f t="shared" si="1"/>
        <v>9.049713397158321E-3</v>
      </c>
      <c r="F55" s="638"/>
      <c r="G55" s="638"/>
    </row>
    <row r="56" spans="1:7" x14ac:dyDescent="0.25">
      <c r="A56" s="1097">
        <v>44062</v>
      </c>
      <c r="B56" s="1110">
        <v>679.81</v>
      </c>
      <c r="C56" s="1099">
        <v>5272.81</v>
      </c>
      <c r="D56" s="638">
        <f t="shared" si="0"/>
        <v>-3.6348180392501992E-3</v>
      </c>
      <c r="E56" s="638">
        <f t="shared" si="1"/>
        <v>-4.2227161734183557E-3</v>
      </c>
      <c r="F56" s="638"/>
      <c r="G56" s="638"/>
    </row>
    <row r="57" spans="1:7" x14ac:dyDescent="0.25">
      <c r="A57" s="1097">
        <v>44067</v>
      </c>
      <c r="B57" s="1110">
        <v>674.84</v>
      </c>
      <c r="C57" s="1099">
        <v>5277.04</v>
      </c>
      <c r="D57" s="638">
        <f t="shared" si="0"/>
        <v>-7.3108662714580748E-3</v>
      </c>
      <c r="E57" s="638">
        <f t="shared" si="1"/>
        <v>8.0222879261713641E-4</v>
      </c>
      <c r="F57" s="638"/>
      <c r="G57" s="638"/>
    </row>
    <row r="58" spans="1:7" x14ac:dyDescent="0.25">
      <c r="A58" s="1097">
        <v>44068</v>
      </c>
      <c r="B58" s="1110">
        <v>674.84</v>
      </c>
      <c r="C58" s="1099">
        <v>5338.88</v>
      </c>
      <c r="D58" s="638">
        <f t="shared" si="0"/>
        <v>0</v>
      </c>
      <c r="E58" s="638">
        <f t="shared" si="1"/>
        <v>1.1718690781195546E-2</v>
      </c>
      <c r="F58" s="638"/>
      <c r="G58" s="638"/>
    </row>
    <row r="59" spans="1:7" x14ac:dyDescent="0.25">
      <c r="A59" s="1097">
        <v>44069</v>
      </c>
      <c r="B59" s="1110">
        <v>689.73</v>
      </c>
      <c r="C59" s="1099">
        <v>5340.32</v>
      </c>
      <c r="D59" s="638">
        <f t="shared" si="0"/>
        <v>2.2064489360440972E-2</v>
      </c>
      <c r="E59" s="638">
        <f t="shared" si="1"/>
        <v>2.6971949172852728E-4</v>
      </c>
      <c r="F59" s="638"/>
      <c r="G59" s="638"/>
    </row>
    <row r="60" spans="1:7" x14ac:dyDescent="0.25">
      <c r="A60" s="1097">
        <v>44070</v>
      </c>
      <c r="B60" s="1110">
        <v>697.17</v>
      </c>
      <c r="C60" s="1099">
        <v>5371.47</v>
      </c>
      <c r="D60" s="638">
        <f t="shared" si="0"/>
        <v>1.0786829628985169E-2</v>
      </c>
      <c r="E60" s="638">
        <f t="shared" si="1"/>
        <v>5.8329837912335864E-3</v>
      </c>
      <c r="F60" s="638"/>
      <c r="G60" s="638"/>
    </row>
    <row r="61" spans="1:7" x14ac:dyDescent="0.25">
      <c r="A61" s="1097">
        <v>44071</v>
      </c>
      <c r="B61" s="1110">
        <v>704.62</v>
      </c>
      <c r="C61" s="1099">
        <v>5346.65</v>
      </c>
      <c r="D61" s="638">
        <f t="shared" si="0"/>
        <v>1.0686059354246519E-2</v>
      </c>
      <c r="E61" s="638">
        <f t="shared" si="1"/>
        <v>-4.6207090424037773E-3</v>
      </c>
      <c r="F61" s="3" t="s">
        <v>16</v>
      </c>
      <c r="G61" s="3" t="s">
        <v>17</v>
      </c>
    </row>
    <row r="62" spans="1:7" x14ac:dyDescent="0.25">
      <c r="A62" s="1101">
        <v>44074</v>
      </c>
      <c r="B62" s="1110">
        <v>687.25</v>
      </c>
      <c r="C62" s="1099">
        <v>5238.4799999999996</v>
      </c>
      <c r="D62" s="638">
        <f t="shared" si="0"/>
        <v>-2.4651585251624995E-2</v>
      </c>
      <c r="E62" s="638">
        <f t="shared" si="1"/>
        <v>-2.0231359823440861E-2</v>
      </c>
      <c r="F62" s="638">
        <f>$F$3+$G$3*E62</f>
        <v>0.4276690978364705</v>
      </c>
      <c r="G62" s="638">
        <f>D62-F62</f>
        <v>-0.45232068308809548</v>
      </c>
    </row>
    <row r="63" spans="1:7" x14ac:dyDescent="0.25">
      <c r="A63" s="1101">
        <v>44075</v>
      </c>
      <c r="B63" s="1110">
        <v>694.69</v>
      </c>
      <c r="C63" s="1099">
        <v>5310.67</v>
      </c>
      <c r="D63" s="638">
        <f t="shared" si="0"/>
        <v>1.0825754819934601E-2</v>
      </c>
      <c r="E63" s="638">
        <f t="shared" si="1"/>
        <v>1.378071501656979E-2</v>
      </c>
      <c r="F63" s="638">
        <f t="shared" ref="F63:F82" si="2">$F$3+$G$3*E63</f>
        <v>0.44755375969834887</v>
      </c>
      <c r="G63" s="638">
        <f t="shared" ref="G63:G82" si="3">D63-F63</f>
        <v>-0.43672800487841429</v>
      </c>
    </row>
    <row r="64" spans="1:7" x14ac:dyDescent="0.25">
      <c r="A64" s="1101">
        <v>44076</v>
      </c>
      <c r="B64" s="1110">
        <v>694.69</v>
      </c>
      <c r="C64" s="1099">
        <v>5311.97</v>
      </c>
      <c r="D64" s="638">
        <f t="shared" si="0"/>
        <v>0</v>
      </c>
      <c r="E64" s="638">
        <f t="shared" si="1"/>
        <v>2.4479020537901657E-4</v>
      </c>
      <c r="F64" s="638">
        <f t="shared" si="2"/>
        <v>0.43964017932654187</v>
      </c>
      <c r="G64" s="638">
        <f t="shared" si="3"/>
        <v>-0.43964017932654187</v>
      </c>
    </row>
    <row r="65" spans="1:7" x14ac:dyDescent="0.25">
      <c r="A65" s="1101">
        <v>44077</v>
      </c>
      <c r="B65" s="1110">
        <v>692.21</v>
      </c>
      <c r="C65" s="1099">
        <v>5280.81</v>
      </c>
      <c r="D65" s="638">
        <f t="shared" si="0"/>
        <v>-3.5699376700398999E-3</v>
      </c>
      <c r="E65" s="638">
        <f t="shared" si="1"/>
        <v>-5.8659969841696868E-3</v>
      </c>
      <c r="F65" s="638">
        <f t="shared" si="2"/>
        <v>0.43606759701435865</v>
      </c>
      <c r="G65" s="638">
        <f t="shared" si="3"/>
        <v>-0.43963753468439853</v>
      </c>
    </row>
    <row r="66" spans="1:7" x14ac:dyDescent="0.25">
      <c r="A66" s="1101">
        <v>44078</v>
      </c>
      <c r="B66" s="1110">
        <v>694.69</v>
      </c>
      <c r="C66" s="1099">
        <v>5239.8500000000004</v>
      </c>
      <c r="D66" s="638">
        <f t="shared" si="0"/>
        <v>3.5827277849207872E-3</v>
      </c>
      <c r="E66" s="638">
        <f t="shared" si="1"/>
        <v>-7.7563858574726287E-3</v>
      </c>
      <c r="F66" s="638">
        <f t="shared" si="2"/>
        <v>0.43496240882134474</v>
      </c>
      <c r="G66" s="638">
        <f t="shared" si="3"/>
        <v>-0.43137968103642393</v>
      </c>
    </row>
    <row r="67" spans="1:7" x14ac:dyDescent="0.25">
      <c r="A67" s="1101">
        <v>44081</v>
      </c>
      <c r="B67" s="1110">
        <v>694.69</v>
      </c>
      <c r="C67" s="1099">
        <v>5230.1899999999996</v>
      </c>
      <c r="D67" s="638">
        <f t="shared" si="0"/>
        <v>0</v>
      </c>
      <c r="E67" s="638">
        <f t="shared" si="1"/>
        <v>-1.843564224166868E-3</v>
      </c>
      <c r="F67" s="638">
        <f t="shared" si="2"/>
        <v>0.43841925346786931</v>
      </c>
      <c r="G67" s="638">
        <f t="shared" si="3"/>
        <v>-0.43841925346786931</v>
      </c>
    </row>
    <row r="68" spans="1:7" x14ac:dyDescent="0.25">
      <c r="A68" s="1101">
        <v>44082</v>
      </c>
      <c r="B68" s="1110">
        <v>724.46</v>
      </c>
      <c r="C68" s="1099">
        <v>5244.07</v>
      </c>
      <c r="D68" s="638">
        <f t="shared" ref="D68:D82" si="4">(B68-B67)/B67</f>
        <v>4.2853646950438293E-2</v>
      </c>
      <c r="E68" s="638">
        <f t="shared" ref="E68:E82" si="5">(C68-C67)/C67</f>
        <v>2.6538232836665798E-3</v>
      </c>
      <c r="F68" s="638">
        <f t="shared" si="2"/>
        <v>0.44104858526476109</v>
      </c>
      <c r="G68" s="638">
        <f t="shared" si="3"/>
        <v>-0.39819493831432279</v>
      </c>
    </row>
    <row r="69" spans="1:7" x14ac:dyDescent="0.25">
      <c r="A69" s="1101">
        <v>44083</v>
      </c>
      <c r="B69" s="1110">
        <v>734.39</v>
      </c>
      <c r="C69" s="1099">
        <v>5149.37</v>
      </c>
      <c r="D69" s="638">
        <f t="shared" si="4"/>
        <v>1.3706760897772063E-2</v>
      </c>
      <c r="E69" s="638">
        <f t="shared" si="5"/>
        <v>-1.8058492735604181E-2</v>
      </c>
      <c r="F69" s="638">
        <f t="shared" si="2"/>
        <v>0.42893943278415242</v>
      </c>
      <c r="G69" s="638">
        <f t="shared" si="3"/>
        <v>-0.41523267188638036</v>
      </c>
    </row>
    <row r="70" spans="1:7" x14ac:dyDescent="0.25">
      <c r="A70" s="1101">
        <v>44084</v>
      </c>
      <c r="B70" s="1110">
        <v>687.25</v>
      </c>
      <c r="C70" s="1099">
        <v>4891.46</v>
      </c>
      <c r="D70" s="638">
        <f t="shared" si="4"/>
        <v>-6.4189327196721074E-2</v>
      </c>
      <c r="E70" s="638">
        <f t="shared" si="5"/>
        <v>-5.0085738643756393E-2</v>
      </c>
      <c r="F70" s="638">
        <f t="shared" si="2"/>
        <v>0.41021517211359598</v>
      </c>
      <c r="G70" s="638">
        <f t="shared" si="3"/>
        <v>-0.47440449931031703</v>
      </c>
    </row>
    <row r="71" spans="1:7" x14ac:dyDescent="0.25">
      <c r="A71" s="1101">
        <v>44085</v>
      </c>
      <c r="B71" s="1110">
        <v>741.83</v>
      </c>
      <c r="C71" s="1099">
        <v>5016.71</v>
      </c>
      <c r="D71" s="638">
        <f t="shared" si="4"/>
        <v>7.9417970170971325E-2</v>
      </c>
      <c r="E71" s="638">
        <f t="shared" si="5"/>
        <v>2.5605851831559494E-2</v>
      </c>
      <c r="F71" s="638">
        <f t="shared" si="2"/>
        <v>0.45446715290186812</v>
      </c>
      <c r="G71" s="638">
        <f t="shared" si="3"/>
        <v>-0.37504918273089682</v>
      </c>
    </row>
    <row r="72" spans="1:7" x14ac:dyDescent="0.25">
      <c r="A72" s="1102">
        <v>44088</v>
      </c>
      <c r="B72" s="1110">
        <v>803.86</v>
      </c>
      <c r="C72" s="1106">
        <v>5161.82</v>
      </c>
      <c r="D72" s="638">
        <f t="shared" si="4"/>
        <v>8.3617540406831711E-2</v>
      </c>
      <c r="E72" s="638">
        <f t="shared" si="5"/>
        <v>2.8925331541986614E-2</v>
      </c>
      <c r="F72" s="638">
        <f t="shared" si="2"/>
        <v>0.45640783814114561</v>
      </c>
      <c r="G72" s="638">
        <f t="shared" si="3"/>
        <v>-0.37279029773431388</v>
      </c>
    </row>
    <row r="73" spans="1:7" x14ac:dyDescent="0.25">
      <c r="A73" s="1103">
        <v>44089</v>
      </c>
      <c r="B73" s="1110">
        <v>784.01</v>
      </c>
      <c r="C73" s="1099">
        <v>5100.8599999999997</v>
      </c>
      <c r="D73" s="638">
        <f t="shared" si="4"/>
        <v>-2.4693354564227631E-2</v>
      </c>
      <c r="E73" s="638">
        <f t="shared" si="5"/>
        <v>-1.1809788020504404E-2</v>
      </c>
      <c r="F73" s="638">
        <f t="shared" si="2"/>
        <v>0.43259264655952362</v>
      </c>
      <c r="G73" s="638">
        <f t="shared" si="3"/>
        <v>-0.45728600112375123</v>
      </c>
    </row>
    <row r="74" spans="1:7" x14ac:dyDescent="0.25">
      <c r="A74" s="1103">
        <v>44090</v>
      </c>
      <c r="B74" s="1110">
        <v>759.2</v>
      </c>
      <c r="C74" s="1099">
        <v>5058.4799999999996</v>
      </c>
      <c r="D74" s="638">
        <f t="shared" si="4"/>
        <v>-3.1645004528003402E-2</v>
      </c>
      <c r="E74" s="638">
        <f t="shared" si="5"/>
        <v>-8.3084028967664487E-3</v>
      </c>
      <c r="F74" s="638">
        <f t="shared" si="2"/>
        <v>0.43463968013690002</v>
      </c>
      <c r="G74" s="638">
        <f t="shared" si="3"/>
        <v>-0.46628468466490341</v>
      </c>
    </row>
    <row r="75" spans="1:7" x14ac:dyDescent="0.25">
      <c r="A75" s="1103">
        <v>44091</v>
      </c>
      <c r="B75" s="1110">
        <v>749.27</v>
      </c>
      <c r="C75" s="1099">
        <v>5038.3999999999996</v>
      </c>
      <c r="D75" s="638">
        <f t="shared" si="4"/>
        <v>-1.307955742887258E-2</v>
      </c>
      <c r="E75" s="638">
        <f t="shared" si="5"/>
        <v>-3.9695718872072103E-3</v>
      </c>
      <c r="F75" s="638">
        <f t="shared" si="2"/>
        <v>0.43717631419720804</v>
      </c>
      <c r="G75" s="638">
        <f t="shared" si="3"/>
        <v>-0.45025587162608061</v>
      </c>
    </row>
    <row r="76" spans="1:7" x14ac:dyDescent="0.25">
      <c r="A76" s="1103">
        <v>44092</v>
      </c>
      <c r="B76" s="1110">
        <v>764.16</v>
      </c>
      <c r="C76" s="1099">
        <v>5059.22</v>
      </c>
      <c r="D76" s="638">
        <f t="shared" si="4"/>
        <v>1.9872676071376123E-2</v>
      </c>
      <c r="E76" s="638">
        <f t="shared" si="5"/>
        <v>4.1322642108607135E-3</v>
      </c>
      <c r="F76" s="638">
        <f t="shared" si="2"/>
        <v>0.44191293411905197</v>
      </c>
      <c r="G76" s="638">
        <f t="shared" si="3"/>
        <v>-0.42204025804767586</v>
      </c>
    </row>
    <row r="77" spans="1:7" x14ac:dyDescent="0.25">
      <c r="A77" s="1103">
        <v>44095</v>
      </c>
      <c r="B77" s="1110">
        <v>764.16</v>
      </c>
      <c r="C77" s="1099">
        <v>4999.3500000000004</v>
      </c>
      <c r="D77" s="638">
        <f t="shared" si="4"/>
        <v>0</v>
      </c>
      <c r="E77" s="638">
        <f t="shared" si="5"/>
        <v>-1.1833839999051216E-2</v>
      </c>
      <c r="F77" s="638">
        <f t="shared" si="2"/>
        <v>0.43257858492221501</v>
      </c>
      <c r="G77" s="638">
        <f t="shared" si="3"/>
        <v>-0.43257858492221501</v>
      </c>
    </row>
    <row r="78" spans="1:7" x14ac:dyDescent="0.25">
      <c r="A78" s="1103">
        <v>44096</v>
      </c>
      <c r="B78" s="1110">
        <v>744.31</v>
      </c>
      <c r="C78" s="1099">
        <v>4934.09</v>
      </c>
      <c r="D78" s="638">
        <f t="shared" si="4"/>
        <v>-2.5976235343383617E-2</v>
      </c>
      <c r="E78" s="638">
        <f t="shared" si="5"/>
        <v>-1.3053696980607522E-2</v>
      </c>
      <c r="F78" s="638">
        <f t="shared" si="2"/>
        <v>0.43186541338792322</v>
      </c>
      <c r="G78" s="638">
        <f t="shared" si="3"/>
        <v>-0.45784164873130684</v>
      </c>
    </row>
    <row r="79" spans="1:7" x14ac:dyDescent="0.25">
      <c r="A79" s="1103">
        <v>44097</v>
      </c>
      <c r="B79" s="1110">
        <v>734.39</v>
      </c>
      <c r="C79" s="1099">
        <v>4917.95</v>
      </c>
      <c r="D79" s="638">
        <f t="shared" si="4"/>
        <v>-1.3327780091628435E-2</v>
      </c>
      <c r="E79" s="638">
        <f t="shared" si="5"/>
        <v>-3.2711199025555527E-3</v>
      </c>
      <c r="F79" s="638">
        <f t="shared" si="2"/>
        <v>0.43758465392969675</v>
      </c>
      <c r="G79" s="638">
        <f t="shared" si="3"/>
        <v>-0.45091243402132519</v>
      </c>
    </row>
    <row r="80" spans="1:7" x14ac:dyDescent="0.25">
      <c r="A80" s="1103">
        <v>44098</v>
      </c>
      <c r="B80" s="1110">
        <v>724.46</v>
      </c>
      <c r="C80" s="1099">
        <v>4842.75</v>
      </c>
      <c r="D80" s="638">
        <f t="shared" si="4"/>
        <v>-1.3521425945342325E-2</v>
      </c>
      <c r="E80" s="638">
        <f t="shared" si="5"/>
        <v>-1.5290924063888373E-2</v>
      </c>
      <c r="F80" s="638">
        <f t="shared" si="2"/>
        <v>0.43055745131067458</v>
      </c>
      <c r="G80" s="638">
        <f t="shared" si="3"/>
        <v>-0.44407887725601691</v>
      </c>
    </row>
    <row r="81" spans="1:7" x14ac:dyDescent="0.25">
      <c r="A81" s="1103">
        <v>44099</v>
      </c>
      <c r="B81" s="1110">
        <v>749.27</v>
      </c>
      <c r="C81" s="1099">
        <v>4945.79</v>
      </c>
      <c r="D81" s="638">
        <f t="shared" si="4"/>
        <v>3.4246197167545407E-2</v>
      </c>
      <c r="E81" s="638">
        <f t="shared" si="5"/>
        <v>2.1277166898972685E-2</v>
      </c>
      <c r="F81" s="638">
        <f t="shared" si="2"/>
        <v>0.45193645059699605</v>
      </c>
      <c r="G81" s="638">
        <f t="shared" si="3"/>
        <v>-0.41769025342945065</v>
      </c>
    </row>
    <row r="82" spans="1:7" x14ac:dyDescent="0.25">
      <c r="A82" s="1103">
        <v>44102</v>
      </c>
      <c r="B82" s="1110">
        <v>734.39</v>
      </c>
      <c r="C82" s="1099">
        <v>4906.54</v>
      </c>
      <c r="D82" s="638">
        <f t="shared" si="4"/>
        <v>-1.9859329747621012E-2</v>
      </c>
      <c r="E82" s="638">
        <f t="shared" si="5"/>
        <v>-7.9360425735827845E-3</v>
      </c>
      <c r="F82" s="638">
        <f t="shared" si="2"/>
        <v>0.43485737515115935</v>
      </c>
      <c r="G82" s="638">
        <f t="shared" si="3"/>
        <v>-0.45471670489878036</v>
      </c>
    </row>
  </sheetData>
  <mergeCells count="8">
    <mergeCell ref="I10:J10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04173-23BF-4DE5-8522-19FDAF0478AE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3" max="3" width="11" bestFit="1" customWidth="1"/>
    <col min="4" max="4" width="23" bestFit="1" customWidth="1"/>
    <col min="5" max="5" width="20" bestFit="1" customWidth="1"/>
    <col min="6" max="6" width="22.42578125" bestFit="1" customWidth="1"/>
    <col min="7" max="7" width="21.7109375" bestFit="1" customWidth="1"/>
    <col min="9" max="9" width="16" bestFit="1" customWidth="1"/>
    <col min="10" max="10" width="9.85546875" bestFit="1" customWidth="1"/>
    <col min="11" max="11" width="13" bestFit="1" customWidth="1"/>
    <col min="12" max="12" width="11.42578125" bestFit="1" customWidth="1"/>
    <col min="13" max="13" width="22.85546875" bestFit="1" customWidth="1"/>
    <col min="14" max="14" width="6.28515625" bestFit="1" customWidth="1"/>
    <col min="15" max="15" width="6" bestFit="1" customWidth="1"/>
  </cols>
  <sheetData>
    <row r="1" spans="1:15" x14ac:dyDescent="0.25">
      <c r="A1" s="1" t="s">
        <v>0</v>
      </c>
      <c r="B1" s="4" t="s">
        <v>292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x14ac:dyDescent="0.25">
      <c r="A2" s="1097">
        <v>43728</v>
      </c>
      <c r="B2" s="1107" t="s">
        <v>307</v>
      </c>
      <c r="C2" s="1099">
        <v>6231.47</v>
      </c>
      <c r="D2" s="638"/>
      <c r="E2" s="638"/>
      <c r="F2" s="638"/>
      <c r="G2" s="638"/>
    </row>
    <row r="3" spans="1:15" ht="15.75" thickBot="1" x14ac:dyDescent="0.3">
      <c r="A3" s="1097">
        <v>43731</v>
      </c>
      <c r="B3" s="1107" t="s">
        <v>308</v>
      </c>
      <c r="C3" s="1099">
        <v>6206.19</v>
      </c>
      <c r="D3" s="638">
        <f>(B3-B2)/B2</f>
        <v>2.4918743228602384E-2</v>
      </c>
      <c r="E3" s="638">
        <f>(C3-C2)/C2</f>
        <v>-4.0568276827138141E-3</v>
      </c>
      <c r="F3" s="1100">
        <f>I12</f>
        <v>0.51188191679993555</v>
      </c>
      <c r="G3" s="1100">
        <f>K7</f>
        <v>0.7284567196258569</v>
      </c>
      <c r="I3" s="864" t="s">
        <v>673</v>
      </c>
      <c r="J3" s="864"/>
      <c r="K3" s="864"/>
      <c r="L3" s="864"/>
      <c r="M3" s="864"/>
      <c r="N3" s="864"/>
      <c r="O3" s="864"/>
    </row>
    <row r="4" spans="1:15" ht="15.75" thickTop="1" x14ac:dyDescent="0.25">
      <c r="A4" s="1097">
        <v>43732</v>
      </c>
      <c r="B4" s="1107" t="s">
        <v>309</v>
      </c>
      <c r="C4" s="1099">
        <v>6137.6</v>
      </c>
      <c r="D4" s="638">
        <f t="shared" ref="D4:D67" si="0">(B4-B3)/B3</f>
        <v>-5.2854122621564484E-4</v>
      </c>
      <c r="E4" s="638">
        <f t="shared" ref="E4:E67" si="1">(C4-C3)/C3</f>
        <v>-1.1051869182219565E-2</v>
      </c>
      <c r="F4" s="638"/>
      <c r="G4" s="638"/>
      <c r="I4" s="865" t="s">
        <v>664</v>
      </c>
      <c r="J4" s="866"/>
      <c r="K4" s="869" t="s">
        <v>665</v>
      </c>
      <c r="L4" s="870"/>
      <c r="M4" s="249" t="s">
        <v>666</v>
      </c>
      <c r="N4" s="870" t="s">
        <v>667</v>
      </c>
      <c r="O4" s="872" t="s">
        <v>630</v>
      </c>
    </row>
    <row r="5" spans="1:15" ht="15.75" thickBot="1" x14ac:dyDescent="0.3">
      <c r="A5" s="1097">
        <v>43733</v>
      </c>
      <c r="B5" s="1107" t="s">
        <v>310</v>
      </c>
      <c r="C5" s="1099">
        <v>6146.4</v>
      </c>
      <c r="D5" s="638">
        <f t="shared" si="0"/>
        <v>-5.8170280274986779E-3</v>
      </c>
      <c r="E5" s="638">
        <f t="shared" si="1"/>
        <v>1.4337851929091619E-3</v>
      </c>
      <c r="F5" s="638"/>
      <c r="G5" s="638"/>
      <c r="I5" s="867"/>
      <c r="J5" s="868"/>
      <c r="K5" s="250" t="s">
        <v>668</v>
      </c>
      <c r="L5" s="251" t="s">
        <v>669</v>
      </c>
      <c r="M5" s="251" t="s">
        <v>670</v>
      </c>
      <c r="N5" s="871"/>
      <c r="O5" s="873"/>
    </row>
    <row r="6" spans="1:15" ht="14.25" customHeight="1" thickTop="1" x14ac:dyDescent="0.25">
      <c r="A6" s="1097">
        <v>43734</v>
      </c>
      <c r="B6" s="1107" t="s">
        <v>311</v>
      </c>
      <c r="C6" s="1099">
        <v>6230.33</v>
      </c>
      <c r="D6" s="638">
        <f t="shared" si="0"/>
        <v>-5.3191489361702126E-3</v>
      </c>
      <c r="E6" s="638">
        <f t="shared" si="1"/>
        <v>1.3655147728751838E-2</v>
      </c>
      <c r="F6" s="638"/>
      <c r="G6" s="638"/>
      <c r="I6" s="874" t="s">
        <v>671</v>
      </c>
      <c r="J6" s="252" t="s">
        <v>672</v>
      </c>
      <c r="K6" s="253">
        <v>-1783758.4538495694</v>
      </c>
      <c r="L6" s="254">
        <v>1511371.1498025067</v>
      </c>
      <c r="M6" s="255"/>
      <c r="N6" s="254">
        <v>-1.1802252901827959</v>
      </c>
      <c r="O6" s="256">
        <v>0.24281261608231586</v>
      </c>
    </row>
    <row r="7" spans="1:15" ht="15.75" thickBot="1" x14ac:dyDescent="0.3">
      <c r="A7" s="1097">
        <v>43735</v>
      </c>
      <c r="B7" s="1107" t="s">
        <v>310</v>
      </c>
      <c r="C7" s="1099">
        <v>6196.88</v>
      </c>
      <c r="D7" s="638">
        <f t="shared" si="0"/>
        <v>5.3475935828877002E-3</v>
      </c>
      <c r="E7" s="638">
        <f t="shared" si="1"/>
        <v>-5.3688969926151296E-3</v>
      </c>
      <c r="F7" s="638"/>
      <c r="G7" s="638"/>
      <c r="I7" s="875"/>
      <c r="J7" s="257" t="s">
        <v>679</v>
      </c>
      <c r="K7" s="258">
        <v>0.7284567196258569</v>
      </c>
      <c r="L7" s="259">
        <v>0.21783698763609144</v>
      </c>
      <c r="M7" s="259">
        <v>0.40498154356099808</v>
      </c>
      <c r="N7" s="259">
        <v>3.3440451391238644</v>
      </c>
      <c r="O7" s="260">
        <v>1.4642502491594178E-3</v>
      </c>
    </row>
    <row r="8" spans="1:15" ht="15.75" thickTop="1" x14ac:dyDescent="0.25">
      <c r="A8" s="1097">
        <v>43738</v>
      </c>
      <c r="B8" s="1107" t="s">
        <v>312</v>
      </c>
      <c r="C8" s="1099">
        <v>6169.1</v>
      </c>
      <c r="D8" s="638">
        <f t="shared" si="0"/>
        <v>-1.0638297872340425E-2</v>
      </c>
      <c r="E8" s="638">
        <f t="shared" si="1"/>
        <v>-4.4829010727978832E-3</v>
      </c>
      <c r="F8" s="638"/>
      <c r="G8" s="638"/>
      <c r="I8" s="876" t="s">
        <v>697</v>
      </c>
      <c r="J8" s="876"/>
      <c r="K8" s="876"/>
      <c r="L8" s="876"/>
      <c r="M8" s="876"/>
      <c r="N8" s="876"/>
      <c r="O8" s="876"/>
    </row>
    <row r="9" spans="1:15" x14ac:dyDescent="0.25">
      <c r="A9" s="1097">
        <v>43739</v>
      </c>
      <c r="B9" s="1107" t="s">
        <v>313</v>
      </c>
      <c r="C9" s="1099">
        <v>6138.25</v>
      </c>
      <c r="D9" s="638">
        <f t="shared" si="0"/>
        <v>-6.4516129032258064E-3</v>
      </c>
      <c r="E9" s="638">
        <f t="shared" si="1"/>
        <v>-5.0007294418959588E-3</v>
      </c>
      <c r="F9" s="638"/>
      <c r="G9" s="638"/>
    </row>
    <row r="10" spans="1:15" ht="15.75" thickBot="1" x14ac:dyDescent="0.3">
      <c r="A10" s="1097">
        <v>43740</v>
      </c>
      <c r="B10" s="1107" t="s">
        <v>314</v>
      </c>
      <c r="C10" s="1099">
        <v>6055.42</v>
      </c>
      <c r="D10" s="638">
        <f t="shared" si="0"/>
        <v>-1.6233766233766232E-2</v>
      </c>
      <c r="E10" s="638">
        <f t="shared" si="1"/>
        <v>-1.349407404390501E-2</v>
      </c>
      <c r="F10" s="638"/>
      <c r="G10" s="638"/>
      <c r="I10" s="864" t="s">
        <v>674</v>
      </c>
      <c r="J10" s="864"/>
      <c r="K10" s="248"/>
    </row>
    <row r="11" spans="1:15" ht="16.5" thickTop="1" thickBot="1" x14ac:dyDescent="0.3">
      <c r="A11" s="1097">
        <v>43741</v>
      </c>
      <c r="B11" s="1107" t="s">
        <v>315</v>
      </c>
      <c r="C11" s="1099">
        <v>6038.52</v>
      </c>
      <c r="D11" s="638">
        <f t="shared" si="0"/>
        <v>-8.2508250825082501E-3</v>
      </c>
      <c r="E11" s="638">
        <f t="shared" si="1"/>
        <v>-2.7908881630010198E-3</v>
      </c>
      <c r="F11" s="638"/>
      <c r="G11" s="638"/>
      <c r="I11" s="486" t="s">
        <v>675</v>
      </c>
      <c r="J11" s="487" t="s">
        <v>676</v>
      </c>
      <c r="K11" s="248"/>
    </row>
    <row r="12" spans="1:15" ht="16.5" thickTop="1" thickBot="1" x14ac:dyDescent="0.3">
      <c r="A12" s="1097">
        <v>43742</v>
      </c>
      <c r="B12" s="1107" t="s">
        <v>316</v>
      </c>
      <c r="C12" s="1099">
        <v>6061.25</v>
      </c>
      <c r="D12" s="638">
        <f t="shared" si="0"/>
        <v>7.7648363838047699E-3</v>
      </c>
      <c r="E12" s="638">
        <f t="shared" si="1"/>
        <v>3.7641673787616107E-3</v>
      </c>
      <c r="F12" s="638"/>
      <c r="G12" s="638"/>
      <c r="I12" s="488">
        <v>0.51188191679993555</v>
      </c>
      <c r="J12" s="489">
        <v>2</v>
      </c>
      <c r="K12" s="248"/>
    </row>
    <row r="13" spans="1:15" ht="15.75" thickTop="1" x14ac:dyDescent="0.25">
      <c r="A13" s="1097">
        <v>43745</v>
      </c>
      <c r="B13" s="1107" t="s">
        <v>317</v>
      </c>
      <c r="C13" s="1099">
        <v>6000.58</v>
      </c>
      <c r="D13" s="638">
        <f t="shared" si="0"/>
        <v>-3.1370390753990091E-2</v>
      </c>
      <c r="E13" s="638">
        <f t="shared" si="1"/>
        <v>-1.0009486492060231E-2</v>
      </c>
      <c r="F13" s="638"/>
      <c r="G13" s="638"/>
    </row>
    <row r="14" spans="1:15" x14ac:dyDescent="0.25">
      <c r="A14" s="1097">
        <v>43746</v>
      </c>
      <c r="B14" s="1107" t="s">
        <v>318</v>
      </c>
      <c r="C14" s="1099">
        <v>6039.6</v>
      </c>
      <c r="D14" s="638">
        <f t="shared" si="0"/>
        <v>1.6477272727272726E-2</v>
      </c>
      <c r="E14" s="638">
        <f t="shared" si="1"/>
        <v>6.5027047385420138E-3</v>
      </c>
      <c r="F14" s="638"/>
      <c r="G14" s="638"/>
    </row>
    <row r="15" spans="1:15" x14ac:dyDescent="0.25">
      <c r="A15" s="1097">
        <v>43747</v>
      </c>
      <c r="B15" s="1107" t="s">
        <v>319</v>
      </c>
      <c r="C15" s="1099">
        <v>6029.16</v>
      </c>
      <c r="D15" s="638">
        <f t="shared" si="0"/>
        <v>-1.1738401341531582E-2</v>
      </c>
      <c r="E15" s="638">
        <f t="shared" si="1"/>
        <v>-1.7285912974370006E-3</v>
      </c>
      <c r="F15" s="638"/>
      <c r="G15" s="638"/>
    </row>
    <row r="16" spans="1:15" x14ac:dyDescent="0.25">
      <c r="A16" s="1097">
        <v>43748</v>
      </c>
      <c r="B16" s="1107" t="s">
        <v>320</v>
      </c>
      <c r="C16" s="1099">
        <v>6023.64</v>
      </c>
      <c r="D16" s="638">
        <f t="shared" si="0"/>
        <v>-7.3529411764705881E-3</v>
      </c>
      <c r="E16" s="638">
        <f t="shared" si="1"/>
        <v>-9.1555042493473833E-4</v>
      </c>
      <c r="F16" s="638"/>
      <c r="G16" s="638"/>
    </row>
    <row r="17" spans="1:16" x14ac:dyDescent="0.25">
      <c r="A17" s="1097">
        <v>43749</v>
      </c>
      <c r="B17" s="1107" t="s">
        <v>321</v>
      </c>
      <c r="C17" s="1099">
        <v>6105.79</v>
      </c>
      <c r="D17" s="638">
        <f t="shared" si="0"/>
        <v>6.8376068376068376E-3</v>
      </c>
      <c r="E17" s="638">
        <f t="shared" si="1"/>
        <v>1.3637933209819915E-2</v>
      </c>
      <c r="F17" s="638"/>
      <c r="G17" s="638"/>
    </row>
    <row r="18" spans="1:16" x14ac:dyDescent="0.25">
      <c r="A18" s="1097">
        <v>43752</v>
      </c>
      <c r="B18" s="1107" t="s">
        <v>322</v>
      </c>
      <c r="C18" s="1099">
        <v>6126.87</v>
      </c>
      <c r="D18" s="638">
        <f t="shared" si="0"/>
        <v>7.3571024335031127E-3</v>
      </c>
      <c r="E18" s="638">
        <f t="shared" si="1"/>
        <v>3.4524606971415538E-3</v>
      </c>
      <c r="F18" s="638"/>
      <c r="G18" s="638"/>
    </row>
    <row r="19" spans="1:16" x14ac:dyDescent="0.25">
      <c r="A19" s="1097">
        <v>43753</v>
      </c>
      <c r="B19" s="1107" t="s">
        <v>323</v>
      </c>
      <c r="C19" s="1099">
        <v>6158.16</v>
      </c>
      <c r="D19" s="638">
        <f t="shared" si="0"/>
        <v>5.6179775280898875E-3</v>
      </c>
      <c r="E19" s="638">
        <f t="shared" si="1"/>
        <v>5.1070122264712595E-3</v>
      </c>
      <c r="F19" s="638"/>
      <c r="G19" s="638"/>
    </row>
    <row r="20" spans="1:16" x14ac:dyDescent="0.25">
      <c r="A20" s="1097">
        <v>43754</v>
      </c>
      <c r="B20" s="1107" t="s">
        <v>324</v>
      </c>
      <c r="C20" s="1099">
        <v>6169.59</v>
      </c>
      <c r="D20" s="638">
        <f t="shared" si="0"/>
        <v>1.899441340782123E-2</v>
      </c>
      <c r="E20" s="638">
        <f t="shared" si="1"/>
        <v>1.856073892201614E-3</v>
      </c>
      <c r="F20" s="638"/>
      <c r="G20" s="638"/>
    </row>
    <row r="21" spans="1:16" x14ac:dyDescent="0.25">
      <c r="A21" s="1097">
        <v>43755</v>
      </c>
      <c r="B21" s="1107" t="s">
        <v>323</v>
      </c>
      <c r="C21" s="1099">
        <v>6181.01</v>
      </c>
      <c r="D21" s="638">
        <f t="shared" si="0"/>
        <v>-1.8640350877192981E-2</v>
      </c>
      <c r="E21" s="638">
        <f t="shared" si="1"/>
        <v>1.8510144110062536E-3</v>
      </c>
      <c r="F21" s="638"/>
      <c r="G21" s="638"/>
    </row>
    <row r="22" spans="1:16" x14ac:dyDescent="0.25">
      <c r="A22" s="1097">
        <v>43756</v>
      </c>
      <c r="B22" s="1107" t="s">
        <v>325</v>
      </c>
      <c r="C22" s="1099">
        <v>6191.94</v>
      </c>
      <c r="D22" s="638">
        <f t="shared" si="0"/>
        <v>-3.6312849162011177E-2</v>
      </c>
      <c r="E22" s="638">
        <f t="shared" si="1"/>
        <v>1.7683194170530999E-3</v>
      </c>
      <c r="F22" s="638"/>
      <c r="G22" s="638"/>
      <c r="P22" s="248"/>
    </row>
    <row r="23" spans="1:16" x14ac:dyDescent="0.25">
      <c r="A23" s="1097">
        <v>43759</v>
      </c>
      <c r="B23" s="1107" t="s">
        <v>326</v>
      </c>
      <c r="C23" s="1099">
        <v>6198.98</v>
      </c>
      <c r="D23" s="638">
        <f t="shared" si="0"/>
        <v>6.956521739130435E-3</v>
      </c>
      <c r="E23" s="638">
        <f t="shared" si="1"/>
        <v>1.1369619214656416E-3</v>
      </c>
      <c r="F23" s="638"/>
      <c r="G23" s="638"/>
      <c r="P23" s="248"/>
    </row>
    <row r="24" spans="1:16" x14ac:dyDescent="0.25">
      <c r="A24" s="1097">
        <v>43760</v>
      </c>
      <c r="B24" s="1107" t="s">
        <v>327</v>
      </c>
      <c r="C24" s="1099">
        <v>6225.49</v>
      </c>
      <c r="D24" s="638">
        <f t="shared" si="0"/>
        <v>1.2089810017271158E-2</v>
      </c>
      <c r="E24" s="638">
        <f t="shared" si="1"/>
        <v>4.276510006484973E-3</v>
      </c>
      <c r="F24" s="638"/>
      <c r="G24" s="638"/>
      <c r="P24" s="248"/>
    </row>
    <row r="25" spans="1:16" x14ac:dyDescent="0.25">
      <c r="A25" s="1097">
        <v>43761</v>
      </c>
      <c r="B25" s="1107" t="s">
        <v>328</v>
      </c>
      <c r="C25" s="1099">
        <v>6257.8</v>
      </c>
      <c r="D25" s="638">
        <f t="shared" si="0"/>
        <v>7.3947667804323096E-3</v>
      </c>
      <c r="E25" s="638">
        <f t="shared" si="1"/>
        <v>5.1899529193686605E-3</v>
      </c>
      <c r="F25" s="638"/>
      <c r="G25" s="638"/>
      <c r="P25" s="248"/>
    </row>
    <row r="26" spans="1:16" x14ac:dyDescent="0.25">
      <c r="A26" s="1097">
        <v>43762</v>
      </c>
      <c r="B26" s="1107" t="s">
        <v>328</v>
      </c>
      <c r="C26" s="1099">
        <v>6339.64</v>
      </c>
      <c r="D26" s="638">
        <f t="shared" si="0"/>
        <v>0</v>
      </c>
      <c r="E26" s="638">
        <f t="shared" si="1"/>
        <v>1.3078078557959689E-2</v>
      </c>
      <c r="F26" s="638"/>
      <c r="G26" s="638"/>
      <c r="P26" s="248"/>
    </row>
    <row r="27" spans="1:16" ht="15.75" customHeight="1" x14ac:dyDescent="0.25">
      <c r="A27" s="1097">
        <v>43763</v>
      </c>
      <c r="B27" s="1107" t="s">
        <v>329</v>
      </c>
      <c r="C27" s="1099">
        <v>6252.34</v>
      </c>
      <c r="D27" s="638">
        <f t="shared" si="0"/>
        <v>-2.5409373235460192E-2</v>
      </c>
      <c r="E27" s="638">
        <f t="shared" si="1"/>
        <v>-1.3770498009350717E-2</v>
      </c>
      <c r="F27" s="638"/>
      <c r="G27" s="638"/>
      <c r="P27" s="248"/>
    </row>
    <row r="28" spans="1:16" x14ac:dyDescent="0.25">
      <c r="A28" s="1097">
        <v>43766</v>
      </c>
      <c r="B28" s="1107" t="s">
        <v>330</v>
      </c>
      <c r="C28" s="1099">
        <v>6265.38</v>
      </c>
      <c r="D28" s="638">
        <f t="shared" si="0"/>
        <v>8.1112398609501733E-3</v>
      </c>
      <c r="E28" s="638">
        <f t="shared" si="1"/>
        <v>2.0856191441924084E-3</v>
      </c>
      <c r="F28" s="638"/>
      <c r="G28" s="638"/>
    </row>
    <row r="29" spans="1:16" x14ac:dyDescent="0.25">
      <c r="A29" s="1097">
        <v>43767</v>
      </c>
      <c r="B29" s="1107" t="s">
        <v>331</v>
      </c>
      <c r="C29" s="1099">
        <v>6281.13</v>
      </c>
      <c r="D29" s="638">
        <f t="shared" si="0"/>
        <v>1.7241379310344827E-3</v>
      </c>
      <c r="E29" s="638">
        <f t="shared" si="1"/>
        <v>2.5138140064928224E-3</v>
      </c>
      <c r="F29" s="638"/>
      <c r="G29" s="638"/>
    </row>
    <row r="30" spans="1:16" x14ac:dyDescent="0.25">
      <c r="A30" s="1097">
        <v>43768</v>
      </c>
      <c r="B30" s="1107" t="s">
        <v>332</v>
      </c>
      <c r="C30" s="1099">
        <v>6295.74</v>
      </c>
      <c r="D30" s="638">
        <f t="shared" si="0"/>
        <v>5.737234652897303E-4</v>
      </c>
      <c r="E30" s="638">
        <f t="shared" si="1"/>
        <v>2.3260145865472729E-3</v>
      </c>
      <c r="F30" s="638"/>
      <c r="G30" s="638"/>
    </row>
    <row r="31" spans="1:16" x14ac:dyDescent="0.25">
      <c r="A31" s="1097">
        <v>43769</v>
      </c>
      <c r="B31" s="1107" t="s">
        <v>333</v>
      </c>
      <c r="C31" s="1099">
        <v>6228.31</v>
      </c>
      <c r="D31" s="638">
        <f t="shared" si="0"/>
        <v>2.8669724770642203E-3</v>
      </c>
      <c r="E31" s="638">
        <f t="shared" si="1"/>
        <v>-1.0710416885068219E-2</v>
      </c>
      <c r="F31" s="638"/>
      <c r="G31" s="638"/>
    </row>
    <row r="32" spans="1:16" x14ac:dyDescent="0.25">
      <c r="A32" s="1097">
        <v>43770</v>
      </c>
      <c r="B32" s="1107" t="s">
        <v>334</v>
      </c>
      <c r="C32" s="1099">
        <v>6207.19</v>
      </c>
      <c r="D32" s="638">
        <f t="shared" si="0"/>
        <v>-5.717552887364208E-4</v>
      </c>
      <c r="E32" s="638">
        <f t="shared" si="1"/>
        <v>-3.3909680154007747E-3</v>
      </c>
      <c r="F32" s="638"/>
      <c r="G32" s="638"/>
    </row>
    <row r="33" spans="1:7" x14ac:dyDescent="0.25">
      <c r="A33" s="1097">
        <v>43773</v>
      </c>
      <c r="B33" s="1107" t="s">
        <v>335</v>
      </c>
      <c r="C33" s="1099">
        <v>6180.34</v>
      </c>
      <c r="D33" s="638">
        <f t="shared" si="0"/>
        <v>-1.5446224256292907E-2</v>
      </c>
      <c r="E33" s="638">
        <f t="shared" si="1"/>
        <v>-4.3256288272148034E-3</v>
      </c>
      <c r="F33" s="638"/>
      <c r="G33" s="638"/>
    </row>
    <row r="34" spans="1:7" x14ac:dyDescent="0.25">
      <c r="A34" s="1097">
        <v>43774</v>
      </c>
      <c r="B34" s="1107" t="s">
        <v>336</v>
      </c>
      <c r="C34" s="1106">
        <v>6264.15</v>
      </c>
      <c r="D34" s="638">
        <f t="shared" si="0"/>
        <v>1.9174898314933179E-2</v>
      </c>
      <c r="E34" s="638">
        <f t="shared" si="1"/>
        <v>1.3560742612865877E-2</v>
      </c>
      <c r="F34" s="638"/>
      <c r="G34" s="638"/>
    </row>
    <row r="35" spans="1:7" x14ac:dyDescent="0.25">
      <c r="A35" s="1097">
        <v>43775</v>
      </c>
      <c r="B35" s="1107" t="s">
        <v>337</v>
      </c>
      <c r="C35" s="1099">
        <v>6217.54</v>
      </c>
      <c r="D35" s="638">
        <f t="shared" si="0"/>
        <v>-9.1220068415051314E-3</v>
      </c>
      <c r="E35" s="638">
        <f t="shared" si="1"/>
        <v>-7.4407541326436425E-3</v>
      </c>
      <c r="F35" s="638"/>
      <c r="G35" s="638"/>
    </row>
    <row r="36" spans="1:7" x14ac:dyDescent="0.25">
      <c r="A36" s="1097">
        <v>43776</v>
      </c>
      <c r="B36" s="1107" t="s">
        <v>338</v>
      </c>
      <c r="C36" s="1099">
        <v>6165.62</v>
      </c>
      <c r="D36" s="638">
        <f t="shared" si="0"/>
        <v>-2.3014959723820483E-3</v>
      </c>
      <c r="E36" s="638">
        <f t="shared" si="1"/>
        <v>-8.3505695178479073E-3</v>
      </c>
      <c r="F36" s="638"/>
      <c r="G36" s="638"/>
    </row>
    <row r="37" spans="1:7" x14ac:dyDescent="0.25">
      <c r="A37" s="1097">
        <v>43777</v>
      </c>
      <c r="B37" s="1107" t="s">
        <v>329</v>
      </c>
      <c r="C37" s="1099">
        <v>6177.98</v>
      </c>
      <c r="D37" s="638">
        <f t="shared" si="0"/>
        <v>-4.61361014994233E-3</v>
      </c>
      <c r="E37" s="638">
        <f t="shared" si="1"/>
        <v>2.0046645755008698E-3</v>
      </c>
      <c r="F37" s="638"/>
      <c r="G37" s="638"/>
    </row>
    <row r="38" spans="1:7" x14ac:dyDescent="0.25">
      <c r="A38" s="1097">
        <v>43780</v>
      </c>
      <c r="B38" s="1107" t="s">
        <v>339</v>
      </c>
      <c r="C38" s="1099">
        <v>6148.74</v>
      </c>
      <c r="D38" s="638">
        <f t="shared" si="0"/>
        <v>2.8968713789107765E-3</v>
      </c>
      <c r="E38" s="638">
        <f t="shared" si="1"/>
        <v>-4.7329385980530506E-3</v>
      </c>
      <c r="F38" s="638"/>
      <c r="G38" s="638"/>
    </row>
    <row r="39" spans="1:7" x14ac:dyDescent="0.25">
      <c r="A39" s="1097">
        <v>43781</v>
      </c>
      <c r="B39" s="1107" t="s">
        <v>340</v>
      </c>
      <c r="C39" s="1099">
        <v>6180.99</v>
      </c>
      <c r="D39" s="638">
        <f t="shared" si="0"/>
        <v>-1.7331022530329288E-3</v>
      </c>
      <c r="E39" s="638">
        <f t="shared" si="1"/>
        <v>5.2449770196820811E-3</v>
      </c>
      <c r="F39" s="638"/>
      <c r="G39" s="638"/>
    </row>
    <row r="40" spans="1:7" x14ac:dyDescent="0.25">
      <c r="A40" s="1097">
        <v>43782</v>
      </c>
      <c r="B40" s="1107" t="s">
        <v>341</v>
      </c>
      <c r="C40" s="1099">
        <v>6142.5</v>
      </c>
      <c r="D40" s="638">
        <f t="shared" si="0"/>
        <v>-2.0254629629629629E-2</v>
      </c>
      <c r="E40" s="638">
        <f t="shared" si="1"/>
        <v>-6.2271577854032742E-3</v>
      </c>
      <c r="F40" s="638"/>
      <c r="G40" s="638"/>
    </row>
    <row r="41" spans="1:7" x14ac:dyDescent="0.25">
      <c r="A41" s="1097">
        <v>43783</v>
      </c>
      <c r="B41" s="1107" t="s">
        <v>342</v>
      </c>
      <c r="C41" s="1106">
        <v>6098.95</v>
      </c>
      <c r="D41" s="638">
        <f t="shared" si="0"/>
        <v>1.1222681630242174E-2</v>
      </c>
      <c r="E41" s="638">
        <f t="shared" si="1"/>
        <v>-7.0899470899471193E-3</v>
      </c>
      <c r="F41" s="638"/>
      <c r="G41" s="638"/>
    </row>
    <row r="42" spans="1:7" x14ac:dyDescent="0.25">
      <c r="A42" s="1097">
        <v>43784</v>
      </c>
      <c r="B42" s="1107" t="s">
        <v>343</v>
      </c>
      <c r="C42" s="1099">
        <v>6128.34</v>
      </c>
      <c r="D42" s="638">
        <f t="shared" si="0"/>
        <v>-1.3434579439252336E-2</v>
      </c>
      <c r="E42" s="638">
        <f t="shared" si="1"/>
        <v>4.8188622631765024E-3</v>
      </c>
      <c r="F42" s="638"/>
      <c r="G42" s="638"/>
    </row>
    <row r="43" spans="1:7" x14ac:dyDescent="0.25">
      <c r="A43" s="1097">
        <v>43787</v>
      </c>
      <c r="B43" s="1107" t="s">
        <v>344</v>
      </c>
      <c r="C43" s="1099">
        <v>6122.62</v>
      </c>
      <c r="D43" s="638">
        <f t="shared" si="0"/>
        <v>-1.7761989342806395E-3</v>
      </c>
      <c r="E43" s="638">
        <f t="shared" si="1"/>
        <v>-9.3336857941959072E-4</v>
      </c>
      <c r="F43" s="638"/>
      <c r="G43" s="638"/>
    </row>
    <row r="44" spans="1:7" x14ac:dyDescent="0.25">
      <c r="A44" s="1097">
        <v>43788</v>
      </c>
      <c r="B44" s="1107" t="s">
        <v>342</v>
      </c>
      <c r="C44" s="1099">
        <v>6152.08</v>
      </c>
      <c r="D44" s="638">
        <f t="shared" si="0"/>
        <v>1.542111506524318E-2</v>
      </c>
      <c r="E44" s="638">
        <f t="shared" si="1"/>
        <v>4.8116655941410763E-3</v>
      </c>
      <c r="F44" s="638"/>
      <c r="G44" s="638"/>
    </row>
    <row r="45" spans="1:7" x14ac:dyDescent="0.25">
      <c r="A45" s="1097">
        <v>43789</v>
      </c>
      <c r="B45" s="1107" t="s">
        <v>345</v>
      </c>
      <c r="C45" s="1099">
        <v>6155.1</v>
      </c>
      <c r="D45" s="638">
        <f t="shared" si="0"/>
        <v>-5.8411214953271026E-3</v>
      </c>
      <c r="E45" s="638">
        <f t="shared" si="1"/>
        <v>4.9089088568426238E-4</v>
      </c>
      <c r="F45" s="638"/>
      <c r="G45" s="638"/>
    </row>
    <row r="46" spans="1:7" x14ac:dyDescent="0.25">
      <c r="A46" s="1097">
        <v>43790</v>
      </c>
      <c r="B46" s="1107" t="s">
        <v>346</v>
      </c>
      <c r="C46" s="1099">
        <v>6117.36</v>
      </c>
      <c r="D46" s="638">
        <f t="shared" si="0"/>
        <v>-1.2338425381903642E-2</v>
      </c>
      <c r="E46" s="638">
        <f t="shared" si="1"/>
        <v>-6.1315007067311153E-3</v>
      </c>
      <c r="F46" s="638"/>
      <c r="G46" s="638"/>
    </row>
    <row r="47" spans="1:7" x14ac:dyDescent="0.25">
      <c r="A47" s="1097">
        <v>43791</v>
      </c>
      <c r="B47" s="1107" t="s">
        <v>344</v>
      </c>
      <c r="C47" s="1099">
        <v>6100.24</v>
      </c>
      <c r="D47" s="638">
        <f t="shared" si="0"/>
        <v>2.9744199881023199E-3</v>
      </c>
      <c r="E47" s="638">
        <f t="shared" si="1"/>
        <v>-2.7985928570494283E-3</v>
      </c>
      <c r="F47" s="638"/>
      <c r="G47" s="638"/>
    </row>
    <row r="48" spans="1:7" x14ac:dyDescent="0.25">
      <c r="A48" s="1097">
        <v>43794</v>
      </c>
      <c r="B48" s="1107" t="s">
        <v>347</v>
      </c>
      <c r="C48" s="1099">
        <v>6070.76</v>
      </c>
      <c r="D48" s="638">
        <f t="shared" si="0"/>
        <v>-1.7793594306049821E-3</v>
      </c>
      <c r="E48" s="638">
        <f t="shared" si="1"/>
        <v>-4.83259675029172E-3</v>
      </c>
      <c r="F48" s="638"/>
      <c r="G48" s="638"/>
    </row>
    <row r="49" spans="1:7" x14ac:dyDescent="0.25">
      <c r="A49" s="1097">
        <v>43795</v>
      </c>
      <c r="B49" s="1107" t="s">
        <v>348</v>
      </c>
      <c r="C49" s="1099">
        <v>6026.18</v>
      </c>
      <c r="D49" s="638">
        <f t="shared" si="0"/>
        <v>-1.3666072489601902E-2</v>
      </c>
      <c r="E49" s="638">
        <f t="shared" si="1"/>
        <v>-7.3433968728791659E-3</v>
      </c>
      <c r="F49" s="638"/>
      <c r="G49" s="638"/>
    </row>
    <row r="50" spans="1:7" x14ac:dyDescent="0.25">
      <c r="A50" s="1097">
        <v>43796</v>
      </c>
      <c r="B50" s="1107" t="s">
        <v>349</v>
      </c>
      <c r="C50" s="1099">
        <v>6023.03</v>
      </c>
      <c r="D50" s="638">
        <f t="shared" si="0"/>
        <v>-1.2048192771084338E-2</v>
      </c>
      <c r="E50" s="638">
        <f t="shared" si="1"/>
        <v>-5.2271920188254339E-4</v>
      </c>
      <c r="F50" s="638"/>
      <c r="G50" s="638"/>
    </row>
    <row r="51" spans="1:7" x14ac:dyDescent="0.25">
      <c r="A51" s="1097">
        <v>43797</v>
      </c>
      <c r="B51" s="1107" t="s">
        <v>350</v>
      </c>
      <c r="C51" s="1099">
        <v>5953.06</v>
      </c>
      <c r="D51" s="638">
        <f t="shared" si="0"/>
        <v>1.9512195121951219E-2</v>
      </c>
      <c r="E51" s="638">
        <f t="shared" si="1"/>
        <v>-1.1617076454873934E-2</v>
      </c>
      <c r="F51" s="638"/>
      <c r="G51" s="638"/>
    </row>
    <row r="52" spans="1:7" x14ac:dyDescent="0.25">
      <c r="A52" s="1097">
        <v>43798</v>
      </c>
      <c r="B52" s="1107" t="s">
        <v>350</v>
      </c>
      <c r="C52" s="1099">
        <v>6011.83</v>
      </c>
      <c r="D52" s="638">
        <f t="shared" si="0"/>
        <v>0</v>
      </c>
      <c r="E52" s="638">
        <f t="shared" si="1"/>
        <v>9.8722337755708031E-3</v>
      </c>
      <c r="F52" s="638"/>
      <c r="G52" s="638"/>
    </row>
    <row r="53" spans="1:7" x14ac:dyDescent="0.25">
      <c r="A53" s="1097">
        <v>43801</v>
      </c>
      <c r="B53" s="1107" t="s">
        <v>351</v>
      </c>
      <c r="C53" s="1099">
        <v>6130.05</v>
      </c>
      <c r="D53" s="638">
        <f t="shared" si="0"/>
        <v>2.5119617224880382E-2</v>
      </c>
      <c r="E53" s="638">
        <f t="shared" si="1"/>
        <v>1.9664561373159296E-2</v>
      </c>
      <c r="F53" s="638"/>
      <c r="G53" s="638"/>
    </row>
    <row r="54" spans="1:7" x14ac:dyDescent="0.25">
      <c r="A54" s="1097">
        <v>43802</v>
      </c>
      <c r="B54" s="1107" t="s">
        <v>352</v>
      </c>
      <c r="C54" s="1099">
        <v>6133.89</v>
      </c>
      <c r="D54" s="638">
        <f t="shared" si="0"/>
        <v>-4.0840140023337222E-3</v>
      </c>
      <c r="E54" s="638">
        <f t="shared" si="1"/>
        <v>6.2642229671864755E-4</v>
      </c>
      <c r="F54" s="638"/>
      <c r="G54" s="638"/>
    </row>
    <row r="55" spans="1:7" x14ac:dyDescent="0.25">
      <c r="A55" s="1097">
        <v>43803</v>
      </c>
      <c r="B55" s="1107" t="s">
        <v>353</v>
      </c>
      <c r="C55" s="1099">
        <v>6112.87</v>
      </c>
      <c r="D55" s="638">
        <f t="shared" si="0"/>
        <v>-1.5817223198594025E-2</v>
      </c>
      <c r="E55" s="638">
        <f t="shared" si="1"/>
        <v>-3.4268628879879546E-3</v>
      </c>
      <c r="F55" s="638"/>
      <c r="G55" s="638"/>
    </row>
    <row r="56" spans="1:7" x14ac:dyDescent="0.25">
      <c r="A56" s="1097">
        <v>43804</v>
      </c>
      <c r="B56" s="1107" t="s">
        <v>344</v>
      </c>
      <c r="C56" s="1099">
        <v>6152.11</v>
      </c>
      <c r="D56" s="638">
        <f t="shared" si="0"/>
        <v>3.5714285714285713E-3</v>
      </c>
      <c r="E56" s="638">
        <f t="shared" si="1"/>
        <v>6.4192433341457916E-3</v>
      </c>
      <c r="F56" s="638"/>
      <c r="G56" s="638"/>
    </row>
    <row r="57" spans="1:7" x14ac:dyDescent="0.25">
      <c r="A57" s="1097">
        <v>43805</v>
      </c>
      <c r="B57" s="1107" t="s">
        <v>354</v>
      </c>
      <c r="C57" s="1099">
        <v>6186.86</v>
      </c>
      <c r="D57" s="638">
        <f t="shared" si="0"/>
        <v>2.3724792408066431E-3</v>
      </c>
      <c r="E57" s="638">
        <f t="shared" si="1"/>
        <v>5.6484685741964953E-3</v>
      </c>
      <c r="F57" s="638"/>
      <c r="G57" s="638"/>
    </row>
    <row r="58" spans="1:7" x14ac:dyDescent="0.25">
      <c r="A58" s="1097">
        <v>43808</v>
      </c>
      <c r="B58" s="1107" t="s">
        <v>355</v>
      </c>
      <c r="C58" s="1099">
        <v>6193.79</v>
      </c>
      <c r="D58" s="638">
        <f t="shared" si="0"/>
        <v>5.9171597633136095E-4</v>
      </c>
      <c r="E58" s="638">
        <f t="shared" si="1"/>
        <v>1.1201158584484361E-3</v>
      </c>
      <c r="F58" s="638"/>
      <c r="G58" s="638"/>
    </row>
    <row r="59" spans="1:7" x14ac:dyDescent="0.25">
      <c r="A59" s="1097">
        <v>43809</v>
      </c>
      <c r="B59" s="1107" t="s">
        <v>356</v>
      </c>
      <c r="C59" s="1099">
        <v>6183.5</v>
      </c>
      <c r="D59" s="638">
        <f t="shared" si="0"/>
        <v>-2.3654642223536371E-3</v>
      </c>
      <c r="E59" s="638">
        <f t="shared" si="1"/>
        <v>-1.6613414403781794E-3</v>
      </c>
      <c r="F59" s="638"/>
      <c r="G59" s="638"/>
    </row>
    <row r="60" spans="1:7" x14ac:dyDescent="0.25">
      <c r="A60" s="1097">
        <v>43810</v>
      </c>
      <c r="B60" s="1107" t="s">
        <v>357</v>
      </c>
      <c r="C60" s="1099">
        <v>6180.09</v>
      </c>
      <c r="D60" s="638">
        <f t="shared" si="0"/>
        <v>-1.7783046828689982E-3</v>
      </c>
      <c r="E60" s="638">
        <f t="shared" si="1"/>
        <v>-5.51467615428132E-4</v>
      </c>
      <c r="F60" s="638"/>
      <c r="G60" s="638"/>
    </row>
    <row r="61" spans="1:7" x14ac:dyDescent="0.25">
      <c r="A61" s="1097">
        <v>43811</v>
      </c>
      <c r="B61" s="1107" t="s">
        <v>349</v>
      </c>
      <c r="C61" s="1099">
        <v>6139.39</v>
      </c>
      <c r="D61" s="638">
        <f t="shared" si="0"/>
        <v>-2.6128266033254157E-2</v>
      </c>
      <c r="E61" s="638">
        <f t="shared" si="1"/>
        <v>-6.5856646100622834E-3</v>
      </c>
      <c r="F61" s="3" t="s">
        <v>16</v>
      </c>
      <c r="G61" s="3" t="s">
        <v>17</v>
      </c>
    </row>
    <row r="62" spans="1:7" x14ac:dyDescent="0.25">
      <c r="A62" s="1101">
        <v>43812</v>
      </c>
      <c r="B62" s="1107" t="s">
        <v>358</v>
      </c>
      <c r="C62" s="1099">
        <v>6197.31</v>
      </c>
      <c r="D62" s="638">
        <f t="shared" si="0"/>
        <v>5.4878048780487802E-3</v>
      </c>
      <c r="E62" s="638">
        <f t="shared" si="1"/>
        <v>9.4341620258690303E-3</v>
      </c>
      <c r="F62" s="638">
        <f>$F$3+$G$3*E62</f>
        <v>0.51875429552171892</v>
      </c>
      <c r="G62" s="638">
        <f>D62-F62</f>
        <v>-0.51326649064367014</v>
      </c>
    </row>
    <row r="63" spans="1:7" x14ac:dyDescent="0.25">
      <c r="A63" s="1101">
        <v>43815</v>
      </c>
      <c r="B63" s="1107" t="s">
        <v>359</v>
      </c>
      <c r="C63" s="1099">
        <v>6211.59</v>
      </c>
      <c r="D63" s="638">
        <f t="shared" si="0"/>
        <v>-7.8835657974530016E-3</v>
      </c>
      <c r="E63" s="638">
        <f t="shared" si="1"/>
        <v>2.3042255430178165E-3</v>
      </c>
      <c r="F63" s="638">
        <f t="shared" ref="F63:F82" si="2">$F$3+$G$3*E63</f>
        <v>0.51356044538028045</v>
      </c>
      <c r="G63" s="638">
        <f t="shared" ref="G63:G82" si="3">D63-F63</f>
        <v>-0.52144401117773342</v>
      </c>
    </row>
    <row r="64" spans="1:7" x14ac:dyDescent="0.25">
      <c r="A64" s="1101">
        <v>43816</v>
      </c>
      <c r="B64" s="1107" t="s">
        <v>360</v>
      </c>
      <c r="C64" s="1099">
        <v>6244.35</v>
      </c>
      <c r="D64" s="638">
        <f t="shared" si="0"/>
        <v>1.8337408312958435E-3</v>
      </c>
      <c r="E64" s="638">
        <f t="shared" si="1"/>
        <v>5.2740119679502697E-3</v>
      </c>
      <c r="F64" s="638">
        <f t="shared" si="2"/>
        <v>0.51572380625737613</v>
      </c>
      <c r="G64" s="638">
        <f t="shared" si="3"/>
        <v>-0.51389006542608029</v>
      </c>
    </row>
    <row r="65" spans="1:7" x14ac:dyDescent="0.25">
      <c r="A65" s="1101">
        <v>43817</v>
      </c>
      <c r="B65" s="1107" t="s">
        <v>361</v>
      </c>
      <c r="C65" s="1099">
        <v>6287.25</v>
      </c>
      <c r="D65" s="638">
        <f t="shared" si="0"/>
        <v>-1.2202562538133007E-3</v>
      </c>
      <c r="E65" s="638">
        <f t="shared" si="1"/>
        <v>6.8702106704460249E-3</v>
      </c>
      <c r="F65" s="638">
        <f t="shared" si="2"/>
        <v>0.5168865679280672</v>
      </c>
      <c r="G65" s="638">
        <f t="shared" si="3"/>
        <v>-0.51810682418188048</v>
      </c>
    </row>
    <row r="66" spans="1:7" x14ac:dyDescent="0.25">
      <c r="A66" s="1101">
        <v>43818</v>
      </c>
      <c r="B66" s="1107" t="s">
        <v>362</v>
      </c>
      <c r="C66" s="1099">
        <v>6249.93</v>
      </c>
      <c r="D66" s="638">
        <f t="shared" si="0"/>
        <v>-5.4978619425778861E-3</v>
      </c>
      <c r="E66" s="638">
        <f t="shared" si="1"/>
        <v>-5.9358224979123957E-3</v>
      </c>
      <c r="F66" s="638">
        <f t="shared" si="2"/>
        <v>0.50755792701482494</v>
      </c>
      <c r="G66" s="638">
        <f t="shared" si="3"/>
        <v>-0.51305578895740278</v>
      </c>
    </row>
    <row r="67" spans="1:7" x14ac:dyDescent="0.25">
      <c r="A67" s="1101">
        <v>43819</v>
      </c>
      <c r="B67" s="1107" t="s">
        <v>363</v>
      </c>
      <c r="C67" s="1099">
        <v>6284.37</v>
      </c>
      <c r="D67" s="638">
        <f t="shared" si="0"/>
        <v>2.2727272727272728E-2</v>
      </c>
      <c r="E67" s="638">
        <f t="shared" si="1"/>
        <v>5.5104617171711683E-3</v>
      </c>
      <c r="F67" s="638">
        <f t="shared" si="2"/>
        <v>0.51589604966604996</v>
      </c>
      <c r="G67" s="638">
        <f t="shared" si="3"/>
        <v>-0.49316877693877725</v>
      </c>
    </row>
    <row r="68" spans="1:7" x14ac:dyDescent="0.25">
      <c r="A68" s="1101">
        <v>43822</v>
      </c>
      <c r="B68" s="1107" t="s">
        <v>364</v>
      </c>
      <c r="C68" s="1099">
        <v>6305.91</v>
      </c>
      <c r="D68" s="638">
        <f t="shared" ref="D68:D82" si="4">(B68-B67)/B67</f>
        <v>6.0060060060060057E-4</v>
      </c>
      <c r="E68" s="638">
        <f t="shared" ref="E68:E82" si="5">(C68-C67)/C67</f>
        <v>3.4275512103838514E-3</v>
      </c>
      <c r="F68" s="638">
        <f t="shared" si="2"/>
        <v>0.51437873951100144</v>
      </c>
      <c r="G68" s="638">
        <f t="shared" si="3"/>
        <v>-0.51377813891040081</v>
      </c>
    </row>
    <row r="69" spans="1:7" x14ac:dyDescent="0.25">
      <c r="A69" s="1101">
        <v>43825</v>
      </c>
      <c r="B69" s="1107" t="s">
        <v>365</v>
      </c>
      <c r="C69" s="1099">
        <v>6319.44</v>
      </c>
      <c r="D69" s="638">
        <f t="shared" si="4"/>
        <v>1.920768307322929E-2</v>
      </c>
      <c r="E69" s="638">
        <f t="shared" si="5"/>
        <v>2.1456062645993593E-3</v>
      </c>
      <c r="F69" s="638">
        <f t="shared" si="2"/>
        <v>0.51344489810105431</v>
      </c>
      <c r="G69" s="638">
        <f t="shared" si="3"/>
        <v>-0.49423721502782503</v>
      </c>
    </row>
    <row r="70" spans="1:7" x14ac:dyDescent="0.25">
      <c r="A70" s="1101">
        <v>43826</v>
      </c>
      <c r="B70" s="1107" t="s">
        <v>342</v>
      </c>
      <c r="C70" s="1099">
        <v>6329.31</v>
      </c>
      <c r="D70" s="638">
        <f t="shared" si="4"/>
        <v>8.2449941107184919E-3</v>
      </c>
      <c r="E70" s="638">
        <f t="shared" si="5"/>
        <v>1.5618472522883043E-3</v>
      </c>
      <c r="F70" s="638">
        <f t="shared" si="2"/>
        <v>0.51301965492589419</v>
      </c>
      <c r="G70" s="638">
        <f t="shared" si="3"/>
        <v>-0.50477466081517575</v>
      </c>
    </row>
    <row r="71" spans="1:7" x14ac:dyDescent="0.25">
      <c r="A71" s="1101">
        <v>43829</v>
      </c>
      <c r="B71" s="1107" t="s">
        <v>353</v>
      </c>
      <c r="C71" s="1099">
        <v>6299.53</v>
      </c>
      <c r="D71" s="638">
        <f t="shared" si="4"/>
        <v>-1.8691588785046728E-2</v>
      </c>
      <c r="E71" s="638">
        <f t="shared" si="5"/>
        <v>-4.7050942361806661E-3</v>
      </c>
      <c r="F71" s="638">
        <f t="shared" si="2"/>
        <v>0.50845445928711686</v>
      </c>
      <c r="G71" s="638">
        <f t="shared" si="3"/>
        <v>-0.52714604807216359</v>
      </c>
    </row>
    <row r="72" spans="1:7" x14ac:dyDescent="0.25">
      <c r="A72" s="1102">
        <v>43832</v>
      </c>
      <c r="B72" s="1109" t="s">
        <v>366</v>
      </c>
      <c r="C72" s="1105">
        <v>6283.58</v>
      </c>
      <c r="D72" s="638">
        <f t="shared" si="4"/>
        <v>1.7857142857142856E-2</v>
      </c>
      <c r="E72" s="638">
        <f t="shared" si="5"/>
        <v>-2.5319349221290823E-3</v>
      </c>
      <c r="F72" s="638">
        <f t="shared" si="2"/>
        <v>0.5100375117922552</v>
      </c>
      <c r="G72" s="638">
        <f t="shared" si="3"/>
        <v>-0.49218036893511236</v>
      </c>
    </row>
    <row r="73" spans="1:7" x14ac:dyDescent="0.25">
      <c r="A73" s="1103">
        <v>43833</v>
      </c>
      <c r="B73" s="1107" t="s">
        <v>367</v>
      </c>
      <c r="C73" s="1099">
        <v>6323.46</v>
      </c>
      <c r="D73" s="638">
        <f t="shared" si="4"/>
        <v>2.9239766081871343E-3</v>
      </c>
      <c r="E73" s="638">
        <f t="shared" si="5"/>
        <v>6.3467004478338952E-3</v>
      </c>
      <c r="F73" s="638">
        <f t="shared" si="2"/>
        <v>0.51650521338861255</v>
      </c>
      <c r="G73" s="638">
        <f t="shared" si="3"/>
        <v>-0.51358123678042544</v>
      </c>
    </row>
    <row r="74" spans="1:7" x14ac:dyDescent="0.25">
      <c r="A74" s="1103">
        <v>43836</v>
      </c>
      <c r="B74" s="1107" t="s">
        <v>368</v>
      </c>
      <c r="C74" s="1099">
        <v>6257.4</v>
      </c>
      <c r="D74" s="638">
        <f t="shared" si="4"/>
        <v>-1.1661807580174927E-2</v>
      </c>
      <c r="E74" s="638">
        <f t="shared" si="5"/>
        <v>-1.0446812346405354E-2</v>
      </c>
      <c r="F74" s="638">
        <f t="shared" si="2"/>
        <v>0.50427186614752617</v>
      </c>
      <c r="G74" s="638">
        <f t="shared" si="3"/>
        <v>-0.51593367372770105</v>
      </c>
    </row>
    <row r="75" spans="1:7" x14ac:dyDescent="0.25">
      <c r="A75" s="1103">
        <v>43837</v>
      </c>
      <c r="B75" s="1107" t="s">
        <v>354</v>
      </c>
      <c r="C75" s="1099">
        <v>6279.34</v>
      </c>
      <c r="D75" s="638">
        <f t="shared" si="4"/>
        <v>-2.9498525073746312E-3</v>
      </c>
      <c r="E75" s="638">
        <f t="shared" si="5"/>
        <v>3.5062486016557213E-3</v>
      </c>
      <c r="F75" s="638">
        <f t="shared" si="2"/>
        <v>0.51443606715449042</v>
      </c>
      <c r="G75" s="638">
        <f t="shared" si="3"/>
        <v>-0.51738591966186509</v>
      </c>
    </row>
    <row r="76" spans="1:7" x14ac:dyDescent="0.25">
      <c r="A76" s="1103">
        <v>43838</v>
      </c>
      <c r="B76" s="1107" t="s">
        <v>363</v>
      </c>
      <c r="C76" s="1099">
        <v>6225.68</v>
      </c>
      <c r="D76" s="638">
        <f t="shared" si="4"/>
        <v>-1.4792899408284023E-2</v>
      </c>
      <c r="E76" s="638">
        <f t="shared" si="5"/>
        <v>-8.5454840795369975E-3</v>
      </c>
      <c r="F76" s="638">
        <f t="shared" si="2"/>
        <v>0.50565690149974107</v>
      </c>
      <c r="G76" s="638">
        <f t="shared" si="3"/>
        <v>-0.52044980090802506</v>
      </c>
    </row>
    <row r="77" spans="1:7" x14ac:dyDescent="0.25">
      <c r="A77" s="1103">
        <v>43839</v>
      </c>
      <c r="B77" s="1107" t="s">
        <v>369</v>
      </c>
      <c r="C77" s="1099">
        <v>6274.49</v>
      </c>
      <c r="D77" s="638">
        <f t="shared" si="4"/>
        <v>3.003003003003003E-3</v>
      </c>
      <c r="E77" s="638">
        <f t="shared" si="5"/>
        <v>7.8401074260160322E-3</v>
      </c>
      <c r="F77" s="638">
        <f t="shared" si="2"/>
        <v>0.51759309573700552</v>
      </c>
      <c r="G77" s="638">
        <f t="shared" si="3"/>
        <v>-0.51459009273400247</v>
      </c>
    </row>
    <row r="78" spans="1:7" x14ac:dyDescent="0.25">
      <c r="A78" s="1103">
        <v>43840</v>
      </c>
      <c r="B78" s="1107" t="s">
        <v>370</v>
      </c>
      <c r="C78" s="1099">
        <v>6274.94</v>
      </c>
      <c r="D78" s="638">
        <f t="shared" si="4"/>
        <v>-1.1976047904191617E-2</v>
      </c>
      <c r="E78" s="638">
        <f t="shared" si="5"/>
        <v>7.1718976362990152E-5</v>
      </c>
      <c r="F78" s="638">
        <f t="shared" si="2"/>
        <v>0.51193416097019184</v>
      </c>
      <c r="G78" s="638">
        <f t="shared" si="3"/>
        <v>-0.52391020887438344</v>
      </c>
    </row>
    <row r="79" spans="1:7" x14ac:dyDescent="0.25">
      <c r="A79" s="1103">
        <v>43843</v>
      </c>
      <c r="B79" s="1107" t="s">
        <v>353</v>
      </c>
      <c r="C79" s="1099">
        <v>6296.56</v>
      </c>
      <c r="D79" s="638">
        <f t="shared" si="4"/>
        <v>1.8181818181818181E-2</v>
      </c>
      <c r="E79" s="638">
        <f t="shared" si="5"/>
        <v>3.4454512712473427E-3</v>
      </c>
      <c r="F79" s="638">
        <f t="shared" si="2"/>
        <v>0.51439177893061916</v>
      </c>
      <c r="G79" s="638">
        <f t="shared" si="3"/>
        <v>-0.49620996074880097</v>
      </c>
    </row>
    <row r="80" spans="1:7" x14ac:dyDescent="0.25">
      <c r="A80" s="1103">
        <v>43844</v>
      </c>
      <c r="B80" s="1107" t="s">
        <v>368</v>
      </c>
      <c r="C80" s="1099">
        <v>6325.4</v>
      </c>
      <c r="D80" s="638">
        <f t="shared" si="4"/>
        <v>8.9285714285714281E-3</v>
      </c>
      <c r="E80" s="638">
        <f t="shared" si="5"/>
        <v>4.5802787553837704E-3</v>
      </c>
      <c r="F80" s="638">
        <f t="shared" si="2"/>
        <v>0.51521845163705438</v>
      </c>
      <c r="G80" s="638">
        <f t="shared" si="3"/>
        <v>-0.50628988020848298</v>
      </c>
    </row>
    <row r="81" spans="1:7" x14ac:dyDescent="0.25">
      <c r="A81" s="1103">
        <v>43845</v>
      </c>
      <c r="B81" s="1107" t="s">
        <v>368</v>
      </c>
      <c r="C81" s="1099">
        <v>6283.36</v>
      </c>
      <c r="D81" s="638">
        <f t="shared" si="4"/>
        <v>0</v>
      </c>
      <c r="E81" s="638">
        <f t="shared" si="5"/>
        <v>-6.6462200018971079E-3</v>
      </c>
      <c r="F81" s="638">
        <f t="shared" si="2"/>
        <v>0.50704043317944181</v>
      </c>
      <c r="G81" s="638">
        <f t="shared" si="3"/>
        <v>-0.50704043317944181</v>
      </c>
    </row>
    <row r="82" spans="1:7" x14ac:dyDescent="0.25">
      <c r="A82" s="1103">
        <v>43846</v>
      </c>
      <c r="B82" s="1107" t="s">
        <v>371</v>
      </c>
      <c r="C82" s="1099">
        <v>6286.04</v>
      </c>
      <c r="D82" s="638">
        <f t="shared" si="4"/>
        <v>-5.8997050147492625E-3</v>
      </c>
      <c r="E82" s="638">
        <f t="shared" si="5"/>
        <v>4.2652338876020013E-4</v>
      </c>
      <c r="F82" s="638">
        <f t="shared" si="2"/>
        <v>0.51219262062855553</v>
      </c>
      <c r="G82" s="638">
        <f t="shared" si="3"/>
        <v>-0.51809232564330476</v>
      </c>
    </row>
  </sheetData>
  <mergeCells count="8">
    <mergeCell ref="I10:J10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4277B-DA5F-4BB9-97EB-F46B0474320C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3" max="3" width="11" bestFit="1" customWidth="1"/>
    <col min="4" max="4" width="23" bestFit="1" customWidth="1"/>
    <col min="5" max="5" width="20" bestFit="1" customWidth="1"/>
    <col min="6" max="6" width="22.42578125" bestFit="1" customWidth="1"/>
    <col min="7" max="7" width="21.7109375" bestFit="1" customWidth="1"/>
    <col min="9" max="9" width="21.42578125" bestFit="1" customWidth="1"/>
    <col min="10" max="10" width="9.85546875" bestFit="1" customWidth="1"/>
    <col min="11" max="11" width="13.42578125" bestFit="1" customWidth="1"/>
    <col min="12" max="12" width="12.42578125" bestFit="1" customWidth="1"/>
    <col min="13" max="13" width="22.85546875" bestFit="1" customWidth="1"/>
    <col min="14" max="14" width="6.5703125" bestFit="1" customWidth="1"/>
    <col min="15" max="15" width="6" bestFit="1" customWidth="1"/>
  </cols>
  <sheetData>
    <row r="1" spans="1:15" x14ac:dyDescent="0.25">
      <c r="A1" s="1" t="s">
        <v>0</v>
      </c>
      <c r="B1" s="4" t="s">
        <v>293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x14ac:dyDescent="0.25">
      <c r="A2" s="1097">
        <v>44396</v>
      </c>
      <c r="B2" s="1107" t="s">
        <v>208</v>
      </c>
      <c r="C2" s="1099">
        <v>6017.39</v>
      </c>
      <c r="D2" s="638"/>
      <c r="E2" s="638"/>
      <c r="F2" s="638"/>
      <c r="G2" s="638"/>
    </row>
    <row r="3" spans="1:15" ht="15.75" thickBot="1" x14ac:dyDescent="0.3">
      <c r="A3" s="1097">
        <v>44398</v>
      </c>
      <c r="B3" s="1107" t="s">
        <v>372</v>
      </c>
      <c r="C3" s="1099">
        <v>6029.97</v>
      </c>
      <c r="D3" s="638">
        <f>(B3-B2)/B2</f>
        <v>2.4509803921568627E-2</v>
      </c>
      <c r="E3" s="638">
        <f>(C3-C2)/C2</f>
        <v>2.0906073895825147E-3</v>
      </c>
      <c r="F3" s="1100">
        <f>I12</f>
        <v>0.25553909905735783</v>
      </c>
      <c r="G3" s="1100">
        <f>K7</f>
        <v>1.0286086997519728</v>
      </c>
      <c r="I3" s="1124" t="s">
        <v>673</v>
      </c>
      <c r="J3" s="1124"/>
      <c r="K3" s="1124"/>
      <c r="L3" s="1124"/>
      <c r="M3" s="1124"/>
      <c r="N3" s="1124"/>
      <c r="O3" s="1124"/>
    </row>
    <row r="4" spans="1:15" ht="18" customHeight="1" thickTop="1" x14ac:dyDescent="0.25">
      <c r="A4" s="1097">
        <v>44399</v>
      </c>
      <c r="B4" s="1107" t="s">
        <v>372</v>
      </c>
      <c r="C4" s="1099">
        <v>6137.54</v>
      </c>
      <c r="D4" s="638">
        <f t="shared" ref="D4:D67" si="0">(B4-B3)/B3</f>
        <v>0</v>
      </c>
      <c r="E4" s="638">
        <f t="shared" ref="E4:E67" si="1">(C4-C3)/C3</f>
        <v>1.7839226397477884E-2</v>
      </c>
      <c r="F4" s="638"/>
      <c r="G4" s="638"/>
      <c r="I4" s="1130" t="s">
        <v>664</v>
      </c>
      <c r="J4" s="1131"/>
      <c r="K4" s="1122" t="s">
        <v>665</v>
      </c>
      <c r="L4" s="1123"/>
      <c r="M4" s="262" t="s">
        <v>666</v>
      </c>
      <c r="N4" s="1120" t="s">
        <v>667</v>
      </c>
      <c r="O4" s="1118" t="s">
        <v>630</v>
      </c>
    </row>
    <row r="5" spans="1:15" ht="15.75" customHeight="1" thickBot="1" x14ac:dyDescent="0.3">
      <c r="A5" s="1097">
        <v>44400</v>
      </c>
      <c r="B5" s="1107" t="s">
        <v>217</v>
      </c>
      <c r="C5" s="1099">
        <v>6101.68</v>
      </c>
      <c r="D5" s="638">
        <f t="shared" si="0"/>
        <v>-4.7846889952153108E-3</v>
      </c>
      <c r="E5" s="638">
        <f t="shared" si="1"/>
        <v>-5.842731778530107E-3</v>
      </c>
      <c r="F5" s="638"/>
      <c r="G5" s="638"/>
      <c r="I5" s="1132"/>
      <c r="J5" s="1133"/>
      <c r="K5" s="263" t="s">
        <v>668</v>
      </c>
      <c r="L5" s="264" t="s">
        <v>669</v>
      </c>
      <c r="M5" s="264" t="s">
        <v>670</v>
      </c>
      <c r="N5" s="1121"/>
      <c r="O5" s="1119"/>
    </row>
    <row r="6" spans="1:15" ht="18" customHeight="1" thickTop="1" x14ac:dyDescent="0.25">
      <c r="A6" s="1097">
        <v>44403</v>
      </c>
      <c r="B6" s="1107" t="s">
        <v>201</v>
      </c>
      <c r="C6" s="1099">
        <v>6106.39</v>
      </c>
      <c r="D6" s="638">
        <f t="shared" si="0"/>
        <v>5.2884615384615384E-2</v>
      </c>
      <c r="E6" s="638">
        <f t="shared" si="1"/>
        <v>7.7191855357869245E-4</v>
      </c>
      <c r="F6" s="638"/>
      <c r="G6" s="638"/>
      <c r="I6" s="1126" t="s">
        <v>671</v>
      </c>
      <c r="J6" s="265" t="s">
        <v>672</v>
      </c>
      <c r="K6" s="266">
        <v>-2727983.4464815431</v>
      </c>
      <c r="L6" s="267">
        <v>3842792.4967479357</v>
      </c>
      <c r="M6" s="268"/>
      <c r="N6" s="267">
        <v>-0.70989611039112077</v>
      </c>
      <c r="O6" s="269">
        <v>0.48066275638289235</v>
      </c>
    </row>
    <row r="7" spans="1:15" ht="17.25" customHeight="1" thickBot="1" x14ac:dyDescent="0.3">
      <c r="A7" s="1097">
        <v>44404</v>
      </c>
      <c r="B7" s="1107" t="s">
        <v>200</v>
      </c>
      <c r="C7" s="1099">
        <v>6097.04</v>
      </c>
      <c r="D7" s="638">
        <f t="shared" si="0"/>
        <v>-3.1963470319634701E-2</v>
      </c>
      <c r="E7" s="638">
        <f t="shared" si="1"/>
        <v>-1.5311829083960184E-3</v>
      </c>
      <c r="F7" s="638"/>
      <c r="G7" s="638"/>
      <c r="I7" s="1127"/>
      <c r="J7" s="270" t="s">
        <v>679</v>
      </c>
      <c r="K7" s="271">
        <v>1.0286086997519728</v>
      </c>
      <c r="L7" s="272">
        <v>0.45855887574696536</v>
      </c>
      <c r="M7" s="272">
        <v>0.28480553977937628</v>
      </c>
      <c r="N7" s="272">
        <v>2.2431333339179838</v>
      </c>
      <c r="O7" s="273">
        <v>2.8791891400201275E-2</v>
      </c>
    </row>
    <row r="8" spans="1:15" ht="27.75" customHeight="1" thickTop="1" x14ac:dyDescent="0.25">
      <c r="A8" s="1097">
        <v>44405</v>
      </c>
      <c r="B8" s="1107" t="s">
        <v>75</v>
      </c>
      <c r="C8" s="1099">
        <v>6088.52</v>
      </c>
      <c r="D8" s="638">
        <f t="shared" si="0"/>
        <v>8.4905660377358486E-2</v>
      </c>
      <c r="E8" s="638">
        <f t="shared" si="1"/>
        <v>-1.397399393804129E-3</v>
      </c>
      <c r="F8" s="638"/>
      <c r="G8" s="638"/>
      <c r="I8" s="1128" t="s">
        <v>698</v>
      </c>
      <c r="J8" s="1128"/>
      <c r="K8" s="1128"/>
      <c r="L8" s="1128"/>
      <c r="M8" s="1128"/>
      <c r="N8" s="1128"/>
      <c r="O8" s="1128"/>
    </row>
    <row r="9" spans="1:15" ht="15.75" customHeight="1" x14ac:dyDescent="0.25">
      <c r="A9" s="1097">
        <v>44406</v>
      </c>
      <c r="B9" s="1107" t="s">
        <v>251</v>
      </c>
      <c r="C9" s="1099">
        <v>6120.72</v>
      </c>
      <c r="D9" s="638">
        <f t="shared" si="0"/>
        <v>-2.6086956521739129E-2</v>
      </c>
      <c r="E9" s="638">
        <f t="shared" si="1"/>
        <v>5.288641574635513E-3</v>
      </c>
      <c r="F9" s="638"/>
      <c r="G9" s="638"/>
    </row>
    <row r="10" spans="1:15" ht="15.75" thickBot="1" x14ac:dyDescent="0.3">
      <c r="A10" s="1097">
        <v>44407</v>
      </c>
      <c r="B10" s="1107" t="s">
        <v>75</v>
      </c>
      <c r="C10" s="1099">
        <v>6070.03</v>
      </c>
      <c r="D10" s="638">
        <f t="shared" si="0"/>
        <v>2.6785714285714284E-2</v>
      </c>
      <c r="E10" s="638">
        <f t="shared" si="1"/>
        <v>-8.2817054202774364E-3</v>
      </c>
      <c r="F10" s="638"/>
      <c r="G10" s="638"/>
      <c r="I10" s="1125" t="s">
        <v>674</v>
      </c>
      <c r="J10" s="1125"/>
      <c r="K10" s="261"/>
    </row>
    <row r="11" spans="1:15" ht="16.5" thickTop="1" thickBot="1" x14ac:dyDescent="0.3">
      <c r="A11" s="1097">
        <v>44410</v>
      </c>
      <c r="B11" s="1107" t="s">
        <v>37</v>
      </c>
      <c r="C11" s="1099">
        <v>6096.54</v>
      </c>
      <c r="D11" s="638">
        <f t="shared" si="0"/>
        <v>-2.1739130434782608E-2</v>
      </c>
      <c r="E11" s="638">
        <f t="shared" si="1"/>
        <v>4.3673589751616086E-3</v>
      </c>
      <c r="F11" s="638"/>
      <c r="G11" s="638"/>
      <c r="I11" s="482" t="s">
        <v>675</v>
      </c>
      <c r="J11" s="483" t="s">
        <v>676</v>
      </c>
      <c r="K11" s="261"/>
    </row>
    <row r="12" spans="1:15" ht="16.5" thickTop="1" thickBot="1" x14ac:dyDescent="0.3">
      <c r="A12" s="1097">
        <v>44411</v>
      </c>
      <c r="B12" s="1107" t="s">
        <v>259</v>
      </c>
      <c r="C12" s="1099">
        <v>6130.57</v>
      </c>
      <c r="D12" s="638">
        <f t="shared" si="0"/>
        <v>-1.7777777777777778E-2</v>
      </c>
      <c r="E12" s="638">
        <f t="shared" si="1"/>
        <v>5.5818546257384921E-3</v>
      </c>
      <c r="F12" s="638"/>
      <c r="G12" s="638"/>
      <c r="I12" s="484">
        <v>0.25553909905735783</v>
      </c>
      <c r="J12" s="485">
        <v>2</v>
      </c>
      <c r="K12" s="261"/>
    </row>
    <row r="13" spans="1:15" ht="15.75" thickTop="1" x14ac:dyDescent="0.25">
      <c r="A13" s="1097">
        <v>44412</v>
      </c>
      <c r="B13" s="1107" t="s">
        <v>373</v>
      </c>
      <c r="C13" s="1099">
        <v>6159.03</v>
      </c>
      <c r="D13" s="638">
        <f t="shared" si="0"/>
        <v>-1.3574660633484163E-2</v>
      </c>
      <c r="E13" s="638">
        <f t="shared" si="1"/>
        <v>4.642308953327348E-3</v>
      </c>
      <c r="F13" s="638"/>
      <c r="G13" s="638"/>
    </row>
    <row r="14" spans="1:15" x14ac:dyDescent="0.25">
      <c r="A14" s="1097">
        <v>44413</v>
      </c>
      <c r="B14" s="1107" t="s">
        <v>372</v>
      </c>
      <c r="C14" s="1099">
        <v>6205.41</v>
      </c>
      <c r="D14" s="638">
        <f t="shared" si="0"/>
        <v>-4.1284403669724773E-2</v>
      </c>
      <c r="E14" s="638">
        <f t="shared" si="1"/>
        <v>7.5304065737624446E-3</v>
      </c>
      <c r="F14" s="638"/>
      <c r="G14" s="638"/>
    </row>
    <row r="15" spans="1:15" x14ac:dyDescent="0.25">
      <c r="A15" s="1097">
        <v>44414</v>
      </c>
      <c r="B15" s="1107" t="s">
        <v>217</v>
      </c>
      <c r="C15" s="1099">
        <v>6203.43</v>
      </c>
      <c r="D15" s="638">
        <f t="shared" si="0"/>
        <v>-4.7846889952153108E-3</v>
      </c>
      <c r="E15" s="638">
        <f t="shared" si="1"/>
        <v>-3.1907641880223281E-4</v>
      </c>
      <c r="F15" s="638"/>
      <c r="G15" s="638"/>
    </row>
    <row r="16" spans="1:15" x14ac:dyDescent="0.25">
      <c r="A16" s="1097">
        <v>44417</v>
      </c>
      <c r="B16" s="1107" t="s">
        <v>374</v>
      </c>
      <c r="C16" s="1099">
        <v>6127.45</v>
      </c>
      <c r="D16" s="638">
        <f t="shared" si="0"/>
        <v>-2.8846153846153848E-2</v>
      </c>
      <c r="E16" s="638">
        <f t="shared" si="1"/>
        <v>-1.2248062765276705E-2</v>
      </c>
      <c r="F16" s="638"/>
      <c r="G16" s="638"/>
    </row>
    <row r="17" spans="1:16" x14ac:dyDescent="0.25">
      <c r="A17" s="1097">
        <v>44418</v>
      </c>
      <c r="B17" s="1107" t="s">
        <v>60</v>
      </c>
      <c r="C17" s="1099">
        <v>6088.4</v>
      </c>
      <c r="D17" s="638">
        <f t="shared" si="0"/>
        <v>-9.9009900990099011E-3</v>
      </c>
      <c r="E17" s="638">
        <f t="shared" si="1"/>
        <v>-6.3729610196737929E-3</v>
      </c>
      <c r="F17" s="638"/>
      <c r="G17" s="638"/>
    </row>
    <row r="18" spans="1:16" x14ac:dyDescent="0.25">
      <c r="A18" s="1097">
        <v>44420</v>
      </c>
      <c r="B18" s="1107" t="s">
        <v>219</v>
      </c>
      <c r="C18" s="1099">
        <v>6139.65</v>
      </c>
      <c r="D18" s="638">
        <f t="shared" si="0"/>
        <v>-1.4999999999999999E-2</v>
      </c>
      <c r="E18" s="638">
        <f t="shared" si="1"/>
        <v>8.4176466723605552E-3</v>
      </c>
      <c r="F18" s="638"/>
      <c r="G18" s="638"/>
    </row>
    <row r="19" spans="1:16" x14ac:dyDescent="0.25">
      <c r="A19" s="1097">
        <v>44421</v>
      </c>
      <c r="B19" s="1107" t="s">
        <v>38</v>
      </c>
      <c r="C19" s="1099">
        <v>6139.49</v>
      </c>
      <c r="D19" s="638">
        <f t="shared" si="0"/>
        <v>-2.030456852791878E-2</v>
      </c>
      <c r="E19" s="638">
        <f t="shared" si="1"/>
        <v>-2.6060117433380485E-5</v>
      </c>
      <c r="F19" s="638"/>
      <c r="G19" s="638"/>
    </row>
    <row r="20" spans="1:16" x14ac:dyDescent="0.25">
      <c r="A20" s="1097">
        <v>44424</v>
      </c>
      <c r="B20" s="1107" t="s">
        <v>44</v>
      </c>
      <c r="C20" s="1099">
        <v>6087.91</v>
      </c>
      <c r="D20" s="638">
        <f t="shared" si="0"/>
        <v>-4.6632124352331605E-2</v>
      </c>
      <c r="E20" s="638">
        <f t="shared" si="1"/>
        <v>-8.4013492977429612E-3</v>
      </c>
      <c r="F20" s="638"/>
      <c r="G20" s="638"/>
    </row>
    <row r="21" spans="1:16" x14ac:dyDescent="0.25">
      <c r="A21" s="1097">
        <v>44426</v>
      </c>
      <c r="B21" s="1107" t="s">
        <v>375</v>
      </c>
      <c r="C21" s="1099">
        <v>6118.14</v>
      </c>
      <c r="D21" s="638">
        <f t="shared" si="0"/>
        <v>-5.1630434782608696E-2</v>
      </c>
      <c r="E21" s="638">
        <f t="shared" si="1"/>
        <v>4.9655793203251157E-3</v>
      </c>
      <c r="F21" s="638"/>
      <c r="G21" s="638"/>
    </row>
    <row r="22" spans="1:16" x14ac:dyDescent="0.25">
      <c r="A22" s="1097">
        <v>44427</v>
      </c>
      <c r="B22" s="1107" t="s">
        <v>57</v>
      </c>
      <c r="C22" s="1099">
        <v>5992.32</v>
      </c>
      <c r="D22" s="638">
        <f t="shared" si="0"/>
        <v>1.7191977077363897E-2</v>
      </c>
      <c r="E22" s="638">
        <f t="shared" si="1"/>
        <v>-2.0565073698869365E-2</v>
      </c>
      <c r="F22" s="638"/>
      <c r="G22" s="638"/>
      <c r="P22" s="261"/>
    </row>
    <row r="23" spans="1:16" x14ac:dyDescent="0.25">
      <c r="A23" s="1097">
        <v>44428</v>
      </c>
      <c r="B23" s="1107" t="s">
        <v>206</v>
      </c>
      <c r="C23" s="1099">
        <v>6030.77</v>
      </c>
      <c r="D23" s="638">
        <f t="shared" si="0"/>
        <v>9.8591549295774641E-2</v>
      </c>
      <c r="E23" s="638">
        <f t="shared" si="1"/>
        <v>6.4165465128699284E-3</v>
      </c>
      <c r="F23" s="638"/>
      <c r="G23" s="638"/>
      <c r="P23" s="261"/>
    </row>
    <row r="24" spans="1:16" x14ac:dyDescent="0.25">
      <c r="A24" s="1097">
        <v>44431</v>
      </c>
      <c r="B24" s="1107" t="s">
        <v>38</v>
      </c>
      <c r="C24" s="1099">
        <v>6109.82</v>
      </c>
      <c r="D24" s="638">
        <f t="shared" si="0"/>
        <v>-1.0256410256410256E-2</v>
      </c>
      <c r="E24" s="638">
        <f t="shared" si="1"/>
        <v>1.3107778940334196E-2</v>
      </c>
      <c r="F24" s="638"/>
      <c r="G24" s="638"/>
      <c r="P24" s="261"/>
    </row>
    <row r="25" spans="1:16" x14ac:dyDescent="0.25">
      <c r="A25" s="1097">
        <v>44432</v>
      </c>
      <c r="B25" s="1107" t="s">
        <v>59</v>
      </c>
      <c r="C25" s="1099">
        <v>6089.49</v>
      </c>
      <c r="D25" s="638">
        <f t="shared" si="0"/>
        <v>-1.5544041450777202E-2</v>
      </c>
      <c r="E25" s="638">
        <f t="shared" si="1"/>
        <v>-3.3274302679947901E-3</v>
      </c>
      <c r="F25" s="638"/>
      <c r="G25" s="638"/>
      <c r="P25" s="261"/>
    </row>
    <row r="26" spans="1:16" x14ac:dyDescent="0.25">
      <c r="A26" s="1097">
        <v>44433</v>
      </c>
      <c r="B26" s="1107" t="s">
        <v>206</v>
      </c>
      <c r="C26" s="1099">
        <v>6113.24</v>
      </c>
      <c r="D26" s="638">
        <f t="shared" si="0"/>
        <v>2.6315789473684209E-2</v>
      </c>
      <c r="E26" s="638">
        <f t="shared" si="1"/>
        <v>3.9001624109736613E-3</v>
      </c>
      <c r="F26" s="638"/>
      <c r="G26" s="638"/>
      <c r="P26" s="261"/>
    </row>
    <row r="27" spans="1:16" ht="15.75" customHeight="1" x14ac:dyDescent="0.25">
      <c r="A27" s="1097">
        <v>44434</v>
      </c>
      <c r="B27" s="1107" t="s">
        <v>376</v>
      </c>
      <c r="C27" s="1099">
        <v>6058.08</v>
      </c>
      <c r="D27" s="638">
        <f t="shared" si="0"/>
        <v>-1.282051282051282E-2</v>
      </c>
      <c r="E27" s="638">
        <f t="shared" si="1"/>
        <v>-9.0230385196720334E-3</v>
      </c>
      <c r="F27" s="638"/>
      <c r="G27" s="638"/>
      <c r="P27" s="261"/>
    </row>
    <row r="28" spans="1:16" x14ac:dyDescent="0.25">
      <c r="A28" s="1097">
        <v>44435</v>
      </c>
      <c r="B28" s="1107" t="s">
        <v>222</v>
      </c>
      <c r="C28" s="1099">
        <v>6041.36</v>
      </c>
      <c r="D28" s="638">
        <f t="shared" si="0"/>
        <v>-5.1948051948051948E-3</v>
      </c>
      <c r="E28" s="638">
        <f t="shared" si="1"/>
        <v>-2.7599503473047988E-3</v>
      </c>
      <c r="F28" s="638"/>
      <c r="G28" s="638"/>
    </row>
    <row r="29" spans="1:16" x14ac:dyDescent="0.25">
      <c r="A29" s="1097">
        <v>44438</v>
      </c>
      <c r="B29" s="1107" t="s">
        <v>377</v>
      </c>
      <c r="C29" s="1099">
        <v>6144.9</v>
      </c>
      <c r="D29" s="638">
        <f t="shared" si="0"/>
        <v>3.1331592689295036E-2</v>
      </c>
      <c r="E29" s="638">
        <f t="shared" si="1"/>
        <v>1.7138525100308534E-2</v>
      </c>
      <c r="F29" s="638"/>
      <c r="G29" s="638"/>
    </row>
    <row r="30" spans="1:16" x14ac:dyDescent="0.25">
      <c r="A30" s="1097">
        <v>44439</v>
      </c>
      <c r="B30" s="1107" t="s">
        <v>378</v>
      </c>
      <c r="C30" s="1099">
        <v>6150.29</v>
      </c>
      <c r="D30" s="638">
        <f t="shared" si="0"/>
        <v>2.7848101265822784E-2</v>
      </c>
      <c r="E30" s="638">
        <f t="shared" si="1"/>
        <v>8.7715015704085139E-4</v>
      </c>
      <c r="F30" s="638"/>
      <c r="G30" s="638"/>
    </row>
    <row r="31" spans="1:16" x14ac:dyDescent="0.25">
      <c r="A31" s="1097">
        <v>44440</v>
      </c>
      <c r="B31" s="1107" t="s">
        <v>374</v>
      </c>
      <c r="C31" s="1099">
        <v>6090.93</v>
      </c>
      <c r="D31" s="638">
        <f t="shared" si="0"/>
        <v>-4.9261083743842365E-3</v>
      </c>
      <c r="E31" s="638">
        <f t="shared" si="1"/>
        <v>-9.6515774052930298E-3</v>
      </c>
      <c r="F31" s="638"/>
      <c r="G31" s="638"/>
    </row>
    <row r="32" spans="1:16" x14ac:dyDescent="0.25">
      <c r="A32" s="1097">
        <v>44441</v>
      </c>
      <c r="B32" s="1107" t="s">
        <v>222</v>
      </c>
      <c r="C32" s="1099">
        <v>6078.22</v>
      </c>
      <c r="D32" s="638">
        <f t="shared" si="0"/>
        <v>-5.1980198019801978E-2</v>
      </c>
      <c r="E32" s="638">
        <f t="shared" si="1"/>
        <v>-2.0867092545801768E-3</v>
      </c>
      <c r="F32" s="638"/>
      <c r="G32" s="638"/>
    </row>
    <row r="33" spans="1:7" x14ac:dyDescent="0.25">
      <c r="A33" s="1097">
        <v>44442</v>
      </c>
      <c r="B33" s="1107" t="s">
        <v>206</v>
      </c>
      <c r="C33" s="1099">
        <v>6126.92</v>
      </c>
      <c r="D33" s="638">
        <f t="shared" si="0"/>
        <v>1.8276762402088774E-2</v>
      </c>
      <c r="E33" s="638">
        <f t="shared" si="1"/>
        <v>8.0122141021548767E-3</v>
      </c>
      <c r="F33" s="638"/>
      <c r="G33" s="638"/>
    </row>
    <row r="34" spans="1:7" x14ac:dyDescent="0.25">
      <c r="A34" s="1097">
        <v>44445</v>
      </c>
      <c r="B34" s="1107" t="s">
        <v>67</v>
      </c>
      <c r="C34" s="1099">
        <v>6126.93</v>
      </c>
      <c r="D34" s="638">
        <f t="shared" si="0"/>
        <v>5.128205128205128E-2</v>
      </c>
      <c r="E34" s="638">
        <f t="shared" si="1"/>
        <v>1.6321414348838043E-6</v>
      </c>
      <c r="F34" s="638"/>
      <c r="G34" s="638"/>
    </row>
    <row r="35" spans="1:7" x14ac:dyDescent="0.25">
      <c r="A35" s="1097">
        <v>44446</v>
      </c>
      <c r="B35" s="1107" t="s">
        <v>379</v>
      </c>
      <c r="C35" s="1099">
        <v>6112.39</v>
      </c>
      <c r="D35" s="638">
        <f t="shared" si="0"/>
        <v>9.7560975609756097E-3</v>
      </c>
      <c r="E35" s="638">
        <f t="shared" si="1"/>
        <v>-2.3731297729858124E-3</v>
      </c>
      <c r="F35" s="638"/>
      <c r="G35" s="638"/>
    </row>
    <row r="36" spans="1:7" x14ac:dyDescent="0.25">
      <c r="A36" s="1097">
        <v>44447</v>
      </c>
      <c r="B36" s="1107" t="s">
        <v>60</v>
      </c>
      <c r="C36" s="1099">
        <v>6026.02</v>
      </c>
      <c r="D36" s="638">
        <f t="shared" si="0"/>
        <v>-3.3816425120772944E-2</v>
      </c>
      <c r="E36" s="638">
        <f t="shared" si="1"/>
        <v>-1.4130315637582007E-2</v>
      </c>
      <c r="F36" s="638"/>
      <c r="G36" s="638"/>
    </row>
    <row r="37" spans="1:7" x14ac:dyDescent="0.25">
      <c r="A37" s="1097">
        <v>44448</v>
      </c>
      <c r="B37" s="1107" t="s">
        <v>380</v>
      </c>
      <c r="C37" s="1099">
        <v>6068.21</v>
      </c>
      <c r="D37" s="638">
        <f t="shared" si="0"/>
        <v>-1.7500000000000002E-2</v>
      </c>
      <c r="E37" s="638">
        <f t="shared" si="1"/>
        <v>7.0013043434969677E-3</v>
      </c>
      <c r="F37" s="638"/>
      <c r="G37" s="638"/>
    </row>
    <row r="38" spans="1:7" x14ac:dyDescent="0.25">
      <c r="A38" s="1097">
        <v>44449</v>
      </c>
      <c r="B38" s="1107" t="s">
        <v>67</v>
      </c>
      <c r="C38" s="1099">
        <v>6094.87</v>
      </c>
      <c r="D38" s="638">
        <f t="shared" si="0"/>
        <v>4.3256997455470736E-2</v>
      </c>
      <c r="E38" s="638">
        <f t="shared" si="1"/>
        <v>4.3933878359515991E-3</v>
      </c>
      <c r="F38" s="638"/>
      <c r="G38" s="638"/>
    </row>
    <row r="39" spans="1:7" x14ac:dyDescent="0.25">
      <c r="A39" s="1097">
        <v>44452</v>
      </c>
      <c r="B39" s="1107" t="s">
        <v>372</v>
      </c>
      <c r="C39" s="1099">
        <v>6088.15</v>
      </c>
      <c r="D39" s="638">
        <f t="shared" si="0"/>
        <v>1.9512195121951219E-2</v>
      </c>
      <c r="E39" s="638">
        <f t="shared" si="1"/>
        <v>-1.1025665846851951E-3</v>
      </c>
      <c r="F39" s="638"/>
      <c r="G39" s="638"/>
    </row>
    <row r="40" spans="1:7" x14ac:dyDescent="0.25">
      <c r="A40" s="1097">
        <v>44453</v>
      </c>
      <c r="B40" s="1107" t="s">
        <v>381</v>
      </c>
      <c r="C40" s="1099">
        <v>6129.09</v>
      </c>
      <c r="D40" s="638">
        <f t="shared" si="0"/>
        <v>3.3492822966507178E-2</v>
      </c>
      <c r="E40" s="638">
        <f t="shared" si="1"/>
        <v>6.7245386529570577E-3</v>
      </c>
      <c r="F40" s="638"/>
      <c r="G40" s="638"/>
    </row>
    <row r="41" spans="1:7" x14ac:dyDescent="0.25">
      <c r="A41" s="1097">
        <v>44454</v>
      </c>
      <c r="B41" s="1107" t="s">
        <v>382</v>
      </c>
      <c r="C41" s="1099">
        <v>6110.22</v>
      </c>
      <c r="D41" s="638">
        <f t="shared" si="0"/>
        <v>-4.6296296296296294E-2</v>
      </c>
      <c r="E41" s="638">
        <f t="shared" si="1"/>
        <v>-3.0787604685197788E-3</v>
      </c>
      <c r="F41" s="638"/>
      <c r="G41" s="638"/>
    </row>
    <row r="42" spans="1:7" x14ac:dyDescent="0.25">
      <c r="A42" s="1097">
        <v>44455</v>
      </c>
      <c r="B42" s="1107" t="s">
        <v>378</v>
      </c>
      <c r="C42" s="1099">
        <v>6109.94</v>
      </c>
      <c r="D42" s="638">
        <f t="shared" si="0"/>
        <v>-1.4563106796116505E-2</v>
      </c>
      <c r="E42" s="638">
        <f t="shared" si="1"/>
        <v>-4.5824863916627357E-5</v>
      </c>
      <c r="F42" s="638"/>
      <c r="G42" s="638"/>
    </row>
    <row r="43" spans="1:7" x14ac:dyDescent="0.25">
      <c r="A43" s="1097">
        <v>44456</v>
      </c>
      <c r="B43" s="1107" t="s">
        <v>69</v>
      </c>
      <c r="C43" s="1099">
        <v>6133.24</v>
      </c>
      <c r="D43" s="638">
        <f t="shared" si="0"/>
        <v>5.9113300492610835E-2</v>
      </c>
      <c r="E43" s="638">
        <f t="shared" si="1"/>
        <v>3.8134580699647107E-3</v>
      </c>
      <c r="F43" s="638"/>
      <c r="G43" s="638"/>
    </row>
    <row r="44" spans="1:7" x14ac:dyDescent="0.25">
      <c r="A44" s="1097">
        <v>44459</v>
      </c>
      <c r="B44" s="1107" t="s">
        <v>372</v>
      </c>
      <c r="C44" s="1099">
        <v>6076.31</v>
      </c>
      <c r="D44" s="638">
        <f t="shared" si="0"/>
        <v>-2.7906976744186046E-2</v>
      </c>
      <c r="E44" s="638">
        <f t="shared" si="1"/>
        <v>-9.2822064683591998E-3</v>
      </c>
      <c r="F44" s="638"/>
      <c r="G44" s="638"/>
    </row>
    <row r="45" spans="1:7" x14ac:dyDescent="0.25">
      <c r="A45" s="1097">
        <v>44460</v>
      </c>
      <c r="B45" s="1107" t="s">
        <v>69</v>
      </c>
      <c r="C45" s="1099">
        <v>6060.75</v>
      </c>
      <c r="D45" s="638">
        <f t="shared" si="0"/>
        <v>2.8708133971291867E-2</v>
      </c>
      <c r="E45" s="638">
        <f t="shared" si="1"/>
        <v>-2.5607646746134412E-3</v>
      </c>
      <c r="F45" s="638"/>
      <c r="G45" s="638"/>
    </row>
    <row r="46" spans="1:7" x14ac:dyDescent="0.25">
      <c r="A46" s="1097">
        <v>44461</v>
      </c>
      <c r="B46" s="1107" t="s">
        <v>204</v>
      </c>
      <c r="C46" s="1099">
        <v>6108.26</v>
      </c>
      <c r="D46" s="638">
        <f t="shared" si="0"/>
        <v>-9.3023255813953487E-3</v>
      </c>
      <c r="E46" s="638">
        <f t="shared" si="1"/>
        <v>7.8389638246092012E-3</v>
      </c>
      <c r="F46" s="638"/>
      <c r="G46" s="638"/>
    </row>
    <row r="47" spans="1:7" x14ac:dyDescent="0.25">
      <c r="A47" s="1097">
        <v>44462</v>
      </c>
      <c r="B47" s="1107" t="s">
        <v>69</v>
      </c>
      <c r="C47" s="1099">
        <v>6142.71</v>
      </c>
      <c r="D47" s="638">
        <f t="shared" si="0"/>
        <v>9.3896713615023476E-3</v>
      </c>
      <c r="E47" s="638">
        <f t="shared" si="1"/>
        <v>5.6399039988474326E-3</v>
      </c>
      <c r="F47" s="638"/>
      <c r="G47" s="638"/>
    </row>
    <row r="48" spans="1:7" x14ac:dyDescent="0.25">
      <c r="A48" s="1097">
        <v>44463</v>
      </c>
      <c r="B48" s="1107" t="s">
        <v>217</v>
      </c>
      <c r="C48" s="1099">
        <v>6144.81</v>
      </c>
      <c r="D48" s="638">
        <f t="shared" si="0"/>
        <v>-3.255813953488372E-2</v>
      </c>
      <c r="E48" s="638">
        <f t="shared" si="1"/>
        <v>3.4186865406316816E-4</v>
      </c>
      <c r="F48" s="638"/>
      <c r="G48" s="638"/>
    </row>
    <row r="49" spans="1:7" x14ac:dyDescent="0.25">
      <c r="A49" s="1097">
        <v>44466</v>
      </c>
      <c r="B49" s="1107" t="s">
        <v>378</v>
      </c>
      <c r="C49" s="1099">
        <v>6122.49</v>
      </c>
      <c r="D49" s="638">
        <f t="shared" si="0"/>
        <v>-2.403846153846154E-2</v>
      </c>
      <c r="E49" s="638">
        <f t="shared" si="1"/>
        <v>-3.6323336278909547E-3</v>
      </c>
      <c r="F49" s="638"/>
      <c r="G49" s="638"/>
    </row>
    <row r="50" spans="1:7" x14ac:dyDescent="0.25">
      <c r="A50" s="1097">
        <v>44467</v>
      </c>
      <c r="B50" s="1107" t="s">
        <v>383</v>
      </c>
      <c r="C50" s="1099">
        <v>6113.11</v>
      </c>
      <c r="D50" s="638">
        <f t="shared" si="0"/>
        <v>-3.6945812807881777E-2</v>
      </c>
      <c r="E50" s="638">
        <f t="shared" si="1"/>
        <v>-1.5320564018887919E-3</v>
      </c>
      <c r="F50" s="638"/>
      <c r="G50" s="638"/>
    </row>
    <row r="51" spans="1:7" x14ac:dyDescent="0.25">
      <c r="A51" s="1097">
        <v>44468</v>
      </c>
      <c r="B51" s="1107" t="s">
        <v>380</v>
      </c>
      <c r="C51" s="1099">
        <v>6162.55</v>
      </c>
      <c r="D51" s="638">
        <f t="shared" si="0"/>
        <v>5.1150895140664966E-3</v>
      </c>
      <c r="E51" s="638">
        <f t="shared" si="1"/>
        <v>8.0875364585293753E-3</v>
      </c>
      <c r="F51" s="638"/>
      <c r="G51" s="638"/>
    </row>
    <row r="52" spans="1:7" x14ac:dyDescent="0.25">
      <c r="A52" s="1097">
        <v>44469</v>
      </c>
      <c r="B52" s="1107" t="s">
        <v>384</v>
      </c>
      <c r="C52" s="1099">
        <v>6286.94</v>
      </c>
      <c r="D52" s="638">
        <f t="shared" si="0"/>
        <v>2.2900763358778626E-2</v>
      </c>
      <c r="E52" s="638">
        <f t="shared" si="1"/>
        <v>2.0184826086603665E-2</v>
      </c>
      <c r="F52" s="638"/>
      <c r="G52" s="638"/>
    </row>
    <row r="53" spans="1:7" x14ac:dyDescent="0.25">
      <c r="A53" s="1097">
        <v>44470</v>
      </c>
      <c r="B53" s="1107" t="s">
        <v>385</v>
      </c>
      <c r="C53" s="1099">
        <v>6228.84</v>
      </c>
      <c r="D53" s="638">
        <f t="shared" si="0"/>
        <v>-3.2338308457711441E-2</v>
      </c>
      <c r="E53" s="638">
        <f t="shared" si="1"/>
        <v>-9.2413797491306508E-3</v>
      </c>
      <c r="F53" s="638"/>
      <c r="G53" s="638"/>
    </row>
    <row r="54" spans="1:7" x14ac:dyDescent="0.25">
      <c r="A54" s="1097">
        <v>44473</v>
      </c>
      <c r="B54" s="1107" t="s">
        <v>60</v>
      </c>
      <c r="C54" s="1099">
        <v>6342.68</v>
      </c>
      <c r="D54" s="638">
        <f t="shared" si="0"/>
        <v>2.8277634961439587E-2</v>
      </c>
      <c r="E54" s="638">
        <f t="shared" si="1"/>
        <v>1.8276276160569246E-2</v>
      </c>
      <c r="F54" s="638"/>
      <c r="G54" s="638"/>
    </row>
    <row r="55" spans="1:7" x14ac:dyDescent="0.25">
      <c r="A55" s="1097">
        <v>44474</v>
      </c>
      <c r="B55" s="1107" t="s">
        <v>383</v>
      </c>
      <c r="C55" s="1099">
        <v>6288.04</v>
      </c>
      <c r="D55" s="638">
        <f t="shared" si="0"/>
        <v>-2.2499999999999999E-2</v>
      </c>
      <c r="E55" s="638">
        <f t="shared" si="1"/>
        <v>-8.6146550038785387E-3</v>
      </c>
      <c r="F55" s="638"/>
      <c r="G55" s="638"/>
    </row>
    <row r="56" spans="1:7" x14ac:dyDescent="0.25">
      <c r="A56" s="1097">
        <v>44475</v>
      </c>
      <c r="B56" s="1107" t="s">
        <v>378</v>
      </c>
      <c r="C56" s="1099">
        <v>6417.32</v>
      </c>
      <c r="D56" s="638">
        <f t="shared" si="0"/>
        <v>3.8363171355498722E-2</v>
      </c>
      <c r="E56" s="638">
        <f t="shared" si="1"/>
        <v>2.0559665650981825E-2</v>
      </c>
      <c r="F56" s="638"/>
      <c r="G56" s="638"/>
    </row>
    <row r="57" spans="1:7" x14ac:dyDescent="0.25">
      <c r="A57" s="1097">
        <v>44476</v>
      </c>
      <c r="B57" s="1107" t="s">
        <v>67</v>
      </c>
      <c r="C57" s="1099">
        <v>6416.39</v>
      </c>
      <c r="D57" s="638">
        <f t="shared" si="0"/>
        <v>9.852216748768473E-3</v>
      </c>
      <c r="E57" s="638">
        <f t="shared" si="1"/>
        <v>-1.4492030941255565E-4</v>
      </c>
      <c r="F57" s="638"/>
      <c r="G57" s="638"/>
    </row>
    <row r="58" spans="1:7" x14ac:dyDescent="0.25">
      <c r="A58" s="1097">
        <v>44477</v>
      </c>
      <c r="B58" s="1107" t="s">
        <v>379</v>
      </c>
      <c r="C58" s="1099">
        <v>6481.76</v>
      </c>
      <c r="D58" s="638">
        <f t="shared" si="0"/>
        <v>9.7560975609756097E-3</v>
      </c>
      <c r="E58" s="638">
        <f t="shared" si="1"/>
        <v>1.018797174111921E-2</v>
      </c>
      <c r="F58" s="638"/>
      <c r="G58" s="638"/>
    </row>
    <row r="59" spans="1:7" x14ac:dyDescent="0.25">
      <c r="A59" s="1097">
        <v>44480</v>
      </c>
      <c r="B59" s="1107" t="s">
        <v>386</v>
      </c>
      <c r="C59" s="1099">
        <v>6459.69</v>
      </c>
      <c r="D59" s="638">
        <f t="shared" si="0"/>
        <v>-5.3140096618357488E-2</v>
      </c>
      <c r="E59" s="638">
        <f t="shared" si="1"/>
        <v>-3.4049393991756279E-3</v>
      </c>
      <c r="F59" s="638"/>
      <c r="G59" s="638"/>
    </row>
    <row r="60" spans="1:7" x14ac:dyDescent="0.25">
      <c r="A60" s="1097">
        <v>44481</v>
      </c>
      <c r="B60" s="1107" t="s">
        <v>387</v>
      </c>
      <c r="C60" s="1099">
        <v>6486.26</v>
      </c>
      <c r="D60" s="638">
        <f t="shared" si="0"/>
        <v>-1.2755102040816327E-2</v>
      </c>
      <c r="E60" s="638">
        <f t="shared" si="1"/>
        <v>4.1132004786608367E-3</v>
      </c>
      <c r="F60" s="638"/>
      <c r="G60" s="638"/>
    </row>
    <row r="61" spans="1:7" x14ac:dyDescent="0.25">
      <c r="A61" s="1097">
        <v>44482</v>
      </c>
      <c r="B61" s="1107" t="s">
        <v>44</v>
      </c>
      <c r="C61" s="1099">
        <v>6536.9</v>
      </c>
      <c r="D61" s="638">
        <f t="shared" si="0"/>
        <v>-4.909560723514212E-2</v>
      </c>
      <c r="E61" s="638">
        <f t="shared" si="1"/>
        <v>7.8072726039349971E-3</v>
      </c>
      <c r="F61" s="3" t="s">
        <v>16</v>
      </c>
      <c r="G61" s="3" t="s">
        <v>17</v>
      </c>
    </row>
    <row r="62" spans="1:7" x14ac:dyDescent="0.25">
      <c r="A62" s="1101">
        <v>44483</v>
      </c>
      <c r="B62" s="1107" t="s">
        <v>223</v>
      </c>
      <c r="C62" s="1099">
        <v>6626.11</v>
      </c>
      <c r="D62" s="638">
        <f t="shared" si="0"/>
        <v>2.4456521739130436E-2</v>
      </c>
      <c r="E62" s="638">
        <f t="shared" si="1"/>
        <v>1.3647141611467215E-2</v>
      </c>
      <c r="F62" s="638">
        <f>$F$3+$G$3*E62</f>
        <v>0.26957666764566018</v>
      </c>
      <c r="G62" s="638">
        <f>D62-F62</f>
        <v>-0.24512014590652975</v>
      </c>
    </row>
    <row r="63" spans="1:7" x14ac:dyDescent="0.25">
      <c r="A63" s="1101">
        <v>44484</v>
      </c>
      <c r="B63" s="1107" t="s">
        <v>38</v>
      </c>
      <c r="C63" s="1099">
        <v>6633.33</v>
      </c>
      <c r="D63" s="638">
        <f t="shared" si="0"/>
        <v>2.3872679045092837E-2</v>
      </c>
      <c r="E63" s="638">
        <f t="shared" si="1"/>
        <v>1.0896287565404521E-3</v>
      </c>
      <c r="F63" s="638">
        <f t="shared" ref="F63:F82" si="2">$F$3+$G$3*E63</f>
        <v>0.25665990067583527</v>
      </c>
      <c r="G63" s="638">
        <f t="shared" ref="G63:G82" si="3">D63-F63</f>
        <v>-0.23278722163074245</v>
      </c>
    </row>
    <row r="64" spans="1:7" x14ac:dyDescent="0.25">
      <c r="A64" s="1101">
        <v>44487</v>
      </c>
      <c r="B64" s="1107" t="s">
        <v>388</v>
      </c>
      <c r="C64" s="1099">
        <v>6658.76</v>
      </c>
      <c r="D64" s="638">
        <f t="shared" si="0"/>
        <v>-5.1813471502590676E-3</v>
      </c>
      <c r="E64" s="638">
        <f t="shared" si="1"/>
        <v>3.8336702681760581E-3</v>
      </c>
      <c r="F64" s="638">
        <f t="shared" si="2"/>
        <v>0.2594824456471842</v>
      </c>
      <c r="G64" s="638">
        <f t="shared" si="3"/>
        <v>-0.26466379279744329</v>
      </c>
    </row>
    <row r="65" spans="1:7" x14ac:dyDescent="0.25">
      <c r="A65" s="1101">
        <v>44488</v>
      </c>
      <c r="B65" s="1107" t="s">
        <v>38</v>
      </c>
      <c r="C65" s="1099">
        <v>6655.99</v>
      </c>
      <c r="D65" s="638">
        <f t="shared" si="0"/>
        <v>5.208333333333333E-3</v>
      </c>
      <c r="E65" s="638">
        <f t="shared" si="1"/>
        <v>-4.1599336813467322E-4</v>
      </c>
      <c r="F65" s="638">
        <f t="shared" si="2"/>
        <v>0.25511120465985537</v>
      </c>
      <c r="G65" s="638">
        <f t="shared" si="3"/>
        <v>-0.24990287132652203</v>
      </c>
    </row>
    <row r="66" spans="1:7" x14ac:dyDescent="0.25">
      <c r="A66" s="1101">
        <v>44490</v>
      </c>
      <c r="B66" s="1107" t="s">
        <v>60</v>
      </c>
      <c r="C66" s="1099">
        <v>6632.97</v>
      </c>
      <c r="D66" s="638">
        <f t="shared" si="0"/>
        <v>3.6269430051813469E-2</v>
      </c>
      <c r="E66" s="638">
        <f t="shared" si="1"/>
        <v>-3.4585388499681533E-3</v>
      </c>
      <c r="F66" s="638">
        <f t="shared" si="2"/>
        <v>0.2519816159078504</v>
      </c>
      <c r="G66" s="638">
        <f t="shared" si="3"/>
        <v>-0.21571218585603694</v>
      </c>
    </row>
    <row r="67" spans="1:7" x14ac:dyDescent="0.25">
      <c r="A67" s="1101">
        <v>44491</v>
      </c>
      <c r="B67" s="1107" t="s">
        <v>389</v>
      </c>
      <c r="C67" s="1099">
        <v>6643.73</v>
      </c>
      <c r="D67" s="638">
        <f t="shared" si="0"/>
        <v>7.0000000000000007E-2</v>
      </c>
      <c r="E67" s="638">
        <f t="shared" si="1"/>
        <v>1.6221994069020829E-3</v>
      </c>
      <c r="F67" s="638">
        <f t="shared" si="2"/>
        <v>0.2572077074800298</v>
      </c>
      <c r="G67" s="638">
        <f t="shared" si="3"/>
        <v>-0.18720770748002979</v>
      </c>
    </row>
    <row r="68" spans="1:7" x14ac:dyDescent="0.25">
      <c r="A68" s="1101">
        <v>44494</v>
      </c>
      <c r="B68" s="1107" t="s">
        <v>204</v>
      </c>
      <c r="C68" s="1099">
        <v>6625.69</v>
      </c>
      <c r="D68" s="638">
        <f t="shared" ref="D68:D82" si="4">(B68-B67)/B67</f>
        <v>-4.6728971962616819E-3</v>
      </c>
      <c r="E68" s="638">
        <f t="shared" ref="E68:E82" si="5">(C68-C67)/C67</f>
        <v>-2.7153421346141344E-3</v>
      </c>
      <c r="F68" s="638">
        <f t="shared" si="2"/>
        <v>0.25274607451489062</v>
      </c>
      <c r="G68" s="638">
        <f t="shared" si="3"/>
        <v>-0.2574189717111523</v>
      </c>
    </row>
    <row r="69" spans="1:7" x14ac:dyDescent="0.25">
      <c r="A69" s="1101">
        <v>44495</v>
      </c>
      <c r="B69" s="1107" t="s">
        <v>207</v>
      </c>
      <c r="C69" s="1099">
        <v>6656.93</v>
      </c>
      <c r="D69" s="638">
        <f t="shared" si="4"/>
        <v>3.2863849765258218E-2</v>
      </c>
      <c r="E69" s="638">
        <f t="shared" si="5"/>
        <v>4.7149806284327656E-3</v>
      </c>
      <c r="F69" s="638">
        <f t="shared" si="2"/>
        <v>0.2603889691509258</v>
      </c>
      <c r="G69" s="638">
        <f t="shared" si="3"/>
        <v>-0.22752511938566758</v>
      </c>
    </row>
    <row r="70" spans="1:7" x14ac:dyDescent="0.25">
      <c r="A70" s="1101">
        <v>44496</v>
      </c>
      <c r="B70" s="1107" t="s">
        <v>381</v>
      </c>
      <c r="C70" s="1099">
        <v>6602.2</v>
      </c>
      <c r="D70" s="638">
        <f t="shared" si="4"/>
        <v>-1.8181818181818181E-2</v>
      </c>
      <c r="E70" s="638">
        <f t="shared" si="5"/>
        <v>-8.2215075117209394E-3</v>
      </c>
      <c r="F70" s="638">
        <f t="shared" si="2"/>
        <v>0.24708238490572548</v>
      </c>
      <c r="G70" s="638">
        <f t="shared" si="3"/>
        <v>-0.26526420308754367</v>
      </c>
    </row>
    <row r="71" spans="1:7" x14ac:dyDescent="0.25">
      <c r="A71" s="1101">
        <v>44497</v>
      </c>
      <c r="B71" s="1107" t="s">
        <v>253</v>
      </c>
      <c r="C71" s="1099">
        <v>6524.07</v>
      </c>
      <c r="D71" s="638">
        <f t="shared" si="4"/>
        <v>2.7777777777777776E-2</v>
      </c>
      <c r="E71" s="638">
        <f t="shared" si="5"/>
        <v>-1.1833934143164417E-2</v>
      </c>
      <c r="F71" s="638">
        <f t="shared" si="2"/>
        <v>0.243366611445407</v>
      </c>
      <c r="G71" s="638">
        <f t="shared" si="3"/>
        <v>-0.21558883366762921</v>
      </c>
    </row>
    <row r="72" spans="1:7" x14ac:dyDescent="0.25">
      <c r="A72" s="1102">
        <v>44498</v>
      </c>
      <c r="B72" s="1109" t="s">
        <v>66</v>
      </c>
      <c r="C72" s="1105">
        <v>6591.34</v>
      </c>
      <c r="D72" s="638">
        <f t="shared" si="4"/>
        <v>-5.4054054054054057E-2</v>
      </c>
      <c r="E72" s="638">
        <f t="shared" si="5"/>
        <v>1.031104816471933E-2</v>
      </c>
      <c r="F72" s="638">
        <f t="shared" si="2"/>
        <v>0.26614513290314973</v>
      </c>
      <c r="G72" s="638">
        <f t="shared" si="3"/>
        <v>-0.32019918695720379</v>
      </c>
    </row>
    <row r="73" spans="1:7" x14ac:dyDescent="0.25">
      <c r="A73" s="1103">
        <v>44501</v>
      </c>
      <c r="B73" s="1107" t="s">
        <v>201</v>
      </c>
      <c r="C73" s="1099">
        <v>6552.88</v>
      </c>
      <c r="D73" s="638">
        <f t="shared" si="4"/>
        <v>4.2857142857142858E-2</v>
      </c>
      <c r="E73" s="638">
        <f t="shared" si="5"/>
        <v>-5.8349288612027346E-3</v>
      </c>
      <c r="F73" s="638">
        <f t="shared" si="2"/>
        <v>0.24953724046829082</v>
      </c>
      <c r="G73" s="638">
        <f t="shared" si="3"/>
        <v>-0.20668009761114797</v>
      </c>
    </row>
    <row r="74" spans="1:7" x14ac:dyDescent="0.25">
      <c r="A74" s="1103">
        <v>44502</v>
      </c>
      <c r="B74" s="1107" t="s">
        <v>66</v>
      </c>
      <c r="C74" s="1099">
        <v>6493.27</v>
      </c>
      <c r="D74" s="638">
        <f t="shared" si="4"/>
        <v>-4.1095890410958902E-2</v>
      </c>
      <c r="E74" s="638">
        <f t="shared" si="5"/>
        <v>-9.0967635604497065E-3</v>
      </c>
      <c r="F74" s="638">
        <f t="shared" si="2"/>
        <v>0.24618208891949253</v>
      </c>
      <c r="G74" s="638">
        <f t="shared" si="3"/>
        <v>-0.28727797933045141</v>
      </c>
    </row>
    <row r="75" spans="1:7" x14ac:dyDescent="0.25">
      <c r="A75" s="1103">
        <v>44503</v>
      </c>
      <c r="B75" s="1107" t="s">
        <v>200</v>
      </c>
      <c r="C75" s="1099">
        <v>6552.12</v>
      </c>
      <c r="D75" s="638">
        <f t="shared" si="4"/>
        <v>9.5238095238095247E-3</v>
      </c>
      <c r="E75" s="638">
        <f t="shared" si="5"/>
        <v>9.0632300828395324E-3</v>
      </c>
      <c r="F75" s="638">
        <f t="shared" si="2"/>
        <v>0.26486161636842037</v>
      </c>
      <c r="G75" s="638">
        <f t="shared" si="3"/>
        <v>-0.25533780684461083</v>
      </c>
    </row>
    <row r="76" spans="1:7" x14ac:dyDescent="0.25">
      <c r="A76" s="1103">
        <v>44504</v>
      </c>
      <c r="B76" s="1107" t="s">
        <v>372</v>
      </c>
      <c r="C76" s="1099">
        <v>6586.44</v>
      </c>
      <c r="D76" s="638">
        <f t="shared" si="4"/>
        <v>-1.4150943396226415E-2</v>
      </c>
      <c r="E76" s="638">
        <f t="shared" si="5"/>
        <v>5.2379993040420061E-3</v>
      </c>
      <c r="F76" s="638">
        <f t="shared" si="2"/>
        <v>0.2609269507107902</v>
      </c>
      <c r="G76" s="638">
        <f t="shared" si="3"/>
        <v>-0.27507789410701661</v>
      </c>
    </row>
    <row r="77" spans="1:7" x14ac:dyDescent="0.25">
      <c r="A77" s="1103">
        <v>44505</v>
      </c>
      <c r="B77" s="1107" t="s">
        <v>67</v>
      </c>
      <c r="C77" s="1099">
        <v>6581.78</v>
      </c>
      <c r="D77" s="638">
        <f t="shared" si="4"/>
        <v>-1.9138755980861243E-2</v>
      </c>
      <c r="E77" s="638">
        <f t="shared" si="5"/>
        <v>-7.0751422619804545E-4</v>
      </c>
      <c r="F77" s="638">
        <f t="shared" si="2"/>
        <v>0.25481134376909226</v>
      </c>
      <c r="G77" s="638">
        <f t="shared" si="3"/>
        <v>-0.27395009974995349</v>
      </c>
    </row>
    <row r="78" spans="1:7" x14ac:dyDescent="0.25">
      <c r="A78" s="1103">
        <v>44508</v>
      </c>
      <c r="B78" s="1107" t="s">
        <v>378</v>
      </c>
      <c r="C78" s="1099">
        <v>6632.29</v>
      </c>
      <c r="D78" s="638">
        <f t="shared" si="4"/>
        <v>-9.7560975609756097E-3</v>
      </c>
      <c r="E78" s="638">
        <f t="shared" si="5"/>
        <v>7.6742157896496415E-3</v>
      </c>
      <c r="F78" s="638">
        <f t="shared" si="2"/>
        <v>0.26343286418236539</v>
      </c>
      <c r="G78" s="638">
        <f t="shared" si="3"/>
        <v>-0.27318896174334101</v>
      </c>
    </row>
    <row r="79" spans="1:7" x14ac:dyDescent="0.25">
      <c r="A79" s="1103">
        <v>44509</v>
      </c>
      <c r="B79" s="1107" t="s">
        <v>67</v>
      </c>
      <c r="C79" s="1099">
        <v>6669.92</v>
      </c>
      <c r="D79" s="638">
        <f t="shared" si="4"/>
        <v>9.852216748768473E-3</v>
      </c>
      <c r="E79" s="638">
        <f t="shared" si="5"/>
        <v>5.6737567265605256E-3</v>
      </c>
      <c r="F79" s="638">
        <f t="shared" si="2"/>
        <v>0.26137517458657428</v>
      </c>
      <c r="G79" s="638">
        <f t="shared" si="3"/>
        <v>-0.25152295783780582</v>
      </c>
    </row>
    <row r="80" spans="1:7" x14ac:dyDescent="0.25">
      <c r="A80" s="1103">
        <v>44510</v>
      </c>
      <c r="B80" s="1107" t="s">
        <v>374</v>
      </c>
      <c r="C80" s="1099">
        <v>6683.14</v>
      </c>
      <c r="D80" s="638">
        <f t="shared" si="4"/>
        <v>-1.4634146341463415E-2</v>
      </c>
      <c r="E80" s="638">
        <f t="shared" si="5"/>
        <v>1.9820327680092498E-3</v>
      </c>
      <c r="F80" s="638">
        <f t="shared" si="2"/>
        <v>0.25757783520572564</v>
      </c>
      <c r="G80" s="638">
        <f t="shared" si="3"/>
        <v>-0.27221198154718906</v>
      </c>
    </row>
    <row r="81" spans="1:7" x14ac:dyDescent="0.25">
      <c r="A81" s="1103">
        <v>44511</v>
      </c>
      <c r="B81" s="1107" t="s">
        <v>208</v>
      </c>
      <c r="C81" s="1099">
        <v>6691.34</v>
      </c>
      <c r="D81" s="638">
        <f t="shared" si="4"/>
        <v>9.9009900990099011E-3</v>
      </c>
      <c r="E81" s="638">
        <f t="shared" si="5"/>
        <v>1.22696816167248E-3</v>
      </c>
      <c r="F81" s="638">
        <f t="shared" si="2"/>
        <v>0.25680116918277285</v>
      </c>
      <c r="G81" s="638">
        <f t="shared" si="3"/>
        <v>-0.24690017908376294</v>
      </c>
    </row>
    <row r="82" spans="1:7" x14ac:dyDescent="0.25">
      <c r="A82" s="1103">
        <v>44512</v>
      </c>
      <c r="B82" s="1107" t="s">
        <v>219</v>
      </c>
      <c r="C82" s="1099">
        <v>6651.05</v>
      </c>
      <c r="D82" s="638">
        <f t="shared" si="4"/>
        <v>-3.4313725490196081E-2</v>
      </c>
      <c r="E82" s="638">
        <f t="shared" si="5"/>
        <v>-6.021215481502952E-3</v>
      </c>
      <c r="F82" s="638">
        <f t="shared" si="2"/>
        <v>0.24934562443000263</v>
      </c>
      <c r="G82" s="638">
        <f t="shared" si="3"/>
        <v>-0.2836593499201987</v>
      </c>
    </row>
  </sheetData>
  <mergeCells count="5">
    <mergeCell ref="I3:O3"/>
    <mergeCell ref="I4:J5"/>
    <mergeCell ref="K4:L4"/>
    <mergeCell ref="N4:N5"/>
    <mergeCell ref="O4:O5"/>
  </mergeCells>
  <pageMargins left="0.7" right="0.7" top="0.75" bottom="0.75" header="0.3" footer="0.3"/>
  <pageSetup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09C88-2003-4196-A22D-B71906B62541}">
  <dimension ref="A1:P82"/>
  <sheetViews>
    <sheetView tabSelected="1" zoomScale="80" zoomScaleNormal="80" workbookViewId="0">
      <pane ySplit="1" topLeftCell="A65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2" max="2" width="9.140625" style="5"/>
    <col min="4" max="4" width="23" bestFit="1" customWidth="1"/>
    <col min="5" max="5" width="19.85546875" bestFit="1" customWidth="1"/>
    <col min="6" max="6" width="22.42578125" customWidth="1"/>
    <col min="7" max="7" width="21.7109375" customWidth="1"/>
    <col min="9" max="9" width="16.7109375" bestFit="1" customWidth="1"/>
    <col min="10" max="10" width="9.85546875" bestFit="1" customWidth="1"/>
    <col min="11" max="11" width="11" bestFit="1" customWidth="1"/>
    <col min="12" max="12" width="12.140625" bestFit="1" customWidth="1"/>
    <col min="13" max="13" width="22.85546875" bestFit="1" customWidth="1"/>
    <col min="14" max="14" width="7" bestFit="1" customWidth="1"/>
    <col min="15" max="15" width="6" bestFit="1" customWidth="1"/>
  </cols>
  <sheetData>
    <row r="1" spans="1:15" x14ac:dyDescent="0.25">
      <c r="A1" s="1" t="s">
        <v>0</v>
      </c>
      <c r="B1" s="4" t="s">
        <v>18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15" x14ac:dyDescent="0.25">
      <c r="A2" s="1097">
        <v>42850</v>
      </c>
      <c r="B2" s="1099">
        <v>125.62</v>
      </c>
      <c r="C2" s="1099">
        <v>5680.79</v>
      </c>
      <c r="D2" s="1098"/>
      <c r="E2" s="1098"/>
      <c r="F2" s="12"/>
      <c r="G2" s="12"/>
    </row>
    <row r="3" spans="1:15" ht="15.75" thickBot="1" x14ac:dyDescent="0.3">
      <c r="A3" s="1097">
        <v>42851</v>
      </c>
      <c r="B3" s="1099">
        <v>126.25</v>
      </c>
      <c r="C3" s="1099">
        <v>5726.52</v>
      </c>
      <c r="D3" s="1098">
        <f>(B3-B2)/B2</f>
        <v>5.0151249800986742E-3</v>
      </c>
      <c r="E3" s="1098">
        <f>(C3-C2)/C2</f>
        <v>8.0499367165483091E-3</v>
      </c>
      <c r="F3" s="1104">
        <f>I12</f>
        <v>-4.4983831305863919E-2</v>
      </c>
      <c r="G3" s="1104">
        <f>K7</f>
        <v>-0.22352920989871866</v>
      </c>
      <c r="I3" s="656" t="s">
        <v>673</v>
      </c>
      <c r="J3" s="656"/>
      <c r="K3" s="656"/>
      <c r="L3" s="656"/>
      <c r="M3" s="656"/>
      <c r="N3" s="656"/>
      <c r="O3" s="656"/>
    </row>
    <row r="4" spans="1:15" ht="15" customHeight="1" thickTop="1" x14ac:dyDescent="0.25">
      <c r="A4" s="1097">
        <v>42852</v>
      </c>
      <c r="B4" s="1099">
        <v>126.25</v>
      </c>
      <c r="C4" s="1099">
        <v>5707.02</v>
      </c>
      <c r="D4" s="1098">
        <f t="shared" ref="D4:D67" si="0">(B4-B3)/B3</f>
        <v>0</v>
      </c>
      <c r="E4" s="1098">
        <f t="shared" ref="E4:E67" si="1">(C4-C3)/C3</f>
        <v>-3.4052094465748827E-3</v>
      </c>
      <c r="F4" s="12"/>
      <c r="G4" s="12"/>
      <c r="I4" s="658" t="s">
        <v>664</v>
      </c>
      <c r="J4" s="659"/>
      <c r="K4" s="662" t="s">
        <v>665</v>
      </c>
      <c r="L4" s="663"/>
      <c r="M4" s="41" t="s">
        <v>666</v>
      </c>
      <c r="N4" s="663" t="s">
        <v>667</v>
      </c>
      <c r="O4" s="665" t="s">
        <v>630</v>
      </c>
    </row>
    <row r="5" spans="1:15" ht="15.75" thickBot="1" x14ac:dyDescent="0.3">
      <c r="A5" s="1097">
        <v>42853</v>
      </c>
      <c r="B5" s="1099">
        <v>121.25</v>
      </c>
      <c r="C5" s="1099">
        <v>5685.29</v>
      </c>
      <c r="D5" s="1098">
        <f t="shared" si="0"/>
        <v>-3.9603960396039604E-2</v>
      </c>
      <c r="E5" s="1098">
        <f t="shared" si="1"/>
        <v>-3.8075913524046648E-3</v>
      </c>
      <c r="F5" s="12"/>
      <c r="G5" s="12"/>
      <c r="I5" s="660"/>
      <c r="J5" s="661"/>
      <c r="K5" s="42" t="s">
        <v>668</v>
      </c>
      <c r="L5" s="43" t="s">
        <v>669</v>
      </c>
      <c r="M5" s="43" t="s">
        <v>670</v>
      </c>
      <c r="N5" s="664"/>
      <c r="O5" s="666"/>
    </row>
    <row r="6" spans="1:15" ht="14.25" customHeight="1" thickTop="1" x14ac:dyDescent="0.25">
      <c r="A6" s="1097">
        <v>42857</v>
      </c>
      <c r="B6" s="1099">
        <v>121.25</v>
      </c>
      <c r="C6" s="1099">
        <v>5675.8</v>
      </c>
      <c r="D6" s="1098">
        <f t="shared" si="0"/>
        <v>0</v>
      </c>
      <c r="E6" s="1098">
        <f t="shared" si="1"/>
        <v>-1.6692200397868502E-3</v>
      </c>
      <c r="F6" s="12"/>
      <c r="G6" s="12"/>
      <c r="I6" s="667" t="s">
        <v>671</v>
      </c>
      <c r="J6" s="44" t="s">
        <v>672</v>
      </c>
      <c r="K6" s="45">
        <v>410946.42255091888</v>
      </c>
      <c r="L6" s="46">
        <v>3602514.0003262386</v>
      </c>
      <c r="M6" s="47"/>
      <c r="N6" s="46">
        <v>0.11407212366522494</v>
      </c>
      <c r="O6" s="48">
        <v>0.90958147873607398</v>
      </c>
    </row>
    <row r="7" spans="1:15" ht="15.75" thickBot="1" x14ac:dyDescent="0.3">
      <c r="A7" s="1097">
        <v>42858</v>
      </c>
      <c r="B7" s="1099">
        <v>118.75</v>
      </c>
      <c r="C7" s="1099">
        <v>5647.36</v>
      </c>
      <c r="D7" s="1098">
        <f t="shared" si="0"/>
        <v>-2.0618556701030927E-2</v>
      </c>
      <c r="E7" s="1098">
        <f t="shared" si="1"/>
        <v>-5.0107473836288295E-3</v>
      </c>
      <c r="F7" s="12"/>
      <c r="G7" s="12"/>
      <c r="I7" s="668"/>
      <c r="J7" s="49" t="s">
        <v>679</v>
      </c>
      <c r="K7" s="50">
        <v>-0.22352920989871866</v>
      </c>
      <c r="L7" s="51">
        <v>0.58149079267747339</v>
      </c>
      <c r="M7" s="51">
        <v>-5.0850098770734514E-2</v>
      </c>
      <c r="N7" s="51">
        <v>-0.38440713544143801</v>
      </c>
      <c r="O7" s="52">
        <v>0.70210715372206522</v>
      </c>
    </row>
    <row r="8" spans="1:15" ht="15.75" thickTop="1" x14ac:dyDescent="0.25">
      <c r="A8" s="1097">
        <v>42859</v>
      </c>
      <c r="B8" s="1099">
        <v>124.37</v>
      </c>
      <c r="C8" s="1099">
        <v>5669.44</v>
      </c>
      <c r="D8" s="1098">
        <f t="shared" si="0"/>
        <v>4.7326315789473723E-2</v>
      </c>
      <c r="E8" s="1098">
        <f t="shared" si="1"/>
        <v>3.9097914777878389E-3</v>
      </c>
      <c r="F8" s="12"/>
      <c r="G8" s="12"/>
      <c r="I8" s="657" t="s">
        <v>686</v>
      </c>
      <c r="J8" s="657"/>
      <c r="K8" s="657"/>
      <c r="L8" s="657"/>
      <c r="M8" s="657"/>
      <c r="N8" s="657"/>
      <c r="O8" s="657"/>
    </row>
    <row r="9" spans="1:15" x14ac:dyDescent="0.25">
      <c r="A9" s="1097">
        <v>42860</v>
      </c>
      <c r="B9" s="1099">
        <v>125</v>
      </c>
      <c r="C9" s="1099">
        <v>5683.37</v>
      </c>
      <c r="D9" s="1098">
        <f t="shared" si="0"/>
        <v>5.0655302725737348E-3</v>
      </c>
      <c r="E9" s="1098">
        <f t="shared" si="1"/>
        <v>2.4570327933623589E-3</v>
      </c>
      <c r="F9" s="638"/>
      <c r="G9" s="638"/>
    </row>
    <row r="10" spans="1:15" ht="15.75" thickBot="1" x14ac:dyDescent="0.3">
      <c r="A10" s="1097">
        <v>42863</v>
      </c>
      <c r="B10" s="1099">
        <v>123.75</v>
      </c>
      <c r="C10" s="1099">
        <v>5707.86</v>
      </c>
      <c r="D10" s="1098">
        <f t="shared" si="0"/>
        <v>-0.01</v>
      </c>
      <c r="E10" s="1098">
        <f t="shared" si="1"/>
        <v>4.3090631086837175E-3</v>
      </c>
      <c r="F10" s="638"/>
      <c r="G10" s="638"/>
      <c r="I10" s="656" t="s">
        <v>674</v>
      </c>
      <c r="J10" s="656"/>
      <c r="K10" s="40"/>
    </row>
    <row r="11" spans="1:15" ht="16.5" thickTop="1" thickBot="1" x14ac:dyDescent="0.3">
      <c r="A11" s="1097">
        <v>42864</v>
      </c>
      <c r="B11" s="1099">
        <v>119.37</v>
      </c>
      <c r="C11" s="1099">
        <v>5697.05</v>
      </c>
      <c r="D11" s="1098">
        <f t="shared" si="0"/>
        <v>-3.539393939393936E-2</v>
      </c>
      <c r="E11" s="1098">
        <f t="shared" si="1"/>
        <v>-1.8938796676862242E-3</v>
      </c>
      <c r="F11" s="638"/>
      <c r="G11" s="638"/>
      <c r="I11" s="550" t="s">
        <v>678</v>
      </c>
      <c r="J11" s="551" t="s">
        <v>676</v>
      </c>
      <c r="K11" s="40"/>
    </row>
    <row r="12" spans="1:15" ht="16.5" thickTop="1" thickBot="1" x14ac:dyDescent="0.3">
      <c r="A12" s="1097">
        <v>42865</v>
      </c>
      <c r="B12" s="1099">
        <v>115.62</v>
      </c>
      <c r="C12" s="1099">
        <v>5653</v>
      </c>
      <c r="D12" s="1098">
        <f t="shared" si="0"/>
        <v>-3.1414928373963306E-2</v>
      </c>
      <c r="E12" s="1098">
        <f t="shared" si="1"/>
        <v>-7.732071861753044E-3</v>
      </c>
      <c r="F12" s="638"/>
      <c r="G12" s="638"/>
      <c r="I12" s="552">
        <v>-4.4983831305863919E-2</v>
      </c>
      <c r="J12" s="553">
        <v>2</v>
      </c>
      <c r="K12" s="40"/>
    </row>
    <row r="13" spans="1:15" ht="15.75" thickTop="1" x14ac:dyDescent="0.25">
      <c r="A13" s="1097">
        <v>42867</v>
      </c>
      <c r="B13" s="1099">
        <v>113.12</v>
      </c>
      <c r="C13" s="1099">
        <v>5675.21</v>
      </c>
      <c r="D13" s="1098">
        <f t="shared" si="0"/>
        <v>-2.1622556651098426E-2</v>
      </c>
      <c r="E13" s="1098">
        <f t="shared" si="1"/>
        <v>3.9288873164691381E-3</v>
      </c>
      <c r="F13" s="638"/>
      <c r="G13" s="638"/>
      <c r="I13" s="657" t="s">
        <v>677</v>
      </c>
      <c r="J13" s="657"/>
      <c r="K13" s="40"/>
    </row>
    <row r="14" spans="1:15" x14ac:dyDescent="0.25">
      <c r="A14" s="1097">
        <v>42870</v>
      </c>
      <c r="B14" s="1099">
        <v>112.5</v>
      </c>
      <c r="C14" s="1099">
        <v>5688.87</v>
      </c>
      <c r="D14" s="1098">
        <f t="shared" si="0"/>
        <v>-5.480905233380521E-3</v>
      </c>
      <c r="E14" s="1098">
        <f t="shared" si="1"/>
        <v>2.4069593900489768E-3</v>
      </c>
      <c r="F14" s="638"/>
      <c r="G14" s="638"/>
    </row>
    <row r="15" spans="1:15" x14ac:dyDescent="0.25">
      <c r="A15" s="1097">
        <v>42871</v>
      </c>
      <c r="B15" s="1099">
        <v>113.75</v>
      </c>
      <c r="C15" s="1099">
        <v>5646.99</v>
      </c>
      <c r="D15" s="1098">
        <f t="shared" si="0"/>
        <v>1.1111111111111112E-2</v>
      </c>
      <c r="E15" s="1098">
        <f t="shared" si="1"/>
        <v>-7.3617431932879659E-3</v>
      </c>
      <c r="F15" s="638"/>
      <c r="G15" s="638"/>
    </row>
    <row r="16" spans="1:15" x14ac:dyDescent="0.25">
      <c r="A16" s="1097">
        <v>42872</v>
      </c>
      <c r="B16" s="1099">
        <v>113.75</v>
      </c>
      <c r="C16" s="1099">
        <v>5615.49</v>
      </c>
      <c r="D16" s="1098">
        <f t="shared" si="0"/>
        <v>0</v>
      </c>
      <c r="E16" s="1098">
        <f t="shared" si="1"/>
        <v>-5.5781929842269951E-3</v>
      </c>
      <c r="F16" s="638"/>
      <c r="G16" s="638"/>
    </row>
    <row r="17" spans="1:16" x14ac:dyDescent="0.25">
      <c r="A17" s="1097">
        <v>42873</v>
      </c>
      <c r="B17" s="1099">
        <v>114.37</v>
      </c>
      <c r="C17" s="1099">
        <v>5645.45</v>
      </c>
      <c r="D17" s="1098">
        <f t="shared" si="0"/>
        <v>5.4505494505494908E-3</v>
      </c>
      <c r="E17" s="1098">
        <f t="shared" si="1"/>
        <v>5.3352423386026932E-3</v>
      </c>
      <c r="F17" s="638"/>
      <c r="G17" s="638"/>
    </row>
    <row r="18" spans="1:16" x14ac:dyDescent="0.25">
      <c r="A18" s="1097">
        <v>42874</v>
      </c>
      <c r="B18" s="1099">
        <v>113.75</v>
      </c>
      <c r="C18" s="1099">
        <v>5791.88</v>
      </c>
      <c r="D18" s="1098">
        <f t="shared" si="0"/>
        <v>-5.4210020110169142E-3</v>
      </c>
      <c r="E18" s="1098">
        <f t="shared" si="1"/>
        <v>2.5937702043238413E-2</v>
      </c>
      <c r="F18" s="638"/>
      <c r="G18" s="638"/>
    </row>
    <row r="19" spans="1:16" x14ac:dyDescent="0.25">
      <c r="A19" s="1097">
        <v>42877</v>
      </c>
      <c r="B19" s="1099">
        <v>120.62</v>
      </c>
      <c r="C19" s="1099">
        <v>5749.44</v>
      </c>
      <c r="D19" s="1098">
        <f t="shared" si="0"/>
        <v>6.0395604395604437E-2</v>
      </c>
      <c r="E19" s="1098">
        <f t="shared" si="1"/>
        <v>-7.3274998791412306E-3</v>
      </c>
      <c r="F19" s="638"/>
      <c r="G19" s="638"/>
    </row>
    <row r="20" spans="1:16" x14ac:dyDescent="0.25">
      <c r="A20" s="1097">
        <v>42878</v>
      </c>
      <c r="B20" s="1099">
        <v>120.62</v>
      </c>
      <c r="C20" s="1099">
        <v>5730.61</v>
      </c>
      <c r="D20" s="1098">
        <f t="shared" si="0"/>
        <v>0</v>
      </c>
      <c r="E20" s="1098">
        <f t="shared" si="1"/>
        <v>-3.2751015751099114E-3</v>
      </c>
      <c r="F20" s="638"/>
      <c r="G20" s="638"/>
    </row>
    <row r="21" spans="1:16" x14ac:dyDescent="0.25">
      <c r="A21" s="1097">
        <v>42879</v>
      </c>
      <c r="B21" s="1099">
        <v>123.12</v>
      </c>
      <c r="C21" s="1099">
        <v>5703.43</v>
      </c>
      <c r="D21" s="1098">
        <f t="shared" si="0"/>
        <v>2.072624772011275E-2</v>
      </c>
      <c r="E21" s="1098">
        <f t="shared" si="1"/>
        <v>-4.7429505759420693E-3</v>
      </c>
      <c r="F21" s="638"/>
      <c r="G21" s="638"/>
    </row>
    <row r="22" spans="1:16" x14ac:dyDescent="0.25">
      <c r="A22" s="1097">
        <v>42881</v>
      </c>
      <c r="B22" s="1099">
        <v>122.5</v>
      </c>
      <c r="C22" s="1099">
        <v>5716.81</v>
      </c>
      <c r="D22" s="1098">
        <f t="shared" si="0"/>
        <v>-5.0357374918778798E-3</v>
      </c>
      <c r="E22" s="1098">
        <f t="shared" si="1"/>
        <v>2.3459567313003069E-3</v>
      </c>
      <c r="F22" s="638"/>
      <c r="G22" s="638"/>
      <c r="P22" s="40"/>
    </row>
    <row r="23" spans="1:16" x14ac:dyDescent="0.25">
      <c r="A23" s="1097">
        <v>42884</v>
      </c>
      <c r="B23" s="1099">
        <v>122.5</v>
      </c>
      <c r="C23" s="1099">
        <v>5712.33</v>
      </c>
      <c r="D23" s="1098">
        <f t="shared" si="0"/>
        <v>0</v>
      </c>
      <c r="E23" s="1098">
        <f t="shared" si="1"/>
        <v>-7.8365382092468927E-4</v>
      </c>
      <c r="F23" s="638"/>
      <c r="G23" s="638"/>
      <c r="P23" s="40"/>
    </row>
    <row r="24" spans="1:16" x14ac:dyDescent="0.25">
      <c r="A24" s="1097">
        <v>42885</v>
      </c>
      <c r="B24" s="1099">
        <v>127.5</v>
      </c>
      <c r="C24" s="1099">
        <v>5693.39</v>
      </c>
      <c r="D24" s="1098">
        <f t="shared" si="0"/>
        <v>4.0816326530612242E-2</v>
      </c>
      <c r="E24" s="1098">
        <f t="shared" si="1"/>
        <v>-3.3156347760020166E-3</v>
      </c>
      <c r="F24" s="638"/>
      <c r="G24" s="638"/>
      <c r="P24" s="40"/>
    </row>
    <row r="25" spans="1:16" x14ac:dyDescent="0.25">
      <c r="A25" s="1097">
        <v>42886</v>
      </c>
      <c r="B25" s="1099">
        <v>125</v>
      </c>
      <c r="C25" s="1099">
        <v>5738.15</v>
      </c>
      <c r="D25" s="1098">
        <f t="shared" si="0"/>
        <v>-1.9607843137254902E-2</v>
      </c>
      <c r="E25" s="1098">
        <f t="shared" si="1"/>
        <v>7.8617484486394416E-3</v>
      </c>
      <c r="F25" s="638"/>
      <c r="G25" s="638"/>
      <c r="P25" s="40"/>
    </row>
    <row r="26" spans="1:16" x14ac:dyDescent="0.25">
      <c r="A26" s="1097">
        <v>42888</v>
      </c>
      <c r="B26" s="1099">
        <v>125.62</v>
      </c>
      <c r="C26" s="1099">
        <v>5742.44</v>
      </c>
      <c r="D26" s="1098">
        <f t="shared" si="0"/>
        <v>4.9600000000000364E-3</v>
      </c>
      <c r="E26" s="1098">
        <f t="shared" si="1"/>
        <v>7.4762771973544849E-4</v>
      </c>
      <c r="F26" s="638"/>
      <c r="G26" s="638"/>
      <c r="P26" s="40"/>
    </row>
    <row r="27" spans="1:16" ht="15.75" customHeight="1" x14ac:dyDescent="0.25">
      <c r="A27" s="1097">
        <v>42891</v>
      </c>
      <c r="B27" s="1099">
        <v>125.62</v>
      </c>
      <c r="C27" s="1099">
        <v>5748.23</v>
      </c>
      <c r="D27" s="1098">
        <f t="shared" si="0"/>
        <v>0</v>
      </c>
      <c r="E27" s="1098">
        <f t="shared" si="1"/>
        <v>1.0082821936319691E-3</v>
      </c>
      <c r="F27" s="638"/>
      <c r="G27" s="638"/>
      <c r="P27" s="40"/>
    </row>
    <row r="28" spans="1:16" x14ac:dyDescent="0.25">
      <c r="A28" s="1097">
        <v>42892</v>
      </c>
      <c r="B28" s="1099">
        <v>113.75</v>
      </c>
      <c r="C28" s="1099">
        <v>5707.83</v>
      </c>
      <c r="D28" s="1098">
        <f t="shared" si="0"/>
        <v>-9.4491323037732874E-2</v>
      </c>
      <c r="E28" s="1098">
        <f t="shared" si="1"/>
        <v>-7.0282504353513407E-3</v>
      </c>
      <c r="F28" s="638"/>
      <c r="G28" s="638"/>
    </row>
    <row r="29" spans="1:16" x14ac:dyDescent="0.25">
      <c r="A29" s="1097">
        <v>42893</v>
      </c>
      <c r="B29" s="1099">
        <v>111.25</v>
      </c>
      <c r="C29" s="1099">
        <v>5717.32</v>
      </c>
      <c r="D29" s="1098">
        <f t="shared" si="0"/>
        <v>-2.197802197802198E-2</v>
      </c>
      <c r="E29" s="1098">
        <f t="shared" si="1"/>
        <v>1.6626283543833265E-3</v>
      </c>
      <c r="F29" s="638"/>
      <c r="G29" s="638"/>
    </row>
    <row r="30" spans="1:16" x14ac:dyDescent="0.25">
      <c r="A30" s="1097">
        <v>42894</v>
      </c>
      <c r="B30" s="1099">
        <v>106.25</v>
      </c>
      <c r="C30" s="1099">
        <v>5702.92</v>
      </c>
      <c r="D30" s="1098">
        <f t="shared" si="0"/>
        <v>-4.49438202247191E-2</v>
      </c>
      <c r="E30" s="1098">
        <f t="shared" si="1"/>
        <v>-2.5186625901645592E-3</v>
      </c>
      <c r="F30" s="638"/>
      <c r="G30" s="638"/>
    </row>
    <row r="31" spans="1:16" x14ac:dyDescent="0.25">
      <c r="A31" s="1097">
        <v>42895</v>
      </c>
      <c r="B31" s="1099">
        <v>106.87</v>
      </c>
      <c r="C31" s="1099">
        <v>5675.52</v>
      </c>
      <c r="D31" s="1098">
        <f t="shared" si="0"/>
        <v>5.8352941176471017E-3</v>
      </c>
      <c r="E31" s="1098">
        <f t="shared" si="1"/>
        <v>-4.8045562624058616E-3</v>
      </c>
      <c r="F31" s="638"/>
      <c r="G31" s="638"/>
    </row>
    <row r="32" spans="1:16" x14ac:dyDescent="0.25">
      <c r="A32" s="1097">
        <v>42898</v>
      </c>
      <c r="B32" s="1099">
        <v>111.87</v>
      </c>
      <c r="C32" s="1099">
        <v>5691.43</v>
      </c>
      <c r="D32" s="1098">
        <f t="shared" si="0"/>
        <v>4.6785814541031159E-2</v>
      </c>
      <c r="E32" s="1098">
        <f t="shared" si="1"/>
        <v>2.8032673658096269E-3</v>
      </c>
      <c r="F32" s="638"/>
      <c r="G32" s="638"/>
    </row>
    <row r="33" spans="1:7" x14ac:dyDescent="0.25">
      <c r="A33" s="1097">
        <v>42899</v>
      </c>
      <c r="B33" s="1099">
        <v>116.25</v>
      </c>
      <c r="C33" s="1099">
        <v>5707.64</v>
      </c>
      <c r="D33" s="1098">
        <f t="shared" si="0"/>
        <v>3.9152587825154156E-2</v>
      </c>
      <c r="E33" s="1098">
        <f t="shared" si="1"/>
        <v>2.8481418553860868E-3</v>
      </c>
      <c r="F33" s="638"/>
      <c r="G33" s="638"/>
    </row>
    <row r="34" spans="1:7" x14ac:dyDescent="0.25">
      <c r="A34" s="1097">
        <v>42900</v>
      </c>
      <c r="B34" s="1099">
        <v>111.25</v>
      </c>
      <c r="C34" s="1099">
        <v>5792.89</v>
      </c>
      <c r="D34" s="1098">
        <f t="shared" si="0"/>
        <v>-4.3010752688172046E-2</v>
      </c>
      <c r="E34" s="1098">
        <f t="shared" si="1"/>
        <v>1.4936120708383849E-2</v>
      </c>
      <c r="F34" s="638"/>
      <c r="G34" s="638"/>
    </row>
    <row r="35" spans="1:7" x14ac:dyDescent="0.25">
      <c r="A35" s="1097">
        <v>42901</v>
      </c>
      <c r="B35" s="1099">
        <v>110</v>
      </c>
      <c r="C35" s="1099">
        <v>5776.28</v>
      </c>
      <c r="D35" s="1098">
        <f t="shared" si="0"/>
        <v>-1.1235955056179775E-2</v>
      </c>
      <c r="E35" s="1098">
        <f t="shared" si="1"/>
        <v>-2.8673080275994508E-3</v>
      </c>
      <c r="F35" s="638"/>
      <c r="G35" s="638"/>
    </row>
    <row r="36" spans="1:7" x14ac:dyDescent="0.25">
      <c r="A36" s="1097">
        <v>42902</v>
      </c>
      <c r="B36" s="1099">
        <v>115</v>
      </c>
      <c r="C36" s="1099">
        <v>5723.63</v>
      </c>
      <c r="D36" s="1098">
        <f t="shared" si="0"/>
        <v>4.5454545454545456E-2</v>
      </c>
      <c r="E36" s="1098">
        <f t="shared" si="1"/>
        <v>-9.1148628529087294E-3</v>
      </c>
      <c r="F36" s="638"/>
      <c r="G36" s="638"/>
    </row>
    <row r="37" spans="1:7" x14ac:dyDescent="0.25">
      <c r="A37" s="1097">
        <v>42905</v>
      </c>
      <c r="B37" s="1099">
        <v>113.75</v>
      </c>
      <c r="C37" s="1099">
        <v>5741.9</v>
      </c>
      <c r="D37" s="1098">
        <f t="shared" si="0"/>
        <v>-1.0869565217391304E-2</v>
      </c>
      <c r="E37" s="1098">
        <f t="shared" si="1"/>
        <v>3.1920302325621199E-3</v>
      </c>
      <c r="F37" s="638"/>
      <c r="G37" s="638"/>
    </row>
    <row r="38" spans="1:7" x14ac:dyDescent="0.25">
      <c r="A38" s="1097">
        <v>42906</v>
      </c>
      <c r="B38" s="1099">
        <v>113.12</v>
      </c>
      <c r="C38" s="1099">
        <v>5791.9</v>
      </c>
      <c r="D38" s="1098">
        <f t="shared" si="0"/>
        <v>-5.5384615384614982E-3</v>
      </c>
      <c r="E38" s="1098">
        <f t="shared" si="1"/>
        <v>8.7079189815217964E-3</v>
      </c>
      <c r="F38" s="638"/>
      <c r="G38" s="638"/>
    </row>
    <row r="39" spans="1:7" x14ac:dyDescent="0.25">
      <c r="A39" s="1097">
        <v>42907</v>
      </c>
      <c r="B39" s="1099">
        <v>113.75</v>
      </c>
      <c r="C39" s="1099">
        <v>5818.55</v>
      </c>
      <c r="D39" s="1098">
        <f t="shared" si="0"/>
        <v>5.5693069306930292E-3</v>
      </c>
      <c r="E39" s="1098">
        <f t="shared" si="1"/>
        <v>4.6012534746802513E-3</v>
      </c>
      <c r="F39" s="638"/>
      <c r="G39" s="638"/>
    </row>
    <row r="40" spans="1:7" x14ac:dyDescent="0.25">
      <c r="A40" s="1097">
        <v>42908</v>
      </c>
      <c r="B40" s="1099">
        <v>125</v>
      </c>
      <c r="C40" s="1099">
        <v>5829.7</v>
      </c>
      <c r="D40" s="1098">
        <f t="shared" si="0"/>
        <v>9.8901098901098897E-2</v>
      </c>
      <c r="E40" s="1098">
        <f t="shared" si="1"/>
        <v>1.9162849850907246E-3</v>
      </c>
      <c r="F40" s="638"/>
      <c r="G40" s="638"/>
    </row>
    <row r="41" spans="1:7" x14ac:dyDescent="0.25">
      <c r="A41" s="1097">
        <v>42919</v>
      </c>
      <c r="B41" s="1099">
        <v>137.5</v>
      </c>
      <c r="C41" s="1099">
        <v>5910.23</v>
      </c>
      <c r="D41" s="1098">
        <f t="shared" si="0"/>
        <v>0.1</v>
      </c>
      <c r="E41" s="1098">
        <f t="shared" si="1"/>
        <v>1.3813746848036735E-2</v>
      </c>
      <c r="F41" s="638"/>
      <c r="G41" s="638"/>
    </row>
    <row r="42" spans="1:7" x14ac:dyDescent="0.25">
      <c r="A42" s="1097">
        <v>42920</v>
      </c>
      <c r="B42" s="1099">
        <v>136.25</v>
      </c>
      <c r="C42" s="1099">
        <v>5865.36</v>
      </c>
      <c r="D42" s="1098">
        <f t="shared" si="0"/>
        <v>-9.0909090909090905E-3</v>
      </c>
      <c r="E42" s="1098">
        <f t="shared" si="1"/>
        <v>-7.5919211265889639E-3</v>
      </c>
      <c r="F42" s="638"/>
      <c r="G42" s="638"/>
    </row>
    <row r="43" spans="1:7" x14ac:dyDescent="0.25">
      <c r="A43" s="1097">
        <v>42921</v>
      </c>
      <c r="B43" s="1099">
        <v>134.37</v>
      </c>
      <c r="C43" s="1099">
        <v>5825.05</v>
      </c>
      <c r="D43" s="1098">
        <f t="shared" si="0"/>
        <v>-1.3798165137614645E-2</v>
      </c>
      <c r="E43" s="1098">
        <f t="shared" si="1"/>
        <v>-6.8725534323553017E-3</v>
      </c>
      <c r="F43" s="638"/>
      <c r="G43" s="638"/>
    </row>
    <row r="44" spans="1:7" x14ac:dyDescent="0.25">
      <c r="A44" s="1097">
        <v>42922</v>
      </c>
      <c r="B44" s="1099">
        <v>133.12</v>
      </c>
      <c r="C44" s="1099">
        <v>5849.57</v>
      </c>
      <c r="D44" s="1098">
        <f t="shared" si="0"/>
        <v>-9.3026717273200863E-3</v>
      </c>
      <c r="E44" s="1098">
        <f t="shared" si="1"/>
        <v>4.2094059278460312E-3</v>
      </c>
      <c r="F44" s="638"/>
      <c r="G44" s="638"/>
    </row>
    <row r="45" spans="1:7" x14ac:dyDescent="0.25">
      <c r="A45" s="1097">
        <v>42923</v>
      </c>
      <c r="B45" s="1099">
        <v>129.37</v>
      </c>
      <c r="C45" s="1099">
        <v>5814.79</v>
      </c>
      <c r="D45" s="1098">
        <f t="shared" si="0"/>
        <v>-2.8170072115384616E-2</v>
      </c>
      <c r="E45" s="1098">
        <f t="shared" si="1"/>
        <v>-5.9457361823176316E-3</v>
      </c>
      <c r="F45" s="638"/>
      <c r="G45" s="638"/>
    </row>
    <row r="46" spans="1:7" x14ac:dyDescent="0.25">
      <c r="A46" s="1097">
        <v>42926</v>
      </c>
      <c r="B46" s="1099">
        <v>129.37</v>
      </c>
      <c r="C46" s="1099">
        <v>5771.5</v>
      </c>
      <c r="D46" s="1098">
        <f t="shared" si="0"/>
        <v>0</v>
      </c>
      <c r="E46" s="1098">
        <f t="shared" si="1"/>
        <v>-7.4448088409039643E-3</v>
      </c>
      <c r="F46" s="638"/>
      <c r="G46" s="638"/>
    </row>
    <row r="47" spans="1:7" x14ac:dyDescent="0.25">
      <c r="A47" s="1097">
        <v>42927</v>
      </c>
      <c r="B47" s="1099">
        <v>126.87</v>
      </c>
      <c r="C47" s="1099">
        <v>5773.32</v>
      </c>
      <c r="D47" s="1098">
        <f t="shared" si="0"/>
        <v>-1.9324418335008114E-2</v>
      </c>
      <c r="E47" s="1098">
        <f t="shared" si="1"/>
        <v>3.1534263189806965E-4</v>
      </c>
      <c r="F47" s="638"/>
      <c r="G47" s="638"/>
    </row>
    <row r="48" spans="1:7" x14ac:dyDescent="0.25">
      <c r="A48" s="1097">
        <v>42928</v>
      </c>
      <c r="B48" s="1099">
        <v>126.87</v>
      </c>
      <c r="C48" s="1099">
        <v>5819.13</v>
      </c>
      <c r="D48" s="1098">
        <f t="shared" si="0"/>
        <v>0</v>
      </c>
      <c r="E48" s="1098">
        <f t="shared" si="1"/>
        <v>7.9347758308911335E-3</v>
      </c>
      <c r="F48" s="638"/>
      <c r="G48" s="638"/>
    </row>
    <row r="49" spans="1:7" x14ac:dyDescent="0.25">
      <c r="A49" s="1097">
        <v>42929</v>
      </c>
      <c r="B49" s="1099">
        <v>123.75</v>
      </c>
      <c r="C49" s="1099">
        <v>5830.04</v>
      </c>
      <c r="D49" s="1098">
        <f t="shared" si="0"/>
        <v>-2.4592102151808973E-2</v>
      </c>
      <c r="E49" s="1098">
        <f t="shared" si="1"/>
        <v>1.874850707923668E-3</v>
      </c>
      <c r="F49" s="638"/>
      <c r="G49" s="638"/>
    </row>
    <row r="50" spans="1:7" x14ac:dyDescent="0.25">
      <c r="A50" s="1097">
        <v>42930</v>
      </c>
      <c r="B50" s="1099">
        <v>128.12</v>
      </c>
      <c r="C50" s="1099">
        <v>5831.79</v>
      </c>
      <c r="D50" s="1098">
        <f t="shared" si="0"/>
        <v>3.5313131313131352E-2</v>
      </c>
      <c r="E50" s="1098">
        <f t="shared" si="1"/>
        <v>3.0016946710485694E-4</v>
      </c>
      <c r="F50" s="638"/>
      <c r="G50" s="638"/>
    </row>
    <row r="51" spans="1:7" x14ac:dyDescent="0.25">
      <c r="A51" s="1097">
        <v>42933</v>
      </c>
      <c r="B51" s="1099">
        <v>125.62</v>
      </c>
      <c r="C51" s="1099">
        <v>5841.27</v>
      </c>
      <c r="D51" s="1098">
        <f t="shared" si="0"/>
        <v>-1.9512956603184514E-2</v>
      </c>
      <c r="E51" s="1098">
        <f t="shared" si="1"/>
        <v>1.625572937297206E-3</v>
      </c>
      <c r="F51" s="638"/>
      <c r="G51" s="638"/>
    </row>
    <row r="52" spans="1:7" x14ac:dyDescent="0.25">
      <c r="A52" s="1097">
        <v>42934</v>
      </c>
      <c r="B52" s="1099">
        <v>125.62</v>
      </c>
      <c r="C52" s="1099">
        <v>5822.35</v>
      </c>
      <c r="D52" s="1098">
        <f t="shared" si="0"/>
        <v>0</v>
      </c>
      <c r="E52" s="1098">
        <f t="shared" si="1"/>
        <v>-3.2390216511135545E-3</v>
      </c>
      <c r="F52" s="638"/>
      <c r="G52" s="638"/>
    </row>
    <row r="53" spans="1:7" x14ac:dyDescent="0.25">
      <c r="A53" s="1097">
        <v>42935</v>
      </c>
      <c r="B53" s="1099">
        <v>125.62</v>
      </c>
      <c r="C53" s="1099">
        <v>5806.68</v>
      </c>
      <c r="D53" s="1098">
        <f t="shared" si="0"/>
        <v>0</v>
      </c>
      <c r="E53" s="1098">
        <f t="shared" si="1"/>
        <v>-2.6913531477839826E-3</v>
      </c>
      <c r="F53" s="638"/>
      <c r="G53" s="638"/>
    </row>
    <row r="54" spans="1:7" x14ac:dyDescent="0.25">
      <c r="A54" s="1097">
        <v>42936</v>
      </c>
      <c r="B54" s="1099">
        <v>125.62</v>
      </c>
      <c r="C54" s="1099">
        <v>5825.2</v>
      </c>
      <c r="D54" s="1098">
        <f t="shared" si="0"/>
        <v>0</v>
      </c>
      <c r="E54" s="1098">
        <f t="shared" si="1"/>
        <v>3.1894301046380249E-3</v>
      </c>
      <c r="F54" s="638"/>
      <c r="G54" s="638"/>
    </row>
    <row r="55" spans="1:7" x14ac:dyDescent="0.25">
      <c r="A55" s="1097">
        <v>42937</v>
      </c>
      <c r="B55" s="1099">
        <v>125.62</v>
      </c>
      <c r="C55" s="1099">
        <v>5765.42</v>
      </c>
      <c r="D55" s="1098">
        <f t="shared" si="0"/>
        <v>0</v>
      </c>
      <c r="E55" s="1098">
        <f t="shared" si="1"/>
        <v>-1.0262308590262953E-2</v>
      </c>
      <c r="F55" s="638"/>
      <c r="G55" s="638"/>
    </row>
    <row r="56" spans="1:7" x14ac:dyDescent="0.25">
      <c r="A56" s="1097">
        <v>42940</v>
      </c>
      <c r="B56" s="1099">
        <v>124.37</v>
      </c>
      <c r="C56" s="1099">
        <v>5801.58</v>
      </c>
      <c r="D56" s="1098">
        <f t="shared" si="0"/>
        <v>-9.9506448017831553E-3</v>
      </c>
      <c r="E56" s="1098">
        <f t="shared" si="1"/>
        <v>6.2718761165708407E-3</v>
      </c>
      <c r="F56" s="638"/>
      <c r="G56" s="638"/>
    </row>
    <row r="57" spans="1:7" x14ac:dyDescent="0.25">
      <c r="A57" s="1097">
        <v>42941</v>
      </c>
      <c r="B57" s="1099">
        <v>124.37</v>
      </c>
      <c r="C57" s="1099">
        <v>5813.53</v>
      </c>
      <c r="D57" s="1098">
        <f t="shared" si="0"/>
        <v>0</v>
      </c>
      <c r="E57" s="1098">
        <f t="shared" si="1"/>
        <v>2.0597837140916473E-3</v>
      </c>
      <c r="F57" s="638"/>
      <c r="G57" s="638"/>
    </row>
    <row r="58" spans="1:7" x14ac:dyDescent="0.25">
      <c r="A58" s="1097">
        <v>42942</v>
      </c>
      <c r="B58" s="1099">
        <v>123.75</v>
      </c>
      <c r="C58" s="1099">
        <v>5800.2</v>
      </c>
      <c r="D58" s="1098">
        <f t="shared" si="0"/>
        <v>-4.9851250301520024E-3</v>
      </c>
      <c r="E58" s="1098">
        <f t="shared" si="1"/>
        <v>-2.2929270168038918E-3</v>
      </c>
      <c r="F58" s="638"/>
      <c r="G58" s="638"/>
    </row>
    <row r="59" spans="1:7" x14ac:dyDescent="0.25">
      <c r="A59" s="1097">
        <v>42943</v>
      </c>
      <c r="B59" s="1099">
        <v>126.25</v>
      </c>
      <c r="C59" s="1099">
        <v>5819.74</v>
      </c>
      <c r="D59" s="1098">
        <f t="shared" si="0"/>
        <v>2.0202020202020204E-2</v>
      </c>
      <c r="E59" s="1098">
        <f t="shared" si="1"/>
        <v>3.368849350022407E-3</v>
      </c>
      <c r="F59" s="638"/>
      <c r="G59" s="638"/>
    </row>
    <row r="60" spans="1:7" x14ac:dyDescent="0.25">
      <c r="A60" s="1097">
        <v>42944</v>
      </c>
      <c r="B60" s="1099">
        <v>132.5</v>
      </c>
      <c r="C60" s="1099">
        <v>5831.02</v>
      </c>
      <c r="D60" s="1098">
        <f t="shared" si="0"/>
        <v>4.9504950495049507E-2</v>
      </c>
      <c r="E60" s="1098">
        <f t="shared" si="1"/>
        <v>1.9382309175325109E-3</v>
      </c>
      <c r="F60" s="638"/>
      <c r="G60" s="638"/>
    </row>
    <row r="61" spans="1:7" x14ac:dyDescent="0.25">
      <c r="A61" s="1097">
        <v>42947</v>
      </c>
      <c r="B61" s="1099">
        <v>135</v>
      </c>
      <c r="C61" s="1099">
        <v>5840.93</v>
      </c>
      <c r="D61" s="1098">
        <f t="shared" si="0"/>
        <v>1.8867924528301886E-2</v>
      </c>
      <c r="E61" s="1098">
        <f t="shared" si="1"/>
        <v>1.6995311283445869E-3</v>
      </c>
      <c r="F61" s="3" t="s">
        <v>16</v>
      </c>
      <c r="G61" s="3" t="s">
        <v>17</v>
      </c>
    </row>
    <row r="62" spans="1:7" x14ac:dyDescent="0.25">
      <c r="A62" s="1101">
        <v>42948</v>
      </c>
      <c r="B62" s="1099">
        <v>132.5</v>
      </c>
      <c r="C62" s="1099">
        <v>5805.2</v>
      </c>
      <c r="D62" s="1098">
        <f t="shared" si="0"/>
        <v>-1.8518518518518517E-2</v>
      </c>
      <c r="E62" s="1098">
        <f t="shared" si="1"/>
        <v>-6.1171765455159486E-3</v>
      </c>
      <c r="F62" s="638">
        <f>$F$3+$G$3*E62</f>
        <v>-4.3616463665833764E-2</v>
      </c>
      <c r="G62" s="638">
        <f>D62-F62</f>
        <v>2.5097945147315247E-2</v>
      </c>
    </row>
    <row r="63" spans="1:7" x14ac:dyDescent="0.25">
      <c r="A63" s="1101">
        <v>42949</v>
      </c>
      <c r="B63" s="1099">
        <v>135</v>
      </c>
      <c r="C63" s="1099">
        <v>5824.24</v>
      </c>
      <c r="D63" s="1098">
        <f t="shared" si="0"/>
        <v>1.8867924528301886E-2</v>
      </c>
      <c r="E63" s="1098">
        <f t="shared" si="1"/>
        <v>3.2798180941225048E-3</v>
      </c>
      <c r="F63" s="638">
        <f t="shared" ref="F63:F82" si="2">$F$3+$G$3*E63</f>
        <v>-4.5716966453054647E-2</v>
      </c>
      <c r="G63" s="638">
        <f t="shared" ref="G63:G82" si="3">D63-F63</f>
        <v>6.458489098135653E-2</v>
      </c>
    </row>
    <row r="64" spans="1:7" x14ac:dyDescent="0.25">
      <c r="A64" s="1101">
        <v>42950</v>
      </c>
      <c r="B64" s="1099">
        <v>132.5</v>
      </c>
      <c r="C64" s="1099">
        <v>5780.57</v>
      </c>
      <c r="D64" s="1098">
        <f t="shared" si="0"/>
        <v>-1.8518518518518517E-2</v>
      </c>
      <c r="E64" s="1098">
        <f t="shared" si="1"/>
        <v>-7.4979739845885598E-3</v>
      </c>
      <c r="F64" s="638">
        <f t="shared" si="2"/>
        <v>-4.3307815105247692E-2</v>
      </c>
      <c r="G64" s="638">
        <f t="shared" si="3"/>
        <v>2.4789296586729175E-2</v>
      </c>
    </row>
    <row r="65" spans="1:7" x14ac:dyDescent="0.25">
      <c r="A65" s="1101">
        <v>42951</v>
      </c>
      <c r="B65" s="1099">
        <v>133.12</v>
      </c>
      <c r="C65" s="1099">
        <v>5777.48</v>
      </c>
      <c r="D65" s="1098">
        <f t="shared" si="0"/>
        <v>4.679245283018902E-3</v>
      </c>
      <c r="E65" s="1098">
        <f t="shared" si="1"/>
        <v>-5.3454936104919504E-4</v>
      </c>
      <c r="F65" s="638">
        <f t="shared" si="2"/>
        <v>-4.4864343909536725E-2</v>
      </c>
      <c r="G65" s="638">
        <f t="shared" si="3"/>
        <v>4.9543589192555623E-2</v>
      </c>
    </row>
    <row r="66" spans="1:7" x14ac:dyDescent="0.25">
      <c r="A66" s="1101">
        <v>42954</v>
      </c>
      <c r="B66" s="1099">
        <v>131.25</v>
      </c>
      <c r="C66" s="1099">
        <v>5749.29</v>
      </c>
      <c r="D66" s="1098">
        <f t="shared" si="0"/>
        <v>-1.4047475961538495E-2</v>
      </c>
      <c r="E66" s="1098">
        <f t="shared" si="1"/>
        <v>-4.8792899326349209E-3</v>
      </c>
      <c r="F66" s="638">
        <f t="shared" si="2"/>
        <v>-4.3893167482355264E-2</v>
      </c>
      <c r="G66" s="638">
        <f t="shared" si="3"/>
        <v>2.9845691520816769E-2</v>
      </c>
    </row>
    <row r="67" spans="1:7" x14ac:dyDescent="0.25">
      <c r="A67" s="1101">
        <v>42955</v>
      </c>
      <c r="B67" s="1099">
        <v>131.25</v>
      </c>
      <c r="C67" s="1099">
        <v>5810.56</v>
      </c>
      <c r="D67" s="1098">
        <f t="shared" si="0"/>
        <v>0</v>
      </c>
      <c r="E67" s="1098">
        <f t="shared" si="1"/>
        <v>1.0656968077797509E-2</v>
      </c>
      <c r="F67" s="638">
        <f t="shared" si="2"/>
        <v>-4.7365974960209861E-2</v>
      </c>
      <c r="G67" s="638">
        <f t="shared" si="3"/>
        <v>4.7365974960209861E-2</v>
      </c>
    </row>
    <row r="68" spans="1:7" x14ac:dyDescent="0.25">
      <c r="A68" s="1101">
        <v>42956</v>
      </c>
      <c r="B68" s="1099">
        <v>137.5</v>
      </c>
      <c r="C68" s="1099">
        <v>5824</v>
      </c>
      <c r="D68" s="1098">
        <f t="shared" ref="D68:D82" si="4">(B68-B67)/B67</f>
        <v>4.7619047619047616E-2</v>
      </c>
      <c r="E68" s="1098">
        <f t="shared" ref="E68:E82" si="5">(C68-C67)/C67</f>
        <v>2.3130300693908331E-3</v>
      </c>
      <c r="F68" s="638">
        <f t="shared" si="2"/>
        <v>-4.5500861089746832E-2</v>
      </c>
      <c r="G68" s="638">
        <f t="shared" si="3"/>
        <v>9.3119908708794441E-2</v>
      </c>
    </row>
    <row r="69" spans="1:7" x14ac:dyDescent="0.25">
      <c r="A69" s="1101">
        <v>42957</v>
      </c>
      <c r="B69" s="1099">
        <v>146.25</v>
      </c>
      <c r="C69" s="1099">
        <v>5825.94</v>
      </c>
      <c r="D69" s="1098">
        <f t="shared" si="4"/>
        <v>6.363636363636363E-2</v>
      </c>
      <c r="E69" s="1098">
        <f t="shared" si="5"/>
        <v>3.3310439560432689E-4</v>
      </c>
      <c r="F69" s="638">
        <f t="shared" si="2"/>
        <v>-4.5058289868227144E-2</v>
      </c>
      <c r="G69" s="638">
        <f t="shared" si="3"/>
        <v>0.10869465350459077</v>
      </c>
    </row>
    <row r="70" spans="1:7" x14ac:dyDescent="0.25">
      <c r="A70" s="1101">
        <v>42958</v>
      </c>
      <c r="B70" s="1099">
        <v>157.5</v>
      </c>
      <c r="C70" s="1099">
        <v>5766.13</v>
      </c>
      <c r="D70" s="1098">
        <f t="shared" si="4"/>
        <v>7.6923076923076927E-2</v>
      </c>
      <c r="E70" s="1098">
        <f t="shared" si="5"/>
        <v>-1.0266154474642632E-2</v>
      </c>
      <c r="F70" s="638">
        <f t="shared" si="2"/>
        <v>-4.2689045907448854E-2</v>
      </c>
      <c r="G70" s="638">
        <f t="shared" si="3"/>
        <v>0.11961212283052577</v>
      </c>
    </row>
    <row r="71" spans="1:7" x14ac:dyDescent="0.25">
      <c r="A71" s="1101">
        <v>42961</v>
      </c>
      <c r="B71" s="1099">
        <v>155.62</v>
      </c>
      <c r="C71" s="1099">
        <v>5801.48</v>
      </c>
      <c r="D71" s="1098">
        <f t="shared" si="4"/>
        <v>-1.1936507936507908E-2</v>
      </c>
      <c r="E71" s="1098">
        <f t="shared" si="5"/>
        <v>6.1306283417126312E-3</v>
      </c>
      <c r="F71" s="638">
        <f t="shared" si="2"/>
        <v>-4.6354205815269639E-2</v>
      </c>
      <c r="G71" s="638">
        <f t="shared" si="3"/>
        <v>3.4417697878761727E-2</v>
      </c>
    </row>
    <row r="72" spans="1:7" x14ac:dyDescent="0.25">
      <c r="A72" s="1102">
        <v>42962</v>
      </c>
      <c r="B72" s="1106">
        <v>166</v>
      </c>
      <c r="C72" s="1099">
        <v>5835.04</v>
      </c>
      <c r="D72" s="1098">
        <f t="shared" si="4"/>
        <v>6.6700938182752828E-2</v>
      </c>
      <c r="E72" s="1098">
        <f t="shared" si="5"/>
        <v>5.7847307928322435E-3</v>
      </c>
      <c r="F72" s="638">
        <f t="shared" si="2"/>
        <v>-4.6276887609462497E-2</v>
      </c>
      <c r="G72" s="638">
        <f t="shared" si="3"/>
        <v>0.11297782579221533</v>
      </c>
    </row>
    <row r="73" spans="1:7" x14ac:dyDescent="0.25">
      <c r="A73" s="1103">
        <v>42963</v>
      </c>
      <c r="B73" s="1099">
        <v>173</v>
      </c>
      <c r="C73" s="1099">
        <v>5891.94</v>
      </c>
      <c r="D73" s="1098">
        <f t="shared" si="4"/>
        <v>4.2168674698795178E-2</v>
      </c>
      <c r="E73" s="1098">
        <f t="shared" si="5"/>
        <v>9.7514327236830657E-3</v>
      </c>
      <c r="F73" s="638">
        <f t="shared" si="2"/>
        <v>-4.7163561357969307E-2</v>
      </c>
      <c r="G73" s="638">
        <f t="shared" si="3"/>
        <v>8.9332236056764491E-2</v>
      </c>
    </row>
    <row r="74" spans="1:7" x14ac:dyDescent="0.25">
      <c r="A74" s="1103">
        <v>42965</v>
      </c>
      <c r="B74" s="1099">
        <v>173</v>
      </c>
      <c r="C74" s="1099">
        <v>5893.84</v>
      </c>
      <c r="D74" s="1098">
        <f t="shared" si="4"/>
        <v>0</v>
      </c>
      <c r="E74" s="1098">
        <f t="shared" si="5"/>
        <v>3.2247443117216839E-4</v>
      </c>
      <c r="F74" s="638">
        <f t="shared" si="2"/>
        <v>-4.5055913760676372E-2</v>
      </c>
      <c r="G74" s="638">
        <f t="shared" si="3"/>
        <v>4.5055913760676372E-2</v>
      </c>
    </row>
    <row r="75" spans="1:7" x14ac:dyDescent="0.25">
      <c r="A75" s="1103">
        <v>42968</v>
      </c>
      <c r="B75" s="1099">
        <v>173</v>
      </c>
      <c r="C75" s="1099">
        <v>5861</v>
      </c>
      <c r="D75" s="1098">
        <f t="shared" si="4"/>
        <v>0</v>
      </c>
      <c r="E75" s="1098">
        <f t="shared" si="5"/>
        <v>-5.5719191562716569E-3</v>
      </c>
      <c r="F75" s="638">
        <f t="shared" si="2"/>
        <v>-4.3738344619242982E-2</v>
      </c>
      <c r="G75" s="638">
        <f t="shared" si="3"/>
        <v>4.3738344619242982E-2</v>
      </c>
    </row>
    <row r="76" spans="1:7" x14ac:dyDescent="0.25">
      <c r="A76" s="1103">
        <v>42969</v>
      </c>
      <c r="B76" s="1099">
        <v>167</v>
      </c>
      <c r="C76" s="1099">
        <v>5880.29</v>
      </c>
      <c r="D76" s="1098">
        <f t="shared" si="4"/>
        <v>-3.4682080924855488E-2</v>
      </c>
      <c r="E76" s="1098">
        <f t="shared" si="5"/>
        <v>3.2912472274355849E-3</v>
      </c>
      <c r="F76" s="638">
        <f t="shared" si="2"/>
        <v>-4.5719521198193946E-2</v>
      </c>
      <c r="G76" s="638">
        <f t="shared" si="3"/>
        <v>1.1037440273338459E-2</v>
      </c>
    </row>
    <row r="77" spans="1:7" x14ac:dyDescent="0.25">
      <c r="A77" s="1103">
        <v>42970</v>
      </c>
      <c r="B77" s="1099">
        <v>159</v>
      </c>
      <c r="C77" s="1099">
        <v>5914.02</v>
      </c>
      <c r="D77" s="1098">
        <f t="shared" si="4"/>
        <v>-4.790419161676647E-2</v>
      </c>
      <c r="E77" s="1098">
        <f t="shared" si="5"/>
        <v>5.7361116543572632E-3</v>
      </c>
      <c r="F77" s="638">
        <f t="shared" si="2"/>
        <v>-4.6266019811853229E-2</v>
      </c>
      <c r="G77" s="638">
        <f t="shared" si="3"/>
        <v>-1.638171804913241E-3</v>
      </c>
    </row>
    <row r="78" spans="1:7" x14ac:dyDescent="0.25">
      <c r="A78" s="1103">
        <v>42971</v>
      </c>
      <c r="B78" s="1099">
        <v>157</v>
      </c>
      <c r="C78" s="1099">
        <v>5894.11</v>
      </c>
      <c r="D78" s="1098">
        <f t="shared" si="4"/>
        <v>-1.2578616352201259E-2</v>
      </c>
      <c r="E78" s="1098">
        <f t="shared" si="5"/>
        <v>-3.36657637275504E-3</v>
      </c>
      <c r="F78" s="638">
        <f t="shared" si="2"/>
        <v>-4.4231303149198292E-2</v>
      </c>
      <c r="G78" s="638">
        <f t="shared" si="3"/>
        <v>3.1652686796997037E-2</v>
      </c>
    </row>
    <row r="79" spans="1:7" x14ac:dyDescent="0.25">
      <c r="A79" s="1103">
        <v>42972</v>
      </c>
      <c r="B79" s="1099">
        <v>150</v>
      </c>
      <c r="C79" s="1099">
        <v>5915.36</v>
      </c>
      <c r="D79" s="1098">
        <f t="shared" si="4"/>
        <v>-4.4585987261146494E-2</v>
      </c>
      <c r="E79" s="1098">
        <f t="shared" si="5"/>
        <v>3.6052940986849584E-3</v>
      </c>
      <c r="F79" s="638">
        <f t="shared" si="2"/>
        <v>-4.578971984719548E-2</v>
      </c>
      <c r="G79" s="638">
        <f t="shared" si="3"/>
        <v>1.2037325860489861E-3</v>
      </c>
    </row>
    <row r="80" spans="1:7" x14ac:dyDescent="0.25">
      <c r="A80" s="1103">
        <v>42975</v>
      </c>
      <c r="B80" s="1099">
        <v>158</v>
      </c>
      <c r="C80" s="1099">
        <v>5903.34</v>
      </c>
      <c r="D80" s="1098">
        <f t="shared" si="4"/>
        <v>5.3333333333333337E-2</v>
      </c>
      <c r="E80" s="1098">
        <f t="shared" si="5"/>
        <v>-2.031998052527577E-3</v>
      </c>
      <c r="F80" s="638">
        <f t="shared" si="2"/>
        <v>-4.4529620386666698E-2</v>
      </c>
      <c r="G80" s="638">
        <f t="shared" si="3"/>
        <v>9.7862953720000034E-2</v>
      </c>
    </row>
    <row r="81" spans="1:7" x14ac:dyDescent="0.25">
      <c r="A81" s="1103">
        <v>42976</v>
      </c>
      <c r="B81" s="1099">
        <v>159</v>
      </c>
      <c r="C81" s="1099">
        <v>5888.21</v>
      </c>
      <c r="D81" s="1098">
        <f t="shared" si="4"/>
        <v>6.3291139240506328E-3</v>
      </c>
      <c r="E81" s="1098">
        <f t="shared" si="5"/>
        <v>-2.5629558859899836E-3</v>
      </c>
      <c r="F81" s="638">
        <f t="shared" si="2"/>
        <v>-4.4410935801663311E-2</v>
      </c>
      <c r="G81" s="638">
        <f t="shared" si="3"/>
        <v>5.0740049725713943E-2</v>
      </c>
    </row>
    <row r="82" spans="1:7" x14ac:dyDescent="0.25">
      <c r="A82" s="1103">
        <v>42977</v>
      </c>
      <c r="B82" s="1099">
        <v>157</v>
      </c>
      <c r="C82" s="1099">
        <v>5872.5</v>
      </c>
      <c r="D82" s="1098">
        <f t="shared" si="4"/>
        <v>-1.2578616352201259E-2</v>
      </c>
      <c r="E82" s="1098">
        <f t="shared" si="5"/>
        <v>-2.6680434291575942E-3</v>
      </c>
      <c r="F82" s="638">
        <f t="shared" si="2"/>
        <v>-4.4387445666168854E-2</v>
      </c>
      <c r="G82" s="638">
        <f t="shared" si="3"/>
        <v>3.1808829313967599E-2</v>
      </c>
    </row>
  </sheetData>
  <mergeCells count="9">
    <mergeCell ref="I10:J10"/>
    <mergeCell ref="I13:J13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7AC4E-6964-49C2-ADF5-6C2A7C45C18F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4" max="4" width="23.140625" bestFit="1" customWidth="1"/>
    <col min="5" max="5" width="20.7109375" bestFit="1" customWidth="1"/>
    <col min="6" max="6" width="22.42578125" bestFit="1" customWidth="1"/>
    <col min="7" max="7" width="21.7109375" bestFit="1" customWidth="1"/>
    <col min="9" max="9" width="16" bestFit="1" customWidth="1"/>
    <col min="10" max="10" width="9.85546875" bestFit="1" customWidth="1"/>
    <col min="11" max="11" width="11.7109375" customWidth="1"/>
    <col min="12" max="12" width="13" bestFit="1" customWidth="1"/>
    <col min="13" max="13" width="22.85546875" bestFit="1" customWidth="1"/>
    <col min="14" max="14" width="6" bestFit="1" customWidth="1"/>
    <col min="15" max="15" width="5.7109375" bestFit="1" customWidth="1"/>
  </cols>
  <sheetData>
    <row r="1" spans="1:15" x14ac:dyDescent="0.25">
      <c r="A1" s="1" t="s">
        <v>0</v>
      </c>
      <c r="B1" s="4" t="s">
        <v>294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x14ac:dyDescent="0.25">
      <c r="A2" s="1097">
        <v>44379</v>
      </c>
      <c r="B2" s="1107" t="s">
        <v>390</v>
      </c>
      <c r="C2" s="1099">
        <v>6023</v>
      </c>
      <c r="D2" s="638"/>
      <c r="E2" s="638"/>
      <c r="F2" s="638"/>
      <c r="G2" s="638"/>
    </row>
    <row r="3" spans="1:15" ht="15.75" thickBot="1" x14ac:dyDescent="0.3">
      <c r="A3" s="1097">
        <v>44382</v>
      </c>
      <c r="B3" s="1107" t="s">
        <v>391</v>
      </c>
      <c r="C3" s="1099">
        <v>6005.6</v>
      </c>
      <c r="D3" s="638">
        <f>(B3-B2)/B2</f>
        <v>1.639344262295082E-3</v>
      </c>
      <c r="E3" s="638">
        <f>(C3-C2)/C2</f>
        <v>-2.8889257844927174E-3</v>
      </c>
      <c r="F3" s="1100">
        <f>I12</f>
        <v>0.53567714975403002</v>
      </c>
      <c r="G3" s="1100">
        <f>K7</f>
        <v>0.67299513825410484</v>
      </c>
      <c r="I3" s="877" t="s">
        <v>673</v>
      </c>
      <c r="J3" s="877"/>
      <c r="K3" s="877"/>
      <c r="L3" s="877"/>
      <c r="M3" s="877"/>
      <c r="N3" s="877"/>
      <c r="O3" s="877"/>
    </row>
    <row r="4" spans="1:15" ht="15.75" thickTop="1" x14ac:dyDescent="0.25">
      <c r="A4" s="1097">
        <v>44383</v>
      </c>
      <c r="B4" s="1107" t="s">
        <v>392</v>
      </c>
      <c r="C4" s="1099">
        <v>6047.11</v>
      </c>
      <c r="D4" s="638">
        <f t="shared" ref="D4:D67" si="0">(B4-B3)/B3</f>
        <v>-9.0016366612111296E-3</v>
      </c>
      <c r="E4" s="638">
        <f t="shared" ref="E4:E67" si="1">(C4-C3)/C3</f>
        <v>6.9118822432395277E-3</v>
      </c>
      <c r="F4" s="638"/>
      <c r="G4" s="638"/>
      <c r="I4" s="878" t="s">
        <v>664</v>
      </c>
      <c r="J4" s="879"/>
      <c r="K4" s="882" t="s">
        <v>665</v>
      </c>
      <c r="L4" s="883"/>
      <c r="M4" s="275" t="s">
        <v>666</v>
      </c>
      <c r="N4" s="883" t="s">
        <v>667</v>
      </c>
      <c r="O4" s="885" t="s">
        <v>630</v>
      </c>
    </row>
    <row r="5" spans="1:15" ht="15.75" thickBot="1" x14ac:dyDescent="0.3">
      <c r="A5" s="1097">
        <v>44384</v>
      </c>
      <c r="B5" s="1107" t="s">
        <v>393</v>
      </c>
      <c r="C5" s="1099">
        <v>6044.03</v>
      </c>
      <c r="D5" s="638">
        <f t="shared" si="0"/>
        <v>1.6515276630883566E-3</v>
      </c>
      <c r="E5" s="638">
        <f t="shared" si="1"/>
        <v>-5.0933421088750284E-4</v>
      </c>
      <c r="F5" s="638"/>
      <c r="G5" s="638"/>
      <c r="I5" s="880"/>
      <c r="J5" s="881"/>
      <c r="K5" s="276" t="s">
        <v>668</v>
      </c>
      <c r="L5" s="277" t="s">
        <v>669</v>
      </c>
      <c r="M5" s="277" t="s">
        <v>670</v>
      </c>
      <c r="N5" s="884"/>
      <c r="O5" s="886"/>
    </row>
    <row r="6" spans="1:15" ht="18" customHeight="1" thickTop="1" x14ac:dyDescent="0.25">
      <c r="A6" s="1097">
        <v>44385</v>
      </c>
      <c r="B6" s="1107" t="s">
        <v>394</v>
      </c>
      <c r="C6" s="1099">
        <v>6039.89</v>
      </c>
      <c r="D6" s="638">
        <f t="shared" si="0"/>
        <v>-8.2440230832646327E-3</v>
      </c>
      <c r="E6" s="638">
        <f t="shared" si="1"/>
        <v>-6.8497343659767041E-4</v>
      </c>
      <c r="F6" s="638"/>
      <c r="G6" s="638"/>
      <c r="I6" s="887" t="s">
        <v>671</v>
      </c>
      <c r="J6" s="278" t="s">
        <v>672</v>
      </c>
      <c r="K6" s="279">
        <v>1229029.4171246127</v>
      </c>
      <c r="L6" s="280">
        <v>1422518.5334395021</v>
      </c>
      <c r="M6" s="281"/>
      <c r="N6" s="280">
        <v>0.86398130374649473</v>
      </c>
      <c r="O6" s="282">
        <v>0.39121940955536272</v>
      </c>
    </row>
    <row r="7" spans="1:15" ht="15.75" thickBot="1" x14ac:dyDescent="0.3">
      <c r="A7" s="1097">
        <v>44386</v>
      </c>
      <c r="B7" s="1107" t="s">
        <v>395</v>
      </c>
      <c r="C7" s="1099">
        <v>6039.84</v>
      </c>
      <c r="D7" s="638">
        <f t="shared" si="0"/>
        <v>8.3125519534497092E-4</v>
      </c>
      <c r="E7" s="638">
        <f t="shared" si="1"/>
        <v>-8.2782964590715887E-6</v>
      </c>
      <c r="F7" s="638"/>
      <c r="G7" s="638"/>
      <c r="I7" s="888"/>
      <c r="J7" s="283" t="s">
        <v>679</v>
      </c>
      <c r="K7" s="284">
        <v>0.67299513825410484</v>
      </c>
      <c r="L7" s="285">
        <v>0.19763807052861057</v>
      </c>
      <c r="M7" s="285">
        <v>0.41114412264900474</v>
      </c>
      <c r="N7" s="285">
        <v>3.4051897817767878</v>
      </c>
      <c r="O7" s="286">
        <v>1.2171602418755156E-3</v>
      </c>
    </row>
    <row r="8" spans="1:15" ht="15.75" thickTop="1" x14ac:dyDescent="0.25">
      <c r="A8" s="1097">
        <v>44389</v>
      </c>
      <c r="B8" s="1107" t="s">
        <v>396</v>
      </c>
      <c r="C8" s="1099">
        <v>6078.56</v>
      </c>
      <c r="D8" s="638">
        <f t="shared" si="0"/>
        <v>2.4916943521594685E-2</v>
      </c>
      <c r="E8" s="638">
        <f t="shared" si="1"/>
        <v>6.4107658481019781E-3</v>
      </c>
      <c r="F8" s="638"/>
      <c r="G8" s="638"/>
      <c r="I8" s="889" t="s">
        <v>699</v>
      </c>
      <c r="J8" s="889"/>
      <c r="K8" s="889"/>
      <c r="L8" s="889"/>
      <c r="M8" s="889"/>
      <c r="N8" s="889"/>
      <c r="O8" s="889"/>
    </row>
    <row r="9" spans="1:15" x14ac:dyDescent="0.25">
      <c r="A9" s="1097">
        <v>44390</v>
      </c>
      <c r="B9" s="1107" t="s">
        <v>397</v>
      </c>
      <c r="C9" s="1099">
        <v>6012.03</v>
      </c>
      <c r="D9" s="638">
        <f t="shared" si="0"/>
        <v>-2.0259319286871962E-2</v>
      </c>
      <c r="E9" s="638">
        <f t="shared" si="1"/>
        <v>-1.0945026453633863E-2</v>
      </c>
      <c r="F9" s="638"/>
      <c r="G9" s="638"/>
    </row>
    <row r="10" spans="1:15" ht="15.75" thickBot="1" x14ac:dyDescent="0.3">
      <c r="A10" s="1097">
        <v>44391</v>
      </c>
      <c r="B10" s="1107" t="s">
        <v>398</v>
      </c>
      <c r="C10" s="1099">
        <v>5979.21</v>
      </c>
      <c r="D10" s="638">
        <f t="shared" si="0"/>
        <v>-9.0984284532671638E-3</v>
      </c>
      <c r="E10" s="638">
        <f t="shared" si="1"/>
        <v>-5.4590545955359024E-3</v>
      </c>
      <c r="F10" s="638"/>
      <c r="G10" s="638"/>
      <c r="I10" s="877" t="s">
        <v>674</v>
      </c>
      <c r="J10" s="877"/>
      <c r="K10" s="274"/>
    </row>
    <row r="11" spans="1:15" ht="16.5" thickTop="1" thickBot="1" x14ac:dyDescent="0.3">
      <c r="A11" s="1097">
        <v>44392</v>
      </c>
      <c r="B11" s="1107" t="s">
        <v>399</v>
      </c>
      <c r="C11" s="1099">
        <v>6046.75</v>
      </c>
      <c r="D11" s="638">
        <f t="shared" si="0"/>
        <v>2.0868113522537562E-2</v>
      </c>
      <c r="E11" s="638">
        <f t="shared" si="1"/>
        <v>1.1295806636662697E-2</v>
      </c>
      <c r="F11" s="638"/>
      <c r="G11" s="638"/>
      <c r="I11" s="478" t="s">
        <v>675</v>
      </c>
      <c r="J11" s="479" t="s">
        <v>676</v>
      </c>
      <c r="K11" s="274"/>
    </row>
    <row r="12" spans="1:15" ht="16.5" thickTop="1" thickBot="1" x14ac:dyDescent="0.3">
      <c r="A12" s="1097">
        <v>44393</v>
      </c>
      <c r="B12" s="1107" t="s">
        <v>391</v>
      </c>
      <c r="C12" s="1099">
        <v>6072.5</v>
      </c>
      <c r="D12" s="638">
        <f t="shared" si="0"/>
        <v>-8.1766148814390845E-4</v>
      </c>
      <c r="E12" s="638">
        <f t="shared" si="1"/>
        <v>4.2584859635341303E-3</v>
      </c>
      <c r="F12" s="638"/>
      <c r="G12" s="638"/>
      <c r="I12" s="480">
        <v>0.53567714975403002</v>
      </c>
      <c r="J12" s="481">
        <v>2</v>
      </c>
      <c r="K12" s="274"/>
    </row>
    <row r="13" spans="1:15" ht="15.75" thickTop="1" x14ac:dyDescent="0.25">
      <c r="A13" s="1097">
        <v>44396</v>
      </c>
      <c r="B13" s="1107" t="s">
        <v>400</v>
      </c>
      <c r="C13" s="1099">
        <v>6017.39</v>
      </c>
      <c r="D13" s="638">
        <f t="shared" si="0"/>
        <v>-1.718494271685761E-2</v>
      </c>
      <c r="E13" s="638">
        <f t="shared" si="1"/>
        <v>-9.0753396459447785E-3</v>
      </c>
      <c r="F13" s="638"/>
      <c r="G13" s="638"/>
    </row>
    <row r="14" spans="1:15" x14ac:dyDescent="0.25">
      <c r="A14" s="1097">
        <v>44398</v>
      </c>
      <c r="B14" s="1107" t="s">
        <v>401</v>
      </c>
      <c r="C14" s="1099">
        <v>6029.97</v>
      </c>
      <c r="D14" s="638">
        <f t="shared" si="0"/>
        <v>8.3263946711074107E-4</v>
      </c>
      <c r="E14" s="638">
        <f t="shared" si="1"/>
        <v>2.0906073895825147E-3</v>
      </c>
      <c r="F14" s="638"/>
      <c r="G14" s="638"/>
    </row>
    <row r="15" spans="1:15" x14ac:dyDescent="0.25">
      <c r="A15" s="1097">
        <v>44399</v>
      </c>
      <c r="B15" s="1107" t="s">
        <v>402</v>
      </c>
      <c r="C15" s="1099">
        <v>6137.54</v>
      </c>
      <c r="D15" s="638">
        <f t="shared" si="0"/>
        <v>2.4126455906821963E-2</v>
      </c>
      <c r="E15" s="638">
        <f t="shared" si="1"/>
        <v>1.7839226397477884E-2</v>
      </c>
      <c r="F15" s="638"/>
      <c r="G15" s="638"/>
    </row>
    <row r="16" spans="1:15" x14ac:dyDescent="0.25">
      <c r="A16" s="1097">
        <v>44400</v>
      </c>
      <c r="B16" s="1107" t="s">
        <v>403</v>
      </c>
      <c r="C16" s="1099">
        <v>6101.68</v>
      </c>
      <c r="D16" s="638">
        <f t="shared" si="0"/>
        <v>-1.949634443541836E-2</v>
      </c>
      <c r="E16" s="638">
        <f t="shared" si="1"/>
        <v>-5.842731778530107E-3</v>
      </c>
      <c r="F16" s="638"/>
      <c r="G16" s="638"/>
    </row>
    <row r="17" spans="1:16" x14ac:dyDescent="0.25">
      <c r="A17" s="1097">
        <v>44403</v>
      </c>
      <c r="B17" s="1107" t="s">
        <v>400</v>
      </c>
      <c r="C17" s="1099">
        <v>6106.39</v>
      </c>
      <c r="D17" s="638">
        <f t="shared" si="0"/>
        <v>-4.9710024855012429E-3</v>
      </c>
      <c r="E17" s="638">
        <f t="shared" si="1"/>
        <v>7.7191855357869245E-4</v>
      </c>
      <c r="F17" s="638"/>
      <c r="G17" s="638"/>
    </row>
    <row r="18" spans="1:16" x14ac:dyDescent="0.25">
      <c r="A18" s="1097">
        <v>44404</v>
      </c>
      <c r="B18" s="1107" t="s">
        <v>400</v>
      </c>
      <c r="C18" s="1099">
        <v>6097.04</v>
      </c>
      <c r="D18" s="638">
        <f t="shared" si="0"/>
        <v>0</v>
      </c>
      <c r="E18" s="638">
        <f t="shared" si="1"/>
        <v>-1.5311829083960184E-3</v>
      </c>
      <c r="F18" s="638"/>
      <c r="G18" s="638"/>
    </row>
    <row r="19" spans="1:16" x14ac:dyDescent="0.25">
      <c r="A19" s="1097">
        <v>44405</v>
      </c>
      <c r="B19" s="1107" t="s">
        <v>404</v>
      </c>
      <c r="C19" s="1099">
        <v>6088.52</v>
      </c>
      <c r="D19" s="638">
        <f t="shared" si="0"/>
        <v>-4.163197335553705E-3</v>
      </c>
      <c r="E19" s="638">
        <f t="shared" si="1"/>
        <v>-1.397399393804129E-3</v>
      </c>
      <c r="F19" s="638"/>
      <c r="G19" s="638"/>
    </row>
    <row r="20" spans="1:16" x14ac:dyDescent="0.25">
      <c r="A20" s="1097">
        <v>44406</v>
      </c>
      <c r="B20" s="1107" t="s">
        <v>405</v>
      </c>
      <c r="C20" s="1099">
        <v>6120.72</v>
      </c>
      <c r="D20" s="638">
        <f t="shared" si="0"/>
        <v>1.0033444816053512E-2</v>
      </c>
      <c r="E20" s="638">
        <f t="shared" si="1"/>
        <v>5.288641574635513E-3</v>
      </c>
      <c r="F20" s="638"/>
      <c r="G20" s="638"/>
    </row>
    <row r="21" spans="1:16" x14ac:dyDescent="0.25">
      <c r="A21" s="1097">
        <v>44407</v>
      </c>
      <c r="B21" s="1107" t="s">
        <v>406</v>
      </c>
      <c r="C21" s="1099">
        <v>6070.03</v>
      </c>
      <c r="D21" s="638">
        <f t="shared" si="0"/>
        <v>-1.1589403973509934E-2</v>
      </c>
      <c r="E21" s="638">
        <f t="shared" si="1"/>
        <v>-8.2817054202774364E-3</v>
      </c>
      <c r="F21" s="638"/>
      <c r="G21" s="638"/>
    </row>
    <row r="22" spans="1:16" x14ac:dyDescent="0.25">
      <c r="A22" s="1097">
        <v>44410</v>
      </c>
      <c r="B22" s="1107" t="s">
        <v>407</v>
      </c>
      <c r="C22" s="1099">
        <v>6096.54</v>
      </c>
      <c r="D22" s="638">
        <f t="shared" si="0"/>
        <v>-1.6750418760469012E-3</v>
      </c>
      <c r="E22" s="638">
        <f t="shared" si="1"/>
        <v>4.3673589751616086E-3</v>
      </c>
      <c r="F22" s="638"/>
      <c r="G22" s="638"/>
      <c r="P22" s="274"/>
    </row>
    <row r="23" spans="1:16" x14ac:dyDescent="0.25">
      <c r="A23" s="1097">
        <v>44411</v>
      </c>
      <c r="B23" s="1107" t="s">
        <v>408</v>
      </c>
      <c r="C23" s="1099">
        <v>6130.57</v>
      </c>
      <c r="D23" s="638">
        <f t="shared" si="0"/>
        <v>3.1040268456375839E-2</v>
      </c>
      <c r="E23" s="638">
        <f t="shared" si="1"/>
        <v>5.5818546257384921E-3</v>
      </c>
      <c r="F23" s="638"/>
      <c r="G23" s="638"/>
      <c r="P23" s="274"/>
    </row>
    <row r="24" spans="1:16" x14ac:dyDescent="0.25">
      <c r="A24" s="1097">
        <v>44412</v>
      </c>
      <c r="B24" s="1107" t="s">
        <v>409</v>
      </c>
      <c r="C24" s="1099">
        <v>6159.03</v>
      </c>
      <c r="D24" s="638">
        <f t="shared" si="0"/>
        <v>-4.0683482506102524E-3</v>
      </c>
      <c r="E24" s="638">
        <f t="shared" si="1"/>
        <v>4.642308953327348E-3</v>
      </c>
      <c r="F24" s="638"/>
      <c r="G24" s="638"/>
      <c r="P24" s="274"/>
    </row>
    <row r="25" spans="1:16" x14ac:dyDescent="0.25">
      <c r="A25" s="1097">
        <v>44413</v>
      </c>
      <c r="B25" s="1107" t="s">
        <v>410</v>
      </c>
      <c r="C25" s="1099">
        <v>6205.41</v>
      </c>
      <c r="D25" s="638">
        <f t="shared" si="0"/>
        <v>2.9411764705882353E-2</v>
      </c>
      <c r="E25" s="638">
        <f t="shared" si="1"/>
        <v>7.5304065737624446E-3</v>
      </c>
      <c r="F25" s="638"/>
      <c r="G25" s="638"/>
      <c r="P25" s="274"/>
    </row>
    <row r="26" spans="1:16" x14ac:dyDescent="0.25">
      <c r="A26" s="1097">
        <v>44414</v>
      </c>
      <c r="B26" s="1107" t="s">
        <v>411</v>
      </c>
      <c r="C26" s="1099">
        <v>6203.43</v>
      </c>
      <c r="D26" s="638">
        <f t="shared" si="0"/>
        <v>-2.2222222222222223E-2</v>
      </c>
      <c r="E26" s="638">
        <f t="shared" si="1"/>
        <v>-3.1907641880223281E-4</v>
      </c>
      <c r="F26" s="638"/>
      <c r="G26" s="638"/>
      <c r="P26" s="274"/>
    </row>
    <row r="27" spans="1:16" ht="15.75" customHeight="1" x14ac:dyDescent="0.25">
      <c r="A27" s="1097">
        <v>44417</v>
      </c>
      <c r="B27" s="1107" t="s">
        <v>412</v>
      </c>
      <c r="C27" s="1099">
        <v>6127.45</v>
      </c>
      <c r="D27" s="638">
        <f t="shared" si="0"/>
        <v>6.4935064935064939E-3</v>
      </c>
      <c r="E27" s="638">
        <f t="shared" si="1"/>
        <v>-1.2248062765276705E-2</v>
      </c>
      <c r="F27" s="638"/>
      <c r="G27" s="638"/>
      <c r="P27" s="274"/>
    </row>
    <row r="28" spans="1:16" x14ac:dyDescent="0.25">
      <c r="A28" s="1097">
        <v>44418</v>
      </c>
      <c r="B28" s="1107" t="s">
        <v>410</v>
      </c>
      <c r="C28" s="1099">
        <v>6088.4</v>
      </c>
      <c r="D28" s="638">
        <f t="shared" si="0"/>
        <v>1.6129032258064516E-2</v>
      </c>
      <c r="E28" s="638">
        <f t="shared" si="1"/>
        <v>-6.3729610196737929E-3</v>
      </c>
      <c r="F28" s="638"/>
      <c r="G28" s="638"/>
    </row>
    <row r="29" spans="1:16" x14ac:dyDescent="0.25">
      <c r="A29" s="1097">
        <v>44420</v>
      </c>
      <c r="B29" s="1107" t="s">
        <v>410</v>
      </c>
      <c r="C29" s="1099">
        <v>6139.65</v>
      </c>
      <c r="D29" s="638">
        <f t="shared" si="0"/>
        <v>0</v>
      </c>
      <c r="E29" s="638">
        <f t="shared" si="1"/>
        <v>8.4176466723605552E-3</v>
      </c>
      <c r="F29" s="638"/>
      <c r="G29" s="638"/>
    </row>
    <row r="30" spans="1:16" x14ac:dyDescent="0.25">
      <c r="A30" s="1097">
        <v>44421</v>
      </c>
      <c r="B30" s="1107" t="s">
        <v>413</v>
      </c>
      <c r="C30" s="1099">
        <v>6139.49</v>
      </c>
      <c r="D30" s="638">
        <f t="shared" si="0"/>
        <v>1.7460317460317461E-2</v>
      </c>
      <c r="E30" s="638">
        <f t="shared" si="1"/>
        <v>-2.6060117433380485E-5</v>
      </c>
      <c r="F30" s="638"/>
      <c r="G30" s="638"/>
    </row>
    <row r="31" spans="1:16" x14ac:dyDescent="0.25">
      <c r="A31" s="1097">
        <v>44424</v>
      </c>
      <c r="B31" s="1107" t="s">
        <v>414</v>
      </c>
      <c r="C31" s="1099">
        <v>6087.91</v>
      </c>
      <c r="D31" s="638">
        <f t="shared" si="0"/>
        <v>1.5600624024960999E-3</v>
      </c>
      <c r="E31" s="638">
        <f t="shared" si="1"/>
        <v>-8.4013492977429612E-3</v>
      </c>
      <c r="F31" s="638"/>
      <c r="G31" s="638"/>
    </row>
    <row r="32" spans="1:16" x14ac:dyDescent="0.25">
      <c r="A32" s="1097">
        <v>44426</v>
      </c>
      <c r="B32" s="1107" t="s">
        <v>415</v>
      </c>
      <c r="C32" s="1099">
        <v>6118.14</v>
      </c>
      <c r="D32" s="638">
        <f t="shared" si="0"/>
        <v>2.8037383177570093E-2</v>
      </c>
      <c r="E32" s="638">
        <f t="shared" si="1"/>
        <v>4.9655793203251157E-3</v>
      </c>
      <c r="F32" s="638"/>
      <c r="G32" s="638"/>
    </row>
    <row r="33" spans="1:7" x14ac:dyDescent="0.25">
      <c r="A33" s="1097">
        <v>44427</v>
      </c>
      <c r="B33" s="1107" t="s">
        <v>415</v>
      </c>
      <c r="C33" s="1099">
        <v>5992.32</v>
      </c>
      <c r="D33" s="638">
        <f t="shared" si="0"/>
        <v>0</v>
      </c>
      <c r="E33" s="638">
        <f t="shared" si="1"/>
        <v>-2.0565073698869365E-2</v>
      </c>
      <c r="F33" s="638"/>
      <c r="G33" s="638"/>
    </row>
    <row r="34" spans="1:7" x14ac:dyDescent="0.25">
      <c r="A34" s="1097">
        <v>44428</v>
      </c>
      <c r="B34" s="1107" t="s">
        <v>415</v>
      </c>
      <c r="C34" s="1099">
        <v>6030.77</v>
      </c>
      <c r="D34" s="638">
        <f t="shared" si="0"/>
        <v>0</v>
      </c>
      <c r="E34" s="638">
        <f t="shared" si="1"/>
        <v>6.4165465128699284E-3</v>
      </c>
      <c r="F34" s="638"/>
      <c r="G34" s="638"/>
    </row>
    <row r="35" spans="1:7" x14ac:dyDescent="0.25">
      <c r="A35" s="1097">
        <v>44431</v>
      </c>
      <c r="B35" s="1107" t="s">
        <v>416</v>
      </c>
      <c r="C35" s="1099">
        <v>6109.82</v>
      </c>
      <c r="D35" s="638">
        <f t="shared" si="0"/>
        <v>-1.5151515151515152E-3</v>
      </c>
      <c r="E35" s="638">
        <f t="shared" si="1"/>
        <v>1.3107778940334196E-2</v>
      </c>
      <c r="F35" s="638"/>
      <c r="G35" s="638"/>
    </row>
    <row r="36" spans="1:7" x14ac:dyDescent="0.25">
      <c r="A36" s="1097">
        <v>44432</v>
      </c>
      <c r="B36" s="1107" t="s">
        <v>415</v>
      </c>
      <c r="C36" s="1099">
        <v>6089.49</v>
      </c>
      <c r="D36" s="638">
        <f t="shared" si="0"/>
        <v>1.5174506828528073E-3</v>
      </c>
      <c r="E36" s="638">
        <f t="shared" si="1"/>
        <v>-3.3274302679947901E-3</v>
      </c>
      <c r="F36" s="638"/>
      <c r="G36" s="638"/>
    </row>
    <row r="37" spans="1:7" x14ac:dyDescent="0.25">
      <c r="A37" s="1097">
        <v>44433</v>
      </c>
      <c r="B37" s="1107" t="s">
        <v>415</v>
      </c>
      <c r="C37" s="1099">
        <v>6113.24</v>
      </c>
      <c r="D37" s="638">
        <f t="shared" si="0"/>
        <v>0</v>
      </c>
      <c r="E37" s="638">
        <f t="shared" si="1"/>
        <v>3.9001624109736613E-3</v>
      </c>
      <c r="F37" s="638"/>
      <c r="G37" s="638"/>
    </row>
    <row r="38" spans="1:7" x14ac:dyDescent="0.25">
      <c r="A38" s="1097">
        <v>44434</v>
      </c>
      <c r="B38" s="1107" t="s">
        <v>417</v>
      </c>
      <c r="C38" s="1099">
        <v>6058.08</v>
      </c>
      <c r="D38" s="638">
        <f t="shared" si="0"/>
        <v>-6.0606060606060606E-3</v>
      </c>
      <c r="E38" s="638">
        <f t="shared" si="1"/>
        <v>-9.0230385196720334E-3</v>
      </c>
      <c r="F38" s="638"/>
      <c r="G38" s="638"/>
    </row>
    <row r="39" spans="1:7" x14ac:dyDescent="0.25">
      <c r="A39" s="1097">
        <v>44435</v>
      </c>
      <c r="B39" s="1107" t="s">
        <v>418</v>
      </c>
      <c r="C39" s="1099">
        <v>6041.36</v>
      </c>
      <c r="D39" s="638">
        <f t="shared" si="0"/>
        <v>-7.621951219512195E-3</v>
      </c>
      <c r="E39" s="638">
        <f t="shared" si="1"/>
        <v>-2.7599503473047988E-3</v>
      </c>
      <c r="F39" s="638"/>
      <c r="G39" s="638"/>
    </row>
    <row r="40" spans="1:7" x14ac:dyDescent="0.25">
      <c r="A40" s="1097">
        <v>44438</v>
      </c>
      <c r="B40" s="1107" t="s">
        <v>419</v>
      </c>
      <c r="C40" s="1099">
        <v>6144.9</v>
      </c>
      <c r="D40" s="638">
        <f t="shared" si="0"/>
        <v>8.4485407066052232E-3</v>
      </c>
      <c r="E40" s="638">
        <f t="shared" si="1"/>
        <v>1.7138525100308534E-2</v>
      </c>
      <c r="F40" s="638"/>
      <c r="G40" s="638"/>
    </row>
    <row r="41" spans="1:7" x14ac:dyDescent="0.25">
      <c r="A41" s="1097">
        <v>44439</v>
      </c>
      <c r="B41" s="1107" t="s">
        <v>420</v>
      </c>
      <c r="C41" s="1099">
        <v>6150.29</v>
      </c>
      <c r="D41" s="638">
        <f t="shared" si="0"/>
        <v>-2.284843869002285E-3</v>
      </c>
      <c r="E41" s="638">
        <f t="shared" si="1"/>
        <v>8.7715015704085139E-4</v>
      </c>
      <c r="F41" s="638"/>
      <c r="G41" s="638"/>
    </row>
    <row r="42" spans="1:7" x14ac:dyDescent="0.25">
      <c r="A42" s="1097">
        <v>44440</v>
      </c>
      <c r="B42" s="1107" t="s">
        <v>419</v>
      </c>
      <c r="C42" s="1099">
        <v>6090.93</v>
      </c>
      <c r="D42" s="638">
        <f t="shared" si="0"/>
        <v>2.2900763358778627E-3</v>
      </c>
      <c r="E42" s="638">
        <f t="shared" si="1"/>
        <v>-9.6515774052930298E-3</v>
      </c>
      <c r="F42" s="638"/>
      <c r="G42" s="638"/>
    </row>
    <row r="43" spans="1:7" x14ac:dyDescent="0.25">
      <c r="A43" s="1097">
        <v>44441</v>
      </c>
      <c r="B43" s="1107" t="s">
        <v>421</v>
      </c>
      <c r="C43" s="1099">
        <v>6078.22</v>
      </c>
      <c r="D43" s="638">
        <f t="shared" si="0"/>
        <v>-3.8080731150038081E-3</v>
      </c>
      <c r="E43" s="638">
        <f t="shared" si="1"/>
        <v>-2.0867092545801768E-3</v>
      </c>
      <c r="F43" s="638"/>
      <c r="G43" s="638"/>
    </row>
    <row r="44" spans="1:7" x14ac:dyDescent="0.25">
      <c r="A44" s="1097">
        <v>44442</v>
      </c>
      <c r="B44" s="1107" t="s">
        <v>415</v>
      </c>
      <c r="C44" s="1099">
        <v>6126.92</v>
      </c>
      <c r="D44" s="638">
        <f t="shared" si="0"/>
        <v>9.1743119266055051E-3</v>
      </c>
      <c r="E44" s="638">
        <f t="shared" si="1"/>
        <v>8.0122141021548767E-3</v>
      </c>
      <c r="F44" s="638"/>
      <c r="G44" s="638"/>
    </row>
    <row r="45" spans="1:7" x14ac:dyDescent="0.25">
      <c r="A45" s="1097">
        <v>44445</v>
      </c>
      <c r="B45" s="1107" t="s">
        <v>422</v>
      </c>
      <c r="C45" s="1099">
        <v>6126.93</v>
      </c>
      <c r="D45" s="638">
        <f t="shared" si="0"/>
        <v>-3.787878787878788E-3</v>
      </c>
      <c r="E45" s="638">
        <f t="shared" si="1"/>
        <v>1.6321414348838043E-6</v>
      </c>
      <c r="F45" s="638"/>
      <c r="G45" s="638"/>
    </row>
    <row r="46" spans="1:7" x14ac:dyDescent="0.25">
      <c r="A46" s="1097">
        <v>44446</v>
      </c>
      <c r="B46" s="1107" t="s">
        <v>423</v>
      </c>
      <c r="C46" s="1099">
        <v>6112.39</v>
      </c>
      <c r="D46" s="638">
        <f t="shared" si="0"/>
        <v>-7.6045627376425851E-4</v>
      </c>
      <c r="E46" s="638">
        <f t="shared" si="1"/>
        <v>-2.3731297729858124E-3</v>
      </c>
      <c r="F46" s="638"/>
      <c r="G46" s="638"/>
    </row>
    <row r="47" spans="1:7" x14ac:dyDescent="0.25">
      <c r="A47" s="1097">
        <v>44447</v>
      </c>
      <c r="B47" s="1107" t="s">
        <v>424</v>
      </c>
      <c r="C47" s="1099">
        <v>6026.02</v>
      </c>
      <c r="D47" s="638">
        <f t="shared" si="0"/>
        <v>-1.9786910197869101E-2</v>
      </c>
      <c r="E47" s="638">
        <f t="shared" si="1"/>
        <v>-1.4130315637582007E-2</v>
      </c>
      <c r="F47" s="638"/>
      <c r="G47" s="638"/>
    </row>
    <row r="48" spans="1:7" x14ac:dyDescent="0.25">
      <c r="A48" s="1097">
        <v>44448</v>
      </c>
      <c r="B48" s="1107" t="s">
        <v>423</v>
      </c>
      <c r="C48" s="1099">
        <v>6068.21</v>
      </c>
      <c r="D48" s="638">
        <f t="shared" si="0"/>
        <v>2.0186335403726708E-2</v>
      </c>
      <c r="E48" s="638">
        <f t="shared" si="1"/>
        <v>7.0013043434969677E-3</v>
      </c>
      <c r="F48" s="638"/>
      <c r="G48" s="638"/>
    </row>
    <row r="49" spans="1:7" x14ac:dyDescent="0.25">
      <c r="A49" s="1097">
        <v>44449</v>
      </c>
      <c r="B49" s="1107" t="s">
        <v>425</v>
      </c>
      <c r="C49" s="1099">
        <v>6094.87</v>
      </c>
      <c r="D49" s="638">
        <f t="shared" si="0"/>
        <v>-7.6103500761035003E-3</v>
      </c>
      <c r="E49" s="638">
        <f t="shared" si="1"/>
        <v>4.3933878359515991E-3</v>
      </c>
      <c r="F49" s="638"/>
      <c r="G49" s="638"/>
    </row>
    <row r="50" spans="1:7" x14ac:dyDescent="0.25">
      <c r="A50" s="1097">
        <v>44452</v>
      </c>
      <c r="B50" s="1107" t="s">
        <v>426</v>
      </c>
      <c r="C50" s="1099">
        <v>6088.15</v>
      </c>
      <c r="D50" s="638">
        <f t="shared" si="0"/>
        <v>5.3680981595092027E-3</v>
      </c>
      <c r="E50" s="638">
        <f t="shared" si="1"/>
        <v>-1.1025665846851951E-3</v>
      </c>
      <c r="F50" s="638"/>
      <c r="G50" s="638"/>
    </row>
    <row r="51" spans="1:7" x14ac:dyDescent="0.25">
      <c r="A51" s="1097">
        <v>44453</v>
      </c>
      <c r="B51" s="1107" t="s">
        <v>427</v>
      </c>
      <c r="C51" s="1099">
        <v>6129.09</v>
      </c>
      <c r="D51" s="638">
        <f t="shared" si="0"/>
        <v>-1.5255530129672007E-3</v>
      </c>
      <c r="E51" s="638">
        <f t="shared" si="1"/>
        <v>6.7245386529570577E-3</v>
      </c>
      <c r="F51" s="638"/>
      <c r="G51" s="638"/>
    </row>
    <row r="52" spans="1:7" x14ac:dyDescent="0.25">
      <c r="A52" s="1097">
        <v>44454</v>
      </c>
      <c r="B52" s="1107" t="s">
        <v>428</v>
      </c>
      <c r="C52" s="1099">
        <v>6110.22</v>
      </c>
      <c r="D52" s="638">
        <f t="shared" si="0"/>
        <v>-7.6394194041252868E-3</v>
      </c>
      <c r="E52" s="638">
        <f t="shared" si="1"/>
        <v>-3.0787604685197788E-3</v>
      </c>
      <c r="F52" s="638"/>
      <c r="G52" s="638"/>
    </row>
    <row r="53" spans="1:7" x14ac:dyDescent="0.25">
      <c r="A53" s="1097">
        <v>44455</v>
      </c>
      <c r="B53" s="1107" t="s">
        <v>429</v>
      </c>
      <c r="C53" s="1099">
        <v>6109.94</v>
      </c>
      <c r="D53" s="638">
        <f t="shared" si="0"/>
        <v>7.6982294072363352E-4</v>
      </c>
      <c r="E53" s="638">
        <f t="shared" si="1"/>
        <v>-4.5824863916627357E-5</v>
      </c>
      <c r="F53" s="638"/>
      <c r="G53" s="638"/>
    </row>
    <row r="54" spans="1:7" x14ac:dyDescent="0.25">
      <c r="A54" s="1097">
        <v>44456</v>
      </c>
      <c r="B54" s="1107" t="s">
        <v>425</v>
      </c>
      <c r="C54" s="1099">
        <v>6133.24</v>
      </c>
      <c r="D54" s="638">
        <f t="shared" si="0"/>
        <v>3.0769230769230769E-3</v>
      </c>
      <c r="E54" s="638">
        <f t="shared" si="1"/>
        <v>3.8134580699647107E-3</v>
      </c>
      <c r="F54" s="638"/>
      <c r="G54" s="638"/>
    </row>
    <row r="55" spans="1:7" x14ac:dyDescent="0.25">
      <c r="A55" s="1097">
        <v>44459</v>
      </c>
      <c r="B55" s="1107" t="s">
        <v>430</v>
      </c>
      <c r="C55" s="1099">
        <v>6076.31</v>
      </c>
      <c r="D55" s="638">
        <f t="shared" si="0"/>
        <v>9.9693251533742328E-3</v>
      </c>
      <c r="E55" s="638">
        <f t="shared" si="1"/>
        <v>-9.2822064683591998E-3</v>
      </c>
      <c r="F55" s="638"/>
      <c r="G55" s="638"/>
    </row>
    <row r="56" spans="1:7" x14ac:dyDescent="0.25">
      <c r="A56" s="1097">
        <v>44460</v>
      </c>
      <c r="B56" s="1107" t="s">
        <v>431</v>
      </c>
      <c r="C56" s="1099">
        <v>6060.75</v>
      </c>
      <c r="D56" s="638">
        <f t="shared" si="0"/>
        <v>-1.4426727410782081E-2</v>
      </c>
      <c r="E56" s="638">
        <f t="shared" si="1"/>
        <v>-2.5607646746134412E-3</v>
      </c>
      <c r="F56" s="638"/>
      <c r="G56" s="638"/>
    </row>
    <row r="57" spans="1:7" x14ac:dyDescent="0.25">
      <c r="A57" s="1097">
        <v>44461</v>
      </c>
      <c r="B57" s="1107" t="s">
        <v>426</v>
      </c>
      <c r="C57" s="1099">
        <v>6108.26</v>
      </c>
      <c r="D57" s="638">
        <f t="shared" si="0"/>
        <v>1.0015408320493066E-2</v>
      </c>
      <c r="E57" s="638">
        <f t="shared" si="1"/>
        <v>7.8389638246092012E-3</v>
      </c>
      <c r="F57" s="638"/>
      <c r="G57" s="638"/>
    </row>
    <row r="58" spans="1:7" x14ac:dyDescent="0.25">
      <c r="A58" s="1097">
        <v>44462</v>
      </c>
      <c r="B58" s="1107" t="s">
        <v>432</v>
      </c>
      <c r="C58" s="1099">
        <v>6142.71</v>
      </c>
      <c r="D58" s="638">
        <f t="shared" si="0"/>
        <v>3.8138825324180014E-3</v>
      </c>
      <c r="E58" s="638">
        <f t="shared" si="1"/>
        <v>5.6399039988474326E-3</v>
      </c>
      <c r="F58" s="638"/>
      <c r="G58" s="638"/>
    </row>
    <row r="59" spans="1:7" x14ac:dyDescent="0.25">
      <c r="A59" s="1097">
        <v>44463</v>
      </c>
      <c r="B59" s="1107" t="s">
        <v>430</v>
      </c>
      <c r="C59" s="1099">
        <v>6144.81</v>
      </c>
      <c r="D59" s="638">
        <f t="shared" si="0"/>
        <v>7.5987841945288754E-4</v>
      </c>
      <c r="E59" s="638">
        <f t="shared" si="1"/>
        <v>3.4186865406316816E-4</v>
      </c>
      <c r="F59" s="638"/>
      <c r="G59" s="638"/>
    </row>
    <row r="60" spans="1:7" x14ac:dyDescent="0.25">
      <c r="A60" s="1097">
        <v>44466</v>
      </c>
      <c r="B60" s="1107" t="s">
        <v>432</v>
      </c>
      <c r="C60" s="1099">
        <v>6122.49</v>
      </c>
      <c r="D60" s="638">
        <f t="shared" si="0"/>
        <v>-7.5930144267274111E-4</v>
      </c>
      <c r="E60" s="638">
        <f t="shared" si="1"/>
        <v>-3.6323336278909547E-3</v>
      </c>
      <c r="F60" s="638"/>
      <c r="G60" s="638"/>
    </row>
    <row r="61" spans="1:7" x14ac:dyDescent="0.25">
      <c r="A61" s="1097">
        <v>44467</v>
      </c>
      <c r="B61" s="1107" t="s">
        <v>425</v>
      </c>
      <c r="C61" s="1099">
        <v>6113.11</v>
      </c>
      <c r="D61" s="638">
        <f t="shared" si="0"/>
        <v>-9.11854103343465E-3</v>
      </c>
      <c r="E61" s="638">
        <f t="shared" si="1"/>
        <v>-1.5320564018887919E-3</v>
      </c>
      <c r="F61" s="3" t="s">
        <v>16</v>
      </c>
      <c r="G61" s="3" t="s">
        <v>17</v>
      </c>
    </row>
    <row r="62" spans="1:7" x14ac:dyDescent="0.25">
      <c r="A62" s="1101">
        <v>44468</v>
      </c>
      <c r="B62" s="1107" t="s">
        <v>432</v>
      </c>
      <c r="C62" s="1099">
        <v>6162.55</v>
      </c>
      <c r="D62" s="638">
        <f t="shared" si="0"/>
        <v>9.202453987730062E-3</v>
      </c>
      <c r="E62" s="638">
        <f t="shared" si="1"/>
        <v>8.0875364585293753E-3</v>
      </c>
      <c r="F62" s="638">
        <f>$F$3+$G$3*E62</f>
        <v>0.54112002247107316</v>
      </c>
      <c r="G62" s="638">
        <f>D62-F62</f>
        <v>-0.53191756848334315</v>
      </c>
    </row>
    <row r="63" spans="1:7" x14ac:dyDescent="0.25">
      <c r="A63" s="1101">
        <v>44469</v>
      </c>
      <c r="B63" s="1107" t="s">
        <v>433</v>
      </c>
      <c r="C63" s="1099">
        <v>6286.94</v>
      </c>
      <c r="D63" s="638">
        <f t="shared" si="0"/>
        <v>6.3829787234042548E-2</v>
      </c>
      <c r="E63" s="638">
        <f t="shared" si="1"/>
        <v>2.0184826086603665E-2</v>
      </c>
      <c r="F63" s="638">
        <f t="shared" ref="F63:F82" si="2">$F$3+$G$3*E63</f>
        <v>0.54926143957681894</v>
      </c>
      <c r="G63" s="638">
        <f t="shared" ref="G63:G82" si="3">D63-F63</f>
        <v>-0.48543165234277641</v>
      </c>
    </row>
    <row r="64" spans="1:7" x14ac:dyDescent="0.25">
      <c r="A64" s="1101">
        <v>44470</v>
      </c>
      <c r="B64" s="1107" t="s">
        <v>434</v>
      </c>
      <c r="C64" s="1099">
        <v>6228.84</v>
      </c>
      <c r="D64" s="638">
        <f t="shared" si="0"/>
        <v>-3.4285714285714287E-2</v>
      </c>
      <c r="E64" s="638">
        <f t="shared" si="1"/>
        <v>-9.2413797491306508E-3</v>
      </c>
      <c r="F64" s="638">
        <f t="shared" si="2"/>
        <v>0.52945774611210517</v>
      </c>
      <c r="G64" s="638">
        <f t="shared" si="3"/>
        <v>-0.56374346039781942</v>
      </c>
    </row>
    <row r="65" spans="1:7" x14ac:dyDescent="0.25">
      <c r="A65" s="1101">
        <v>44473</v>
      </c>
      <c r="B65" s="1107" t="s">
        <v>435</v>
      </c>
      <c r="C65" s="1099">
        <v>6342.68</v>
      </c>
      <c r="D65" s="638">
        <f t="shared" si="0"/>
        <v>2.9585798816568046E-2</v>
      </c>
      <c r="E65" s="638">
        <f t="shared" si="1"/>
        <v>1.8276276160569246E-2</v>
      </c>
      <c r="F65" s="638">
        <f t="shared" si="2"/>
        <v>0.54797699475548256</v>
      </c>
      <c r="G65" s="638">
        <f t="shared" si="3"/>
        <v>-0.51839119593891447</v>
      </c>
    </row>
    <row r="66" spans="1:7" x14ac:dyDescent="0.25">
      <c r="A66" s="1101">
        <v>44474</v>
      </c>
      <c r="B66" s="1107" t="s">
        <v>436</v>
      </c>
      <c r="C66" s="1099">
        <v>6288.04</v>
      </c>
      <c r="D66" s="638">
        <f t="shared" si="0"/>
        <v>-2.1551724137931034E-3</v>
      </c>
      <c r="E66" s="638">
        <f t="shared" si="1"/>
        <v>-8.6146550038785387E-3</v>
      </c>
      <c r="F66" s="638">
        <f t="shared" si="2"/>
        <v>0.52987952881868339</v>
      </c>
      <c r="G66" s="638">
        <f t="shared" si="3"/>
        <v>-0.53203470123247654</v>
      </c>
    </row>
    <row r="67" spans="1:7" x14ac:dyDescent="0.25">
      <c r="A67" s="1101">
        <v>44475</v>
      </c>
      <c r="B67" s="1107" t="s">
        <v>437</v>
      </c>
      <c r="C67" s="1099">
        <v>6417.32</v>
      </c>
      <c r="D67" s="638">
        <f t="shared" si="0"/>
        <v>3.3837293016558675E-2</v>
      </c>
      <c r="E67" s="638">
        <f t="shared" si="1"/>
        <v>2.0559665650981825E-2</v>
      </c>
      <c r="F67" s="638">
        <f t="shared" si="2"/>
        <v>0.54951370478127071</v>
      </c>
      <c r="G67" s="638">
        <f t="shared" si="3"/>
        <v>-0.51567641176471202</v>
      </c>
    </row>
    <row r="68" spans="1:7" x14ac:dyDescent="0.25">
      <c r="A68" s="1101">
        <v>44476</v>
      </c>
      <c r="B68" s="1107" t="s">
        <v>438</v>
      </c>
      <c r="C68" s="1099">
        <v>6416.39</v>
      </c>
      <c r="D68" s="638">
        <f t="shared" ref="D68:D82" si="4">(B68-B67)/B67</f>
        <v>-2.7855153203342618E-3</v>
      </c>
      <c r="E68" s="638">
        <f t="shared" ref="E68:E82" si="5">(C68-C67)/C67</f>
        <v>-1.4492030941255565E-4</v>
      </c>
      <c r="F68" s="638">
        <f t="shared" si="2"/>
        <v>0.53557961909036111</v>
      </c>
      <c r="G68" s="638">
        <f t="shared" si="3"/>
        <v>-0.53836513441069533</v>
      </c>
    </row>
    <row r="69" spans="1:7" x14ac:dyDescent="0.25">
      <c r="A69" s="1101">
        <v>44477</v>
      </c>
      <c r="B69" s="1107" t="s">
        <v>439</v>
      </c>
      <c r="C69" s="1099">
        <v>6481.76</v>
      </c>
      <c r="D69" s="638">
        <f t="shared" si="4"/>
        <v>1.8156424581005588E-2</v>
      </c>
      <c r="E69" s="638">
        <f t="shared" si="5"/>
        <v>1.018797174111921E-2</v>
      </c>
      <c r="F69" s="638">
        <f t="shared" si="2"/>
        <v>0.54253360520447347</v>
      </c>
      <c r="G69" s="638">
        <f t="shared" si="3"/>
        <v>-0.52437718062346783</v>
      </c>
    </row>
    <row r="70" spans="1:7" x14ac:dyDescent="0.25">
      <c r="A70" s="1101">
        <v>44480</v>
      </c>
      <c r="B70" s="1107" t="s">
        <v>440</v>
      </c>
      <c r="C70" s="1099">
        <v>6459.69</v>
      </c>
      <c r="D70" s="638">
        <f t="shared" si="4"/>
        <v>-4.8010973936899867E-3</v>
      </c>
      <c r="E70" s="638">
        <f t="shared" si="5"/>
        <v>-3.4049393991756279E-3</v>
      </c>
      <c r="F70" s="638">
        <f t="shared" si="2"/>
        <v>0.53338564209233497</v>
      </c>
      <c r="G70" s="638">
        <f t="shared" si="3"/>
        <v>-0.53818673948602491</v>
      </c>
    </row>
    <row r="71" spans="1:7" x14ac:dyDescent="0.25">
      <c r="A71" s="1101">
        <v>44481</v>
      </c>
      <c r="B71" s="1107" t="s">
        <v>441</v>
      </c>
      <c r="C71" s="1099">
        <v>6486.26</v>
      </c>
      <c r="D71" s="638">
        <f t="shared" si="4"/>
        <v>8.9593383873190907E-3</v>
      </c>
      <c r="E71" s="638">
        <f t="shared" si="5"/>
        <v>4.1132004786608367E-3</v>
      </c>
      <c r="F71" s="638">
        <f t="shared" si="2"/>
        <v>0.53844531367883319</v>
      </c>
      <c r="G71" s="638">
        <f t="shared" si="3"/>
        <v>-0.52948597529151409</v>
      </c>
    </row>
    <row r="72" spans="1:7" x14ac:dyDescent="0.25">
      <c r="A72" s="1102">
        <v>44482</v>
      </c>
      <c r="B72" s="1107" t="s">
        <v>442</v>
      </c>
      <c r="C72" s="1106">
        <v>6536.9</v>
      </c>
      <c r="D72" s="638">
        <f t="shared" si="4"/>
        <v>2.8005464480874317E-2</v>
      </c>
      <c r="E72" s="638">
        <f t="shared" si="5"/>
        <v>7.8072726039349971E-3</v>
      </c>
      <c r="F72" s="638">
        <f t="shared" si="2"/>
        <v>0.54093140625950276</v>
      </c>
      <c r="G72" s="638">
        <f t="shared" si="3"/>
        <v>-0.51292594177862849</v>
      </c>
    </row>
    <row r="73" spans="1:7" x14ac:dyDescent="0.25">
      <c r="A73" s="1103">
        <v>44483</v>
      </c>
      <c r="B73" s="1107" t="s">
        <v>443</v>
      </c>
      <c r="C73" s="1099">
        <v>6626.11</v>
      </c>
      <c r="D73" s="638">
        <f t="shared" si="4"/>
        <v>2.9900332225913623E-2</v>
      </c>
      <c r="E73" s="638">
        <f t="shared" si="5"/>
        <v>1.3647141611467215E-2</v>
      </c>
      <c r="F73" s="638">
        <f t="shared" si="2"/>
        <v>0.54486160970961273</v>
      </c>
      <c r="G73" s="638">
        <f t="shared" si="3"/>
        <v>-0.51496127748369913</v>
      </c>
    </row>
    <row r="74" spans="1:7" x14ac:dyDescent="0.25">
      <c r="A74" s="1103">
        <v>44484</v>
      </c>
      <c r="B74" s="1107" t="s">
        <v>444</v>
      </c>
      <c r="C74" s="1099">
        <v>6633.33</v>
      </c>
      <c r="D74" s="638">
        <f t="shared" si="4"/>
        <v>-1.2903225806451613E-2</v>
      </c>
      <c r="E74" s="638">
        <f t="shared" si="5"/>
        <v>1.0896287565404521E-3</v>
      </c>
      <c r="F74" s="638">
        <f t="shared" si="2"/>
        <v>0.53641046460968367</v>
      </c>
      <c r="G74" s="638">
        <f t="shared" si="3"/>
        <v>-0.54931369041613531</v>
      </c>
    </row>
    <row r="75" spans="1:7" x14ac:dyDescent="0.25">
      <c r="A75" s="1103">
        <v>44487</v>
      </c>
      <c r="B75" s="1107" t="s">
        <v>442</v>
      </c>
      <c r="C75" s="1099">
        <v>6658.76</v>
      </c>
      <c r="D75" s="638">
        <f t="shared" si="4"/>
        <v>-1.6339869281045753E-2</v>
      </c>
      <c r="E75" s="638">
        <f t="shared" si="5"/>
        <v>3.8336702681760581E-3</v>
      </c>
      <c r="F75" s="638">
        <f t="shared" si="2"/>
        <v>0.53825719120618187</v>
      </c>
      <c r="G75" s="638">
        <f t="shared" si="3"/>
        <v>-0.55459706048722768</v>
      </c>
    </row>
    <row r="76" spans="1:7" x14ac:dyDescent="0.25">
      <c r="A76" s="1103">
        <v>44488</v>
      </c>
      <c r="B76" s="1107" t="s">
        <v>445</v>
      </c>
      <c r="C76" s="1099">
        <v>6655.99</v>
      </c>
      <c r="D76" s="638">
        <f t="shared" si="4"/>
        <v>-3.3222591362126247E-3</v>
      </c>
      <c r="E76" s="638">
        <f t="shared" si="5"/>
        <v>-4.1599336813467322E-4</v>
      </c>
      <c r="F76" s="638">
        <f t="shared" si="2"/>
        <v>0.53539718823972948</v>
      </c>
      <c r="G76" s="638">
        <f t="shared" si="3"/>
        <v>-0.53871944737594213</v>
      </c>
    </row>
    <row r="77" spans="1:7" x14ac:dyDescent="0.25">
      <c r="A77" s="1103">
        <v>44490</v>
      </c>
      <c r="B77" s="1107" t="s">
        <v>446</v>
      </c>
      <c r="C77" s="1099">
        <v>6632.97</v>
      </c>
      <c r="D77" s="638">
        <f t="shared" si="4"/>
        <v>-1.3333333333333334E-2</v>
      </c>
      <c r="E77" s="638">
        <f t="shared" si="5"/>
        <v>-3.4585388499681533E-3</v>
      </c>
      <c r="F77" s="638">
        <f t="shared" si="2"/>
        <v>0.53334956992253857</v>
      </c>
      <c r="G77" s="638">
        <f t="shared" si="3"/>
        <v>-0.54668290325587188</v>
      </c>
    </row>
    <row r="78" spans="1:7" x14ac:dyDescent="0.25">
      <c r="A78" s="1103">
        <v>44491</v>
      </c>
      <c r="B78" s="1107" t="s">
        <v>442</v>
      </c>
      <c r="C78" s="1099">
        <v>6643.73</v>
      </c>
      <c r="D78" s="638">
        <f t="shared" si="4"/>
        <v>1.6891891891891893E-2</v>
      </c>
      <c r="E78" s="638">
        <f t="shared" si="5"/>
        <v>1.6221994069020829E-3</v>
      </c>
      <c r="F78" s="638">
        <f t="shared" si="2"/>
        <v>0.53676888206815376</v>
      </c>
      <c r="G78" s="638">
        <f t="shared" si="3"/>
        <v>-0.51987699017626188</v>
      </c>
    </row>
    <row r="79" spans="1:7" x14ac:dyDescent="0.25">
      <c r="A79" s="1103">
        <v>44494</v>
      </c>
      <c r="B79" s="1107" t="s">
        <v>442</v>
      </c>
      <c r="C79" s="1099">
        <v>6625.69</v>
      </c>
      <c r="D79" s="638">
        <f t="shared" si="4"/>
        <v>0</v>
      </c>
      <c r="E79" s="638">
        <f t="shared" si="5"/>
        <v>-2.7153421346141344E-3</v>
      </c>
      <c r="F79" s="638">
        <f t="shared" si="2"/>
        <v>0.53384973769873822</v>
      </c>
      <c r="G79" s="638">
        <f t="shared" si="3"/>
        <v>-0.53384973769873822</v>
      </c>
    </row>
    <row r="80" spans="1:7" x14ac:dyDescent="0.25">
      <c r="A80" s="1103">
        <v>44495</v>
      </c>
      <c r="B80" s="1107" t="s">
        <v>442</v>
      </c>
      <c r="C80" s="1099">
        <v>6656.93</v>
      </c>
      <c r="D80" s="638">
        <f t="shared" si="4"/>
        <v>0</v>
      </c>
      <c r="E80" s="638">
        <f t="shared" si="5"/>
        <v>4.7149806284327656E-3</v>
      </c>
      <c r="F80" s="638">
        <f t="shared" si="2"/>
        <v>0.53885030879392759</v>
      </c>
      <c r="G80" s="638">
        <f t="shared" si="3"/>
        <v>-0.53885030879392759</v>
      </c>
    </row>
    <row r="81" spans="1:7" x14ac:dyDescent="0.25">
      <c r="A81" s="1103">
        <v>44496</v>
      </c>
      <c r="B81" s="1107" t="s">
        <v>447</v>
      </c>
      <c r="C81" s="1099">
        <v>6602.2</v>
      </c>
      <c r="D81" s="638">
        <f t="shared" si="4"/>
        <v>-9.9667774086378731E-3</v>
      </c>
      <c r="E81" s="638">
        <f t="shared" si="5"/>
        <v>-8.2215075117209394E-3</v>
      </c>
      <c r="F81" s="638">
        <f t="shared" si="2"/>
        <v>0.5301441151695222</v>
      </c>
      <c r="G81" s="638">
        <f t="shared" si="3"/>
        <v>-0.54011089257816003</v>
      </c>
    </row>
    <row r="82" spans="1:7" x14ac:dyDescent="0.25">
      <c r="A82" s="1103">
        <v>44497</v>
      </c>
      <c r="B82" s="1107" t="s">
        <v>448</v>
      </c>
      <c r="C82" s="1099">
        <v>6524.07</v>
      </c>
      <c r="D82" s="638">
        <f t="shared" si="4"/>
        <v>-1.0067114093959731E-2</v>
      </c>
      <c r="E82" s="638">
        <f t="shared" si="5"/>
        <v>-1.1833934143164417E-2</v>
      </c>
      <c r="F82" s="638">
        <f t="shared" si="2"/>
        <v>0.52771296960926106</v>
      </c>
      <c r="G82" s="638">
        <f t="shared" si="3"/>
        <v>-0.53778008370322083</v>
      </c>
    </row>
  </sheetData>
  <mergeCells count="8">
    <mergeCell ref="I10:J10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2EEEF-520D-408B-AF04-3D3A609E430F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3" max="3" width="10.85546875" bestFit="1" customWidth="1"/>
    <col min="4" max="4" width="23.140625" bestFit="1" customWidth="1"/>
    <col min="5" max="5" width="20.7109375" bestFit="1" customWidth="1"/>
    <col min="6" max="6" width="22.42578125" bestFit="1" customWidth="1"/>
    <col min="7" max="7" width="21.7109375" bestFit="1" customWidth="1"/>
    <col min="9" max="9" width="16" bestFit="1" customWidth="1"/>
    <col min="10" max="10" width="9.85546875" bestFit="1" customWidth="1"/>
    <col min="11" max="12" width="12.42578125" bestFit="1" customWidth="1"/>
    <col min="13" max="13" width="22.85546875" bestFit="1" customWidth="1"/>
    <col min="14" max="15" width="6" bestFit="1" customWidth="1"/>
  </cols>
  <sheetData>
    <row r="1" spans="1:15" x14ac:dyDescent="0.25">
      <c r="A1" s="1" t="s">
        <v>0</v>
      </c>
      <c r="B1" s="4" t="s">
        <v>295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x14ac:dyDescent="0.25">
      <c r="A2" s="1097">
        <v>44228</v>
      </c>
      <c r="B2" s="1107" t="s">
        <v>449</v>
      </c>
      <c r="C2" s="1099">
        <v>6067.54</v>
      </c>
      <c r="D2" s="638"/>
      <c r="E2" s="638"/>
      <c r="F2" s="638"/>
      <c r="G2" s="638"/>
    </row>
    <row r="3" spans="1:15" ht="15.75" thickBot="1" x14ac:dyDescent="0.3">
      <c r="A3" s="1097">
        <v>44229</v>
      </c>
      <c r="B3" s="1107" t="s">
        <v>195</v>
      </c>
      <c r="C3" s="1099">
        <v>6043.84</v>
      </c>
      <c r="D3" s="638">
        <f>(B3-B2)/B2</f>
        <v>3.7074148296593189E-2</v>
      </c>
      <c r="E3" s="638">
        <f>(C3-C2)/C2</f>
        <v>-3.9060311098072396E-3</v>
      </c>
      <c r="F3" s="1100">
        <f>I12</f>
        <v>0.18387570842810064</v>
      </c>
      <c r="G3" s="1100">
        <f>K7</f>
        <v>0.55254293206923955</v>
      </c>
      <c r="I3" s="890" t="s">
        <v>673</v>
      </c>
      <c r="J3" s="890"/>
      <c r="K3" s="890"/>
      <c r="L3" s="890"/>
      <c r="M3" s="890"/>
      <c r="N3" s="890"/>
      <c r="O3" s="890"/>
    </row>
    <row r="4" spans="1:15" ht="15.75" thickTop="1" x14ac:dyDescent="0.25">
      <c r="A4" s="1097">
        <v>44230</v>
      </c>
      <c r="B4" s="1107" t="s">
        <v>154</v>
      </c>
      <c r="C4" s="1099">
        <v>6077.74</v>
      </c>
      <c r="D4" s="638">
        <f t="shared" ref="D4:D67" si="0">(B4-B3)/B3</f>
        <v>2.4154589371980676E-2</v>
      </c>
      <c r="E4" s="638">
        <f t="shared" ref="E4:E67" si="1">(C4-C3)/C3</f>
        <v>5.609016784031284E-3</v>
      </c>
      <c r="F4" s="638"/>
      <c r="G4" s="638"/>
      <c r="I4" s="891" t="s">
        <v>664</v>
      </c>
      <c r="J4" s="892"/>
      <c r="K4" s="895" t="s">
        <v>665</v>
      </c>
      <c r="L4" s="896"/>
      <c r="M4" s="288" t="s">
        <v>666</v>
      </c>
      <c r="N4" s="896" t="s">
        <v>667</v>
      </c>
      <c r="O4" s="898" t="s">
        <v>630</v>
      </c>
    </row>
    <row r="5" spans="1:15" ht="15.75" thickBot="1" x14ac:dyDescent="0.3">
      <c r="A5" s="1097">
        <v>44231</v>
      </c>
      <c r="B5" s="1107" t="s">
        <v>450</v>
      </c>
      <c r="C5" s="1099">
        <v>6107.21</v>
      </c>
      <c r="D5" s="638">
        <f t="shared" si="0"/>
        <v>-4.7169811320754715E-3</v>
      </c>
      <c r="E5" s="638">
        <f t="shared" si="1"/>
        <v>4.8488418392363371E-3</v>
      </c>
      <c r="F5" s="638"/>
      <c r="G5" s="638"/>
      <c r="I5" s="893"/>
      <c r="J5" s="894"/>
      <c r="K5" s="289" t="s">
        <v>668</v>
      </c>
      <c r="L5" s="290" t="s">
        <v>669</v>
      </c>
      <c r="M5" s="290" t="s">
        <v>670</v>
      </c>
      <c r="N5" s="897"/>
      <c r="O5" s="899"/>
    </row>
    <row r="6" spans="1:15" ht="16.5" customHeight="1" thickTop="1" x14ac:dyDescent="0.25">
      <c r="A6" s="1097">
        <v>44232</v>
      </c>
      <c r="B6" s="1107" t="s">
        <v>193</v>
      </c>
      <c r="C6" s="1099">
        <v>6151.72</v>
      </c>
      <c r="D6" s="638">
        <f t="shared" si="0"/>
        <v>-4.7393364928909956E-3</v>
      </c>
      <c r="E6" s="638">
        <f t="shared" si="1"/>
        <v>7.2881070079463808E-3</v>
      </c>
      <c r="F6" s="638"/>
      <c r="G6" s="638"/>
      <c r="I6" s="900" t="s">
        <v>671</v>
      </c>
      <c r="J6" s="291" t="s">
        <v>672</v>
      </c>
      <c r="K6" s="292">
        <v>2993769.6536259507</v>
      </c>
      <c r="L6" s="293">
        <v>3063730.5359747638</v>
      </c>
      <c r="M6" s="294"/>
      <c r="N6" s="293">
        <v>0.97716480560959185</v>
      </c>
      <c r="O6" s="295">
        <v>0.33261669741380606</v>
      </c>
    </row>
    <row r="7" spans="1:15" ht="15.75" thickBot="1" x14ac:dyDescent="0.3">
      <c r="A7" s="1097">
        <v>44235</v>
      </c>
      <c r="B7" s="1107" t="s">
        <v>451</v>
      </c>
      <c r="C7" s="1099">
        <v>6208.86</v>
      </c>
      <c r="D7" s="638">
        <f t="shared" si="0"/>
        <v>1.9047619047619049E-2</v>
      </c>
      <c r="E7" s="638">
        <f t="shared" si="1"/>
        <v>9.2884591626405978E-3</v>
      </c>
      <c r="F7" s="638"/>
      <c r="G7" s="638"/>
      <c r="I7" s="901"/>
      <c r="J7" s="296" t="s">
        <v>679</v>
      </c>
      <c r="K7" s="297">
        <v>0.55254293206923955</v>
      </c>
      <c r="L7" s="298">
        <v>0.41059504839521965</v>
      </c>
      <c r="M7" s="298">
        <v>0.17547823231924711</v>
      </c>
      <c r="N7" s="298">
        <v>1.3457126047399077</v>
      </c>
      <c r="O7" s="299">
        <v>0.18372383109737578</v>
      </c>
    </row>
    <row r="8" spans="1:15" ht="15.75" thickTop="1" x14ac:dyDescent="0.25">
      <c r="A8" s="1097">
        <v>44236</v>
      </c>
      <c r="B8" s="1107" t="s">
        <v>450</v>
      </c>
      <c r="C8" s="1099">
        <v>6181.67</v>
      </c>
      <c r="D8" s="638">
        <f t="shared" si="0"/>
        <v>-1.4018691588785047E-2</v>
      </c>
      <c r="E8" s="638">
        <f t="shared" si="1"/>
        <v>-4.3792258160112486E-3</v>
      </c>
      <c r="F8" s="638"/>
      <c r="G8" s="638"/>
      <c r="I8" s="902" t="s">
        <v>700</v>
      </c>
      <c r="J8" s="902"/>
      <c r="K8" s="902"/>
      <c r="L8" s="902"/>
      <c r="M8" s="902"/>
      <c r="N8" s="902"/>
      <c r="O8" s="902"/>
    </row>
    <row r="9" spans="1:15" x14ac:dyDescent="0.25">
      <c r="A9" s="1097">
        <v>44237</v>
      </c>
      <c r="B9" s="1107" t="s">
        <v>195</v>
      </c>
      <c r="C9" s="1099">
        <v>6201.82</v>
      </c>
      <c r="D9" s="638">
        <f t="shared" si="0"/>
        <v>-1.8957345971563982E-2</v>
      </c>
      <c r="E9" s="638">
        <f t="shared" si="1"/>
        <v>3.2596369589446921E-3</v>
      </c>
      <c r="F9" s="638"/>
      <c r="G9" s="638"/>
    </row>
    <row r="10" spans="1:15" ht="15.75" thickBot="1" x14ac:dyDescent="0.3">
      <c r="A10" s="1097">
        <v>44238</v>
      </c>
      <c r="B10" s="1107" t="s">
        <v>166</v>
      </c>
      <c r="C10" s="1099">
        <v>6222.52</v>
      </c>
      <c r="D10" s="638">
        <f t="shared" si="0"/>
        <v>6.280193236714976E-2</v>
      </c>
      <c r="E10" s="638">
        <f t="shared" si="1"/>
        <v>3.3377298921930545E-3</v>
      </c>
      <c r="F10" s="638"/>
      <c r="G10" s="638"/>
      <c r="I10" s="890" t="s">
        <v>674</v>
      </c>
      <c r="J10" s="890"/>
      <c r="K10" s="287"/>
    </row>
    <row r="11" spans="1:15" ht="16.5" thickTop="1" thickBot="1" x14ac:dyDescent="0.3">
      <c r="A11" s="1097">
        <v>44242</v>
      </c>
      <c r="B11" s="1107" t="s">
        <v>190</v>
      </c>
      <c r="C11" s="1099">
        <v>6270.32</v>
      </c>
      <c r="D11" s="638">
        <f t="shared" si="0"/>
        <v>-4.5454545454545452E-3</v>
      </c>
      <c r="E11" s="638">
        <f t="shared" si="1"/>
        <v>7.6817752293281936E-3</v>
      </c>
      <c r="F11" s="638"/>
      <c r="G11" s="638"/>
      <c r="I11" s="474" t="s">
        <v>675</v>
      </c>
      <c r="J11" s="475" t="s">
        <v>676</v>
      </c>
      <c r="K11" s="287"/>
    </row>
    <row r="12" spans="1:15" ht="16.5" thickTop="1" thickBot="1" x14ac:dyDescent="0.3">
      <c r="A12" s="1097">
        <v>44243</v>
      </c>
      <c r="B12" s="1107" t="s">
        <v>452</v>
      </c>
      <c r="C12" s="1099">
        <v>6292.39</v>
      </c>
      <c r="D12" s="638">
        <f t="shared" si="0"/>
        <v>2.2831050228310501E-2</v>
      </c>
      <c r="E12" s="638">
        <f t="shared" si="1"/>
        <v>3.5197565674480119E-3</v>
      </c>
      <c r="F12" s="638"/>
      <c r="G12" s="638"/>
      <c r="I12" s="476">
        <v>0.18387570842810064</v>
      </c>
      <c r="J12" s="477">
        <v>2</v>
      </c>
      <c r="K12" s="287"/>
    </row>
    <row r="13" spans="1:15" ht="15.75" thickTop="1" x14ac:dyDescent="0.25">
      <c r="A13" s="1097">
        <v>44244</v>
      </c>
      <c r="B13" s="1107" t="s">
        <v>167</v>
      </c>
      <c r="C13" s="1099">
        <v>6227.72</v>
      </c>
      <c r="D13" s="638">
        <f t="shared" si="0"/>
        <v>6.25E-2</v>
      </c>
      <c r="E13" s="638">
        <f t="shared" si="1"/>
        <v>-1.0277493925201723E-2</v>
      </c>
      <c r="F13" s="638"/>
      <c r="G13" s="638"/>
    </row>
    <row r="14" spans="1:15" x14ac:dyDescent="0.25">
      <c r="A14" s="1097">
        <v>44245</v>
      </c>
      <c r="B14" s="1107" t="s">
        <v>163</v>
      </c>
      <c r="C14" s="1099">
        <v>6200.3</v>
      </c>
      <c r="D14" s="638">
        <f t="shared" si="0"/>
        <v>-1.2605042016806723E-2</v>
      </c>
      <c r="E14" s="638">
        <f t="shared" si="1"/>
        <v>-4.4028954416704784E-3</v>
      </c>
      <c r="F14" s="638"/>
      <c r="G14" s="638"/>
    </row>
    <row r="15" spans="1:15" x14ac:dyDescent="0.25">
      <c r="A15" s="1097">
        <v>44246</v>
      </c>
      <c r="B15" s="1107" t="s">
        <v>163</v>
      </c>
      <c r="C15" s="1099">
        <v>6231.93</v>
      </c>
      <c r="D15" s="638">
        <f t="shared" si="0"/>
        <v>0</v>
      </c>
      <c r="E15" s="638">
        <f t="shared" si="1"/>
        <v>5.1013660629324565E-3</v>
      </c>
      <c r="F15" s="638"/>
      <c r="G15" s="638"/>
    </row>
    <row r="16" spans="1:15" x14ac:dyDescent="0.25">
      <c r="A16" s="1097">
        <v>44249</v>
      </c>
      <c r="B16" s="1107" t="s">
        <v>158</v>
      </c>
      <c r="C16" s="1099">
        <v>6255.31</v>
      </c>
      <c r="D16" s="638">
        <f t="shared" si="0"/>
        <v>7.2340425531914887E-2</v>
      </c>
      <c r="E16" s="638">
        <f t="shared" si="1"/>
        <v>3.751646761115755E-3</v>
      </c>
      <c r="F16" s="638"/>
      <c r="G16" s="638"/>
    </row>
    <row r="17" spans="1:16" x14ac:dyDescent="0.25">
      <c r="A17" s="1097">
        <v>44250</v>
      </c>
      <c r="B17" s="1107" t="s">
        <v>168</v>
      </c>
      <c r="C17" s="1099">
        <v>6272.8</v>
      </c>
      <c r="D17" s="638">
        <f t="shared" si="0"/>
        <v>-3.968253968253968E-2</v>
      </c>
      <c r="E17" s="638">
        <f t="shared" si="1"/>
        <v>2.7960244975868153E-3</v>
      </c>
      <c r="F17" s="638"/>
      <c r="G17" s="638"/>
    </row>
    <row r="18" spans="1:16" x14ac:dyDescent="0.25">
      <c r="A18" s="1097">
        <v>44251</v>
      </c>
      <c r="B18" s="1107" t="s">
        <v>185</v>
      </c>
      <c r="C18" s="1099">
        <v>6251.05</v>
      </c>
      <c r="D18" s="638">
        <f t="shared" si="0"/>
        <v>-4.1322314049586778E-2</v>
      </c>
      <c r="E18" s="638">
        <f t="shared" si="1"/>
        <v>-3.4673511031756152E-3</v>
      </c>
      <c r="F18" s="638"/>
      <c r="G18" s="638"/>
    </row>
    <row r="19" spans="1:16" x14ac:dyDescent="0.25">
      <c r="A19" s="1097">
        <v>44252</v>
      </c>
      <c r="B19" s="1107" t="s">
        <v>185</v>
      </c>
      <c r="C19" s="1099">
        <v>6289.64</v>
      </c>
      <c r="D19" s="638">
        <f t="shared" si="0"/>
        <v>0</v>
      </c>
      <c r="E19" s="638">
        <f t="shared" si="1"/>
        <v>6.1733628750370168E-3</v>
      </c>
      <c r="F19" s="638"/>
      <c r="G19" s="638"/>
    </row>
    <row r="20" spans="1:16" x14ac:dyDescent="0.25">
      <c r="A20" s="1097">
        <v>44253</v>
      </c>
      <c r="B20" s="1107" t="s">
        <v>453</v>
      </c>
      <c r="C20" s="1099">
        <v>6241.79</v>
      </c>
      <c r="D20" s="638">
        <f t="shared" si="0"/>
        <v>-3.017241379310345E-2</v>
      </c>
      <c r="E20" s="638">
        <f t="shared" si="1"/>
        <v>-7.6077486151831207E-3</v>
      </c>
      <c r="F20" s="638"/>
      <c r="G20" s="638"/>
    </row>
    <row r="21" spans="1:16" x14ac:dyDescent="0.25">
      <c r="A21" s="1097">
        <v>44256</v>
      </c>
      <c r="B21" s="1107" t="s">
        <v>454</v>
      </c>
      <c r="C21" s="1099">
        <v>6338.51</v>
      </c>
      <c r="D21" s="638">
        <f t="shared" si="0"/>
        <v>-8.8888888888888889E-3</v>
      </c>
      <c r="E21" s="638">
        <f t="shared" si="1"/>
        <v>1.5495554960996806E-2</v>
      </c>
      <c r="F21" s="638"/>
      <c r="G21" s="638"/>
    </row>
    <row r="22" spans="1:16" x14ac:dyDescent="0.25">
      <c r="A22" s="1097">
        <v>44257</v>
      </c>
      <c r="B22" s="1107" t="s">
        <v>186</v>
      </c>
      <c r="C22" s="1099">
        <v>6359.2</v>
      </c>
      <c r="D22" s="638">
        <f t="shared" si="0"/>
        <v>1.3452914798206279E-2</v>
      </c>
      <c r="E22" s="638">
        <f t="shared" si="1"/>
        <v>3.2641740724554508E-3</v>
      </c>
      <c r="F22" s="638"/>
      <c r="G22" s="638"/>
      <c r="P22" s="287"/>
    </row>
    <row r="23" spans="1:16" x14ac:dyDescent="0.25">
      <c r="A23" s="1097">
        <v>44258</v>
      </c>
      <c r="B23" s="1107" t="s">
        <v>453</v>
      </c>
      <c r="C23" s="1099">
        <v>6376.75</v>
      </c>
      <c r="D23" s="638">
        <f t="shared" si="0"/>
        <v>-4.4247787610619468E-3</v>
      </c>
      <c r="E23" s="638">
        <f t="shared" si="1"/>
        <v>2.7597811045414803E-3</v>
      </c>
      <c r="F23" s="638"/>
      <c r="G23" s="638"/>
      <c r="P23" s="287"/>
    </row>
    <row r="24" spans="1:16" x14ac:dyDescent="0.25">
      <c r="A24" s="1097">
        <v>44259</v>
      </c>
      <c r="B24" s="1107" t="s">
        <v>455</v>
      </c>
      <c r="C24" s="1099">
        <v>6290.79</v>
      </c>
      <c r="D24" s="638">
        <f t="shared" si="0"/>
        <v>-3.111111111111111E-2</v>
      </c>
      <c r="E24" s="638">
        <f t="shared" si="1"/>
        <v>-1.3480221115772146E-2</v>
      </c>
      <c r="F24" s="638"/>
      <c r="G24" s="638"/>
      <c r="P24" s="287"/>
    </row>
    <row r="25" spans="1:16" x14ac:dyDescent="0.25">
      <c r="A25" s="1097">
        <v>44260</v>
      </c>
      <c r="B25" s="1107" t="s">
        <v>450</v>
      </c>
      <c r="C25" s="1099">
        <v>6258.74</v>
      </c>
      <c r="D25" s="638">
        <f t="shared" si="0"/>
        <v>-3.2110091743119268E-2</v>
      </c>
      <c r="E25" s="638">
        <f t="shared" si="1"/>
        <v>-5.0947496260406377E-3</v>
      </c>
      <c r="F25" s="638"/>
      <c r="G25" s="638"/>
      <c r="P25" s="287"/>
    </row>
    <row r="26" spans="1:16" x14ac:dyDescent="0.25">
      <c r="A26" s="1097">
        <v>44263</v>
      </c>
      <c r="B26" s="1107" t="s">
        <v>151</v>
      </c>
      <c r="C26" s="1099">
        <v>6248.46</v>
      </c>
      <c r="D26" s="638">
        <f t="shared" si="0"/>
        <v>-3.7914691943127965E-2</v>
      </c>
      <c r="E26" s="638">
        <f t="shared" si="1"/>
        <v>-1.6425031236318726E-3</v>
      </c>
      <c r="F26" s="638"/>
      <c r="G26" s="638"/>
      <c r="P26" s="287"/>
    </row>
    <row r="27" spans="1:16" ht="15.75" customHeight="1" x14ac:dyDescent="0.25">
      <c r="A27" s="1097">
        <v>44264</v>
      </c>
      <c r="B27" s="1107" t="s">
        <v>451</v>
      </c>
      <c r="C27" s="1099">
        <v>6199.64</v>
      </c>
      <c r="D27" s="638">
        <f t="shared" si="0"/>
        <v>5.4187192118226604E-2</v>
      </c>
      <c r="E27" s="638">
        <f t="shared" si="1"/>
        <v>-7.8131251540379081E-3</v>
      </c>
      <c r="F27" s="638"/>
      <c r="G27" s="638"/>
      <c r="P27" s="287"/>
    </row>
    <row r="28" spans="1:16" x14ac:dyDescent="0.25">
      <c r="A28" s="1097">
        <v>44265</v>
      </c>
      <c r="B28" s="1107" t="s">
        <v>197</v>
      </c>
      <c r="C28" s="1099">
        <v>6264.67</v>
      </c>
      <c r="D28" s="638">
        <f t="shared" si="0"/>
        <v>4.6728971962616819E-3</v>
      </c>
      <c r="E28" s="638">
        <f t="shared" si="1"/>
        <v>1.0489318734636164E-2</v>
      </c>
      <c r="F28" s="638"/>
      <c r="G28" s="638"/>
    </row>
    <row r="29" spans="1:16" x14ac:dyDescent="0.25">
      <c r="A29" s="1097">
        <v>44267</v>
      </c>
      <c r="B29" s="1107" t="s">
        <v>455</v>
      </c>
      <c r="C29" s="1099">
        <v>6358.2</v>
      </c>
      <c r="D29" s="638">
        <f t="shared" si="0"/>
        <v>1.3953488372093023E-2</v>
      </c>
      <c r="E29" s="638">
        <f t="shared" si="1"/>
        <v>1.4929756874663748E-2</v>
      </c>
      <c r="F29" s="638"/>
      <c r="G29" s="638"/>
    </row>
    <row r="30" spans="1:16" x14ac:dyDescent="0.25">
      <c r="A30" s="1097">
        <v>44270</v>
      </c>
      <c r="B30" s="1107" t="s">
        <v>198</v>
      </c>
      <c r="C30" s="1099">
        <v>6324.25</v>
      </c>
      <c r="D30" s="638">
        <f t="shared" si="0"/>
        <v>-9.1743119266055051E-3</v>
      </c>
      <c r="E30" s="638">
        <f t="shared" si="1"/>
        <v>-5.339561511119471E-3</v>
      </c>
      <c r="F30" s="638"/>
      <c r="G30" s="638"/>
    </row>
    <row r="31" spans="1:16" x14ac:dyDescent="0.25">
      <c r="A31" s="1097">
        <v>44271</v>
      </c>
      <c r="B31" s="1107" t="s">
        <v>197</v>
      </c>
      <c r="C31" s="1099">
        <v>6309.69</v>
      </c>
      <c r="D31" s="638">
        <f t="shared" si="0"/>
        <v>-4.6296296296296294E-3</v>
      </c>
      <c r="E31" s="638">
        <f t="shared" si="1"/>
        <v>-2.3022492785706446E-3</v>
      </c>
      <c r="F31" s="638"/>
      <c r="G31" s="638"/>
    </row>
    <row r="32" spans="1:16" x14ac:dyDescent="0.25">
      <c r="A32" s="1097">
        <v>44272</v>
      </c>
      <c r="B32" s="1107" t="s">
        <v>456</v>
      </c>
      <c r="C32" s="1099">
        <v>6277.22</v>
      </c>
      <c r="D32" s="638">
        <f t="shared" si="0"/>
        <v>-9.3023255813953487E-3</v>
      </c>
      <c r="E32" s="638">
        <f t="shared" si="1"/>
        <v>-5.1460531341475328E-3</v>
      </c>
      <c r="F32" s="638"/>
      <c r="G32" s="638"/>
    </row>
    <row r="33" spans="1:7" x14ac:dyDescent="0.25">
      <c r="A33" s="1097">
        <v>44273</v>
      </c>
      <c r="B33" s="1107" t="s">
        <v>456</v>
      </c>
      <c r="C33" s="1099">
        <v>6347.82</v>
      </c>
      <c r="D33" s="638">
        <f t="shared" si="0"/>
        <v>0</v>
      </c>
      <c r="E33" s="638">
        <f t="shared" si="1"/>
        <v>1.1247016991598104E-2</v>
      </c>
      <c r="F33" s="638"/>
      <c r="G33" s="638"/>
    </row>
    <row r="34" spans="1:7" x14ac:dyDescent="0.25">
      <c r="A34" s="1097">
        <v>44274</v>
      </c>
      <c r="B34" s="1107" t="s">
        <v>451</v>
      </c>
      <c r="C34" s="1099">
        <v>6356.16</v>
      </c>
      <c r="D34" s="638">
        <f t="shared" si="0"/>
        <v>4.6948356807511738E-3</v>
      </c>
      <c r="E34" s="638">
        <f t="shared" si="1"/>
        <v>1.3138368762819592E-3</v>
      </c>
      <c r="F34" s="638"/>
      <c r="G34" s="638"/>
    </row>
    <row r="35" spans="1:7" x14ac:dyDescent="0.25">
      <c r="A35" s="1097">
        <v>44277</v>
      </c>
      <c r="B35" s="1107" t="s">
        <v>189</v>
      </c>
      <c r="C35" s="1099">
        <v>6301.13</v>
      </c>
      <c r="D35" s="638">
        <f t="shared" si="0"/>
        <v>3.7383177570093455E-2</v>
      </c>
      <c r="E35" s="638">
        <f t="shared" si="1"/>
        <v>-8.6577430398227465E-3</v>
      </c>
      <c r="F35" s="638"/>
      <c r="G35" s="638"/>
    </row>
    <row r="36" spans="1:7" x14ac:dyDescent="0.25">
      <c r="A36" s="1097">
        <v>44278</v>
      </c>
      <c r="B36" s="1107" t="s">
        <v>192</v>
      </c>
      <c r="C36" s="1099">
        <v>6252.71</v>
      </c>
      <c r="D36" s="638">
        <f t="shared" si="0"/>
        <v>-2.2522522522522521E-2</v>
      </c>
      <c r="E36" s="638">
        <f t="shared" si="1"/>
        <v>-7.6843359841806264E-3</v>
      </c>
      <c r="F36" s="638"/>
      <c r="G36" s="638"/>
    </row>
    <row r="37" spans="1:7" x14ac:dyDescent="0.25">
      <c r="A37" s="1097">
        <v>44279</v>
      </c>
      <c r="B37" s="1107" t="s">
        <v>154</v>
      </c>
      <c r="C37" s="1099">
        <v>6156.14</v>
      </c>
      <c r="D37" s="638">
        <f t="shared" si="0"/>
        <v>-2.3041474654377881E-2</v>
      </c>
      <c r="E37" s="638">
        <f t="shared" si="1"/>
        <v>-1.5444503263384949E-2</v>
      </c>
      <c r="F37" s="638"/>
      <c r="G37" s="638"/>
    </row>
    <row r="38" spans="1:7" x14ac:dyDescent="0.25">
      <c r="A38" s="1097">
        <v>44280</v>
      </c>
      <c r="B38" s="1107" t="s">
        <v>451</v>
      </c>
      <c r="C38" s="1099">
        <v>6122.87</v>
      </c>
      <c r="D38" s="638">
        <f t="shared" si="0"/>
        <v>9.433962264150943E-3</v>
      </c>
      <c r="E38" s="638">
        <f t="shared" si="1"/>
        <v>-5.4043605246145206E-3</v>
      </c>
      <c r="F38" s="638"/>
      <c r="G38" s="638"/>
    </row>
    <row r="39" spans="1:7" x14ac:dyDescent="0.25">
      <c r="A39" s="1097">
        <v>44281</v>
      </c>
      <c r="B39" s="1107" t="s">
        <v>197</v>
      </c>
      <c r="C39" s="1099">
        <v>6195.56</v>
      </c>
      <c r="D39" s="638">
        <f t="shared" si="0"/>
        <v>4.6728971962616819E-3</v>
      </c>
      <c r="E39" s="638">
        <f t="shared" si="1"/>
        <v>1.1871883610137159E-2</v>
      </c>
      <c r="F39" s="638"/>
      <c r="G39" s="638"/>
    </row>
    <row r="40" spans="1:7" x14ac:dyDescent="0.25">
      <c r="A40" s="1097">
        <v>44284</v>
      </c>
      <c r="B40" s="1107" t="s">
        <v>197</v>
      </c>
      <c r="C40" s="1099">
        <v>6166.81</v>
      </c>
      <c r="D40" s="638">
        <f t="shared" si="0"/>
        <v>0</v>
      </c>
      <c r="E40" s="638">
        <f t="shared" si="1"/>
        <v>-4.6404199136155563E-3</v>
      </c>
      <c r="F40" s="638"/>
      <c r="G40" s="638"/>
    </row>
    <row r="41" spans="1:7" x14ac:dyDescent="0.25">
      <c r="A41" s="1097">
        <v>44285</v>
      </c>
      <c r="B41" s="1107" t="s">
        <v>450</v>
      </c>
      <c r="C41" s="1099">
        <v>6071.44</v>
      </c>
      <c r="D41" s="638">
        <f t="shared" si="0"/>
        <v>-1.8604651162790697E-2</v>
      </c>
      <c r="E41" s="638">
        <f t="shared" si="1"/>
        <v>-1.5465045947580807E-2</v>
      </c>
      <c r="F41" s="638"/>
      <c r="G41" s="638"/>
    </row>
    <row r="42" spans="1:7" x14ac:dyDescent="0.25">
      <c r="A42" s="1097">
        <v>44286</v>
      </c>
      <c r="B42" s="1107" t="s">
        <v>457</v>
      </c>
      <c r="C42" s="1099">
        <v>5985.52</v>
      </c>
      <c r="D42" s="638">
        <f t="shared" si="0"/>
        <v>-2.3696682464454975E-2</v>
      </c>
      <c r="E42" s="638">
        <f t="shared" si="1"/>
        <v>-1.4151502773641701E-2</v>
      </c>
      <c r="F42" s="638"/>
      <c r="G42" s="638"/>
    </row>
    <row r="43" spans="1:7" x14ac:dyDescent="0.25">
      <c r="A43" s="1097">
        <v>44287</v>
      </c>
      <c r="B43" s="1107" t="s">
        <v>450</v>
      </c>
      <c r="C43" s="1099">
        <v>6011.45</v>
      </c>
      <c r="D43" s="638">
        <f t="shared" si="0"/>
        <v>2.4271844660194174E-2</v>
      </c>
      <c r="E43" s="638">
        <f t="shared" si="1"/>
        <v>4.3321215199346721E-3</v>
      </c>
      <c r="F43" s="638"/>
      <c r="G43" s="638"/>
    </row>
    <row r="44" spans="1:7" x14ac:dyDescent="0.25">
      <c r="A44" s="1097">
        <v>44291</v>
      </c>
      <c r="B44" s="1107" t="s">
        <v>193</v>
      </c>
      <c r="C44" s="1099">
        <v>5970.28</v>
      </c>
      <c r="D44" s="638">
        <f t="shared" si="0"/>
        <v>-4.7393364928909956E-3</v>
      </c>
      <c r="E44" s="638">
        <f t="shared" si="1"/>
        <v>-6.8485972602284097E-3</v>
      </c>
      <c r="F44" s="638"/>
      <c r="G44" s="638"/>
    </row>
    <row r="45" spans="1:7" x14ac:dyDescent="0.25">
      <c r="A45" s="1097">
        <v>44292</v>
      </c>
      <c r="B45" s="1107" t="s">
        <v>455</v>
      </c>
      <c r="C45" s="1099">
        <v>6002.77</v>
      </c>
      <c r="D45" s="638">
        <f t="shared" si="0"/>
        <v>3.8095238095238099E-2</v>
      </c>
      <c r="E45" s="638">
        <f t="shared" si="1"/>
        <v>5.4419558211676322E-3</v>
      </c>
      <c r="F45" s="638"/>
      <c r="G45" s="638"/>
    </row>
    <row r="46" spans="1:7" x14ac:dyDescent="0.25">
      <c r="A46" s="1097">
        <v>44293</v>
      </c>
      <c r="B46" s="1107" t="s">
        <v>454</v>
      </c>
      <c r="C46" s="1099">
        <v>6036.61</v>
      </c>
      <c r="D46" s="638">
        <f t="shared" si="0"/>
        <v>2.2935779816513763E-2</v>
      </c>
      <c r="E46" s="638">
        <f t="shared" si="1"/>
        <v>5.637397401532831E-3</v>
      </c>
      <c r="F46" s="638"/>
      <c r="G46" s="638"/>
    </row>
    <row r="47" spans="1:7" x14ac:dyDescent="0.25">
      <c r="A47" s="1097">
        <v>44294</v>
      </c>
      <c r="B47" s="1107" t="s">
        <v>458</v>
      </c>
      <c r="C47" s="1099">
        <v>6071.72</v>
      </c>
      <c r="D47" s="638">
        <f t="shared" si="0"/>
        <v>-8.9686098654708519E-3</v>
      </c>
      <c r="E47" s="638">
        <f t="shared" si="1"/>
        <v>5.8161782854947702E-3</v>
      </c>
      <c r="F47" s="638"/>
      <c r="G47" s="638"/>
    </row>
    <row r="48" spans="1:7" x14ac:dyDescent="0.25">
      <c r="A48" s="1097">
        <v>44295</v>
      </c>
      <c r="B48" s="1107" t="s">
        <v>453</v>
      </c>
      <c r="C48" s="1099">
        <v>6070.2</v>
      </c>
      <c r="D48" s="638">
        <f t="shared" si="0"/>
        <v>1.8099547511312219E-2</v>
      </c>
      <c r="E48" s="638">
        <f t="shared" si="1"/>
        <v>-2.5034092481215149E-4</v>
      </c>
      <c r="F48" s="638"/>
      <c r="G48" s="638"/>
    </row>
    <row r="49" spans="1:7" x14ac:dyDescent="0.25">
      <c r="A49" s="1097">
        <v>44298</v>
      </c>
      <c r="B49" s="1107" t="s">
        <v>185</v>
      </c>
      <c r="C49" s="1099">
        <v>5948.56</v>
      </c>
      <c r="D49" s="638">
        <f t="shared" si="0"/>
        <v>3.111111111111111E-2</v>
      </c>
      <c r="E49" s="638">
        <f t="shared" si="1"/>
        <v>-2.0038878455404998E-2</v>
      </c>
      <c r="F49" s="638"/>
      <c r="G49" s="638"/>
    </row>
    <row r="50" spans="1:7" x14ac:dyDescent="0.25">
      <c r="A50" s="1097">
        <v>44299</v>
      </c>
      <c r="B50" s="1107" t="s">
        <v>459</v>
      </c>
      <c r="C50" s="1099">
        <v>5927.43</v>
      </c>
      <c r="D50" s="638">
        <f t="shared" si="0"/>
        <v>8.6206896551724137E-3</v>
      </c>
      <c r="E50" s="638">
        <f t="shared" si="1"/>
        <v>-3.5521201769840279E-3</v>
      </c>
      <c r="F50" s="638"/>
      <c r="G50" s="638"/>
    </row>
    <row r="51" spans="1:7" x14ac:dyDescent="0.25">
      <c r="A51" s="1097">
        <v>44300</v>
      </c>
      <c r="B51" s="1107" t="s">
        <v>164</v>
      </c>
      <c r="C51" s="1099">
        <v>6050.27</v>
      </c>
      <c r="D51" s="638">
        <f t="shared" si="0"/>
        <v>8.5470085470085479E-3</v>
      </c>
      <c r="E51" s="638">
        <f t="shared" si="1"/>
        <v>2.0723989992290106E-2</v>
      </c>
      <c r="F51" s="638"/>
      <c r="G51" s="638"/>
    </row>
    <row r="52" spans="1:7" x14ac:dyDescent="0.25">
      <c r="A52" s="1097">
        <v>44301</v>
      </c>
      <c r="B52" s="1107" t="s">
        <v>185</v>
      </c>
      <c r="C52" s="1099">
        <v>6079.5</v>
      </c>
      <c r="D52" s="638">
        <f t="shared" si="0"/>
        <v>-1.6949152542372881E-2</v>
      </c>
      <c r="E52" s="638">
        <f t="shared" si="1"/>
        <v>4.8311893518800915E-3</v>
      </c>
      <c r="F52" s="638"/>
      <c r="G52" s="638"/>
    </row>
    <row r="53" spans="1:7" x14ac:dyDescent="0.25">
      <c r="A53" s="1097">
        <v>44302</v>
      </c>
      <c r="B53" s="1107" t="s">
        <v>170</v>
      </c>
      <c r="C53" s="1099">
        <v>6086.25</v>
      </c>
      <c r="D53" s="638">
        <f t="shared" si="0"/>
        <v>5.6034482758620691E-2</v>
      </c>
      <c r="E53" s="638">
        <f t="shared" si="1"/>
        <v>1.1102886750555144E-3</v>
      </c>
      <c r="F53" s="638"/>
      <c r="G53" s="638"/>
    </row>
    <row r="54" spans="1:7" x14ac:dyDescent="0.25">
      <c r="A54" s="1097">
        <v>44305</v>
      </c>
      <c r="B54" s="1107" t="s">
        <v>168</v>
      </c>
      <c r="C54" s="1099">
        <v>6052.54</v>
      </c>
      <c r="D54" s="638">
        <f t="shared" si="0"/>
        <v>-1.2244897959183673E-2</v>
      </c>
      <c r="E54" s="638">
        <f t="shared" si="1"/>
        <v>-5.5387143150544323E-3</v>
      </c>
      <c r="F54" s="638"/>
      <c r="G54" s="638"/>
    </row>
    <row r="55" spans="1:7" x14ac:dyDescent="0.25">
      <c r="A55" s="1097">
        <v>44306</v>
      </c>
      <c r="B55" s="1107" t="s">
        <v>162</v>
      </c>
      <c r="C55" s="1099">
        <v>6038.32</v>
      </c>
      <c r="D55" s="638">
        <f t="shared" si="0"/>
        <v>4.1322314049586778E-3</v>
      </c>
      <c r="E55" s="638">
        <f t="shared" si="1"/>
        <v>-2.3494268521976319E-3</v>
      </c>
      <c r="F55" s="638"/>
      <c r="G55" s="638"/>
    </row>
    <row r="56" spans="1:7" x14ac:dyDescent="0.25">
      <c r="A56" s="1097">
        <v>44307</v>
      </c>
      <c r="B56" s="1107" t="s">
        <v>162</v>
      </c>
      <c r="C56" s="1099">
        <v>5993.24</v>
      </c>
      <c r="D56" s="638">
        <f t="shared" si="0"/>
        <v>0</v>
      </c>
      <c r="E56" s="638">
        <f t="shared" si="1"/>
        <v>-7.465652698101447E-3</v>
      </c>
      <c r="F56" s="638"/>
      <c r="G56" s="638"/>
    </row>
    <row r="57" spans="1:7" x14ac:dyDescent="0.25">
      <c r="A57" s="1097">
        <v>44308</v>
      </c>
      <c r="B57" s="1107" t="s">
        <v>170</v>
      </c>
      <c r="C57" s="1099">
        <v>5994.18</v>
      </c>
      <c r="D57" s="638">
        <f t="shared" si="0"/>
        <v>8.23045267489712E-3</v>
      </c>
      <c r="E57" s="638">
        <f t="shared" si="1"/>
        <v>1.5684337687135995E-4</v>
      </c>
      <c r="F57" s="638"/>
      <c r="G57" s="638"/>
    </row>
    <row r="58" spans="1:7" x14ac:dyDescent="0.25">
      <c r="A58" s="1097">
        <v>44309</v>
      </c>
      <c r="B58" s="1107" t="s">
        <v>170</v>
      </c>
      <c r="C58" s="1099">
        <v>6016.86</v>
      </c>
      <c r="D58" s="638">
        <f t="shared" si="0"/>
        <v>0</v>
      </c>
      <c r="E58" s="638">
        <f t="shared" si="1"/>
        <v>3.7836701600551504E-3</v>
      </c>
      <c r="F58" s="638"/>
      <c r="G58" s="638"/>
    </row>
    <row r="59" spans="1:7" x14ac:dyDescent="0.25">
      <c r="A59" s="1097">
        <v>44312</v>
      </c>
      <c r="B59" s="1107" t="s">
        <v>170</v>
      </c>
      <c r="C59" s="1099">
        <v>5964.82</v>
      </c>
      <c r="D59" s="638">
        <f t="shared" si="0"/>
        <v>0</v>
      </c>
      <c r="E59" s="638">
        <f t="shared" si="1"/>
        <v>-8.6490295602689726E-3</v>
      </c>
      <c r="F59" s="638"/>
      <c r="G59" s="638"/>
    </row>
    <row r="60" spans="1:7" x14ac:dyDescent="0.25">
      <c r="A60" s="1097">
        <v>44313</v>
      </c>
      <c r="B60" s="1107" t="s">
        <v>168</v>
      </c>
      <c r="C60" s="1099">
        <v>5959.62</v>
      </c>
      <c r="D60" s="638">
        <f t="shared" si="0"/>
        <v>-1.2244897959183673E-2</v>
      </c>
      <c r="E60" s="638">
        <f t="shared" si="1"/>
        <v>-8.717781928037759E-4</v>
      </c>
      <c r="F60" s="638"/>
      <c r="G60" s="638"/>
    </row>
    <row r="61" spans="1:7" x14ac:dyDescent="0.25">
      <c r="A61" s="1097">
        <v>44314</v>
      </c>
      <c r="B61" s="1107" t="s">
        <v>169</v>
      </c>
      <c r="C61" s="1099">
        <v>5974.47</v>
      </c>
      <c r="D61" s="638">
        <f t="shared" si="0"/>
        <v>1.6528925619834711E-2</v>
      </c>
      <c r="E61" s="638">
        <f t="shared" si="1"/>
        <v>2.4917696094718059E-3</v>
      </c>
      <c r="F61" s="3" t="s">
        <v>16</v>
      </c>
      <c r="G61" s="3" t="s">
        <v>17</v>
      </c>
    </row>
    <row r="62" spans="1:7" x14ac:dyDescent="0.25">
      <c r="A62" s="1101">
        <v>44315</v>
      </c>
      <c r="B62" s="1107" t="s">
        <v>157</v>
      </c>
      <c r="C62" s="1099">
        <v>6012.96</v>
      </c>
      <c r="D62" s="638">
        <f t="shared" si="0"/>
        <v>-2.032520325203252E-2</v>
      </c>
      <c r="E62" s="638">
        <f t="shared" si="1"/>
        <v>6.4424124650387026E-3</v>
      </c>
      <c r="F62" s="638">
        <f>$F$3+$G$3*E62</f>
        <v>0.18743541790113255</v>
      </c>
      <c r="G62" s="638">
        <f>D62-F62</f>
        <v>-0.20776062115316507</v>
      </c>
    </row>
    <row r="63" spans="1:7" x14ac:dyDescent="0.25">
      <c r="A63" s="1101">
        <v>44316</v>
      </c>
      <c r="B63" s="1107" t="s">
        <v>165</v>
      </c>
      <c r="C63" s="1099">
        <v>5995.61</v>
      </c>
      <c r="D63" s="638">
        <f t="shared" si="0"/>
        <v>-1.6597510373443983E-2</v>
      </c>
      <c r="E63" s="638">
        <f t="shared" si="1"/>
        <v>-2.885434128948199E-3</v>
      </c>
      <c r="F63" s="638">
        <f t="shared" ref="F63:F82" si="2">$F$3+$G$3*E63</f>
        <v>0.18228138219419895</v>
      </c>
      <c r="G63" s="638">
        <f t="shared" ref="G63:G82" si="3">D63-F63</f>
        <v>-0.19887889256764293</v>
      </c>
    </row>
    <row r="64" spans="1:7" x14ac:dyDescent="0.25">
      <c r="A64" s="1101">
        <v>44319</v>
      </c>
      <c r="B64" s="1107" t="s">
        <v>185</v>
      </c>
      <c r="C64" s="1099">
        <v>5952.59</v>
      </c>
      <c r="D64" s="638">
        <f t="shared" si="0"/>
        <v>-2.1097046413502109E-2</v>
      </c>
      <c r="E64" s="638">
        <f t="shared" si="1"/>
        <v>-7.1752498911702945E-3</v>
      </c>
      <c r="F64" s="638">
        <f t="shared" si="2"/>
        <v>0.1799110748149039</v>
      </c>
      <c r="G64" s="638">
        <f t="shared" si="3"/>
        <v>-0.201008121228406</v>
      </c>
    </row>
    <row r="65" spans="1:7" x14ac:dyDescent="0.25">
      <c r="A65" s="1101">
        <v>44320</v>
      </c>
      <c r="B65" s="1107" t="s">
        <v>186</v>
      </c>
      <c r="C65" s="1099">
        <v>5963.81</v>
      </c>
      <c r="D65" s="638">
        <f t="shared" si="0"/>
        <v>-2.5862068965517241E-2</v>
      </c>
      <c r="E65" s="638">
        <f t="shared" si="1"/>
        <v>1.884893802529698E-3</v>
      </c>
      <c r="F65" s="638">
        <f t="shared" si="2"/>
        <v>0.18491719317638952</v>
      </c>
      <c r="G65" s="638">
        <f t="shared" si="3"/>
        <v>-0.21077926214190676</v>
      </c>
    </row>
    <row r="66" spans="1:7" x14ac:dyDescent="0.25">
      <c r="A66" s="1101">
        <v>44321</v>
      </c>
      <c r="B66" s="1107" t="s">
        <v>191</v>
      </c>
      <c r="C66" s="1099">
        <v>5975.91</v>
      </c>
      <c r="D66" s="638">
        <f t="shared" si="0"/>
        <v>4.4247787610619468E-3</v>
      </c>
      <c r="E66" s="638">
        <f t="shared" si="1"/>
        <v>2.0289043413521646E-3</v>
      </c>
      <c r="F66" s="638">
        <f t="shared" si="2"/>
        <v>0.18499676518175937</v>
      </c>
      <c r="G66" s="638">
        <f t="shared" si="3"/>
        <v>-0.18057198642069741</v>
      </c>
    </row>
    <row r="67" spans="1:7" x14ac:dyDescent="0.25">
      <c r="A67" s="1101">
        <v>44322</v>
      </c>
      <c r="B67" s="1107" t="s">
        <v>453</v>
      </c>
      <c r="C67" s="1099">
        <v>5970.24</v>
      </c>
      <c r="D67" s="638">
        <f t="shared" si="0"/>
        <v>-8.8105726872246704E-3</v>
      </c>
      <c r="E67" s="638">
        <f t="shared" si="1"/>
        <v>-9.4880947002215109E-4</v>
      </c>
      <c r="F67" s="638">
        <f t="shared" si="2"/>
        <v>0.18335145046155954</v>
      </c>
      <c r="G67" s="638">
        <f t="shared" si="3"/>
        <v>-0.19216202314878422</v>
      </c>
    </row>
    <row r="68" spans="1:7" x14ac:dyDescent="0.25">
      <c r="A68" s="1101">
        <v>44323</v>
      </c>
      <c r="B68" s="1107" t="s">
        <v>452</v>
      </c>
      <c r="C68" s="1099">
        <v>5928.3</v>
      </c>
      <c r="D68" s="638">
        <f t="shared" ref="D68:D82" si="4">(B68-B67)/B67</f>
        <v>-4.4444444444444444E-3</v>
      </c>
      <c r="E68" s="638">
        <f t="shared" ref="E68:E82" si="5">(C68-C67)/C67</f>
        <v>-7.0248432223829534E-3</v>
      </c>
      <c r="F68" s="638">
        <f t="shared" si="2"/>
        <v>0.17999418095667843</v>
      </c>
      <c r="G68" s="638">
        <f t="shared" si="3"/>
        <v>-0.18443862540112288</v>
      </c>
    </row>
    <row r="69" spans="1:7" x14ac:dyDescent="0.25">
      <c r="A69" s="1101">
        <v>44326</v>
      </c>
      <c r="B69" s="1107" t="s">
        <v>460</v>
      </c>
      <c r="C69" s="1099">
        <v>5975.78</v>
      </c>
      <c r="D69" s="638">
        <f t="shared" si="4"/>
        <v>2.2321428571428572E-2</v>
      </c>
      <c r="E69" s="638">
        <f t="shared" si="5"/>
        <v>8.0090413777979454E-3</v>
      </c>
      <c r="F69" s="638">
        <f t="shared" si="2"/>
        <v>0.18830104763405298</v>
      </c>
      <c r="G69" s="638">
        <f t="shared" si="3"/>
        <v>-0.1659796190626244</v>
      </c>
    </row>
    <row r="70" spans="1:7" x14ac:dyDescent="0.25">
      <c r="A70" s="1101">
        <v>44327</v>
      </c>
      <c r="B70" s="1107" t="s">
        <v>188</v>
      </c>
      <c r="C70" s="1099">
        <v>5938.35</v>
      </c>
      <c r="D70" s="638">
        <f t="shared" si="4"/>
        <v>-4.3668122270742356E-3</v>
      </c>
      <c r="E70" s="638">
        <f t="shared" si="5"/>
        <v>-6.2636174691838358E-3</v>
      </c>
      <c r="F70" s="638">
        <f t="shared" si="2"/>
        <v>0.1804147908663177</v>
      </c>
      <c r="G70" s="638">
        <f t="shared" si="3"/>
        <v>-0.18478160309339195</v>
      </c>
    </row>
    <row r="71" spans="1:7" x14ac:dyDescent="0.25">
      <c r="A71" s="1101">
        <v>44333</v>
      </c>
      <c r="B71" s="1107" t="s">
        <v>452</v>
      </c>
      <c r="C71" s="1099">
        <v>5833.85</v>
      </c>
      <c r="D71" s="638">
        <f t="shared" si="4"/>
        <v>-1.7543859649122806E-2</v>
      </c>
      <c r="E71" s="638">
        <f t="shared" si="5"/>
        <v>-1.7597480781698618E-2</v>
      </c>
      <c r="F71" s="638">
        <f t="shared" si="2"/>
        <v>0.17415234479994879</v>
      </c>
      <c r="G71" s="638">
        <f t="shared" si="3"/>
        <v>-0.19169620444907159</v>
      </c>
    </row>
    <row r="72" spans="1:7" x14ac:dyDescent="0.25">
      <c r="A72" s="1102">
        <v>44334</v>
      </c>
      <c r="B72" s="1107" t="s">
        <v>166</v>
      </c>
      <c r="C72" s="1106">
        <v>5834.39</v>
      </c>
      <c r="D72" s="638">
        <f t="shared" si="4"/>
        <v>-1.7857142857142856E-2</v>
      </c>
      <c r="E72" s="638">
        <f t="shared" si="5"/>
        <v>9.2563230113897949E-5</v>
      </c>
      <c r="F72" s="638">
        <f t="shared" si="2"/>
        <v>0.18392685358666958</v>
      </c>
      <c r="G72" s="638">
        <f t="shared" si="3"/>
        <v>-0.20178399644381242</v>
      </c>
    </row>
    <row r="73" spans="1:7" x14ac:dyDescent="0.25">
      <c r="A73" s="1103">
        <v>44335</v>
      </c>
      <c r="B73" s="1107" t="s">
        <v>454</v>
      </c>
      <c r="C73" s="1099">
        <v>5760.58</v>
      </c>
      <c r="D73" s="638">
        <f t="shared" si="4"/>
        <v>1.3636363636363636E-2</v>
      </c>
      <c r="E73" s="638">
        <f t="shared" si="5"/>
        <v>-1.2650851245802971E-2</v>
      </c>
      <c r="F73" s="638">
        <f t="shared" si="2"/>
        <v>0.17688556998757288</v>
      </c>
      <c r="G73" s="638">
        <f t="shared" si="3"/>
        <v>-0.16324920635120924</v>
      </c>
    </row>
    <row r="74" spans="1:7" x14ac:dyDescent="0.25">
      <c r="A74" s="1103">
        <v>44336</v>
      </c>
      <c r="B74" s="1107" t="s">
        <v>187</v>
      </c>
      <c r="C74" s="1099">
        <v>5797.59</v>
      </c>
      <c r="D74" s="638">
        <f t="shared" si="4"/>
        <v>3.5874439461883408E-2</v>
      </c>
      <c r="E74" s="638">
        <f t="shared" si="5"/>
        <v>6.4247002905957768E-3</v>
      </c>
      <c r="F74" s="638">
        <f t="shared" si="2"/>
        <v>0.18742563116433253</v>
      </c>
      <c r="G74" s="638">
        <f t="shared" si="3"/>
        <v>-0.15155119170244913</v>
      </c>
    </row>
    <row r="75" spans="1:7" x14ac:dyDescent="0.25">
      <c r="A75" s="1103">
        <v>44337</v>
      </c>
      <c r="B75" s="1107" t="s">
        <v>185</v>
      </c>
      <c r="C75" s="1099">
        <v>5773.12</v>
      </c>
      <c r="D75" s="638">
        <f t="shared" si="4"/>
        <v>4.329004329004329E-3</v>
      </c>
      <c r="E75" s="638">
        <f t="shared" si="5"/>
        <v>-4.2207192988811303E-3</v>
      </c>
      <c r="F75" s="638">
        <f t="shared" si="2"/>
        <v>0.18154357981125563</v>
      </c>
      <c r="G75" s="638">
        <f t="shared" si="3"/>
        <v>-0.17721457548225131</v>
      </c>
    </row>
    <row r="76" spans="1:7" x14ac:dyDescent="0.25">
      <c r="A76" s="1103">
        <v>44340</v>
      </c>
      <c r="B76" s="1107" t="s">
        <v>454</v>
      </c>
      <c r="C76" s="1099">
        <v>5763.63</v>
      </c>
      <c r="D76" s="638">
        <f t="shared" si="4"/>
        <v>-3.8793103448275863E-2</v>
      </c>
      <c r="E76" s="638">
        <f t="shared" si="5"/>
        <v>-1.6438251759879894E-3</v>
      </c>
      <c r="F76" s="638">
        <f t="shared" si="2"/>
        <v>0.182967424445551</v>
      </c>
      <c r="G76" s="638">
        <f t="shared" si="3"/>
        <v>-0.22176052789382686</v>
      </c>
    </row>
    <row r="77" spans="1:7" x14ac:dyDescent="0.25">
      <c r="A77" s="1103">
        <v>44341</v>
      </c>
      <c r="B77" s="1107" t="s">
        <v>454</v>
      </c>
      <c r="C77" s="1099">
        <v>5815.83</v>
      </c>
      <c r="D77" s="638">
        <f t="shared" si="4"/>
        <v>0</v>
      </c>
      <c r="E77" s="638">
        <f t="shared" si="5"/>
        <v>9.0567923339978131E-3</v>
      </c>
      <c r="F77" s="638">
        <f t="shared" si="2"/>
        <v>0.18887997501947001</v>
      </c>
      <c r="G77" s="638">
        <f t="shared" si="3"/>
        <v>-0.18887997501947001</v>
      </c>
    </row>
    <row r="78" spans="1:7" x14ac:dyDescent="0.25">
      <c r="A78" s="1103">
        <v>44343</v>
      </c>
      <c r="B78" s="1107" t="s">
        <v>189</v>
      </c>
      <c r="C78" s="1099">
        <v>5841.82</v>
      </c>
      <c r="D78" s="638">
        <f t="shared" si="4"/>
        <v>-4.4843049327354259E-3</v>
      </c>
      <c r="E78" s="638">
        <f t="shared" si="5"/>
        <v>4.4688376379639332E-3</v>
      </c>
      <c r="F78" s="638">
        <f t="shared" si="2"/>
        <v>0.1863449330795226</v>
      </c>
      <c r="G78" s="638">
        <f t="shared" si="3"/>
        <v>-0.19082923801225804</v>
      </c>
    </row>
    <row r="79" spans="1:7" x14ac:dyDescent="0.25">
      <c r="A79" s="1103">
        <v>44344</v>
      </c>
      <c r="B79" s="1107" t="s">
        <v>455</v>
      </c>
      <c r="C79" s="1099">
        <v>5848.61</v>
      </c>
      <c r="D79" s="638">
        <f t="shared" si="4"/>
        <v>-1.8018018018018018E-2</v>
      </c>
      <c r="E79" s="638">
        <f t="shared" si="5"/>
        <v>1.1623090064397678E-3</v>
      </c>
      <c r="F79" s="638">
        <f t="shared" si="2"/>
        <v>0.18451793405448935</v>
      </c>
      <c r="G79" s="638">
        <f t="shared" si="3"/>
        <v>-0.20253595207250738</v>
      </c>
    </row>
    <row r="80" spans="1:7" x14ac:dyDescent="0.25">
      <c r="A80" s="1103">
        <v>44347</v>
      </c>
      <c r="B80" s="1107" t="s">
        <v>455</v>
      </c>
      <c r="C80" s="1099">
        <v>5947.46</v>
      </c>
      <c r="D80" s="638">
        <f t="shared" si="4"/>
        <v>0</v>
      </c>
      <c r="E80" s="638">
        <f t="shared" si="5"/>
        <v>1.6901451797948636E-2</v>
      </c>
      <c r="F80" s="638">
        <f t="shared" si="2"/>
        <v>0.19321448616076609</v>
      </c>
      <c r="G80" s="638">
        <f t="shared" si="3"/>
        <v>-0.19321448616076609</v>
      </c>
    </row>
    <row r="81" spans="1:7" x14ac:dyDescent="0.25">
      <c r="A81" s="1103">
        <v>44349</v>
      </c>
      <c r="B81" s="1107" t="s">
        <v>460</v>
      </c>
      <c r="C81" s="1099">
        <v>6031.57</v>
      </c>
      <c r="D81" s="638">
        <f t="shared" si="4"/>
        <v>5.0458715596330278E-2</v>
      </c>
      <c r="E81" s="638">
        <f t="shared" si="5"/>
        <v>1.4142171616118422E-2</v>
      </c>
      <c r="F81" s="638">
        <f t="shared" si="2"/>
        <v>0.19168986539869709</v>
      </c>
      <c r="G81" s="638">
        <f t="shared" si="3"/>
        <v>-0.14123114980236681</v>
      </c>
    </row>
    <row r="82" spans="1:7" x14ac:dyDescent="0.25">
      <c r="A82" s="1103">
        <v>44350</v>
      </c>
      <c r="B82" s="1107" t="s">
        <v>460</v>
      </c>
      <c r="C82" s="1099">
        <v>6091.51</v>
      </c>
      <c r="D82" s="638">
        <f t="shared" si="4"/>
        <v>0</v>
      </c>
      <c r="E82" s="638">
        <f t="shared" si="5"/>
        <v>9.9377110768838813E-3</v>
      </c>
      <c r="F82" s="638">
        <f t="shared" si="2"/>
        <v>0.18936672044457903</v>
      </c>
      <c r="G82" s="638">
        <f t="shared" si="3"/>
        <v>-0.18936672044457903</v>
      </c>
    </row>
  </sheetData>
  <mergeCells count="8">
    <mergeCell ref="I10:J10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9B559-7D5C-4DC9-A1F2-F32F2B989431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4" max="4" width="23.140625" bestFit="1" customWidth="1"/>
    <col min="5" max="5" width="20.7109375" bestFit="1" customWidth="1"/>
    <col min="6" max="6" width="22.42578125" bestFit="1" customWidth="1"/>
    <col min="7" max="7" width="21.7109375" bestFit="1" customWidth="1"/>
    <col min="9" max="9" width="16" bestFit="1" customWidth="1"/>
    <col min="10" max="10" width="9.85546875" bestFit="1" customWidth="1"/>
    <col min="11" max="11" width="12.140625" bestFit="1" customWidth="1"/>
    <col min="12" max="12" width="11.7109375" bestFit="1" customWidth="1"/>
    <col min="13" max="13" width="22.85546875" bestFit="1" customWidth="1"/>
    <col min="14" max="15" width="6" bestFit="1" customWidth="1"/>
  </cols>
  <sheetData>
    <row r="1" spans="1:15" x14ac:dyDescent="0.25">
      <c r="A1" s="1" t="s">
        <v>0</v>
      </c>
      <c r="B1" s="4" t="s">
        <v>296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x14ac:dyDescent="0.25">
      <c r="A2" s="1097">
        <v>44238</v>
      </c>
      <c r="B2" s="1107" t="s">
        <v>461</v>
      </c>
      <c r="C2" s="1099">
        <v>6222.52</v>
      </c>
      <c r="D2" s="638"/>
      <c r="E2" s="638"/>
      <c r="F2" s="638"/>
      <c r="G2" s="638"/>
    </row>
    <row r="3" spans="1:15" ht="15.75" thickBot="1" x14ac:dyDescent="0.3">
      <c r="A3" s="1097">
        <v>44242</v>
      </c>
      <c r="B3" s="1107" t="s">
        <v>462</v>
      </c>
      <c r="C3" s="1099">
        <v>6270.32</v>
      </c>
      <c r="D3" s="638">
        <f>(B3-B2)/B2</f>
        <v>2.1660649819494584E-2</v>
      </c>
      <c r="E3" s="638">
        <f>(C3-C2)/C2</f>
        <v>7.6817752293281936E-3</v>
      </c>
      <c r="F3" s="1100">
        <f>I12</f>
        <v>0.1826637338727406</v>
      </c>
      <c r="G3" s="1100">
        <f>K7</f>
        <v>0.88036972077283193</v>
      </c>
      <c r="I3" s="903" t="s">
        <v>673</v>
      </c>
      <c r="J3" s="903"/>
      <c r="K3" s="903"/>
      <c r="L3" s="903"/>
      <c r="M3" s="903"/>
      <c r="N3" s="903"/>
      <c r="O3" s="903"/>
    </row>
    <row r="4" spans="1:15" ht="15.75" thickTop="1" x14ac:dyDescent="0.25">
      <c r="A4" s="1097">
        <v>44243</v>
      </c>
      <c r="B4" s="1107" t="s">
        <v>463</v>
      </c>
      <c r="C4" s="1099">
        <v>6292.39</v>
      </c>
      <c r="D4" s="638">
        <f t="shared" ref="D4:D67" si="0">(B4-B3)/B3</f>
        <v>1.4134275618374558E-2</v>
      </c>
      <c r="E4" s="638">
        <f t="shared" ref="E4:E67" si="1">(C4-C3)/C3</f>
        <v>3.5197565674480119E-3</v>
      </c>
      <c r="F4" s="638"/>
      <c r="G4" s="638"/>
      <c r="I4" s="904" t="s">
        <v>664</v>
      </c>
      <c r="J4" s="905"/>
      <c r="K4" s="908" t="s">
        <v>665</v>
      </c>
      <c r="L4" s="909"/>
      <c r="M4" s="301" t="s">
        <v>666</v>
      </c>
      <c r="N4" s="909" t="s">
        <v>667</v>
      </c>
      <c r="O4" s="911" t="s">
        <v>630</v>
      </c>
    </row>
    <row r="5" spans="1:15" ht="15.75" thickBot="1" x14ac:dyDescent="0.3">
      <c r="A5" s="1097">
        <v>44244</v>
      </c>
      <c r="B5" s="1107" t="s">
        <v>464</v>
      </c>
      <c r="C5" s="1099">
        <v>6227.72</v>
      </c>
      <c r="D5" s="638">
        <f t="shared" si="0"/>
        <v>-3.1358885017421602E-2</v>
      </c>
      <c r="E5" s="638">
        <f t="shared" si="1"/>
        <v>-1.0277493925201723E-2</v>
      </c>
      <c r="F5" s="638"/>
      <c r="G5" s="638"/>
      <c r="I5" s="906"/>
      <c r="J5" s="907"/>
      <c r="K5" s="302" t="s">
        <v>668</v>
      </c>
      <c r="L5" s="303" t="s">
        <v>669</v>
      </c>
      <c r="M5" s="303" t="s">
        <v>670</v>
      </c>
      <c r="N5" s="910"/>
      <c r="O5" s="912"/>
    </row>
    <row r="6" spans="1:15" ht="15" customHeight="1" thickTop="1" x14ac:dyDescent="0.25">
      <c r="A6" s="1097">
        <v>44245</v>
      </c>
      <c r="B6" s="1107" t="s">
        <v>79</v>
      </c>
      <c r="C6" s="1099">
        <v>6200.3</v>
      </c>
      <c r="D6" s="638">
        <f t="shared" si="0"/>
        <v>-2.8776978417266189E-2</v>
      </c>
      <c r="E6" s="638">
        <f t="shared" si="1"/>
        <v>-4.4028954416704784E-3</v>
      </c>
      <c r="F6" s="638"/>
      <c r="G6" s="638"/>
      <c r="I6" s="913" t="s">
        <v>671</v>
      </c>
      <c r="J6" s="304" t="s">
        <v>672</v>
      </c>
      <c r="K6" s="305">
        <v>2792665.1388845686</v>
      </c>
      <c r="L6" s="306">
        <v>3881105.879727494</v>
      </c>
      <c r="M6" s="307"/>
      <c r="N6" s="306">
        <v>0.71955396874682831</v>
      </c>
      <c r="O6" s="308">
        <v>0.47473969312528885</v>
      </c>
    </row>
    <row r="7" spans="1:15" ht="15.75" thickBot="1" x14ac:dyDescent="0.3">
      <c r="A7" s="1097">
        <v>44246</v>
      </c>
      <c r="B7" s="1107" t="s">
        <v>465</v>
      </c>
      <c r="C7" s="1099">
        <v>6231.93</v>
      </c>
      <c r="D7" s="638">
        <f t="shared" si="0"/>
        <v>-1.1111111111111112E-2</v>
      </c>
      <c r="E7" s="638">
        <f t="shared" si="1"/>
        <v>5.1013660629324565E-3</v>
      </c>
      <c r="F7" s="638"/>
      <c r="G7" s="638"/>
      <c r="I7" s="914"/>
      <c r="J7" s="309" t="s">
        <v>679</v>
      </c>
      <c r="K7" s="310">
        <v>0.88036972077283193</v>
      </c>
      <c r="L7" s="311">
        <v>0.5255354546888904</v>
      </c>
      <c r="M7" s="311">
        <v>0.2166156326262243</v>
      </c>
      <c r="N7" s="311">
        <v>1.6751861609299004</v>
      </c>
      <c r="O7" s="312">
        <v>9.9376004324502193E-2</v>
      </c>
    </row>
    <row r="8" spans="1:15" ht="15.75" thickTop="1" x14ac:dyDescent="0.25">
      <c r="A8" s="1097">
        <v>44249</v>
      </c>
      <c r="B8" s="1107" t="s">
        <v>466</v>
      </c>
      <c r="C8" s="1099">
        <v>6255.31</v>
      </c>
      <c r="D8" s="638">
        <f t="shared" si="0"/>
        <v>2.247191011235955E-2</v>
      </c>
      <c r="E8" s="638">
        <f t="shared" si="1"/>
        <v>3.751646761115755E-3</v>
      </c>
      <c r="F8" s="638"/>
      <c r="G8" s="638"/>
      <c r="I8" s="915" t="s">
        <v>701</v>
      </c>
      <c r="J8" s="915"/>
      <c r="K8" s="915"/>
      <c r="L8" s="915"/>
      <c r="M8" s="915"/>
      <c r="N8" s="915"/>
      <c r="O8" s="915"/>
    </row>
    <row r="9" spans="1:15" x14ac:dyDescent="0.25">
      <c r="A9" s="1097">
        <v>44250</v>
      </c>
      <c r="B9" s="1107" t="s">
        <v>467</v>
      </c>
      <c r="C9" s="1099">
        <v>6272.8</v>
      </c>
      <c r="D9" s="638">
        <f t="shared" si="0"/>
        <v>3.2967032967032968E-2</v>
      </c>
      <c r="E9" s="638">
        <f t="shared" si="1"/>
        <v>2.7960244975868153E-3</v>
      </c>
      <c r="F9" s="638"/>
      <c r="G9" s="638"/>
    </row>
    <row r="10" spans="1:15" ht="15.75" thickBot="1" x14ac:dyDescent="0.3">
      <c r="A10" s="1097">
        <v>44251</v>
      </c>
      <c r="B10" s="1107" t="s">
        <v>79</v>
      </c>
      <c r="C10" s="1099">
        <v>6251.05</v>
      </c>
      <c r="D10" s="638">
        <f t="shared" si="0"/>
        <v>-4.2553191489361701E-2</v>
      </c>
      <c r="E10" s="638">
        <f t="shared" si="1"/>
        <v>-3.4673511031756152E-3</v>
      </c>
      <c r="F10" s="638"/>
      <c r="G10" s="638"/>
      <c r="I10" s="903" t="s">
        <v>674</v>
      </c>
      <c r="J10" s="903"/>
      <c r="K10" s="300"/>
    </row>
    <row r="11" spans="1:15" ht="16.5" thickTop="1" thickBot="1" x14ac:dyDescent="0.3">
      <c r="A11" s="1097">
        <v>44252</v>
      </c>
      <c r="B11" s="1107" t="s">
        <v>468</v>
      </c>
      <c r="C11" s="1099">
        <v>6289.64</v>
      </c>
      <c r="D11" s="638">
        <f t="shared" si="0"/>
        <v>-3.7037037037037038E-3</v>
      </c>
      <c r="E11" s="638">
        <f t="shared" si="1"/>
        <v>6.1733628750370168E-3</v>
      </c>
      <c r="F11" s="638"/>
      <c r="G11" s="638"/>
      <c r="I11" s="470" t="s">
        <v>675</v>
      </c>
      <c r="J11" s="471" t="s">
        <v>676</v>
      </c>
      <c r="K11" s="300"/>
    </row>
    <row r="12" spans="1:15" ht="16.5" thickTop="1" thickBot="1" x14ac:dyDescent="0.3">
      <c r="A12" s="1097">
        <v>44253</v>
      </c>
      <c r="B12" s="1107" t="s">
        <v>469</v>
      </c>
      <c r="C12" s="1099">
        <v>6241.79</v>
      </c>
      <c r="D12" s="638">
        <f t="shared" si="0"/>
        <v>-2.2304832713754646E-2</v>
      </c>
      <c r="E12" s="638">
        <f t="shared" si="1"/>
        <v>-7.6077486151831207E-3</v>
      </c>
      <c r="F12" s="638"/>
      <c r="G12" s="638"/>
      <c r="I12" s="472">
        <v>0.1826637338727406</v>
      </c>
      <c r="J12" s="473">
        <v>2</v>
      </c>
      <c r="K12" s="300"/>
    </row>
    <row r="13" spans="1:15" ht="15.75" thickTop="1" x14ac:dyDescent="0.25">
      <c r="A13" s="1097">
        <v>44256</v>
      </c>
      <c r="B13" s="1107" t="s">
        <v>465</v>
      </c>
      <c r="C13" s="1099">
        <v>6338.51</v>
      </c>
      <c r="D13" s="638">
        <f t="shared" si="0"/>
        <v>1.5209125475285171E-2</v>
      </c>
      <c r="E13" s="638">
        <f t="shared" si="1"/>
        <v>1.5495554960996806E-2</v>
      </c>
      <c r="F13" s="638"/>
      <c r="G13" s="638"/>
    </row>
    <row r="14" spans="1:15" x14ac:dyDescent="0.25">
      <c r="A14" s="1097">
        <v>44257</v>
      </c>
      <c r="B14" s="1107" t="s">
        <v>470</v>
      </c>
      <c r="C14" s="1099">
        <v>6359.2</v>
      </c>
      <c r="D14" s="638">
        <f t="shared" si="0"/>
        <v>-2.9962546816479401E-2</v>
      </c>
      <c r="E14" s="638">
        <f t="shared" si="1"/>
        <v>3.2641740724554508E-3</v>
      </c>
      <c r="F14" s="638"/>
      <c r="G14" s="638"/>
    </row>
    <row r="15" spans="1:15" x14ac:dyDescent="0.25">
      <c r="A15" s="1097">
        <v>44258</v>
      </c>
      <c r="B15" s="1107" t="s">
        <v>471</v>
      </c>
      <c r="C15" s="1099">
        <v>6376.75</v>
      </c>
      <c r="D15" s="638">
        <f t="shared" si="0"/>
        <v>3.4749034749034749E-2</v>
      </c>
      <c r="E15" s="638">
        <f t="shared" si="1"/>
        <v>2.7597811045414803E-3</v>
      </c>
      <c r="F15" s="638"/>
      <c r="G15" s="638"/>
    </row>
    <row r="16" spans="1:15" x14ac:dyDescent="0.25">
      <c r="A16" s="1097">
        <v>44259</v>
      </c>
      <c r="B16" s="1107" t="s">
        <v>465</v>
      </c>
      <c r="C16" s="1099">
        <v>6290.79</v>
      </c>
      <c r="D16" s="638">
        <f t="shared" si="0"/>
        <v>-3.7313432835820895E-3</v>
      </c>
      <c r="E16" s="638">
        <f t="shared" si="1"/>
        <v>-1.3480221115772146E-2</v>
      </c>
      <c r="F16" s="638"/>
      <c r="G16" s="638"/>
    </row>
    <row r="17" spans="1:16" x14ac:dyDescent="0.25">
      <c r="A17" s="1097">
        <v>44260</v>
      </c>
      <c r="B17" s="1107" t="s">
        <v>472</v>
      </c>
      <c r="C17" s="1099">
        <v>6258.74</v>
      </c>
      <c r="D17" s="638">
        <f t="shared" si="0"/>
        <v>2.6217228464419477E-2</v>
      </c>
      <c r="E17" s="638">
        <f t="shared" si="1"/>
        <v>-5.0947496260406377E-3</v>
      </c>
      <c r="F17" s="638"/>
      <c r="G17" s="638"/>
    </row>
    <row r="18" spans="1:16" x14ac:dyDescent="0.25">
      <c r="A18" s="1097">
        <v>44263</v>
      </c>
      <c r="B18" s="1107" t="s">
        <v>471</v>
      </c>
      <c r="C18" s="1099">
        <v>6248.46</v>
      </c>
      <c r="D18" s="638">
        <f t="shared" si="0"/>
        <v>-2.1897810218978103E-2</v>
      </c>
      <c r="E18" s="638">
        <f t="shared" si="1"/>
        <v>-1.6425031236318726E-3</v>
      </c>
      <c r="F18" s="638"/>
      <c r="G18" s="638"/>
    </row>
    <row r="19" spans="1:16" x14ac:dyDescent="0.25">
      <c r="A19" s="1097">
        <v>44264</v>
      </c>
      <c r="B19" s="1107" t="s">
        <v>468</v>
      </c>
      <c r="C19" s="1099">
        <v>6199.64</v>
      </c>
      <c r="D19" s="638">
        <f t="shared" si="0"/>
        <v>3.7313432835820895E-3</v>
      </c>
      <c r="E19" s="638">
        <f t="shared" si="1"/>
        <v>-7.8131251540379081E-3</v>
      </c>
      <c r="F19" s="638"/>
      <c r="G19" s="638"/>
    </row>
    <row r="20" spans="1:16" x14ac:dyDescent="0.25">
      <c r="A20" s="1097">
        <v>44265</v>
      </c>
      <c r="B20" s="1107" t="s">
        <v>471</v>
      </c>
      <c r="C20" s="1099">
        <v>6264.67</v>
      </c>
      <c r="D20" s="638">
        <f t="shared" si="0"/>
        <v>-3.7174721189591076E-3</v>
      </c>
      <c r="E20" s="638">
        <f t="shared" si="1"/>
        <v>1.0489318734636164E-2</v>
      </c>
      <c r="F20" s="638"/>
      <c r="G20" s="638"/>
    </row>
    <row r="21" spans="1:16" x14ac:dyDescent="0.25">
      <c r="A21" s="1097">
        <v>44267</v>
      </c>
      <c r="B21" s="1107" t="s">
        <v>285</v>
      </c>
      <c r="C21" s="1099">
        <v>6358.2</v>
      </c>
      <c r="D21" s="638">
        <f t="shared" si="0"/>
        <v>2.6119402985074626E-2</v>
      </c>
      <c r="E21" s="638">
        <f t="shared" si="1"/>
        <v>1.4929756874663748E-2</v>
      </c>
      <c r="F21" s="638"/>
      <c r="G21" s="638"/>
    </row>
    <row r="22" spans="1:16" x14ac:dyDescent="0.25">
      <c r="A22" s="1097">
        <v>44270</v>
      </c>
      <c r="B22" s="1107" t="s">
        <v>473</v>
      </c>
      <c r="C22" s="1099">
        <v>6324.25</v>
      </c>
      <c r="D22" s="638">
        <f t="shared" si="0"/>
        <v>3.6363636363636364E-3</v>
      </c>
      <c r="E22" s="638">
        <f t="shared" si="1"/>
        <v>-5.339561511119471E-3</v>
      </c>
      <c r="F22" s="638"/>
      <c r="G22" s="638"/>
      <c r="P22" s="300"/>
    </row>
    <row r="23" spans="1:16" x14ac:dyDescent="0.25">
      <c r="A23" s="1097">
        <v>44271</v>
      </c>
      <c r="B23" s="1107" t="s">
        <v>474</v>
      </c>
      <c r="C23" s="1099">
        <v>6309.69</v>
      </c>
      <c r="D23" s="638">
        <f t="shared" si="0"/>
        <v>-1.8115942028985508E-2</v>
      </c>
      <c r="E23" s="638">
        <f t="shared" si="1"/>
        <v>-2.3022492785706446E-3</v>
      </c>
      <c r="F23" s="638"/>
      <c r="G23" s="638"/>
      <c r="P23" s="300"/>
    </row>
    <row r="24" spans="1:16" x14ac:dyDescent="0.25">
      <c r="A24" s="1097">
        <v>44272</v>
      </c>
      <c r="B24" s="1107" t="s">
        <v>462</v>
      </c>
      <c r="C24" s="1099">
        <v>6277.22</v>
      </c>
      <c r="D24" s="638">
        <f t="shared" si="0"/>
        <v>4.4280442804428041E-2</v>
      </c>
      <c r="E24" s="638">
        <f t="shared" si="1"/>
        <v>-5.1460531341475328E-3</v>
      </c>
      <c r="F24" s="638"/>
      <c r="G24" s="638"/>
      <c r="P24" s="300"/>
    </row>
    <row r="25" spans="1:16" x14ac:dyDescent="0.25">
      <c r="A25" s="1097">
        <v>44273</v>
      </c>
      <c r="B25" s="1107" t="s">
        <v>461</v>
      </c>
      <c r="C25" s="1099">
        <v>6347.82</v>
      </c>
      <c r="D25" s="638">
        <f t="shared" si="0"/>
        <v>-2.1201413427561839E-2</v>
      </c>
      <c r="E25" s="638">
        <f t="shared" si="1"/>
        <v>1.1247016991598104E-2</v>
      </c>
      <c r="F25" s="638"/>
      <c r="G25" s="638"/>
      <c r="P25" s="300"/>
    </row>
    <row r="26" spans="1:16" x14ac:dyDescent="0.25">
      <c r="A26" s="1097">
        <v>44274</v>
      </c>
      <c r="B26" s="1107" t="s">
        <v>285</v>
      </c>
      <c r="C26" s="1099">
        <v>6356.16</v>
      </c>
      <c r="D26" s="638">
        <f t="shared" si="0"/>
        <v>-7.2202166064981952E-3</v>
      </c>
      <c r="E26" s="638">
        <f t="shared" si="1"/>
        <v>1.3138368762819592E-3</v>
      </c>
      <c r="F26" s="638"/>
      <c r="G26" s="638"/>
      <c r="P26" s="300"/>
    </row>
    <row r="27" spans="1:16" ht="15.75" customHeight="1" x14ac:dyDescent="0.25">
      <c r="A27" s="1097">
        <v>44277</v>
      </c>
      <c r="B27" s="1107" t="s">
        <v>471</v>
      </c>
      <c r="C27" s="1099">
        <v>6301.13</v>
      </c>
      <c r="D27" s="638">
        <f t="shared" si="0"/>
        <v>-2.5454545454545455E-2</v>
      </c>
      <c r="E27" s="638">
        <f t="shared" si="1"/>
        <v>-8.6577430398227465E-3</v>
      </c>
      <c r="F27" s="638"/>
      <c r="G27" s="638"/>
      <c r="P27" s="300"/>
    </row>
    <row r="28" spans="1:16" x14ac:dyDescent="0.25">
      <c r="A28" s="1097">
        <v>44278</v>
      </c>
      <c r="B28" s="1107" t="s">
        <v>475</v>
      </c>
      <c r="C28" s="1099">
        <v>6252.71</v>
      </c>
      <c r="D28" s="638">
        <f t="shared" si="0"/>
        <v>-4.4776119402985072E-2</v>
      </c>
      <c r="E28" s="638">
        <f t="shared" si="1"/>
        <v>-7.6843359841806264E-3</v>
      </c>
      <c r="F28" s="638"/>
      <c r="G28" s="638"/>
    </row>
    <row r="29" spans="1:16" x14ac:dyDescent="0.25">
      <c r="A29" s="1097">
        <v>44279</v>
      </c>
      <c r="B29" s="1107" t="s">
        <v>78</v>
      </c>
      <c r="C29" s="1099">
        <v>6156.14</v>
      </c>
      <c r="D29" s="638">
        <f t="shared" si="0"/>
        <v>1.5625E-2</v>
      </c>
      <c r="E29" s="638">
        <f t="shared" si="1"/>
        <v>-1.5444503263384949E-2</v>
      </c>
      <c r="F29" s="638"/>
      <c r="G29" s="638"/>
    </row>
    <row r="30" spans="1:16" x14ac:dyDescent="0.25">
      <c r="A30" s="1097">
        <v>44280</v>
      </c>
      <c r="B30" s="1107" t="s">
        <v>476</v>
      </c>
      <c r="C30" s="1099">
        <v>6122.87</v>
      </c>
      <c r="D30" s="638">
        <f t="shared" si="0"/>
        <v>8.0769230769230774E-2</v>
      </c>
      <c r="E30" s="638">
        <f t="shared" si="1"/>
        <v>-5.4043605246145206E-3</v>
      </c>
      <c r="F30" s="638"/>
      <c r="G30" s="638"/>
    </row>
    <row r="31" spans="1:16" x14ac:dyDescent="0.25">
      <c r="A31" s="1097">
        <v>44281</v>
      </c>
      <c r="B31" s="1107" t="s">
        <v>472</v>
      </c>
      <c r="C31" s="1099">
        <v>6195.56</v>
      </c>
      <c r="D31" s="638">
        <f t="shared" si="0"/>
        <v>-2.491103202846975E-2</v>
      </c>
      <c r="E31" s="638">
        <f t="shared" si="1"/>
        <v>1.1871883610137159E-2</v>
      </c>
      <c r="F31" s="638"/>
      <c r="G31" s="638"/>
    </row>
    <row r="32" spans="1:16" x14ac:dyDescent="0.25">
      <c r="A32" s="1097">
        <v>44284</v>
      </c>
      <c r="B32" s="1107" t="s">
        <v>464</v>
      </c>
      <c r="C32" s="1099">
        <v>6166.81</v>
      </c>
      <c r="D32" s="638">
        <f t="shared" si="0"/>
        <v>1.4598540145985401E-2</v>
      </c>
      <c r="E32" s="638">
        <f t="shared" si="1"/>
        <v>-4.6404199136155563E-3</v>
      </c>
      <c r="F32" s="638"/>
      <c r="G32" s="638"/>
    </row>
    <row r="33" spans="1:7" x14ac:dyDescent="0.25">
      <c r="A33" s="1097">
        <v>44285</v>
      </c>
      <c r="B33" s="1107" t="s">
        <v>477</v>
      </c>
      <c r="C33" s="1099">
        <v>6071.44</v>
      </c>
      <c r="D33" s="638">
        <f t="shared" si="0"/>
        <v>-6.1151079136690649E-2</v>
      </c>
      <c r="E33" s="638">
        <f t="shared" si="1"/>
        <v>-1.5465045947580807E-2</v>
      </c>
      <c r="F33" s="638"/>
      <c r="G33" s="638"/>
    </row>
    <row r="34" spans="1:7" x14ac:dyDescent="0.25">
      <c r="A34" s="1097">
        <v>44286</v>
      </c>
      <c r="B34" s="1107" t="s">
        <v>478</v>
      </c>
      <c r="C34" s="1099">
        <v>5985.52</v>
      </c>
      <c r="D34" s="638">
        <f t="shared" si="0"/>
        <v>-3.2567049808429116E-2</v>
      </c>
      <c r="E34" s="638">
        <f t="shared" si="1"/>
        <v>-1.4151502773641701E-2</v>
      </c>
      <c r="F34" s="638"/>
      <c r="G34" s="638"/>
    </row>
    <row r="35" spans="1:7" x14ac:dyDescent="0.25">
      <c r="A35" s="1097">
        <v>44287</v>
      </c>
      <c r="B35" s="1107" t="s">
        <v>478</v>
      </c>
      <c r="C35" s="1099">
        <v>6011.45</v>
      </c>
      <c r="D35" s="638">
        <f t="shared" si="0"/>
        <v>0</v>
      </c>
      <c r="E35" s="638">
        <f t="shared" si="1"/>
        <v>4.3321215199346721E-3</v>
      </c>
      <c r="F35" s="638"/>
      <c r="G35" s="638"/>
    </row>
    <row r="36" spans="1:7" x14ac:dyDescent="0.25">
      <c r="A36" s="1097">
        <v>44291</v>
      </c>
      <c r="B36" s="1107" t="s">
        <v>70</v>
      </c>
      <c r="C36" s="1099">
        <v>5970.28</v>
      </c>
      <c r="D36" s="638">
        <f t="shared" si="0"/>
        <v>9.9009900990099011E-3</v>
      </c>
      <c r="E36" s="638">
        <f t="shared" si="1"/>
        <v>-6.8485972602284097E-3</v>
      </c>
      <c r="F36" s="638"/>
      <c r="G36" s="638"/>
    </row>
    <row r="37" spans="1:7" x14ac:dyDescent="0.25">
      <c r="A37" s="1097">
        <v>44292</v>
      </c>
      <c r="B37" s="1107" t="s">
        <v>478</v>
      </c>
      <c r="C37" s="1099">
        <v>6002.77</v>
      </c>
      <c r="D37" s="638">
        <f t="shared" si="0"/>
        <v>-9.8039215686274508E-3</v>
      </c>
      <c r="E37" s="638">
        <f t="shared" si="1"/>
        <v>5.4419558211676322E-3</v>
      </c>
      <c r="F37" s="638"/>
      <c r="G37" s="638"/>
    </row>
    <row r="38" spans="1:7" x14ac:dyDescent="0.25">
      <c r="A38" s="1097">
        <v>44293</v>
      </c>
      <c r="B38" s="1107" t="s">
        <v>278</v>
      </c>
      <c r="C38" s="1099">
        <v>6036.61</v>
      </c>
      <c r="D38" s="638">
        <f t="shared" si="0"/>
        <v>-1.3861386138613862E-2</v>
      </c>
      <c r="E38" s="638">
        <f t="shared" si="1"/>
        <v>5.637397401532831E-3</v>
      </c>
      <c r="F38" s="638"/>
      <c r="G38" s="638"/>
    </row>
    <row r="39" spans="1:7" x14ac:dyDescent="0.25">
      <c r="A39" s="1097">
        <v>44294</v>
      </c>
      <c r="B39" s="1107" t="s">
        <v>77</v>
      </c>
      <c r="C39" s="1099">
        <v>6071.72</v>
      </c>
      <c r="D39" s="638">
        <f t="shared" si="0"/>
        <v>3.4136546184738957E-2</v>
      </c>
      <c r="E39" s="638">
        <f t="shared" si="1"/>
        <v>5.8161782854947702E-3</v>
      </c>
      <c r="F39" s="638"/>
      <c r="G39" s="638"/>
    </row>
    <row r="40" spans="1:7" x14ac:dyDescent="0.25">
      <c r="A40" s="1097">
        <v>44295</v>
      </c>
      <c r="B40" s="1107" t="s">
        <v>478</v>
      </c>
      <c r="C40" s="1099">
        <v>6070.2</v>
      </c>
      <c r="D40" s="638">
        <f t="shared" si="0"/>
        <v>-1.9417475728155338E-2</v>
      </c>
      <c r="E40" s="638">
        <f t="shared" si="1"/>
        <v>-2.5034092481215149E-4</v>
      </c>
      <c r="F40" s="638"/>
      <c r="G40" s="638"/>
    </row>
    <row r="41" spans="1:7" x14ac:dyDescent="0.25">
      <c r="A41" s="1097">
        <v>44298</v>
      </c>
      <c r="B41" s="1107" t="s">
        <v>478</v>
      </c>
      <c r="C41" s="1099">
        <v>5948.56</v>
      </c>
      <c r="D41" s="638">
        <f t="shared" si="0"/>
        <v>0</v>
      </c>
      <c r="E41" s="638">
        <f t="shared" si="1"/>
        <v>-2.0038878455404998E-2</v>
      </c>
      <c r="F41" s="638"/>
      <c r="G41" s="638"/>
    </row>
    <row r="42" spans="1:7" x14ac:dyDescent="0.25">
      <c r="A42" s="1097">
        <v>44299</v>
      </c>
      <c r="B42" s="1107" t="s">
        <v>80</v>
      </c>
      <c r="C42" s="1099">
        <v>5927.43</v>
      </c>
      <c r="D42" s="638">
        <f t="shared" si="0"/>
        <v>3.9603960396039604E-2</v>
      </c>
      <c r="E42" s="638">
        <f t="shared" si="1"/>
        <v>-3.5521201769840279E-3</v>
      </c>
      <c r="F42" s="638"/>
      <c r="G42" s="638"/>
    </row>
    <row r="43" spans="1:7" x14ac:dyDescent="0.25">
      <c r="A43" s="1097">
        <v>44300</v>
      </c>
      <c r="B43" s="1107" t="s">
        <v>281</v>
      </c>
      <c r="C43" s="1099">
        <v>6050.27</v>
      </c>
      <c r="D43" s="638">
        <f t="shared" si="0"/>
        <v>0.10476190476190476</v>
      </c>
      <c r="E43" s="638">
        <f t="shared" si="1"/>
        <v>2.0723989992290106E-2</v>
      </c>
      <c r="F43" s="638"/>
      <c r="G43" s="638"/>
    </row>
    <row r="44" spans="1:7" x14ac:dyDescent="0.25">
      <c r="A44" s="1097">
        <v>44301</v>
      </c>
      <c r="B44" s="1107" t="s">
        <v>282</v>
      </c>
      <c r="C44" s="1099">
        <v>6079.5</v>
      </c>
      <c r="D44" s="638">
        <f t="shared" si="0"/>
        <v>8.6206896551724137E-3</v>
      </c>
      <c r="E44" s="638">
        <f t="shared" si="1"/>
        <v>4.8311893518800915E-3</v>
      </c>
      <c r="F44" s="638"/>
      <c r="G44" s="638"/>
    </row>
    <row r="45" spans="1:7" x14ac:dyDescent="0.25">
      <c r="A45" s="1097">
        <v>44302</v>
      </c>
      <c r="B45" s="1107" t="s">
        <v>479</v>
      </c>
      <c r="C45" s="1099">
        <v>6086.25</v>
      </c>
      <c r="D45" s="638">
        <f t="shared" si="0"/>
        <v>9.4017094017094016E-2</v>
      </c>
      <c r="E45" s="638">
        <f t="shared" si="1"/>
        <v>1.1102886750555144E-3</v>
      </c>
      <c r="F45" s="638"/>
      <c r="G45" s="638"/>
    </row>
    <row r="46" spans="1:7" x14ac:dyDescent="0.25">
      <c r="A46" s="1097">
        <v>44305</v>
      </c>
      <c r="B46" s="1107" t="s">
        <v>480</v>
      </c>
      <c r="C46" s="1099">
        <v>6052.54</v>
      </c>
      <c r="D46" s="638">
        <f t="shared" si="0"/>
        <v>-3.90625E-2</v>
      </c>
      <c r="E46" s="638">
        <f t="shared" si="1"/>
        <v>-5.5387143150544323E-3</v>
      </c>
      <c r="F46" s="638"/>
      <c r="G46" s="638"/>
    </row>
    <row r="47" spans="1:7" x14ac:dyDescent="0.25">
      <c r="A47" s="1097">
        <v>44306</v>
      </c>
      <c r="B47" s="1107" t="s">
        <v>481</v>
      </c>
      <c r="C47" s="1099">
        <v>6038.32</v>
      </c>
      <c r="D47" s="638">
        <f t="shared" si="0"/>
        <v>8.130081300813009E-3</v>
      </c>
      <c r="E47" s="638">
        <f t="shared" si="1"/>
        <v>-2.3494268521976319E-3</v>
      </c>
      <c r="F47" s="638"/>
      <c r="G47" s="638"/>
    </row>
    <row r="48" spans="1:7" x14ac:dyDescent="0.25">
      <c r="A48" s="1097">
        <v>44307</v>
      </c>
      <c r="B48" s="1107" t="s">
        <v>482</v>
      </c>
      <c r="C48" s="1099">
        <v>5993.24</v>
      </c>
      <c r="D48" s="638">
        <f t="shared" si="0"/>
        <v>8.0645161290322578E-3</v>
      </c>
      <c r="E48" s="638">
        <f t="shared" si="1"/>
        <v>-7.465652698101447E-3</v>
      </c>
      <c r="F48" s="638"/>
      <c r="G48" s="638"/>
    </row>
    <row r="49" spans="1:7" x14ac:dyDescent="0.25">
      <c r="A49" s="1097">
        <v>44308</v>
      </c>
      <c r="B49" s="1107" t="s">
        <v>483</v>
      </c>
      <c r="C49" s="1099">
        <v>5994.18</v>
      </c>
      <c r="D49" s="638">
        <f t="shared" si="0"/>
        <v>-2.4E-2</v>
      </c>
      <c r="E49" s="638">
        <f t="shared" si="1"/>
        <v>1.5684337687135995E-4</v>
      </c>
      <c r="F49" s="638"/>
      <c r="G49" s="638"/>
    </row>
    <row r="50" spans="1:7" x14ac:dyDescent="0.25">
      <c r="A50" s="1097">
        <v>44309</v>
      </c>
      <c r="B50" s="1107" t="s">
        <v>483</v>
      </c>
      <c r="C50" s="1099">
        <v>6016.86</v>
      </c>
      <c r="D50" s="638">
        <f t="shared" si="0"/>
        <v>0</v>
      </c>
      <c r="E50" s="638">
        <f t="shared" si="1"/>
        <v>3.7836701600551504E-3</v>
      </c>
      <c r="F50" s="638"/>
      <c r="G50" s="638"/>
    </row>
    <row r="51" spans="1:7" x14ac:dyDescent="0.25">
      <c r="A51" s="1097">
        <v>44312</v>
      </c>
      <c r="B51" s="1107" t="s">
        <v>481</v>
      </c>
      <c r="C51" s="1099">
        <v>5964.82</v>
      </c>
      <c r="D51" s="638">
        <f t="shared" si="0"/>
        <v>1.6393442622950821E-2</v>
      </c>
      <c r="E51" s="638">
        <f t="shared" si="1"/>
        <v>-8.6490295602689726E-3</v>
      </c>
      <c r="F51" s="638"/>
      <c r="G51" s="638"/>
    </row>
    <row r="52" spans="1:7" x14ac:dyDescent="0.25">
      <c r="A52" s="1097">
        <v>44313</v>
      </c>
      <c r="B52" s="1107" t="s">
        <v>484</v>
      </c>
      <c r="C52" s="1099">
        <v>5959.62</v>
      </c>
      <c r="D52" s="638">
        <f t="shared" si="0"/>
        <v>-2.4193548387096774E-2</v>
      </c>
      <c r="E52" s="638">
        <f t="shared" si="1"/>
        <v>-8.717781928037759E-4</v>
      </c>
      <c r="F52" s="638"/>
      <c r="G52" s="638"/>
    </row>
    <row r="53" spans="1:7" x14ac:dyDescent="0.25">
      <c r="A53" s="1097">
        <v>44314</v>
      </c>
      <c r="B53" s="1107" t="s">
        <v>485</v>
      </c>
      <c r="C53" s="1099">
        <v>5974.47</v>
      </c>
      <c r="D53" s="638">
        <f t="shared" si="0"/>
        <v>-8.2644628099173556E-3</v>
      </c>
      <c r="E53" s="638">
        <f t="shared" si="1"/>
        <v>2.4917696094718059E-3</v>
      </c>
      <c r="F53" s="638"/>
      <c r="G53" s="638"/>
    </row>
    <row r="54" spans="1:7" x14ac:dyDescent="0.25">
      <c r="A54" s="1097">
        <v>44315</v>
      </c>
      <c r="B54" s="1107" t="s">
        <v>482</v>
      </c>
      <c r="C54" s="1099">
        <v>6012.96</v>
      </c>
      <c r="D54" s="638">
        <f t="shared" si="0"/>
        <v>4.1666666666666664E-2</v>
      </c>
      <c r="E54" s="638">
        <f t="shared" si="1"/>
        <v>6.4424124650387026E-3</v>
      </c>
      <c r="F54" s="638"/>
      <c r="G54" s="638"/>
    </row>
    <row r="55" spans="1:7" x14ac:dyDescent="0.25">
      <c r="A55" s="1097">
        <v>44316</v>
      </c>
      <c r="B55" s="1107" t="s">
        <v>483</v>
      </c>
      <c r="C55" s="1099">
        <v>5995.61</v>
      </c>
      <c r="D55" s="638">
        <f t="shared" si="0"/>
        <v>-2.4E-2</v>
      </c>
      <c r="E55" s="638">
        <f t="shared" si="1"/>
        <v>-2.885434128948199E-3</v>
      </c>
      <c r="F55" s="638"/>
      <c r="G55" s="638"/>
    </row>
    <row r="56" spans="1:7" x14ac:dyDescent="0.25">
      <c r="A56" s="1097">
        <v>44319</v>
      </c>
      <c r="B56" s="1107" t="s">
        <v>486</v>
      </c>
      <c r="C56" s="1099">
        <v>5952.59</v>
      </c>
      <c r="D56" s="638">
        <f t="shared" si="0"/>
        <v>-3.2786885245901641E-2</v>
      </c>
      <c r="E56" s="638">
        <f t="shared" si="1"/>
        <v>-7.1752498911702945E-3</v>
      </c>
      <c r="F56" s="638"/>
      <c r="G56" s="638"/>
    </row>
    <row r="57" spans="1:7" x14ac:dyDescent="0.25">
      <c r="A57" s="1097">
        <v>44320</v>
      </c>
      <c r="B57" s="1107" t="s">
        <v>282</v>
      </c>
      <c r="C57" s="1099">
        <v>5963.81</v>
      </c>
      <c r="D57" s="638">
        <f t="shared" si="0"/>
        <v>-8.4745762711864406E-3</v>
      </c>
      <c r="E57" s="638">
        <f t="shared" si="1"/>
        <v>1.884893802529698E-3</v>
      </c>
      <c r="F57" s="638"/>
      <c r="G57" s="638"/>
    </row>
    <row r="58" spans="1:7" x14ac:dyDescent="0.25">
      <c r="A58" s="1097">
        <v>44321</v>
      </c>
      <c r="B58" s="1107" t="s">
        <v>283</v>
      </c>
      <c r="C58" s="1099">
        <v>5975.91</v>
      </c>
      <c r="D58" s="638">
        <f t="shared" si="0"/>
        <v>1.7094017094017096E-2</v>
      </c>
      <c r="E58" s="638">
        <f t="shared" si="1"/>
        <v>2.0289043413521646E-3</v>
      </c>
      <c r="F58" s="638"/>
      <c r="G58" s="638"/>
    </row>
    <row r="59" spans="1:7" x14ac:dyDescent="0.25">
      <c r="A59" s="1097">
        <v>44322</v>
      </c>
      <c r="B59" s="1107" t="s">
        <v>483</v>
      </c>
      <c r="C59" s="1099">
        <v>5970.24</v>
      </c>
      <c r="D59" s="638">
        <f t="shared" si="0"/>
        <v>2.5210084033613446E-2</v>
      </c>
      <c r="E59" s="638">
        <f t="shared" si="1"/>
        <v>-9.4880947002215109E-4</v>
      </c>
      <c r="F59" s="638"/>
      <c r="G59" s="638"/>
    </row>
    <row r="60" spans="1:7" x14ac:dyDescent="0.25">
      <c r="A60" s="1097">
        <v>44323</v>
      </c>
      <c r="B60" s="1107" t="s">
        <v>283</v>
      </c>
      <c r="C60" s="1099">
        <v>5928.3</v>
      </c>
      <c r="D60" s="638">
        <f t="shared" si="0"/>
        <v>-2.4590163934426229E-2</v>
      </c>
      <c r="E60" s="638">
        <f t="shared" si="1"/>
        <v>-7.0248432223829534E-3</v>
      </c>
      <c r="F60" s="638"/>
      <c r="G60" s="638"/>
    </row>
    <row r="61" spans="1:7" x14ac:dyDescent="0.25">
      <c r="A61" s="1097">
        <v>44326</v>
      </c>
      <c r="B61" s="1107" t="s">
        <v>484</v>
      </c>
      <c r="C61" s="1099">
        <v>5975.78</v>
      </c>
      <c r="D61" s="638">
        <f t="shared" si="0"/>
        <v>1.680672268907563E-2</v>
      </c>
      <c r="E61" s="638">
        <f t="shared" si="1"/>
        <v>8.0090413777979454E-3</v>
      </c>
      <c r="F61" s="3" t="s">
        <v>16</v>
      </c>
      <c r="G61" s="3" t="s">
        <v>17</v>
      </c>
    </row>
    <row r="62" spans="1:7" x14ac:dyDescent="0.25">
      <c r="A62" s="1101">
        <v>44327</v>
      </c>
      <c r="B62" s="1107" t="s">
        <v>283</v>
      </c>
      <c r="C62" s="1099">
        <v>5938.35</v>
      </c>
      <c r="D62" s="638">
        <f t="shared" si="0"/>
        <v>-1.6528925619834711E-2</v>
      </c>
      <c r="E62" s="638">
        <f t="shared" si="1"/>
        <v>-6.2636174691838358E-3</v>
      </c>
      <c r="F62" s="638">
        <f>$F$3+$G$3*E62</f>
        <v>0.1771494347103674</v>
      </c>
      <c r="G62" s="638">
        <f>D62-F62</f>
        <v>-0.19367836033020211</v>
      </c>
    </row>
    <row r="63" spans="1:7" x14ac:dyDescent="0.25">
      <c r="A63" s="1101">
        <v>44333</v>
      </c>
      <c r="B63" s="1107" t="s">
        <v>281</v>
      </c>
      <c r="C63" s="1099">
        <v>5833.85</v>
      </c>
      <c r="D63" s="638">
        <f t="shared" si="0"/>
        <v>-2.5210084033613446E-2</v>
      </c>
      <c r="E63" s="638">
        <f t="shared" si="1"/>
        <v>-1.7597480781698618E-2</v>
      </c>
      <c r="F63" s="638">
        <f t="shared" ref="F63:F82" si="2">$F$3+$G$3*E63</f>
        <v>0.16717144463065131</v>
      </c>
      <c r="G63" s="638">
        <f t="shared" ref="G63:G82" si="3">D63-F63</f>
        <v>-0.19238152866426475</v>
      </c>
    </row>
    <row r="64" spans="1:7" x14ac:dyDescent="0.25">
      <c r="A64" s="1101">
        <v>44334</v>
      </c>
      <c r="B64" s="1107" t="s">
        <v>281</v>
      </c>
      <c r="C64" s="1106">
        <v>5834.39</v>
      </c>
      <c r="D64" s="638">
        <f t="shared" si="0"/>
        <v>0</v>
      </c>
      <c r="E64" s="638">
        <f t="shared" si="1"/>
        <v>9.2563230113897949E-5</v>
      </c>
      <c r="F64" s="638">
        <f t="shared" si="2"/>
        <v>0.18274522373778981</v>
      </c>
      <c r="G64" s="638">
        <f t="shared" si="3"/>
        <v>-0.18274522373778981</v>
      </c>
    </row>
    <row r="65" spans="1:7" x14ac:dyDescent="0.25">
      <c r="A65" s="1101">
        <v>44335</v>
      </c>
      <c r="B65" s="1107" t="s">
        <v>282</v>
      </c>
      <c r="C65" s="1099">
        <v>5760.58</v>
      </c>
      <c r="D65" s="638">
        <f t="shared" si="0"/>
        <v>8.6206896551724137E-3</v>
      </c>
      <c r="E65" s="638">
        <f t="shared" si="1"/>
        <v>-1.2650851245802971E-2</v>
      </c>
      <c r="F65" s="638">
        <f t="shared" si="2"/>
        <v>0.17152630749393441</v>
      </c>
      <c r="G65" s="638">
        <f t="shared" si="3"/>
        <v>-0.16290561783876201</v>
      </c>
    </row>
    <row r="66" spans="1:7" x14ac:dyDescent="0.25">
      <c r="A66" s="1101">
        <v>44336</v>
      </c>
      <c r="B66" s="1107" t="s">
        <v>483</v>
      </c>
      <c r="C66" s="1099">
        <v>5797.59</v>
      </c>
      <c r="D66" s="638">
        <f t="shared" si="0"/>
        <v>4.2735042735042736E-2</v>
      </c>
      <c r="E66" s="638">
        <f t="shared" si="1"/>
        <v>6.4247002905957768E-3</v>
      </c>
      <c r="F66" s="638">
        <f t="shared" si="2"/>
        <v>0.18831984547362154</v>
      </c>
      <c r="G66" s="638">
        <f t="shared" si="3"/>
        <v>-0.14558480273857882</v>
      </c>
    </row>
    <row r="67" spans="1:7" x14ac:dyDescent="0.25">
      <c r="A67" s="1101">
        <v>44337</v>
      </c>
      <c r="B67" s="1107" t="s">
        <v>486</v>
      </c>
      <c r="C67" s="1099">
        <v>5773.12</v>
      </c>
      <c r="D67" s="638">
        <f t="shared" si="0"/>
        <v>-3.2786885245901641E-2</v>
      </c>
      <c r="E67" s="638">
        <f t="shared" si="1"/>
        <v>-4.2207192988811303E-3</v>
      </c>
      <c r="F67" s="638">
        <f t="shared" si="2"/>
        <v>0.17894794040212411</v>
      </c>
      <c r="G67" s="638">
        <f t="shared" si="3"/>
        <v>-0.21173482564802576</v>
      </c>
    </row>
    <row r="68" spans="1:7" x14ac:dyDescent="0.25">
      <c r="A68" s="1101">
        <v>44340</v>
      </c>
      <c r="B68" s="1107" t="s">
        <v>482</v>
      </c>
      <c r="C68" s="1099">
        <v>5763.63</v>
      </c>
      <c r="D68" s="638">
        <f t="shared" ref="D68:D82" si="4">(B68-B67)/B67</f>
        <v>5.9322033898305086E-2</v>
      </c>
      <c r="E68" s="638">
        <f t="shared" ref="E68:E82" si="5">(C68-C67)/C67</f>
        <v>-1.6438251759879894E-3</v>
      </c>
      <c r="F68" s="638">
        <f t="shared" si="2"/>
        <v>0.18121655996155669</v>
      </c>
      <c r="G68" s="638">
        <f t="shared" si="3"/>
        <v>-0.1218945260632516</v>
      </c>
    </row>
    <row r="69" spans="1:7" x14ac:dyDescent="0.25">
      <c r="A69" s="1101">
        <v>44341</v>
      </c>
      <c r="B69" s="1107" t="s">
        <v>484</v>
      </c>
      <c r="C69" s="1099">
        <v>5815.83</v>
      </c>
      <c r="D69" s="638">
        <f t="shared" si="4"/>
        <v>-3.2000000000000001E-2</v>
      </c>
      <c r="E69" s="638">
        <f t="shared" si="5"/>
        <v>9.0567923339978131E-3</v>
      </c>
      <c r="F69" s="638">
        <f t="shared" si="2"/>
        <v>0.19063705961091978</v>
      </c>
      <c r="G69" s="638">
        <f t="shared" si="3"/>
        <v>-0.22263705961091979</v>
      </c>
    </row>
    <row r="70" spans="1:7" x14ac:dyDescent="0.25">
      <c r="A70" s="1101">
        <v>44343</v>
      </c>
      <c r="B70" s="1107" t="s">
        <v>485</v>
      </c>
      <c r="C70" s="1099">
        <v>5841.82</v>
      </c>
      <c r="D70" s="638">
        <f t="shared" si="4"/>
        <v>-8.2644628099173556E-3</v>
      </c>
      <c r="E70" s="638">
        <f t="shared" si="5"/>
        <v>4.4688376379639332E-3</v>
      </c>
      <c r="F70" s="638">
        <f t="shared" si="2"/>
        <v>0.18659796321625402</v>
      </c>
      <c r="G70" s="638">
        <f t="shared" si="3"/>
        <v>-0.19486242602617138</v>
      </c>
    </row>
    <row r="71" spans="1:7" x14ac:dyDescent="0.25">
      <c r="A71" s="1101">
        <v>44344</v>
      </c>
      <c r="B71" s="1107" t="s">
        <v>486</v>
      </c>
      <c r="C71" s="1099">
        <v>5848.61</v>
      </c>
      <c r="D71" s="638">
        <f t="shared" si="4"/>
        <v>-1.6666666666666666E-2</v>
      </c>
      <c r="E71" s="638">
        <f t="shared" si="5"/>
        <v>1.1623090064397678E-3</v>
      </c>
      <c r="F71" s="638">
        <f t="shared" si="2"/>
        <v>0.18368699552819173</v>
      </c>
      <c r="G71" s="638">
        <f t="shared" si="3"/>
        <v>-0.2003536621948584</v>
      </c>
    </row>
    <row r="72" spans="1:7" x14ac:dyDescent="0.25">
      <c r="A72" s="1102">
        <v>44347</v>
      </c>
      <c r="B72" s="1116" t="s">
        <v>485</v>
      </c>
      <c r="C72" s="1106">
        <v>5947.46</v>
      </c>
      <c r="D72" s="638">
        <f t="shared" si="4"/>
        <v>1.6949152542372881E-2</v>
      </c>
      <c r="E72" s="638">
        <f t="shared" si="5"/>
        <v>1.6901451797948636E-2</v>
      </c>
      <c r="F72" s="638">
        <f t="shared" si="2"/>
        <v>0.19754326027275612</v>
      </c>
      <c r="G72" s="638">
        <f t="shared" si="3"/>
        <v>-0.18059410773038323</v>
      </c>
    </row>
    <row r="73" spans="1:7" x14ac:dyDescent="0.25">
      <c r="A73" s="1103">
        <v>44349</v>
      </c>
      <c r="B73" s="1107" t="s">
        <v>483</v>
      </c>
      <c r="C73" s="1099">
        <v>6031.57</v>
      </c>
      <c r="D73" s="638">
        <f t="shared" si="4"/>
        <v>1.6666666666666666E-2</v>
      </c>
      <c r="E73" s="638">
        <f t="shared" si="5"/>
        <v>1.4142171616118422E-2</v>
      </c>
      <c r="F73" s="638">
        <f t="shared" si="2"/>
        <v>0.19511407354954424</v>
      </c>
      <c r="G73" s="638">
        <f t="shared" si="3"/>
        <v>-0.17844740688287758</v>
      </c>
    </row>
    <row r="74" spans="1:7" x14ac:dyDescent="0.25">
      <c r="A74" s="1103">
        <v>44350</v>
      </c>
      <c r="B74" s="1107" t="s">
        <v>481</v>
      </c>
      <c r="C74" s="1099">
        <v>6091.51</v>
      </c>
      <c r="D74" s="638">
        <f t="shared" si="4"/>
        <v>1.6393442622950821E-2</v>
      </c>
      <c r="E74" s="638">
        <f t="shared" si="5"/>
        <v>9.9377110768838813E-3</v>
      </c>
      <c r="F74" s="638">
        <f t="shared" si="2"/>
        <v>0.19141259379861794</v>
      </c>
      <c r="G74" s="638">
        <f t="shared" si="3"/>
        <v>-0.17501915117566713</v>
      </c>
    </row>
    <row r="75" spans="1:7" x14ac:dyDescent="0.25">
      <c r="A75" s="1103">
        <v>44351</v>
      </c>
      <c r="B75" s="1107" t="s">
        <v>484</v>
      </c>
      <c r="C75" s="1099">
        <v>6065.16</v>
      </c>
      <c r="D75" s="638">
        <f t="shared" si="4"/>
        <v>-2.4193548387096774E-2</v>
      </c>
      <c r="E75" s="638">
        <f t="shared" si="5"/>
        <v>-4.3256926443526094E-3</v>
      </c>
      <c r="F75" s="638">
        <f t="shared" si="2"/>
        <v>0.1788555250472828</v>
      </c>
      <c r="G75" s="638">
        <f t="shared" si="3"/>
        <v>-0.20304907343437958</v>
      </c>
    </row>
    <row r="76" spans="1:7" x14ac:dyDescent="0.25">
      <c r="A76" s="1103">
        <v>44354</v>
      </c>
      <c r="B76" s="1116" t="s">
        <v>485</v>
      </c>
      <c r="C76" s="1099">
        <v>6069.93</v>
      </c>
      <c r="D76" s="638">
        <f t="shared" si="4"/>
        <v>-8.2644628099173556E-3</v>
      </c>
      <c r="E76" s="638">
        <f t="shared" si="5"/>
        <v>7.8645905466639575E-4</v>
      </c>
      <c r="F76" s="638">
        <f t="shared" si="2"/>
        <v>0.18335610861109652</v>
      </c>
      <c r="G76" s="638">
        <f t="shared" si="3"/>
        <v>-0.19162057142101388</v>
      </c>
    </row>
    <row r="77" spans="1:7" x14ac:dyDescent="0.25">
      <c r="A77" s="1103">
        <v>44355</v>
      </c>
      <c r="B77" s="1107" t="s">
        <v>485</v>
      </c>
      <c r="C77" s="1099">
        <v>5999.36</v>
      </c>
      <c r="D77" s="638">
        <f t="shared" si="4"/>
        <v>0</v>
      </c>
      <c r="E77" s="638">
        <f t="shared" si="5"/>
        <v>-1.1626163728412126E-2</v>
      </c>
      <c r="F77" s="638">
        <f t="shared" si="2"/>
        <v>0.1724284113574992</v>
      </c>
      <c r="G77" s="638">
        <f t="shared" si="3"/>
        <v>-0.1724284113574992</v>
      </c>
    </row>
    <row r="78" spans="1:7" x14ac:dyDescent="0.25">
      <c r="A78" s="1103">
        <v>44356</v>
      </c>
      <c r="B78" s="1107" t="s">
        <v>485</v>
      </c>
      <c r="C78" s="1099">
        <v>6047.47</v>
      </c>
      <c r="D78" s="638">
        <f t="shared" si="4"/>
        <v>0</v>
      </c>
      <c r="E78" s="638">
        <f t="shared" si="5"/>
        <v>8.0191887134628669E-3</v>
      </c>
      <c r="F78" s="638">
        <f t="shared" si="2"/>
        <v>0.18972358480123655</v>
      </c>
      <c r="G78" s="638">
        <f t="shared" si="3"/>
        <v>-0.18972358480123655</v>
      </c>
    </row>
    <row r="79" spans="1:7" x14ac:dyDescent="0.25">
      <c r="A79" s="1103">
        <v>44357</v>
      </c>
      <c r="B79" s="1107" t="s">
        <v>487</v>
      </c>
      <c r="C79" s="1099">
        <v>6107.53</v>
      </c>
      <c r="D79" s="638">
        <f t="shared" si="4"/>
        <v>7.4999999999999997E-2</v>
      </c>
      <c r="E79" s="638">
        <f t="shared" si="5"/>
        <v>9.9314258689996784E-3</v>
      </c>
      <c r="F79" s="638">
        <f t="shared" si="2"/>
        <v>0.19140706049190792</v>
      </c>
      <c r="G79" s="638">
        <f t="shared" si="3"/>
        <v>-0.11640706049190792</v>
      </c>
    </row>
    <row r="80" spans="1:7" x14ac:dyDescent="0.25">
      <c r="A80" s="1103">
        <v>44358</v>
      </c>
      <c r="B80" s="1107" t="s">
        <v>488</v>
      </c>
      <c r="C80" s="1099">
        <v>6095.49</v>
      </c>
      <c r="D80" s="638">
        <f t="shared" si="4"/>
        <v>4.6511627906976744E-2</v>
      </c>
      <c r="E80" s="638">
        <f t="shared" si="5"/>
        <v>-1.9713370216765148E-3</v>
      </c>
      <c r="F80" s="638">
        <f t="shared" si="2"/>
        <v>0.18092822844941811</v>
      </c>
      <c r="G80" s="638">
        <f t="shared" si="3"/>
        <v>-0.13441660054244137</v>
      </c>
    </row>
    <row r="81" spans="1:7" x14ac:dyDescent="0.25">
      <c r="A81" s="1103">
        <v>44361</v>
      </c>
      <c r="B81" s="1107" t="s">
        <v>489</v>
      </c>
      <c r="C81" s="1099">
        <v>6080.38</v>
      </c>
      <c r="D81" s="638">
        <f t="shared" si="4"/>
        <v>1.4814814814814815E-2</v>
      </c>
      <c r="E81" s="638">
        <f t="shared" si="5"/>
        <v>-2.4788819274577881E-3</v>
      </c>
      <c r="F81" s="638">
        <f t="shared" si="2"/>
        <v>0.18048140128243575</v>
      </c>
      <c r="G81" s="638">
        <f t="shared" si="3"/>
        <v>-0.16566658646762095</v>
      </c>
    </row>
    <row r="82" spans="1:7" x14ac:dyDescent="0.25">
      <c r="A82" s="1103">
        <v>44362</v>
      </c>
      <c r="B82" s="1107" t="s">
        <v>488</v>
      </c>
      <c r="C82" s="1099">
        <v>6089.03</v>
      </c>
      <c r="D82" s="638">
        <f t="shared" si="4"/>
        <v>-1.4598540145985401E-2</v>
      </c>
      <c r="E82" s="638">
        <f t="shared" si="5"/>
        <v>1.4226084553925307E-3</v>
      </c>
      <c r="F82" s="638">
        <f t="shared" si="2"/>
        <v>0.18391615528138358</v>
      </c>
      <c r="G82" s="638">
        <f t="shared" si="3"/>
        <v>-0.19851469542736899</v>
      </c>
    </row>
  </sheetData>
  <mergeCells count="8">
    <mergeCell ref="I10:J10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DD899-FDDD-4506-AEBC-915CC66E5684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3" max="3" width="10.85546875" bestFit="1" customWidth="1"/>
    <col min="4" max="4" width="23.140625" bestFit="1" customWidth="1"/>
    <col min="5" max="5" width="20.7109375" bestFit="1" customWidth="1"/>
    <col min="6" max="6" width="22.42578125" bestFit="1" customWidth="1"/>
    <col min="7" max="7" width="21.7109375" bestFit="1" customWidth="1"/>
    <col min="9" max="9" width="16" bestFit="1" customWidth="1"/>
    <col min="10" max="10" width="9.85546875" bestFit="1" customWidth="1"/>
    <col min="11" max="11" width="12" bestFit="1" customWidth="1"/>
    <col min="12" max="12" width="12.140625" bestFit="1" customWidth="1"/>
    <col min="13" max="13" width="22.85546875" bestFit="1" customWidth="1"/>
    <col min="14" max="14" width="6.5703125" bestFit="1" customWidth="1"/>
    <col min="15" max="15" width="6" bestFit="1" customWidth="1"/>
  </cols>
  <sheetData>
    <row r="1" spans="1:15" x14ac:dyDescent="0.25">
      <c r="A1" s="1" t="s">
        <v>0</v>
      </c>
      <c r="B1" s="4" t="s">
        <v>297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x14ac:dyDescent="0.25">
      <c r="A2" s="1097">
        <v>44139</v>
      </c>
      <c r="B2" s="1110">
        <v>208.75</v>
      </c>
      <c r="C2" s="1099">
        <v>5105.1899999999996</v>
      </c>
      <c r="D2" s="638"/>
      <c r="E2" s="638"/>
      <c r="F2" s="638"/>
      <c r="G2" s="638"/>
    </row>
    <row r="3" spans="1:15" ht="15.75" thickBot="1" x14ac:dyDescent="0.3">
      <c r="A3" s="1097">
        <v>44140</v>
      </c>
      <c r="B3" s="1110">
        <v>211.25</v>
      </c>
      <c r="C3" s="1099">
        <v>5260.32</v>
      </c>
      <c r="D3" s="638">
        <f>(B3-B2)/B2</f>
        <v>1.1976047904191617E-2</v>
      </c>
      <c r="E3" s="638">
        <f>(C3-C2)/C2</f>
        <v>3.0386724098417518E-2</v>
      </c>
      <c r="F3" s="1100">
        <f>I12</f>
        <v>0.4381877197540438</v>
      </c>
      <c r="G3" s="1100">
        <f>K7</f>
        <v>0.77727308138604512</v>
      </c>
      <c r="I3" s="916" t="s">
        <v>673</v>
      </c>
      <c r="J3" s="916"/>
      <c r="K3" s="916"/>
      <c r="L3" s="916"/>
      <c r="M3" s="916"/>
      <c r="N3" s="916"/>
      <c r="O3" s="916"/>
    </row>
    <row r="4" spans="1:15" ht="15.75" thickTop="1" x14ac:dyDescent="0.25">
      <c r="A4" s="1097">
        <v>44141</v>
      </c>
      <c r="B4" s="1110">
        <v>210</v>
      </c>
      <c r="C4" s="1099">
        <v>5335.52</v>
      </c>
      <c r="D4" s="638">
        <f t="shared" ref="D4:D67" si="0">(B4-B3)/B3</f>
        <v>-5.9171597633136093E-3</v>
      </c>
      <c r="E4" s="638">
        <f t="shared" ref="E4:E67" si="1">(C4-C3)/C3</f>
        <v>1.4295708245886321E-2</v>
      </c>
      <c r="F4" s="638"/>
      <c r="G4" s="638"/>
      <c r="I4" s="917" t="s">
        <v>664</v>
      </c>
      <c r="J4" s="918"/>
      <c r="K4" s="921" t="s">
        <v>665</v>
      </c>
      <c r="L4" s="922"/>
      <c r="M4" s="314" t="s">
        <v>666</v>
      </c>
      <c r="N4" s="922" t="s">
        <v>667</v>
      </c>
      <c r="O4" s="924" t="s">
        <v>630</v>
      </c>
    </row>
    <row r="5" spans="1:15" ht="15.75" thickBot="1" x14ac:dyDescent="0.3">
      <c r="A5" s="1097">
        <v>44144</v>
      </c>
      <c r="B5" s="1110">
        <v>212.5</v>
      </c>
      <c r="C5" s="1099">
        <v>5356</v>
      </c>
      <c r="D5" s="638">
        <f t="shared" si="0"/>
        <v>1.1904761904761904E-2</v>
      </c>
      <c r="E5" s="638">
        <f t="shared" si="1"/>
        <v>3.8384262452393699E-3</v>
      </c>
      <c r="F5" s="638"/>
      <c r="G5" s="638"/>
      <c r="I5" s="919"/>
      <c r="J5" s="920"/>
      <c r="K5" s="315" t="s">
        <v>668</v>
      </c>
      <c r="L5" s="316" t="s">
        <v>669</v>
      </c>
      <c r="M5" s="316" t="s">
        <v>670</v>
      </c>
      <c r="N5" s="923"/>
      <c r="O5" s="925"/>
    </row>
    <row r="6" spans="1:15" ht="17.25" customHeight="1" thickTop="1" x14ac:dyDescent="0.25">
      <c r="A6" s="1097">
        <v>44145</v>
      </c>
      <c r="B6" s="1110">
        <v>220</v>
      </c>
      <c r="C6" s="1099">
        <v>5462.73</v>
      </c>
      <c r="D6" s="638">
        <f t="shared" si="0"/>
        <v>3.5294117647058823E-2</v>
      </c>
      <c r="E6" s="638">
        <f t="shared" si="1"/>
        <v>1.9927184466019335E-2</v>
      </c>
      <c r="F6" s="638"/>
      <c r="G6" s="638"/>
      <c r="I6" s="926" t="s">
        <v>671</v>
      </c>
      <c r="J6" s="317" t="s">
        <v>672</v>
      </c>
      <c r="K6" s="318">
        <v>-273096.55089872843</v>
      </c>
      <c r="L6" s="319">
        <v>3389312.8873973018</v>
      </c>
      <c r="M6" s="320"/>
      <c r="N6" s="319">
        <v>-8.0575786294089499E-2</v>
      </c>
      <c r="O6" s="321">
        <v>0.93606157211824859</v>
      </c>
    </row>
    <row r="7" spans="1:15" ht="15.75" thickBot="1" x14ac:dyDescent="0.3">
      <c r="A7" s="1097">
        <v>44146</v>
      </c>
      <c r="B7" s="1110">
        <v>218.75</v>
      </c>
      <c r="C7" s="1099">
        <v>5509.51</v>
      </c>
      <c r="D7" s="638">
        <f t="shared" si="0"/>
        <v>-5.681818181818182E-3</v>
      </c>
      <c r="E7" s="638">
        <f t="shared" si="1"/>
        <v>8.5634838258527614E-3</v>
      </c>
      <c r="F7" s="638"/>
      <c r="G7" s="638"/>
      <c r="I7" s="927"/>
      <c r="J7" s="322" t="s">
        <v>679</v>
      </c>
      <c r="K7" s="323">
        <v>0.77727308138604512</v>
      </c>
      <c r="L7" s="324">
        <v>0.26280016252279431</v>
      </c>
      <c r="M7" s="324">
        <v>0.36476030889530087</v>
      </c>
      <c r="N7" s="324">
        <v>2.9576582979419861</v>
      </c>
      <c r="O7" s="325">
        <v>4.5056311838238662E-3</v>
      </c>
    </row>
    <row r="8" spans="1:15" ht="15.75" thickTop="1" x14ac:dyDescent="0.25">
      <c r="A8" s="1097">
        <v>44147</v>
      </c>
      <c r="B8" s="1110">
        <v>220</v>
      </c>
      <c r="C8" s="1099">
        <v>5458.6</v>
      </c>
      <c r="D8" s="638">
        <f t="shared" si="0"/>
        <v>5.7142857142857143E-3</v>
      </c>
      <c r="E8" s="638">
        <f t="shared" si="1"/>
        <v>-9.2403861686429205E-3</v>
      </c>
      <c r="F8" s="638"/>
      <c r="G8" s="638"/>
      <c r="I8" s="928" t="s">
        <v>702</v>
      </c>
      <c r="J8" s="928"/>
      <c r="K8" s="928"/>
      <c r="L8" s="928"/>
      <c r="M8" s="928"/>
      <c r="N8" s="928"/>
      <c r="O8" s="928"/>
    </row>
    <row r="9" spans="1:15" x14ac:dyDescent="0.25">
      <c r="A9" s="1097">
        <v>44148</v>
      </c>
      <c r="B9" s="1110">
        <v>218.75</v>
      </c>
      <c r="C9" s="1099">
        <v>5461.05</v>
      </c>
      <c r="D9" s="638">
        <f t="shared" si="0"/>
        <v>-5.681818181818182E-3</v>
      </c>
      <c r="E9" s="638">
        <f t="shared" si="1"/>
        <v>4.4883303411127722E-4</v>
      </c>
      <c r="F9" s="638"/>
      <c r="G9" s="638"/>
    </row>
    <row r="10" spans="1:15" ht="15.75" thickBot="1" x14ac:dyDescent="0.3">
      <c r="A10" s="1097">
        <v>44151</v>
      </c>
      <c r="B10" s="1110">
        <v>220</v>
      </c>
      <c r="C10" s="1099">
        <v>5494.87</v>
      </c>
      <c r="D10" s="638">
        <f t="shared" si="0"/>
        <v>5.7142857142857143E-3</v>
      </c>
      <c r="E10" s="638">
        <f t="shared" si="1"/>
        <v>6.1929482425540344E-3</v>
      </c>
      <c r="F10" s="638"/>
      <c r="G10" s="638"/>
      <c r="I10" s="916" t="s">
        <v>674</v>
      </c>
      <c r="J10" s="916"/>
      <c r="K10" s="313"/>
    </row>
    <row r="11" spans="1:15" ht="16.5" thickTop="1" thickBot="1" x14ac:dyDescent="0.3">
      <c r="A11" s="1097">
        <v>44152</v>
      </c>
      <c r="B11" s="1110">
        <v>218.75</v>
      </c>
      <c r="C11" s="1099">
        <v>5529.93</v>
      </c>
      <c r="D11" s="638">
        <f t="shared" si="0"/>
        <v>-5.681818181818182E-3</v>
      </c>
      <c r="E11" s="638">
        <f t="shared" si="1"/>
        <v>6.380496717847811E-3</v>
      </c>
      <c r="F11" s="638"/>
      <c r="G11" s="638"/>
      <c r="I11" s="466" t="s">
        <v>675</v>
      </c>
      <c r="J11" s="467" t="s">
        <v>676</v>
      </c>
      <c r="K11" s="313"/>
    </row>
    <row r="12" spans="1:15" ht="16.5" thickTop="1" thickBot="1" x14ac:dyDescent="0.3">
      <c r="A12" s="1097">
        <v>44153</v>
      </c>
      <c r="B12" s="1110">
        <v>222.5</v>
      </c>
      <c r="C12" s="1099">
        <v>5557.51</v>
      </c>
      <c r="D12" s="638">
        <f t="shared" si="0"/>
        <v>1.7142857142857144E-2</v>
      </c>
      <c r="E12" s="638">
        <f t="shared" si="1"/>
        <v>4.9874049038595289E-3</v>
      </c>
      <c r="F12" s="638"/>
      <c r="G12" s="638"/>
      <c r="I12" s="468">
        <v>0.4381877197540438</v>
      </c>
      <c r="J12" s="469">
        <v>2</v>
      </c>
      <c r="K12" s="313"/>
    </row>
    <row r="13" spans="1:15" ht="15.75" thickTop="1" x14ac:dyDescent="0.25">
      <c r="A13" s="1097">
        <v>44154</v>
      </c>
      <c r="B13" s="1110">
        <v>222.5</v>
      </c>
      <c r="C13" s="1099">
        <v>5594.05</v>
      </c>
      <c r="D13" s="638">
        <f t="shared" si="0"/>
        <v>0</v>
      </c>
      <c r="E13" s="638">
        <f t="shared" si="1"/>
        <v>6.5748869547693056E-3</v>
      </c>
      <c r="F13" s="638"/>
      <c r="G13" s="638"/>
    </row>
    <row r="14" spans="1:15" x14ac:dyDescent="0.25">
      <c r="A14" s="1097">
        <v>44155</v>
      </c>
      <c r="B14" s="1110">
        <v>218.75</v>
      </c>
      <c r="C14" s="1099">
        <v>5571.65</v>
      </c>
      <c r="D14" s="638">
        <f t="shared" si="0"/>
        <v>-1.6853932584269662E-2</v>
      </c>
      <c r="E14" s="638">
        <f t="shared" si="1"/>
        <v>-4.0042545204280518E-3</v>
      </c>
      <c r="F14" s="638"/>
      <c r="G14" s="638"/>
    </row>
    <row r="15" spans="1:15" x14ac:dyDescent="0.25">
      <c r="A15" s="1097">
        <v>44158</v>
      </c>
      <c r="B15" s="1110">
        <v>217.5</v>
      </c>
      <c r="C15" s="1099">
        <v>5652.76</v>
      </c>
      <c r="D15" s="638">
        <f t="shared" si="0"/>
        <v>-5.7142857142857143E-3</v>
      </c>
      <c r="E15" s="638">
        <f t="shared" si="1"/>
        <v>1.4557626555867757E-2</v>
      </c>
      <c r="F15" s="638"/>
      <c r="G15" s="638"/>
    </row>
    <row r="16" spans="1:15" x14ac:dyDescent="0.25">
      <c r="A16" s="1097">
        <v>44159</v>
      </c>
      <c r="B16" s="1110">
        <v>220</v>
      </c>
      <c r="C16" s="1099">
        <v>5701.02</v>
      </c>
      <c r="D16" s="638">
        <f t="shared" si="0"/>
        <v>1.1494252873563218E-2</v>
      </c>
      <c r="E16" s="638">
        <f t="shared" si="1"/>
        <v>8.5374224272745016E-3</v>
      </c>
      <c r="F16" s="638"/>
      <c r="G16" s="638"/>
    </row>
    <row r="17" spans="1:16" x14ac:dyDescent="0.25">
      <c r="A17" s="1097">
        <v>44160</v>
      </c>
      <c r="B17" s="1110">
        <v>228.75</v>
      </c>
      <c r="C17" s="1099">
        <v>5679.24</v>
      </c>
      <c r="D17" s="638">
        <f t="shared" si="0"/>
        <v>3.9772727272727272E-2</v>
      </c>
      <c r="E17" s="638">
        <f t="shared" si="1"/>
        <v>-3.8203689866025121E-3</v>
      </c>
      <c r="F17" s="638"/>
      <c r="G17" s="638"/>
    </row>
    <row r="18" spans="1:16" x14ac:dyDescent="0.25">
      <c r="A18" s="1097">
        <v>44161</v>
      </c>
      <c r="B18" s="1110">
        <v>232.5</v>
      </c>
      <c r="C18" s="1099">
        <v>5759.91</v>
      </c>
      <c r="D18" s="638">
        <f t="shared" si="0"/>
        <v>1.6393442622950821E-2</v>
      </c>
      <c r="E18" s="638">
        <f t="shared" si="1"/>
        <v>1.4204365372831589E-2</v>
      </c>
      <c r="F18" s="638"/>
      <c r="G18" s="638"/>
    </row>
    <row r="19" spans="1:16" x14ac:dyDescent="0.25">
      <c r="A19" s="1097">
        <v>44162</v>
      </c>
      <c r="B19" s="1110">
        <v>233.75</v>
      </c>
      <c r="C19" s="1099">
        <v>5783.33</v>
      </c>
      <c r="D19" s="638">
        <f t="shared" si="0"/>
        <v>5.3763440860215058E-3</v>
      </c>
      <c r="E19" s="638">
        <f t="shared" si="1"/>
        <v>4.0660357540308915E-3</v>
      </c>
      <c r="F19" s="638"/>
      <c r="G19" s="638"/>
    </row>
    <row r="20" spans="1:16" x14ac:dyDescent="0.25">
      <c r="A20" s="1097">
        <v>44165</v>
      </c>
      <c r="B20" s="1110">
        <v>237.5</v>
      </c>
      <c r="C20" s="1099">
        <v>5612.41</v>
      </c>
      <c r="D20" s="638">
        <f t="shared" si="0"/>
        <v>1.6042780748663103E-2</v>
      </c>
      <c r="E20" s="638">
        <f t="shared" si="1"/>
        <v>-2.9553907523866021E-2</v>
      </c>
      <c r="F20" s="638"/>
      <c r="G20" s="638"/>
    </row>
    <row r="21" spans="1:16" x14ac:dyDescent="0.25">
      <c r="A21" s="1097">
        <v>44166</v>
      </c>
      <c r="B21" s="1110">
        <v>237.5</v>
      </c>
      <c r="C21" s="1099">
        <v>5724.74</v>
      </c>
      <c r="D21" s="638">
        <f t="shared" si="0"/>
        <v>0</v>
      </c>
      <c r="E21" s="638">
        <f t="shared" si="1"/>
        <v>2.0014574843961852E-2</v>
      </c>
      <c r="F21" s="638"/>
      <c r="G21" s="638"/>
    </row>
    <row r="22" spans="1:16" x14ac:dyDescent="0.25">
      <c r="A22" s="1097">
        <v>44167</v>
      </c>
      <c r="B22" s="1110">
        <v>242.5</v>
      </c>
      <c r="C22" s="1099">
        <v>5813.98</v>
      </c>
      <c r="D22" s="638">
        <f t="shared" si="0"/>
        <v>2.1052631578947368E-2</v>
      </c>
      <c r="E22" s="638">
        <f t="shared" si="1"/>
        <v>1.5588480874240539E-2</v>
      </c>
      <c r="F22" s="638"/>
      <c r="G22" s="638"/>
      <c r="P22" s="313"/>
    </row>
    <row r="23" spans="1:16" x14ac:dyDescent="0.25">
      <c r="A23" s="1097">
        <v>44168</v>
      </c>
      <c r="B23" s="1110">
        <v>253.75</v>
      </c>
      <c r="C23" s="1099">
        <v>5822.94</v>
      </c>
      <c r="D23" s="638">
        <f t="shared" si="0"/>
        <v>4.6391752577319589E-2</v>
      </c>
      <c r="E23" s="638">
        <f t="shared" si="1"/>
        <v>1.5411129725248517E-3</v>
      </c>
      <c r="F23" s="638"/>
      <c r="G23" s="638"/>
      <c r="P23" s="313"/>
    </row>
    <row r="24" spans="1:16" x14ac:dyDescent="0.25">
      <c r="A24" s="1097">
        <v>44169</v>
      </c>
      <c r="B24" s="1110">
        <v>272.5</v>
      </c>
      <c r="C24" s="1099">
        <v>5810.48</v>
      </c>
      <c r="D24" s="638">
        <f t="shared" si="0"/>
        <v>7.3891625615763554E-2</v>
      </c>
      <c r="E24" s="638">
        <f t="shared" si="1"/>
        <v>-2.1398125345615852E-3</v>
      </c>
      <c r="F24" s="638"/>
      <c r="G24" s="638"/>
      <c r="P24" s="313"/>
    </row>
    <row r="25" spans="1:16" x14ac:dyDescent="0.25">
      <c r="A25" s="1097">
        <v>44172</v>
      </c>
      <c r="B25" s="1110">
        <v>270</v>
      </c>
      <c r="C25" s="1099">
        <v>5930.75</v>
      </c>
      <c r="D25" s="638">
        <f t="shared" si="0"/>
        <v>-9.1743119266055051E-3</v>
      </c>
      <c r="E25" s="638">
        <f t="shared" si="1"/>
        <v>2.0698806294832863E-2</v>
      </c>
      <c r="F25" s="638"/>
      <c r="G25" s="638"/>
      <c r="P25" s="313"/>
    </row>
    <row r="26" spans="1:16" x14ac:dyDescent="0.25">
      <c r="A26" s="1097">
        <v>44173</v>
      </c>
      <c r="B26" s="1110">
        <v>277.5</v>
      </c>
      <c r="C26" s="1099">
        <v>5944.4</v>
      </c>
      <c r="D26" s="638">
        <f t="shared" si="0"/>
        <v>2.7777777777777776E-2</v>
      </c>
      <c r="E26" s="638">
        <f t="shared" si="1"/>
        <v>2.3015638831513107E-3</v>
      </c>
      <c r="F26" s="638"/>
      <c r="G26" s="638"/>
      <c r="P26" s="313"/>
    </row>
    <row r="27" spans="1:16" ht="15.75" customHeight="1" x14ac:dyDescent="0.25">
      <c r="A27" s="1097">
        <v>44175</v>
      </c>
      <c r="B27" s="1110">
        <v>270</v>
      </c>
      <c r="C27" s="1099">
        <v>5933.69</v>
      </c>
      <c r="D27" s="638">
        <f t="shared" si="0"/>
        <v>-2.7027027027027029E-2</v>
      </c>
      <c r="E27" s="638">
        <f t="shared" si="1"/>
        <v>-1.8016957136128182E-3</v>
      </c>
      <c r="F27" s="638"/>
      <c r="G27" s="638"/>
      <c r="P27" s="313"/>
    </row>
    <row r="28" spans="1:16" x14ac:dyDescent="0.25">
      <c r="A28" s="1097">
        <v>44176</v>
      </c>
      <c r="B28" s="1110">
        <v>267.5</v>
      </c>
      <c r="C28" s="1099">
        <v>5938.32</v>
      </c>
      <c r="D28" s="638">
        <f t="shared" si="0"/>
        <v>-9.2592592592592587E-3</v>
      </c>
      <c r="E28" s="638">
        <f t="shared" si="1"/>
        <v>7.802901735682365E-4</v>
      </c>
      <c r="F28" s="638"/>
      <c r="G28" s="638"/>
    </row>
    <row r="29" spans="1:16" x14ac:dyDescent="0.25">
      <c r="A29" s="1097">
        <v>44179</v>
      </c>
      <c r="B29" s="1110">
        <v>282.5</v>
      </c>
      <c r="C29" s="1099">
        <v>6012.51</v>
      </c>
      <c r="D29" s="638">
        <f t="shared" si="0"/>
        <v>5.6074766355140186E-2</v>
      </c>
      <c r="E29" s="638">
        <f t="shared" si="1"/>
        <v>1.249343248595571E-2</v>
      </c>
      <c r="F29" s="638"/>
      <c r="G29" s="638"/>
    </row>
    <row r="30" spans="1:16" x14ac:dyDescent="0.25">
      <c r="A30" s="1097">
        <v>44180</v>
      </c>
      <c r="B30" s="1110">
        <v>275</v>
      </c>
      <c r="C30" s="1099">
        <v>6010.12</v>
      </c>
      <c r="D30" s="638">
        <f t="shared" si="0"/>
        <v>-2.6548672566371681E-2</v>
      </c>
      <c r="E30" s="638">
        <f t="shared" si="1"/>
        <v>-3.9750453637504591E-4</v>
      </c>
      <c r="F30" s="638"/>
      <c r="G30" s="638"/>
    </row>
    <row r="31" spans="1:16" x14ac:dyDescent="0.25">
      <c r="A31" s="1097">
        <v>44181</v>
      </c>
      <c r="B31" s="1110">
        <v>276.25</v>
      </c>
      <c r="C31" s="1099">
        <v>6118.4</v>
      </c>
      <c r="D31" s="638">
        <f t="shared" si="0"/>
        <v>4.5454545454545452E-3</v>
      </c>
      <c r="E31" s="638">
        <f t="shared" si="1"/>
        <v>1.8016279209067333E-2</v>
      </c>
      <c r="F31" s="638"/>
      <c r="G31" s="638"/>
    </row>
    <row r="32" spans="1:16" x14ac:dyDescent="0.25">
      <c r="A32" s="1097">
        <v>44182</v>
      </c>
      <c r="B32" s="1110">
        <v>272.5</v>
      </c>
      <c r="C32" s="1099">
        <v>6113.38</v>
      </c>
      <c r="D32" s="638">
        <f t="shared" si="0"/>
        <v>-1.3574660633484163E-2</v>
      </c>
      <c r="E32" s="638">
        <f t="shared" si="1"/>
        <v>-8.2047594142251685E-4</v>
      </c>
      <c r="F32" s="638"/>
      <c r="G32" s="638"/>
    </row>
    <row r="33" spans="1:7" x14ac:dyDescent="0.25">
      <c r="A33" s="1097">
        <v>44183</v>
      </c>
      <c r="B33" s="1110">
        <v>272.5</v>
      </c>
      <c r="C33" s="1099">
        <v>6104.32</v>
      </c>
      <c r="D33" s="638">
        <f t="shared" si="0"/>
        <v>0</v>
      </c>
      <c r="E33" s="638">
        <f t="shared" si="1"/>
        <v>-1.4819952301346228E-3</v>
      </c>
      <c r="F33" s="638"/>
      <c r="G33" s="638"/>
    </row>
    <row r="34" spans="1:7" x14ac:dyDescent="0.25">
      <c r="A34" s="1097">
        <v>44186</v>
      </c>
      <c r="B34" s="1110">
        <v>277.5</v>
      </c>
      <c r="C34" s="1099">
        <v>6165.62</v>
      </c>
      <c r="D34" s="638">
        <f t="shared" si="0"/>
        <v>1.834862385321101E-2</v>
      </c>
      <c r="E34" s="638">
        <f t="shared" si="1"/>
        <v>1.0042068567833958E-2</v>
      </c>
      <c r="F34" s="638"/>
      <c r="G34" s="638"/>
    </row>
    <row r="35" spans="1:7" x14ac:dyDescent="0.25">
      <c r="A35" s="1097">
        <v>44187</v>
      </c>
      <c r="B35" s="1110">
        <v>266.25</v>
      </c>
      <c r="C35" s="1099">
        <v>6023.28</v>
      </c>
      <c r="D35" s="638">
        <f t="shared" si="0"/>
        <v>-4.0540540540540543E-2</v>
      </c>
      <c r="E35" s="638">
        <f t="shared" si="1"/>
        <v>-2.3086080556375538E-2</v>
      </c>
      <c r="F35" s="638"/>
      <c r="G35" s="638"/>
    </row>
    <row r="36" spans="1:7" x14ac:dyDescent="0.25">
      <c r="A36" s="1097">
        <v>44188</v>
      </c>
      <c r="B36" s="1110">
        <v>268.75</v>
      </c>
      <c r="C36" s="1099">
        <v>6008.7</v>
      </c>
      <c r="D36" s="638">
        <f t="shared" si="0"/>
        <v>9.3896713615023476E-3</v>
      </c>
      <c r="E36" s="638">
        <f t="shared" si="1"/>
        <v>-2.4206080408016774E-3</v>
      </c>
      <c r="F36" s="638"/>
      <c r="G36" s="638"/>
    </row>
    <row r="37" spans="1:7" x14ac:dyDescent="0.25">
      <c r="A37" s="1097">
        <v>44193</v>
      </c>
      <c r="B37" s="1110">
        <v>273.75</v>
      </c>
      <c r="C37" s="1099">
        <v>6093.55</v>
      </c>
      <c r="D37" s="638">
        <f t="shared" si="0"/>
        <v>1.8604651162790697E-2</v>
      </c>
      <c r="E37" s="638">
        <f t="shared" si="1"/>
        <v>1.4121190939804011E-2</v>
      </c>
      <c r="F37" s="638"/>
      <c r="G37" s="638"/>
    </row>
    <row r="38" spans="1:7" x14ac:dyDescent="0.25">
      <c r="A38" s="1097">
        <v>44194</v>
      </c>
      <c r="B38" s="1110">
        <v>268.75</v>
      </c>
      <c r="C38" s="1099">
        <v>6036.17</v>
      </c>
      <c r="D38" s="638">
        <f t="shared" si="0"/>
        <v>-1.8264840182648401E-2</v>
      </c>
      <c r="E38" s="638">
        <f t="shared" si="1"/>
        <v>-9.4165141830296149E-3</v>
      </c>
      <c r="F38" s="638"/>
      <c r="G38" s="638"/>
    </row>
    <row r="39" spans="1:7" x14ac:dyDescent="0.25">
      <c r="A39" s="1097">
        <v>44195</v>
      </c>
      <c r="B39" s="1110">
        <v>251.25</v>
      </c>
      <c r="C39" s="1099">
        <v>5979.07</v>
      </c>
      <c r="D39" s="638">
        <f t="shared" si="0"/>
        <v>-6.5116279069767441E-2</v>
      </c>
      <c r="E39" s="638">
        <f t="shared" si="1"/>
        <v>-9.4596407987184526E-3</v>
      </c>
      <c r="F39" s="638"/>
      <c r="G39" s="638"/>
    </row>
    <row r="40" spans="1:7" x14ac:dyDescent="0.25">
      <c r="A40" s="1097">
        <v>44200</v>
      </c>
      <c r="B40" s="1110">
        <v>263.75</v>
      </c>
      <c r="C40" s="1099">
        <v>6104.89</v>
      </c>
      <c r="D40" s="638">
        <f t="shared" si="0"/>
        <v>4.975124378109453E-2</v>
      </c>
      <c r="E40" s="638">
        <f t="shared" si="1"/>
        <v>2.1043406416048085E-2</v>
      </c>
      <c r="F40" s="638"/>
      <c r="G40" s="638"/>
    </row>
    <row r="41" spans="1:7" x14ac:dyDescent="0.25">
      <c r="A41" s="1097">
        <v>44201</v>
      </c>
      <c r="B41" s="1110">
        <v>285</v>
      </c>
      <c r="C41" s="1099">
        <v>6137.34</v>
      </c>
      <c r="D41" s="638">
        <f t="shared" si="0"/>
        <v>8.0568720379146919E-2</v>
      </c>
      <c r="E41" s="638">
        <f t="shared" si="1"/>
        <v>5.315411088488051E-3</v>
      </c>
      <c r="F41" s="638"/>
      <c r="G41" s="638"/>
    </row>
    <row r="42" spans="1:7" x14ac:dyDescent="0.25">
      <c r="A42" s="1097">
        <v>44202</v>
      </c>
      <c r="B42" s="1110">
        <v>275</v>
      </c>
      <c r="C42" s="1099">
        <v>6065.68</v>
      </c>
      <c r="D42" s="638">
        <f t="shared" si="0"/>
        <v>-3.5087719298245612E-2</v>
      </c>
      <c r="E42" s="638">
        <f t="shared" si="1"/>
        <v>-1.1676068133751731E-2</v>
      </c>
      <c r="F42" s="638"/>
      <c r="G42" s="638"/>
    </row>
    <row r="43" spans="1:7" x14ac:dyDescent="0.25">
      <c r="A43" s="1097">
        <v>44203</v>
      </c>
      <c r="B43" s="1110">
        <v>272.5</v>
      </c>
      <c r="C43" s="1099">
        <v>6153.63</v>
      </c>
      <c r="D43" s="638">
        <f t="shared" si="0"/>
        <v>-9.0909090909090905E-3</v>
      </c>
      <c r="E43" s="638">
        <f t="shared" si="1"/>
        <v>1.4499610925732946E-2</v>
      </c>
      <c r="F43" s="638"/>
      <c r="G43" s="638"/>
    </row>
    <row r="44" spans="1:7" x14ac:dyDescent="0.25">
      <c r="A44" s="1097">
        <v>44204</v>
      </c>
      <c r="B44" s="1110">
        <v>273.75</v>
      </c>
      <c r="C44" s="1099">
        <v>6257.83</v>
      </c>
      <c r="D44" s="638">
        <f t="shared" si="0"/>
        <v>4.5871559633027525E-3</v>
      </c>
      <c r="E44" s="638">
        <f t="shared" si="1"/>
        <v>1.6933094774953941E-2</v>
      </c>
      <c r="F44" s="638"/>
      <c r="G44" s="638"/>
    </row>
    <row r="45" spans="1:7" x14ac:dyDescent="0.25">
      <c r="A45" s="1097">
        <v>44207</v>
      </c>
      <c r="B45" s="1110">
        <v>275</v>
      </c>
      <c r="C45" s="1099">
        <v>6382.93</v>
      </c>
      <c r="D45" s="638">
        <f t="shared" si="0"/>
        <v>4.5662100456621002E-3</v>
      </c>
      <c r="E45" s="638">
        <f t="shared" si="1"/>
        <v>1.999095533116118E-2</v>
      </c>
      <c r="F45" s="638"/>
      <c r="G45" s="638"/>
    </row>
    <row r="46" spans="1:7" x14ac:dyDescent="0.25">
      <c r="A46" s="1097">
        <v>44208</v>
      </c>
      <c r="B46" s="1110">
        <v>271.25</v>
      </c>
      <c r="C46" s="1099">
        <v>6395.66</v>
      </c>
      <c r="D46" s="638">
        <f t="shared" si="0"/>
        <v>-1.3636363636363636E-2</v>
      </c>
      <c r="E46" s="638">
        <f t="shared" si="1"/>
        <v>1.9943818904483621E-3</v>
      </c>
      <c r="F46" s="638"/>
      <c r="G46" s="638"/>
    </row>
    <row r="47" spans="1:7" x14ac:dyDescent="0.25">
      <c r="A47" s="1097">
        <v>44209</v>
      </c>
      <c r="B47" s="1110">
        <v>277.5</v>
      </c>
      <c r="C47" s="1099">
        <v>6435.2</v>
      </c>
      <c r="D47" s="638">
        <f t="shared" si="0"/>
        <v>2.3041474654377881E-2</v>
      </c>
      <c r="E47" s="638">
        <f t="shared" si="1"/>
        <v>6.1823173839760034E-3</v>
      </c>
      <c r="F47" s="638"/>
      <c r="G47" s="638"/>
    </row>
    <row r="48" spans="1:7" x14ac:dyDescent="0.25">
      <c r="A48" s="1097">
        <v>44210</v>
      </c>
      <c r="B48" s="1110">
        <v>275</v>
      </c>
      <c r="C48" s="1099">
        <v>6428.31</v>
      </c>
      <c r="D48" s="638">
        <f t="shared" si="0"/>
        <v>-9.0090090090090089E-3</v>
      </c>
      <c r="E48" s="638">
        <f t="shared" si="1"/>
        <v>-1.0706737941321822E-3</v>
      </c>
      <c r="F48" s="638"/>
      <c r="G48" s="638"/>
    </row>
    <row r="49" spans="1:7" x14ac:dyDescent="0.25">
      <c r="A49" s="1097">
        <v>44211</v>
      </c>
      <c r="B49" s="1110">
        <v>275</v>
      </c>
      <c r="C49" s="1099">
        <v>6373.41</v>
      </c>
      <c r="D49" s="638">
        <f t="shared" si="0"/>
        <v>0</v>
      </c>
      <c r="E49" s="638">
        <f t="shared" si="1"/>
        <v>-8.5403473074572543E-3</v>
      </c>
      <c r="F49" s="638"/>
      <c r="G49" s="638"/>
    </row>
    <row r="50" spans="1:7" x14ac:dyDescent="0.25">
      <c r="A50" s="1097">
        <v>44214</v>
      </c>
      <c r="B50" s="1110">
        <v>271.25</v>
      </c>
      <c r="C50" s="1099">
        <v>6389.83</v>
      </c>
      <c r="D50" s="638">
        <f t="shared" si="0"/>
        <v>-1.3636363636363636E-2</v>
      </c>
      <c r="E50" s="638">
        <f t="shared" si="1"/>
        <v>2.5763288412325698E-3</v>
      </c>
      <c r="F50" s="638"/>
      <c r="G50" s="638"/>
    </row>
    <row r="51" spans="1:7" x14ac:dyDescent="0.25">
      <c r="A51" s="1097">
        <v>44215</v>
      </c>
      <c r="B51" s="1110">
        <v>266.25</v>
      </c>
      <c r="C51" s="1099">
        <v>6321.85</v>
      </c>
      <c r="D51" s="638">
        <f t="shared" si="0"/>
        <v>-1.8433179723502304E-2</v>
      </c>
      <c r="E51" s="638">
        <f t="shared" si="1"/>
        <v>-1.063878068743606E-2</v>
      </c>
      <c r="F51" s="638"/>
      <c r="G51" s="638"/>
    </row>
    <row r="52" spans="1:7" x14ac:dyDescent="0.25">
      <c r="A52" s="1097">
        <v>44216</v>
      </c>
      <c r="B52" s="1110">
        <v>286.25</v>
      </c>
      <c r="C52" s="1099">
        <v>6429.75</v>
      </c>
      <c r="D52" s="638">
        <f t="shared" si="0"/>
        <v>7.5117370892018781E-2</v>
      </c>
      <c r="E52" s="638">
        <f t="shared" si="1"/>
        <v>1.7067788701092185E-2</v>
      </c>
      <c r="F52" s="638"/>
      <c r="G52" s="638"/>
    </row>
    <row r="53" spans="1:7" x14ac:dyDescent="0.25">
      <c r="A53" s="1097">
        <v>44217</v>
      </c>
      <c r="B53" s="1110">
        <v>282.5</v>
      </c>
      <c r="C53" s="1099">
        <v>6413.89</v>
      </c>
      <c r="D53" s="638">
        <f t="shared" si="0"/>
        <v>-1.3100436681222707E-2</v>
      </c>
      <c r="E53" s="638">
        <f t="shared" si="1"/>
        <v>-2.4666588903145027E-3</v>
      </c>
      <c r="F53" s="638"/>
      <c r="G53" s="638"/>
    </row>
    <row r="54" spans="1:7" x14ac:dyDescent="0.25">
      <c r="A54" s="1097">
        <v>44218</v>
      </c>
      <c r="B54" s="1110">
        <v>272.5</v>
      </c>
      <c r="C54" s="1099">
        <v>6307.12</v>
      </c>
      <c r="D54" s="638">
        <f t="shared" si="0"/>
        <v>-3.5398230088495575E-2</v>
      </c>
      <c r="E54" s="638">
        <f t="shared" si="1"/>
        <v>-1.664668399364511E-2</v>
      </c>
      <c r="F54" s="638"/>
      <c r="G54" s="638"/>
    </row>
    <row r="55" spans="1:7" x14ac:dyDescent="0.25">
      <c r="A55" s="1097">
        <v>44221</v>
      </c>
      <c r="B55" s="1110">
        <v>275</v>
      </c>
      <c r="C55" s="1099">
        <v>6258.57</v>
      </c>
      <c r="D55" s="638">
        <f t="shared" si="0"/>
        <v>9.1743119266055051E-3</v>
      </c>
      <c r="E55" s="638">
        <f t="shared" si="1"/>
        <v>-7.6976496404064267E-3</v>
      </c>
      <c r="F55" s="638"/>
      <c r="G55" s="638"/>
    </row>
    <row r="56" spans="1:7" x14ac:dyDescent="0.25">
      <c r="A56" s="1097">
        <v>44222</v>
      </c>
      <c r="B56" s="1110">
        <v>276.25</v>
      </c>
      <c r="C56" s="1099">
        <v>6140.17</v>
      </c>
      <c r="D56" s="638">
        <f t="shared" si="0"/>
        <v>4.5454545454545452E-3</v>
      </c>
      <c r="E56" s="638">
        <f t="shared" si="1"/>
        <v>-1.8918059556735745E-2</v>
      </c>
      <c r="F56" s="638"/>
      <c r="G56" s="638"/>
    </row>
    <row r="57" spans="1:7" x14ac:dyDescent="0.25">
      <c r="A57" s="1097">
        <v>44223</v>
      </c>
      <c r="B57" s="1110">
        <v>268.75</v>
      </c>
      <c r="C57" s="1099">
        <v>6109.16</v>
      </c>
      <c r="D57" s="638">
        <f t="shared" si="0"/>
        <v>-2.7149321266968326E-2</v>
      </c>
      <c r="E57" s="638">
        <f t="shared" si="1"/>
        <v>-5.0503487688451981E-3</v>
      </c>
      <c r="F57" s="638"/>
      <c r="G57" s="638"/>
    </row>
    <row r="58" spans="1:7" x14ac:dyDescent="0.25">
      <c r="A58" s="1097">
        <v>44224</v>
      </c>
      <c r="B58" s="1110">
        <v>256.25</v>
      </c>
      <c r="C58" s="1099">
        <v>5979.38</v>
      </c>
      <c r="D58" s="638">
        <f t="shared" si="0"/>
        <v>-4.6511627906976744E-2</v>
      </c>
      <c r="E58" s="638">
        <f t="shared" si="1"/>
        <v>-2.1243509746020687E-2</v>
      </c>
      <c r="F58" s="638"/>
      <c r="G58" s="638"/>
    </row>
    <row r="59" spans="1:7" x14ac:dyDescent="0.25">
      <c r="A59" s="1097">
        <v>44225</v>
      </c>
      <c r="B59" s="1110">
        <v>250</v>
      </c>
      <c r="C59" s="1099">
        <v>5862.35</v>
      </c>
      <c r="D59" s="638">
        <f t="shared" si="0"/>
        <v>-2.4390243902439025E-2</v>
      </c>
      <c r="E59" s="638">
        <f t="shared" si="1"/>
        <v>-1.957226334502904E-2</v>
      </c>
      <c r="F59" s="638"/>
      <c r="G59" s="638"/>
    </row>
    <row r="60" spans="1:7" x14ac:dyDescent="0.25">
      <c r="A60" s="1097">
        <v>44228</v>
      </c>
      <c r="B60" s="1110">
        <v>248.75</v>
      </c>
      <c r="C60" s="1099">
        <v>6067.54</v>
      </c>
      <c r="D60" s="638">
        <f t="shared" si="0"/>
        <v>-5.0000000000000001E-3</v>
      </c>
      <c r="E60" s="638">
        <f t="shared" si="1"/>
        <v>3.5001321995445443E-2</v>
      </c>
      <c r="F60" s="638"/>
      <c r="G60" s="638"/>
    </row>
    <row r="61" spans="1:7" x14ac:dyDescent="0.25">
      <c r="A61" s="1097">
        <v>44229</v>
      </c>
      <c r="B61" s="1110">
        <v>237.5</v>
      </c>
      <c r="C61" s="1099">
        <v>6043.84</v>
      </c>
      <c r="D61" s="638">
        <f t="shared" si="0"/>
        <v>-4.5226130653266333E-2</v>
      </c>
      <c r="E61" s="638">
        <f t="shared" si="1"/>
        <v>-3.9060311098072396E-3</v>
      </c>
      <c r="F61" s="3" t="s">
        <v>16</v>
      </c>
      <c r="G61" s="3" t="s">
        <v>17</v>
      </c>
    </row>
    <row r="62" spans="1:7" x14ac:dyDescent="0.25">
      <c r="A62" s="1101">
        <v>44230</v>
      </c>
      <c r="B62" s="1110">
        <v>242.5</v>
      </c>
      <c r="C62" s="1099">
        <v>6077.74</v>
      </c>
      <c r="D62" s="638">
        <f t="shared" si="0"/>
        <v>2.1052631578947368E-2</v>
      </c>
      <c r="E62" s="638">
        <f t="shared" si="1"/>
        <v>5.609016784031284E-3</v>
      </c>
      <c r="F62" s="638">
        <f>$F$3+$G$3*E62</f>
        <v>0.44254745751331387</v>
      </c>
      <c r="G62" s="638">
        <f>D62-F62</f>
        <v>-0.42149482593436649</v>
      </c>
    </row>
    <row r="63" spans="1:7" x14ac:dyDescent="0.25">
      <c r="A63" s="1101">
        <v>44231</v>
      </c>
      <c r="B63" s="1110">
        <v>248.75</v>
      </c>
      <c r="C63" s="1099">
        <v>6107.21</v>
      </c>
      <c r="D63" s="638">
        <f t="shared" si="0"/>
        <v>2.5773195876288658E-2</v>
      </c>
      <c r="E63" s="638">
        <f t="shared" si="1"/>
        <v>4.8488418392363371E-3</v>
      </c>
      <c r="F63" s="638">
        <f t="shared" ref="F63:F82" si="2">$F$3+$G$3*E63</f>
        <v>0.4419565939915806</v>
      </c>
      <c r="G63" s="638">
        <f t="shared" ref="G63:G82" si="3">D63-F63</f>
        <v>-0.41618339811529192</v>
      </c>
    </row>
    <row r="64" spans="1:7" x14ac:dyDescent="0.25">
      <c r="A64" s="1101">
        <v>44232</v>
      </c>
      <c r="B64" s="1110">
        <v>255</v>
      </c>
      <c r="C64" s="1099">
        <v>6151.72</v>
      </c>
      <c r="D64" s="638">
        <f t="shared" si="0"/>
        <v>2.5125628140703519E-2</v>
      </c>
      <c r="E64" s="638">
        <f t="shared" si="1"/>
        <v>7.2881070079463808E-3</v>
      </c>
      <c r="F64" s="638">
        <f t="shared" si="2"/>
        <v>0.44385256914558152</v>
      </c>
      <c r="G64" s="638">
        <f t="shared" si="3"/>
        <v>-0.41872694100487801</v>
      </c>
    </row>
    <row r="65" spans="1:7" x14ac:dyDescent="0.25">
      <c r="A65" s="1101">
        <v>44235</v>
      </c>
      <c r="B65" s="1110">
        <v>255</v>
      </c>
      <c r="C65" s="1099">
        <v>6208.86</v>
      </c>
      <c r="D65" s="638">
        <f t="shared" si="0"/>
        <v>0</v>
      </c>
      <c r="E65" s="638">
        <f t="shared" si="1"/>
        <v>9.2884591626405978E-3</v>
      </c>
      <c r="F65" s="638">
        <f t="shared" si="2"/>
        <v>0.4454073890287179</v>
      </c>
      <c r="G65" s="638">
        <f t="shared" si="3"/>
        <v>-0.4454073890287179</v>
      </c>
    </row>
    <row r="66" spans="1:7" x14ac:dyDescent="0.25">
      <c r="A66" s="1101">
        <v>44236</v>
      </c>
      <c r="B66" s="1110">
        <v>251.25</v>
      </c>
      <c r="C66" s="1099">
        <v>6181.67</v>
      </c>
      <c r="D66" s="638">
        <f t="shared" si="0"/>
        <v>-1.4705882352941176E-2</v>
      </c>
      <c r="E66" s="638">
        <f t="shared" si="1"/>
        <v>-4.3792258160112486E-3</v>
      </c>
      <c r="F66" s="638">
        <f t="shared" si="2"/>
        <v>0.4347838654099474</v>
      </c>
      <c r="G66" s="638">
        <f t="shared" si="3"/>
        <v>-0.44948974776288858</v>
      </c>
    </row>
    <row r="67" spans="1:7" x14ac:dyDescent="0.25">
      <c r="A67" s="1101">
        <v>44237</v>
      </c>
      <c r="B67" s="1110">
        <v>252.5</v>
      </c>
      <c r="C67" s="1099">
        <v>6201.82</v>
      </c>
      <c r="D67" s="638">
        <f t="shared" si="0"/>
        <v>4.9751243781094526E-3</v>
      </c>
      <c r="E67" s="638">
        <f t="shared" si="1"/>
        <v>3.2596369589446921E-3</v>
      </c>
      <c r="F67" s="638">
        <f t="shared" si="2"/>
        <v>0.44072134781732258</v>
      </c>
      <c r="G67" s="638">
        <f t="shared" si="3"/>
        <v>-0.43574622343921315</v>
      </c>
    </row>
    <row r="68" spans="1:7" x14ac:dyDescent="0.25">
      <c r="A68" s="1101">
        <v>44238</v>
      </c>
      <c r="B68" s="1110">
        <v>256.25</v>
      </c>
      <c r="C68" s="1099">
        <v>6222.52</v>
      </c>
      <c r="D68" s="638">
        <f t="shared" ref="D68:D82" si="4">(B68-B67)/B67</f>
        <v>1.4851485148514851E-2</v>
      </c>
      <c r="E68" s="638">
        <f t="shared" ref="E68:E82" si="5">(C68-C67)/C67</f>
        <v>3.3377298921930545E-3</v>
      </c>
      <c r="F68" s="638">
        <f t="shared" si="2"/>
        <v>0.44078204735218302</v>
      </c>
      <c r="G68" s="638">
        <f t="shared" si="3"/>
        <v>-0.42593056220366815</v>
      </c>
    </row>
    <row r="69" spans="1:7" x14ac:dyDescent="0.25">
      <c r="A69" s="1101">
        <v>44242</v>
      </c>
      <c r="B69" s="1110">
        <v>301.25</v>
      </c>
      <c r="C69" s="1099">
        <v>6270.32</v>
      </c>
      <c r="D69" s="638">
        <f t="shared" si="4"/>
        <v>0.17560975609756097</v>
      </c>
      <c r="E69" s="638">
        <f t="shared" si="5"/>
        <v>7.6817752293281936E-3</v>
      </c>
      <c r="F69" s="638">
        <f t="shared" si="2"/>
        <v>0.44415855685705874</v>
      </c>
      <c r="G69" s="638">
        <f t="shared" si="3"/>
        <v>-0.26854880075949777</v>
      </c>
    </row>
    <row r="70" spans="1:7" x14ac:dyDescent="0.25">
      <c r="A70" s="1101">
        <v>44243</v>
      </c>
      <c r="B70" s="1110">
        <v>295</v>
      </c>
      <c r="C70" s="1099">
        <v>6292.39</v>
      </c>
      <c r="D70" s="638">
        <f t="shared" si="4"/>
        <v>-2.0746887966804978E-2</v>
      </c>
      <c r="E70" s="638">
        <f t="shared" si="5"/>
        <v>3.5197565674480119E-3</v>
      </c>
      <c r="F70" s="638">
        <f t="shared" si="2"/>
        <v>0.44092353178695287</v>
      </c>
      <c r="G70" s="638">
        <f t="shared" si="3"/>
        <v>-0.46167041975375783</v>
      </c>
    </row>
    <row r="71" spans="1:7" x14ac:dyDescent="0.25">
      <c r="A71" s="1101">
        <v>44244</v>
      </c>
      <c r="B71" s="1110">
        <v>325</v>
      </c>
      <c r="C71" s="1099">
        <v>6227.72</v>
      </c>
      <c r="D71" s="638">
        <f t="shared" si="4"/>
        <v>0.10169491525423729</v>
      </c>
      <c r="E71" s="638">
        <f t="shared" si="5"/>
        <v>-1.0277493925201723E-2</v>
      </c>
      <c r="F71" s="638">
        <f t="shared" si="2"/>
        <v>0.43019930038187593</v>
      </c>
      <c r="G71" s="638">
        <f t="shared" si="3"/>
        <v>-0.32850438512763863</v>
      </c>
    </row>
    <row r="72" spans="1:7" x14ac:dyDescent="0.25">
      <c r="A72" s="1102">
        <v>44245</v>
      </c>
      <c r="B72" s="1110">
        <v>302</v>
      </c>
      <c r="C72" s="1106">
        <v>6200.3</v>
      </c>
      <c r="D72" s="638">
        <f t="shared" si="4"/>
        <v>-7.0769230769230765E-2</v>
      </c>
      <c r="E72" s="638">
        <f t="shared" si="5"/>
        <v>-4.4028954416704784E-3</v>
      </c>
      <c r="F72" s="638">
        <f t="shared" si="2"/>
        <v>0.43476546764707602</v>
      </c>
      <c r="G72" s="638">
        <f t="shared" si="3"/>
        <v>-0.50553469841630683</v>
      </c>
    </row>
    <row r="73" spans="1:7" x14ac:dyDescent="0.25">
      <c r="A73" s="1103">
        <v>44246</v>
      </c>
      <c r="B73" s="1110">
        <v>282</v>
      </c>
      <c r="C73" s="1099">
        <v>6231.93</v>
      </c>
      <c r="D73" s="638">
        <f t="shared" si="4"/>
        <v>-6.6225165562913912E-2</v>
      </c>
      <c r="E73" s="638">
        <f t="shared" si="5"/>
        <v>5.1013660629324565E-3</v>
      </c>
      <c r="F73" s="638">
        <f t="shared" si="2"/>
        <v>0.44215287427305749</v>
      </c>
      <c r="G73" s="638">
        <f t="shared" si="3"/>
        <v>-0.50837803983597141</v>
      </c>
    </row>
    <row r="74" spans="1:7" x14ac:dyDescent="0.25">
      <c r="A74" s="1103">
        <v>44249</v>
      </c>
      <c r="B74" s="1110">
        <v>286</v>
      </c>
      <c r="C74" s="1099">
        <v>6255.31</v>
      </c>
      <c r="D74" s="638">
        <f t="shared" si="4"/>
        <v>1.4184397163120567E-2</v>
      </c>
      <c r="E74" s="638">
        <f t="shared" si="5"/>
        <v>3.751646761115755E-3</v>
      </c>
      <c r="F74" s="638">
        <f t="shared" si="2"/>
        <v>0.44110377379232824</v>
      </c>
      <c r="G74" s="638">
        <f t="shared" si="3"/>
        <v>-0.42691937662920765</v>
      </c>
    </row>
    <row r="75" spans="1:7" x14ac:dyDescent="0.25">
      <c r="A75" s="1103">
        <v>44250</v>
      </c>
      <c r="B75" s="1110">
        <v>292</v>
      </c>
      <c r="C75" s="1099">
        <v>6272.8</v>
      </c>
      <c r="D75" s="638">
        <f t="shared" si="4"/>
        <v>2.097902097902098E-2</v>
      </c>
      <c r="E75" s="638">
        <f t="shared" si="5"/>
        <v>2.7960244975868153E-3</v>
      </c>
      <c r="F75" s="638">
        <f t="shared" si="2"/>
        <v>0.44036099433091397</v>
      </c>
      <c r="G75" s="638">
        <f t="shared" si="3"/>
        <v>-0.41938197335189298</v>
      </c>
    </row>
    <row r="76" spans="1:7" x14ac:dyDescent="0.25">
      <c r="A76" s="1103">
        <v>44251</v>
      </c>
      <c r="B76" s="1110">
        <v>280</v>
      </c>
      <c r="C76" s="1099">
        <v>6251.05</v>
      </c>
      <c r="D76" s="638">
        <f t="shared" si="4"/>
        <v>-4.1095890410958902E-2</v>
      </c>
      <c r="E76" s="638">
        <f t="shared" si="5"/>
        <v>-3.4673511031756152E-3</v>
      </c>
      <c r="F76" s="638">
        <f t="shared" si="2"/>
        <v>0.4354926410778312</v>
      </c>
      <c r="G76" s="638">
        <f t="shared" si="3"/>
        <v>-0.4765885314887901</v>
      </c>
    </row>
    <row r="77" spans="1:7" x14ac:dyDescent="0.25">
      <c r="A77" s="1103">
        <v>44252</v>
      </c>
      <c r="B77" s="1110">
        <v>280</v>
      </c>
      <c r="C77" s="1099">
        <v>6289.64</v>
      </c>
      <c r="D77" s="638">
        <f t="shared" si="4"/>
        <v>0</v>
      </c>
      <c r="E77" s="638">
        <f t="shared" si="5"/>
        <v>6.1733628750370168E-3</v>
      </c>
      <c r="F77" s="638">
        <f t="shared" si="2"/>
        <v>0.44298610853843806</v>
      </c>
      <c r="G77" s="638">
        <f t="shared" si="3"/>
        <v>-0.44298610853843806</v>
      </c>
    </row>
    <row r="78" spans="1:7" x14ac:dyDescent="0.25">
      <c r="A78" s="1103">
        <v>44253</v>
      </c>
      <c r="B78" s="1110">
        <v>276</v>
      </c>
      <c r="C78" s="1099">
        <v>6241.79</v>
      </c>
      <c r="D78" s="638">
        <f t="shared" si="4"/>
        <v>-1.4285714285714285E-2</v>
      </c>
      <c r="E78" s="638">
        <f t="shared" si="5"/>
        <v>-7.6077486151831207E-3</v>
      </c>
      <c r="F78" s="638">
        <f t="shared" si="2"/>
        <v>0.43227442154550999</v>
      </c>
      <c r="G78" s="638">
        <f t="shared" si="3"/>
        <v>-0.44656013583122428</v>
      </c>
    </row>
    <row r="79" spans="1:7" x14ac:dyDescent="0.25">
      <c r="A79" s="1103">
        <v>44256</v>
      </c>
      <c r="B79" s="1110">
        <v>274</v>
      </c>
      <c r="C79" s="1099">
        <v>6338.51</v>
      </c>
      <c r="D79" s="638">
        <f t="shared" si="4"/>
        <v>-7.246376811594203E-3</v>
      </c>
      <c r="E79" s="638">
        <f t="shared" si="5"/>
        <v>1.5495554960996806E-2</v>
      </c>
      <c r="F79" s="638">
        <f t="shared" si="2"/>
        <v>0.45023199750636461</v>
      </c>
      <c r="G79" s="638">
        <f t="shared" si="3"/>
        <v>-0.45747837431795879</v>
      </c>
    </row>
    <row r="80" spans="1:7" x14ac:dyDescent="0.25">
      <c r="A80" s="1103">
        <v>44257</v>
      </c>
      <c r="B80" s="1110">
        <v>278</v>
      </c>
      <c r="C80" s="1099">
        <v>6359.2</v>
      </c>
      <c r="D80" s="638">
        <f t="shared" si="4"/>
        <v>1.4598540145985401E-2</v>
      </c>
      <c r="E80" s="638">
        <f t="shared" si="5"/>
        <v>3.2641740724554508E-3</v>
      </c>
      <c r="F80" s="638">
        <f t="shared" si="2"/>
        <v>0.4407248743935217</v>
      </c>
      <c r="G80" s="638">
        <f t="shared" si="3"/>
        <v>-0.42612633424753632</v>
      </c>
    </row>
    <row r="81" spans="1:7" x14ac:dyDescent="0.25">
      <c r="A81" s="1103">
        <v>44258</v>
      </c>
      <c r="B81" s="1110">
        <v>274</v>
      </c>
      <c r="C81" s="1099">
        <v>6376.75</v>
      </c>
      <c r="D81" s="638">
        <f t="shared" si="4"/>
        <v>-1.4388489208633094E-2</v>
      </c>
      <c r="E81" s="638">
        <f t="shared" si="5"/>
        <v>2.7597811045414803E-3</v>
      </c>
      <c r="F81" s="638">
        <f t="shared" si="2"/>
        <v>0.44033282331712176</v>
      </c>
      <c r="G81" s="638">
        <f t="shared" si="3"/>
        <v>-0.45472131252575487</v>
      </c>
    </row>
    <row r="82" spans="1:7" x14ac:dyDescent="0.25">
      <c r="A82" s="1103">
        <v>44259</v>
      </c>
      <c r="B82" s="1110">
        <v>256</v>
      </c>
      <c r="C82" s="1099">
        <v>6290.79</v>
      </c>
      <c r="D82" s="638">
        <f t="shared" si="4"/>
        <v>-6.569343065693431E-2</v>
      </c>
      <c r="E82" s="638">
        <f t="shared" si="5"/>
        <v>-1.3480221115772146E-2</v>
      </c>
      <c r="F82" s="638">
        <f t="shared" si="2"/>
        <v>0.42770990674962234</v>
      </c>
      <c r="G82" s="638">
        <f t="shared" si="3"/>
        <v>-0.49340333740655662</v>
      </c>
    </row>
  </sheetData>
  <mergeCells count="8">
    <mergeCell ref="I10:J10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E7D2C-EFB0-4D44-888C-7801DAA868C9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4" max="4" width="23.140625" bestFit="1" customWidth="1"/>
    <col min="5" max="5" width="20.7109375" bestFit="1" customWidth="1"/>
    <col min="6" max="6" width="22.42578125" bestFit="1" customWidth="1"/>
    <col min="7" max="7" width="21.7109375" bestFit="1" customWidth="1"/>
    <col min="9" max="9" width="16" bestFit="1" customWidth="1"/>
    <col min="10" max="10" width="9.85546875" bestFit="1" customWidth="1"/>
    <col min="11" max="11" width="12.7109375" bestFit="1" customWidth="1"/>
    <col min="12" max="12" width="12.140625" bestFit="1" customWidth="1"/>
    <col min="13" max="13" width="22.85546875" bestFit="1" customWidth="1"/>
    <col min="14" max="14" width="7" bestFit="1" customWidth="1"/>
    <col min="15" max="15" width="6" bestFit="1" customWidth="1"/>
  </cols>
  <sheetData>
    <row r="1" spans="1:15" x14ac:dyDescent="0.25">
      <c r="A1" s="1" t="s">
        <v>0</v>
      </c>
      <c r="B1" s="4" t="s">
        <v>298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x14ac:dyDescent="0.25">
      <c r="A2" s="1097">
        <v>44818</v>
      </c>
      <c r="B2" s="1107" t="s">
        <v>490</v>
      </c>
      <c r="C2" s="1099">
        <v>7278.07</v>
      </c>
      <c r="D2" s="638"/>
      <c r="E2" s="638"/>
      <c r="F2" s="638"/>
      <c r="G2" s="638"/>
    </row>
    <row r="3" spans="1:15" ht="15.75" thickBot="1" x14ac:dyDescent="0.3">
      <c r="A3" s="1097">
        <v>44819</v>
      </c>
      <c r="B3" s="1107" t="s">
        <v>491</v>
      </c>
      <c r="C3" s="1099">
        <v>7305.6</v>
      </c>
      <c r="D3" s="638">
        <f>(B3-B2)/B2</f>
        <v>-5.5825242718446605E-2</v>
      </c>
      <c r="E3" s="638">
        <f>(C3-C2)/C2</f>
        <v>3.7825962102591287E-3</v>
      </c>
      <c r="F3" s="1100">
        <f>I12</f>
        <v>0.13618319949510727</v>
      </c>
      <c r="G3" s="1100">
        <f>K7</f>
        <v>0.53237368897371229</v>
      </c>
      <c r="I3" s="929" t="s">
        <v>673</v>
      </c>
      <c r="J3" s="929"/>
      <c r="K3" s="929"/>
      <c r="L3" s="929"/>
      <c r="M3" s="929"/>
      <c r="N3" s="929"/>
      <c r="O3" s="929"/>
    </row>
    <row r="4" spans="1:15" ht="15.75" thickTop="1" x14ac:dyDescent="0.25">
      <c r="A4" s="1097">
        <v>44820</v>
      </c>
      <c r="B4" s="1107" t="s">
        <v>490</v>
      </c>
      <c r="C4" s="1099">
        <v>7168.87</v>
      </c>
      <c r="D4" s="638">
        <f t="shared" ref="D4:D67" si="0">(B4-B3)/B3</f>
        <v>5.9125964010282778E-2</v>
      </c>
      <c r="E4" s="638">
        <f t="shared" ref="E4:E67" si="1">(C4-C3)/C3</f>
        <v>-1.8715779675865154E-2</v>
      </c>
      <c r="F4" s="638"/>
      <c r="G4" s="638"/>
      <c r="I4" s="930" t="s">
        <v>664</v>
      </c>
      <c r="J4" s="931"/>
      <c r="K4" s="934" t="s">
        <v>665</v>
      </c>
      <c r="L4" s="935"/>
      <c r="M4" s="327" t="s">
        <v>666</v>
      </c>
      <c r="N4" s="935" t="s">
        <v>667</v>
      </c>
      <c r="O4" s="937" t="s">
        <v>630</v>
      </c>
    </row>
    <row r="5" spans="1:15" ht="15.75" thickBot="1" x14ac:dyDescent="0.3">
      <c r="A5" s="1097">
        <v>44823</v>
      </c>
      <c r="B5" s="1107" t="s">
        <v>492</v>
      </c>
      <c r="C5" s="1099">
        <v>7195.48</v>
      </c>
      <c r="D5" s="638">
        <f t="shared" si="0"/>
        <v>2.4271844660194173E-3</v>
      </c>
      <c r="E5" s="638">
        <f t="shared" si="1"/>
        <v>3.7118820678851304E-3</v>
      </c>
      <c r="F5" s="638"/>
      <c r="G5" s="638"/>
      <c r="I5" s="932"/>
      <c r="J5" s="933"/>
      <c r="K5" s="328" t="s">
        <v>668</v>
      </c>
      <c r="L5" s="329" t="s">
        <v>669</v>
      </c>
      <c r="M5" s="329" t="s">
        <v>670</v>
      </c>
      <c r="N5" s="936"/>
      <c r="O5" s="938"/>
    </row>
    <row r="6" spans="1:15" ht="13.5" customHeight="1" thickTop="1" x14ac:dyDescent="0.25">
      <c r="A6" s="1097">
        <v>44824</v>
      </c>
      <c r="B6" s="1107" t="s">
        <v>123</v>
      </c>
      <c r="C6" s="1099">
        <v>7196.95</v>
      </c>
      <c r="D6" s="638">
        <f t="shared" si="0"/>
        <v>-1.9370460048426151E-2</v>
      </c>
      <c r="E6" s="638">
        <f t="shared" si="1"/>
        <v>2.0429491847663461E-4</v>
      </c>
      <c r="F6" s="638"/>
      <c r="G6" s="638"/>
      <c r="I6" s="939" t="s">
        <v>671</v>
      </c>
      <c r="J6" s="330" t="s">
        <v>672</v>
      </c>
      <c r="K6" s="331">
        <v>-1216424.0451945574</v>
      </c>
      <c r="L6" s="332">
        <v>2750106.4422435681</v>
      </c>
      <c r="M6" s="333"/>
      <c r="N6" s="332">
        <v>-0.44231889591960116</v>
      </c>
      <c r="O6" s="334">
        <v>0.65993231742088299</v>
      </c>
    </row>
    <row r="7" spans="1:15" ht="15.75" thickBot="1" x14ac:dyDescent="0.3">
      <c r="A7" s="1097">
        <v>44825</v>
      </c>
      <c r="B7" s="1107" t="s">
        <v>493</v>
      </c>
      <c r="C7" s="1099">
        <v>7188.31</v>
      </c>
      <c r="D7" s="638">
        <f t="shared" si="0"/>
        <v>-4.1975308641975309E-2</v>
      </c>
      <c r="E7" s="638">
        <f t="shared" si="1"/>
        <v>-1.2005085487601578E-3</v>
      </c>
      <c r="F7" s="638"/>
      <c r="G7" s="638"/>
      <c r="I7" s="940"/>
      <c r="J7" s="335" t="s">
        <v>679</v>
      </c>
      <c r="K7" s="336">
        <v>0.53237368897371229</v>
      </c>
      <c r="L7" s="337">
        <v>0.48284276383312635</v>
      </c>
      <c r="M7" s="337">
        <v>0.14450765166875368</v>
      </c>
      <c r="N7" s="337">
        <v>1.1025818938392626</v>
      </c>
      <c r="O7" s="338">
        <v>0.27484241565708162</v>
      </c>
    </row>
    <row r="8" spans="1:15" ht="15.75" thickTop="1" x14ac:dyDescent="0.25">
      <c r="A8" s="1097">
        <v>44826</v>
      </c>
      <c r="B8" s="1107" t="s">
        <v>494</v>
      </c>
      <c r="C8" s="1099">
        <v>7218.9</v>
      </c>
      <c r="D8" s="638">
        <f t="shared" si="0"/>
        <v>3.8659793814432991E-2</v>
      </c>
      <c r="E8" s="638">
        <f t="shared" si="1"/>
        <v>4.2555204213506701E-3</v>
      </c>
      <c r="F8" s="638"/>
      <c r="G8" s="638"/>
      <c r="I8" s="941" t="s">
        <v>703</v>
      </c>
      <c r="J8" s="941"/>
      <c r="K8" s="941"/>
      <c r="L8" s="941"/>
      <c r="M8" s="941"/>
      <c r="N8" s="941"/>
      <c r="O8" s="941"/>
    </row>
    <row r="9" spans="1:15" x14ac:dyDescent="0.25">
      <c r="A9" s="1097">
        <v>44827</v>
      </c>
      <c r="B9" s="1107" t="s">
        <v>116</v>
      </c>
      <c r="C9" s="1099">
        <v>7178.58</v>
      </c>
      <c r="D9" s="638">
        <f t="shared" si="0"/>
        <v>-1.9851116625310174E-2</v>
      </c>
      <c r="E9" s="638">
        <f t="shared" si="1"/>
        <v>-5.5853384864729683E-3</v>
      </c>
      <c r="F9" s="638"/>
      <c r="G9" s="638"/>
    </row>
    <row r="10" spans="1:15" ht="15.75" thickBot="1" x14ac:dyDescent="0.3">
      <c r="A10" s="1097">
        <v>44830</v>
      </c>
      <c r="B10" s="1107" t="s">
        <v>495</v>
      </c>
      <c r="C10" s="1099">
        <v>7127.5</v>
      </c>
      <c r="D10" s="638">
        <f t="shared" si="0"/>
        <v>2.7848101265822784E-2</v>
      </c>
      <c r="E10" s="638">
        <f t="shared" si="1"/>
        <v>-7.1156133942924544E-3</v>
      </c>
      <c r="F10" s="638"/>
      <c r="G10" s="638"/>
      <c r="I10" s="929" t="s">
        <v>674</v>
      </c>
      <c r="J10" s="929"/>
      <c r="K10" s="326"/>
    </row>
    <row r="11" spans="1:15" ht="16.5" thickTop="1" thickBot="1" x14ac:dyDescent="0.3">
      <c r="A11" s="1097">
        <v>44831</v>
      </c>
      <c r="B11" s="1107" t="s">
        <v>123</v>
      </c>
      <c r="C11" s="1099">
        <v>7112.44</v>
      </c>
      <c r="D11" s="638">
        <f t="shared" si="0"/>
        <v>-2.4630541871921183E-3</v>
      </c>
      <c r="E11" s="638">
        <f t="shared" si="1"/>
        <v>-2.1129428270782744E-3</v>
      </c>
      <c r="F11" s="638"/>
      <c r="G11" s="638"/>
      <c r="I11" s="462" t="s">
        <v>675</v>
      </c>
      <c r="J11" s="463" t="s">
        <v>676</v>
      </c>
      <c r="K11" s="326"/>
    </row>
    <row r="12" spans="1:15" ht="16.5" thickTop="1" thickBot="1" x14ac:dyDescent="0.3">
      <c r="A12" s="1097">
        <v>44832</v>
      </c>
      <c r="B12" s="1107" t="s">
        <v>125</v>
      </c>
      <c r="C12" s="1099">
        <v>7077.03</v>
      </c>
      <c r="D12" s="638">
        <f t="shared" si="0"/>
        <v>7.4074074074074077E-3</v>
      </c>
      <c r="E12" s="638">
        <f t="shared" si="1"/>
        <v>-4.9786008739616579E-3</v>
      </c>
      <c r="F12" s="638"/>
      <c r="G12" s="638"/>
      <c r="I12" s="464">
        <v>0.13618319949510727</v>
      </c>
      <c r="J12" s="465">
        <v>2</v>
      </c>
      <c r="K12" s="326"/>
    </row>
    <row r="13" spans="1:15" ht="15.75" thickTop="1" x14ac:dyDescent="0.25">
      <c r="A13" s="1097">
        <v>44833</v>
      </c>
      <c r="B13" s="1107" t="s">
        <v>496</v>
      </c>
      <c r="C13" s="1099">
        <v>7036.19</v>
      </c>
      <c r="D13" s="638">
        <f t="shared" si="0"/>
        <v>-3.6764705882352942E-2</v>
      </c>
      <c r="E13" s="638">
        <f t="shared" si="1"/>
        <v>-5.7707823762228145E-3</v>
      </c>
      <c r="F13" s="638"/>
      <c r="G13" s="638"/>
    </row>
    <row r="14" spans="1:15" x14ac:dyDescent="0.25">
      <c r="A14" s="1097">
        <v>44834</v>
      </c>
      <c r="B14" s="1107" t="s">
        <v>123</v>
      </c>
      <c r="C14" s="1099">
        <v>7040.79</v>
      </c>
      <c r="D14" s="638">
        <f t="shared" si="0"/>
        <v>3.0534351145038167E-2</v>
      </c>
      <c r="E14" s="638">
        <f t="shared" si="1"/>
        <v>6.5376290293473653E-4</v>
      </c>
      <c r="F14" s="638"/>
      <c r="G14" s="638"/>
    </row>
    <row r="15" spans="1:15" x14ac:dyDescent="0.25">
      <c r="A15" s="1097">
        <v>44837</v>
      </c>
      <c r="B15" s="1107" t="s">
        <v>497</v>
      </c>
      <c r="C15" s="1099">
        <v>7009.71</v>
      </c>
      <c r="D15" s="638">
        <f t="shared" si="0"/>
        <v>-7.4074074074074077E-3</v>
      </c>
      <c r="E15" s="638">
        <f t="shared" si="1"/>
        <v>-4.4142773751240883E-3</v>
      </c>
      <c r="F15" s="638"/>
      <c r="G15" s="638"/>
    </row>
    <row r="16" spans="1:15" x14ac:dyDescent="0.25">
      <c r="A16" s="1097">
        <v>44838</v>
      </c>
      <c r="B16" s="1107" t="s">
        <v>497</v>
      </c>
      <c r="C16" s="1099">
        <v>7072.25</v>
      </c>
      <c r="D16" s="638">
        <f t="shared" si="0"/>
        <v>0</v>
      </c>
      <c r="E16" s="638">
        <f t="shared" si="1"/>
        <v>8.9219097509026703E-3</v>
      </c>
      <c r="F16" s="638"/>
      <c r="G16" s="638"/>
    </row>
    <row r="17" spans="1:16" x14ac:dyDescent="0.25">
      <c r="A17" s="1097">
        <v>44839</v>
      </c>
      <c r="B17" s="1107" t="s">
        <v>497</v>
      </c>
      <c r="C17" s="1099">
        <v>7075.38</v>
      </c>
      <c r="D17" s="638">
        <f t="shared" si="0"/>
        <v>0</v>
      </c>
      <c r="E17" s="638">
        <f t="shared" si="1"/>
        <v>4.4257485241614889E-4</v>
      </c>
      <c r="F17" s="638"/>
      <c r="G17" s="638"/>
    </row>
    <row r="18" spans="1:16" x14ac:dyDescent="0.25">
      <c r="A18" s="1097">
        <v>44840</v>
      </c>
      <c r="B18" s="1107" t="s">
        <v>494</v>
      </c>
      <c r="C18" s="1099">
        <v>7076.62</v>
      </c>
      <c r="D18" s="638">
        <f t="shared" si="0"/>
        <v>2.4875621890547263E-3</v>
      </c>
      <c r="E18" s="638">
        <f t="shared" si="1"/>
        <v>1.7525560464593868E-4</v>
      </c>
      <c r="F18" s="638"/>
      <c r="G18" s="638"/>
    </row>
    <row r="19" spans="1:16" x14ac:dyDescent="0.25">
      <c r="A19" s="1097">
        <v>44841</v>
      </c>
      <c r="B19" s="1107" t="s">
        <v>494</v>
      </c>
      <c r="C19" s="1099">
        <v>7026.78</v>
      </c>
      <c r="D19" s="638">
        <f t="shared" si="0"/>
        <v>0</v>
      </c>
      <c r="E19" s="638">
        <f t="shared" si="1"/>
        <v>-7.0429103159418121E-3</v>
      </c>
      <c r="F19" s="638"/>
      <c r="G19" s="638"/>
    </row>
    <row r="20" spans="1:16" x14ac:dyDescent="0.25">
      <c r="A20" s="1097">
        <v>44844</v>
      </c>
      <c r="B20" s="1107" t="s">
        <v>118</v>
      </c>
      <c r="C20" s="1099">
        <v>6994.39</v>
      </c>
      <c r="D20" s="638">
        <f t="shared" si="0"/>
        <v>-9.9255583126550868E-3</v>
      </c>
      <c r="E20" s="638">
        <f t="shared" si="1"/>
        <v>-4.6095081957880308E-3</v>
      </c>
      <c r="F20" s="638"/>
      <c r="G20" s="638"/>
    </row>
    <row r="21" spans="1:16" x14ac:dyDescent="0.25">
      <c r="A21" s="1097">
        <v>44845</v>
      </c>
      <c r="B21" s="1107" t="s">
        <v>119</v>
      </c>
      <c r="C21" s="1099">
        <v>6939.14</v>
      </c>
      <c r="D21" s="638">
        <f t="shared" si="0"/>
        <v>2.5062656641604009E-3</v>
      </c>
      <c r="E21" s="638">
        <f t="shared" si="1"/>
        <v>-7.8991877776332167E-3</v>
      </c>
      <c r="F21" s="638"/>
      <c r="G21" s="638"/>
    </row>
    <row r="22" spans="1:16" x14ac:dyDescent="0.25">
      <c r="A22" s="1097">
        <v>44846</v>
      </c>
      <c r="B22" s="1107" t="s">
        <v>497</v>
      </c>
      <c r="C22" s="1099">
        <v>6909.2</v>
      </c>
      <c r="D22" s="638">
        <f t="shared" si="0"/>
        <v>5.0000000000000001E-3</v>
      </c>
      <c r="E22" s="638">
        <f t="shared" si="1"/>
        <v>-4.3146557066150136E-3</v>
      </c>
      <c r="F22" s="638"/>
      <c r="G22" s="638"/>
      <c r="P22" s="326"/>
    </row>
    <row r="23" spans="1:16" x14ac:dyDescent="0.25">
      <c r="A23" s="1097">
        <v>44847</v>
      </c>
      <c r="B23" s="1107" t="s">
        <v>118</v>
      </c>
      <c r="C23" s="1099">
        <v>6880.62</v>
      </c>
      <c r="D23" s="638">
        <f t="shared" si="0"/>
        <v>-7.462686567164179E-3</v>
      </c>
      <c r="E23" s="638">
        <f t="shared" si="1"/>
        <v>-4.1365136339952422E-3</v>
      </c>
      <c r="F23" s="638"/>
      <c r="G23" s="638"/>
      <c r="P23" s="326"/>
    </row>
    <row r="24" spans="1:16" x14ac:dyDescent="0.25">
      <c r="A24" s="1097">
        <v>44848</v>
      </c>
      <c r="B24" s="1107" t="s">
        <v>128</v>
      </c>
      <c r="C24" s="1099">
        <v>6814.52</v>
      </c>
      <c r="D24" s="638">
        <f t="shared" si="0"/>
        <v>-2.5062656641604009E-3</v>
      </c>
      <c r="E24" s="638">
        <f t="shared" si="1"/>
        <v>-9.6066924201597317E-3</v>
      </c>
      <c r="F24" s="638"/>
      <c r="G24" s="638"/>
      <c r="P24" s="326"/>
    </row>
    <row r="25" spans="1:16" x14ac:dyDescent="0.25">
      <c r="A25" s="1097">
        <v>44851</v>
      </c>
      <c r="B25" s="1107" t="s">
        <v>117</v>
      </c>
      <c r="C25" s="1099">
        <v>6831.11</v>
      </c>
      <c r="D25" s="638">
        <f t="shared" si="0"/>
        <v>-2.5125628140703518E-3</v>
      </c>
      <c r="E25" s="638">
        <f t="shared" si="1"/>
        <v>2.434507492824034E-3</v>
      </c>
      <c r="F25" s="638"/>
      <c r="G25" s="638"/>
      <c r="P25" s="326"/>
    </row>
    <row r="26" spans="1:16" x14ac:dyDescent="0.25">
      <c r="A26" s="1097">
        <v>44852</v>
      </c>
      <c r="B26" s="1107" t="s">
        <v>498</v>
      </c>
      <c r="C26" s="1099">
        <v>6834.49</v>
      </c>
      <c r="D26" s="638">
        <f t="shared" si="0"/>
        <v>-2.5188916876574307E-3</v>
      </c>
      <c r="E26" s="638">
        <f t="shared" si="1"/>
        <v>4.9479513578321965E-4</v>
      </c>
      <c r="F26" s="638"/>
      <c r="G26" s="638"/>
      <c r="P26" s="326"/>
    </row>
    <row r="27" spans="1:16" ht="15.75" customHeight="1" x14ac:dyDescent="0.25">
      <c r="A27" s="1097">
        <v>44853</v>
      </c>
      <c r="B27" s="1107" t="s">
        <v>120</v>
      </c>
      <c r="C27" s="1099">
        <v>6860.41</v>
      </c>
      <c r="D27" s="638">
        <f t="shared" si="0"/>
        <v>1.2626262626262626E-2</v>
      </c>
      <c r="E27" s="638">
        <f t="shared" si="1"/>
        <v>3.7925287768363217E-3</v>
      </c>
      <c r="F27" s="638"/>
      <c r="G27" s="638"/>
      <c r="P27" s="326"/>
    </row>
    <row r="28" spans="1:16" x14ac:dyDescent="0.25">
      <c r="A28" s="1097">
        <v>44854</v>
      </c>
      <c r="B28" s="1107" t="s">
        <v>140</v>
      </c>
      <c r="C28" s="1099">
        <v>6980.65</v>
      </c>
      <c r="D28" s="638">
        <f t="shared" si="0"/>
        <v>3.2418952618453865E-2</v>
      </c>
      <c r="E28" s="638">
        <f t="shared" si="1"/>
        <v>1.7526649281894201E-2</v>
      </c>
      <c r="F28" s="638"/>
      <c r="G28" s="638"/>
    </row>
    <row r="29" spans="1:16" x14ac:dyDescent="0.25">
      <c r="A29" s="1097">
        <v>44855</v>
      </c>
      <c r="B29" s="1107" t="s">
        <v>123</v>
      </c>
      <c r="C29" s="1099">
        <v>7017.77</v>
      </c>
      <c r="D29" s="638">
        <f t="shared" si="0"/>
        <v>-2.1739130434782608E-2</v>
      </c>
      <c r="E29" s="638">
        <f t="shared" si="1"/>
        <v>5.3175563880155574E-3</v>
      </c>
      <c r="F29" s="638"/>
      <c r="G29" s="638"/>
    </row>
    <row r="30" spans="1:16" x14ac:dyDescent="0.25">
      <c r="A30" s="1097">
        <v>44858</v>
      </c>
      <c r="B30" s="1107" t="s">
        <v>494</v>
      </c>
      <c r="C30" s="1099">
        <v>7053.04</v>
      </c>
      <c r="D30" s="638">
        <f t="shared" si="0"/>
        <v>-4.9382716049382715E-3</v>
      </c>
      <c r="E30" s="638">
        <f t="shared" si="1"/>
        <v>5.0258130431746163E-3</v>
      </c>
      <c r="F30" s="638"/>
      <c r="G30" s="638"/>
    </row>
    <row r="31" spans="1:16" x14ac:dyDescent="0.25">
      <c r="A31" s="1097">
        <v>44859</v>
      </c>
      <c r="B31" s="1107" t="s">
        <v>118</v>
      </c>
      <c r="C31" s="1099">
        <v>7048.37</v>
      </c>
      <c r="D31" s="638">
        <f t="shared" si="0"/>
        <v>-9.9255583126550868E-3</v>
      </c>
      <c r="E31" s="638">
        <f t="shared" si="1"/>
        <v>-6.6212583510090299E-4</v>
      </c>
      <c r="F31" s="638"/>
      <c r="G31" s="638"/>
    </row>
    <row r="32" spans="1:16" x14ac:dyDescent="0.25">
      <c r="A32" s="1097">
        <v>44860</v>
      </c>
      <c r="B32" s="1107" t="s">
        <v>118</v>
      </c>
      <c r="C32" s="1099">
        <v>7043.93</v>
      </c>
      <c r="D32" s="638">
        <f t="shared" si="0"/>
        <v>0</v>
      </c>
      <c r="E32" s="638">
        <f t="shared" si="1"/>
        <v>-6.2993287809799995E-4</v>
      </c>
      <c r="F32" s="638"/>
      <c r="G32" s="638"/>
    </row>
    <row r="33" spans="1:7" x14ac:dyDescent="0.25">
      <c r="A33" s="1097">
        <v>44861</v>
      </c>
      <c r="B33" s="1107" t="s">
        <v>127</v>
      </c>
      <c r="C33" s="1099">
        <v>7091.76</v>
      </c>
      <c r="D33" s="638">
        <f t="shared" si="0"/>
        <v>-1.2531328320802004E-2</v>
      </c>
      <c r="E33" s="638">
        <f t="shared" si="1"/>
        <v>6.7902435146288964E-3</v>
      </c>
      <c r="F33" s="638"/>
      <c r="G33" s="638"/>
    </row>
    <row r="34" spans="1:7" x14ac:dyDescent="0.25">
      <c r="A34" s="1097">
        <v>44862</v>
      </c>
      <c r="B34" s="1107" t="s">
        <v>496</v>
      </c>
      <c r="C34" s="1099">
        <v>7056.04</v>
      </c>
      <c r="D34" s="638">
        <f t="shared" si="0"/>
        <v>-2.5380710659898475E-3</v>
      </c>
      <c r="E34" s="638">
        <f t="shared" si="1"/>
        <v>-5.0368314776586143E-3</v>
      </c>
      <c r="F34" s="638"/>
      <c r="G34" s="638"/>
    </row>
    <row r="35" spans="1:7" x14ac:dyDescent="0.25">
      <c r="A35" s="1097">
        <v>44865</v>
      </c>
      <c r="B35" s="1107" t="s">
        <v>123</v>
      </c>
      <c r="C35" s="1099">
        <v>7098.89</v>
      </c>
      <c r="D35" s="638">
        <f t="shared" si="0"/>
        <v>3.0534351145038167E-2</v>
      </c>
      <c r="E35" s="638">
        <f t="shared" si="1"/>
        <v>6.0728113786203538E-3</v>
      </c>
      <c r="F35" s="638"/>
      <c r="G35" s="638"/>
    </row>
    <row r="36" spans="1:7" x14ac:dyDescent="0.25">
      <c r="A36" s="1097">
        <v>44866</v>
      </c>
      <c r="B36" s="1107" t="s">
        <v>499</v>
      </c>
      <c r="C36" s="1099">
        <v>7052.3</v>
      </c>
      <c r="D36" s="638">
        <f t="shared" si="0"/>
        <v>2.7160493827160494E-2</v>
      </c>
      <c r="E36" s="638">
        <f t="shared" si="1"/>
        <v>-6.5629978771329237E-3</v>
      </c>
      <c r="F36" s="638"/>
      <c r="G36" s="638"/>
    </row>
    <row r="37" spans="1:7" x14ac:dyDescent="0.25">
      <c r="A37" s="1097">
        <v>44867</v>
      </c>
      <c r="B37" s="1107" t="s">
        <v>112</v>
      </c>
      <c r="C37" s="1099">
        <v>7015.68</v>
      </c>
      <c r="D37" s="638">
        <f t="shared" si="0"/>
        <v>9.6153846153846159E-3</v>
      </c>
      <c r="E37" s="638">
        <f t="shared" si="1"/>
        <v>-5.1926321909164233E-3</v>
      </c>
      <c r="F37" s="638"/>
      <c r="G37" s="638"/>
    </row>
    <row r="38" spans="1:7" x14ac:dyDescent="0.25">
      <c r="A38" s="1097">
        <v>44868</v>
      </c>
      <c r="B38" s="1107" t="s">
        <v>141</v>
      </c>
      <c r="C38" s="1099">
        <v>7034.57</v>
      </c>
      <c r="D38" s="638">
        <f t="shared" si="0"/>
        <v>2.3809523809523808E-2</v>
      </c>
      <c r="E38" s="638">
        <f t="shared" si="1"/>
        <v>2.6925401386607454E-3</v>
      </c>
      <c r="F38" s="638"/>
      <c r="G38" s="638"/>
    </row>
    <row r="39" spans="1:7" x14ac:dyDescent="0.25">
      <c r="A39" s="1097">
        <v>44869</v>
      </c>
      <c r="B39" s="1107" t="s">
        <v>115</v>
      </c>
      <c r="C39" s="1099">
        <v>7045.52</v>
      </c>
      <c r="D39" s="638">
        <f t="shared" si="0"/>
        <v>-4.6511627906976744E-2</v>
      </c>
      <c r="E39" s="638">
        <f t="shared" si="1"/>
        <v>1.5565983421873303E-3</v>
      </c>
      <c r="F39" s="638"/>
      <c r="G39" s="638"/>
    </row>
    <row r="40" spans="1:7" x14ac:dyDescent="0.25">
      <c r="A40" s="1097">
        <v>44872</v>
      </c>
      <c r="B40" s="1107" t="s">
        <v>117</v>
      </c>
      <c r="C40" s="1099">
        <v>7102.39</v>
      </c>
      <c r="D40" s="638">
        <f t="shared" si="0"/>
        <v>-3.1707317073170732E-2</v>
      </c>
      <c r="E40" s="638">
        <f t="shared" si="1"/>
        <v>8.071795978153478E-3</v>
      </c>
      <c r="F40" s="638"/>
      <c r="G40" s="638"/>
    </row>
    <row r="41" spans="1:7" x14ac:dyDescent="0.25">
      <c r="A41" s="1097">
        <v>44873</v>
      </c>
      <c r="B41" s="1107" t="s">
        <v>493</v>
      </c>
      <c r="C41" s="1099">
        <v>7050.12</v>
      </c>
      <c r="D41" s="638">
        <f t="shared" si="0"/>
        <v>-2.2670025188916875E-2</v>
      </c>
      <c r="E41" s="638">
        <f t="shared" si="1"/>
        <v>-7.3594944800272066E-3</v>
      </c>
      <c r="F41" s="638"/>
      <c r="G41" s="638"/>
    </row>
    <row r="42" spans="1:7" x14ac:dyDescent="0.25">
      <c r="A42" s="1097">
        <v>44874</v>
      </c>
      <c r="B42" s="1107" t="s">
        <v>496</v>
      </c>
      <c r="C42" s="1099">
        <v>7070.08</v>
      </c>
      <c r="D42" s="638">
        <f t="shared" si="0"/>
        <v>1.2886597938144329E-2</v>
      </c>
      <c r="E42" s="638">
        <f t="shared" si="1"/>
        <v>2.8311574838442519E-3</v>
      </c>
      <c r="F42" s="638"/>
      <c r="G42" s="638"/>
    </row>
    <row r="43" spans="1:7" x14ac:dyDescent="0.25">
      <c r="A43" s="1097">
        <v>44875</v>
      </c>
      <c r="B43" s="1107" t="s">
        <v>122</v>
      </c>
      <c r="C43" s="1099">
        <v>6966.83</v>
      </c>
      <c r="D43" s="638">
        <f t="shared" si="0"/>
        <v>-2.2900763358778626E-2</v>
      </c>
      <c r="E43" s="638">
        <f t="shared" si="1"/>
        <v>-1.4603795148003983E-2</v>
      </c>
      <c r="F43" s="638"/>
      <c r="G43" s="638"/>
    </row>
    <row r="44" spans="1:7" x14ac:dyDescent="0.25">
      <c r="A44" s="1097">
        <v>44876</v>
      </c>
      <c r="B44" s="1107" t="s">
        <v>127</v>
      </c>
      <c r="C44" s="1099">
        <v>7089.2</v>
      </c>
      <c r="D44" s="638">
        <f t="shared" si="0"/>
        <v>2.6041666666666668E-2</v>
      </c>
      <c r="E44" s="638">
        <f t="shared" si="1"/>
        <v>1.7564659967302186E-2</v>
      </c>
      <c r="F44" s="638"/>
      <c r="G44" s="638"/>
    </row>
    <row r="45" spans="1:7" x14ac:dyDescent="0.25">
      <c r="A45" s="1097">
        <v>44879</v>
      </c>
      <c r="B45" s="1107" t="s">
        <v>127</v>
      </c>
      <c r="C45" s="1099">
        <v>7019.39</v>
      </c>
      <c r="D45" s="638">
        <f t="shared" si="0"/>
        <v>0</v>
      </c>
      <c r="E45" s="638">
        <f t="shared" si="1"/>
        <v>-9.8473734695028337E-3</v>
      </c>
      <c r="F45" s="638"/>
      <c r="G45" s="638"/>
    </row>
    <row r="46" spans="1:7" x14ac:dyDescent="0.25">
      <c r="A46" s="1097">
        <v>44880</v>
      </c>
      <c r="B46" s="1107" t="s">
        <v>500</v>
      </c>
      <c r="C46" s="1099">
        <v>7035.5</v>
      </c>
      <c r="D46" s="638">
        <f t="shared" si="0"/>
        <v>-7.6142131979695434E-3</v>
      </c>
      <c r="E46" s="638">
        <f t="shared" si="1"/>
        <v>2.2950712241376634E-3</v>
      </c>
      <c r="F46" s="638"/>
      <c r="G46" s="638"/>
    </row>
    <row r="47" spans="1:7" x14ac:dyDescent="0.25">
      <c r="A47" s="1097">
        <v>44881</v>
      </c>
      <c r="B47" s="1107" t="s">
        <v>491</v>
      </c>
      <c r="C47" s="1099">
        <v>7014.38</v>
      </c>
      <c r="D47" s="638">
        <f t="shared" si="0"/>
        <v>-5.1150895140664966E-3</v>
      </c>
      <c r="E47" s="638">
        <f t="shared" si="1"/>
        <v>-3.0019188401677055E-3</v>
      </c>
      <c r="F47" s="638"/>
      <c r="G47" s="638"/>
    </row>
    <row r="48" spans="1:7" x14ac:dyDescent="0.25">
      <c r="A48" s="1097">
        <v>44882</v>
      </c>
      <c r="B48" s="1107" t="s">
        <v>501</v>
      </c>
      <c r="C48" s="1099">
        <v>7044.98</v>
      </c>
      <c r="D48" s="638">
        <f t="shared" si="0"/>
        <v>2.5706940874035988E-3</v>
      </c>
      <c r="E48" s="638">
        <f t="shared" si="1"/>
        <v>4.3624668181648915E-3</v>
      </c>
      <c r="F48" s="638"/>
      <c r="G48" s="638"/>
    </row>
    <row r="49" spans="1:7" x14ac:dyDescent="0.25">
      <c r="A49" s="1097">
        <v>44883</v>
      </c>
      <c r="B49" s="1107" t="s">
        <v>501</v>
      </c>
      <c r="C49" s="1099">
        <v>7082.18</v>
      </c>
      <c r="D49" s="638">
        <f t="shared" si="0"/>
        <v>0</v>
      </c>
      <c r="E49" s="638">
        <f t="shared" si="1"/>
        <v>5.2803556575037446E-3</v>
      </c>
      <c r="F49" s="638"/>
      <c r="G49" s="638"/>
    </row>
    <row r="50" spans="1:7" x14ac:dyDescent="0.25">
      <c r="A50" s="1097">
        <v>44886</v>
      </c>
      <c r="B50" s="1107" t="s">
        <v>502</v>
      </c>
      <c r="C50" s="1099">
        <v>7063.24</v>
      </c>
      <c r="D50" s="638">
        <f t="shared" si="0"/>
        <v>-1.282051282051282E-2</v>
      </c>
      <c r="E50" s="638">
        <f t="shared" si="1"/>
        <v>-2.6743177948033666E-3</v>
      </c>
      <c r="F50" s="638"/>
      <c r="G50" s="638"/>
    </row>
    <row r="51" spans="1:7" x14ac:dyDescent="0.25">
      <c r="A51" s="1097">
        <v>44887</v>
      </c>
      <c r="B51" s="1107" t="s">
        <v>503</v>
      </c>
      <c r="C51" s="1099">
        <v>7030.58</v>
      </c>
      <c r="D51" s="638">
        <f t="shared" si="0"/>
        <v>5.1948051948051948E-3</v>
      </c>
      <c r="E51" s="638">
        <f t="shared" si="1"/>
        <v>-4.6239402880264378E-3</v>
      </c>
      <c r="F51" s="638"/>
      <c r="G51" s="638"/>
    </row>
    <row r="52" spans="1:7" x14ac:dyDescent="0.25">
      <c r="A52" s="1097">
        <v>44888</v>
      </c>
      <c r="B52" s="1107" t="s">
        <v>503</v>
      </c>
      <c r="C52" s="1099">
        <v>7054.12</v>
      </c>
      <c r="D52" s="638">
        <f t="shared" si="0"/>
        <v>0</v>
      </c>
      <c r="E52" s="638">
        <f t="shared" si="1"/>
        <v>3.3482301602428197E-3</v>
      </c>
      <c r="F52" s="638"/>
      <c r="G52" s="638"/>
    </row>
    <row r="53" spans="1:7" x14ac:dyDescent="0.25">
      <c r="A53" s="1097">
        <v>44889</v>
      </c>
      <c r="B53" s="1107" t="s">
        <v>503</v>
      </c>
      <c r="C53" s="1099">
        <v>7080.51</v>
      </c>
      <c r="D53" s="638">
        <f t="shared" si="0"/>
        <v>0</v>
      </c>
      <c r="E53" s="638">
        <f t="shared" si="1"/>
        <v>3.7410761370660446E-3</v>
      </c>
      <c r="F53" s="638"/>
      <c r="G53" s="638"/>
    </row>
    <row r="54" spans="1:7" x14ac:dyDescent="0.25">
      <c r="A54" s="1097">
        <v>44890</v>
      </c>
      <c r="B54" s="1107" t="s">
        <v>504</v>
      </c>
      <c r="C54" s="1099">
        <v>7053.14</v>
      </c>
      <c r="D54" s="638">
        <f t="shared" si="0"/>
        <v>-2.3255813953488372E-2</v>
      </c>
      <c r="E54" s="638">
        <f t="shared" si="1"/>
        <v>-3.8655407590695995E-3</v>
      </c>
      <c r="F54" s="638"/>
      <c r="G54" s="638"/>
    </row>
    <row r="55" spans="1:7" x14ac:dyDescent="0.25">
      <c r="A55" s="1097">
        <v>44893</v>
      </c>
      <c r="B55" s="1107" t="s">
        <v>121</v>
      </c>
      <c r="C55" s="1099">
        <v>7017.35</v>
      </c>
      <c r="D55" s="638">
        <f t="shared" si="0"/>
        <v>1.0582010582010581E-2</v>
      </c>
      <c r="E55" s="638">
        <f t="shared" si="1"/>
        <v>-5.0743356859497988E-3</v>
      </c>
      <c r="F55" s="638"/>
      <c r="G55" s="638"/>
    </row>
    <row r="56" spans="1:7" x14ac:dyDescent="0.25">
      <c r="A56" s="1097">
        <v>44894</v>
      </c>
      <c r="B56" s="1107" t="s">
        <v>121</v>
      </c>
      <c r="C56" s="1099">
        <v>7012.06</v>
      </c>
      <c r="D56" s="638">
        <f t="shared" si="0"/>
        <v>0</v>
      </c>
      <c r="E56" s="638">
        <f t="shared" si="1"/>
        <v>-7.5384582499091017E-4</v>
      </c>
      <c r="F56" s="638"/>
      <c r="G56" s="638"/>
    </row>
    <row r="57" spans="1:7" x14ac:dyDescent="0.25">
      <c r="A57" s="1097">
        <v>44895</v>
      </c>
      <c r="B57" s="1107" t="s">
        <v>504</v>
      </c>
      <c r="C57" s="1099">
        <v>7081.31</v>
      </c>
      <c r="D57" s="638">
        <f t="shared" si="0"/>
        <v>-1.0471204188481676E-2</v>
      </c>
      <c r="E57" s="638">
        <f t="shared" si="1"/>
        <v>9.8758424771037325E-3</v>
      </c>
      <c r="F57" s="638"/>
      <c r="G57" s="638"/>
    </row>
    <row r="58" spans="1:7" x14ac:dyDescent="0.25">
      <c r="A58" s="1097">
        <v>44896</v>
      </c>
      <c r="B58" s="1107" t="s">
        <v>505</v>
      </c>
      <c r="C58" s="1099">
        <v>7020.8</v>
      </c>
      <c r="D58" s="638">
        <f t="shared" si="0"/>
        <v>-1.8518518518518517E-2</v>
      </c>
      <c r="E58" s="638">
        <f t="shared" si="1"/>
        <v>-8.5450290977234743E-3</v>
      </c>
      <c r="F58" s="638"/>
      <c r="G58" s="638"/>
    </row>
    <row r="59" spans="1:7" x14ac:dyDescent="0.25">
      <c r="A59" s="1097">
        <v>44897</v>
      </c>
      <c r="B59" s="1107" t="s">
        <v>506</v>
      </c>
      <c r="C59" s="1099">
        <v>7019.63</v>
      </c>
      <c r="D59" s="638">
        <f t="shared" si="0"/>
        <v>-2.6954177897574125E-3</v>
      </c>
      <c r="E59" s="638">
        <f t="shared" si="1"/>
        <v>-1.6664767547858831E-4</v>
      </c>
      <c r="F59" s="638"/>
      <c r="G59" s="638"/>
    </row>
    <row r="60" spans="1:7" x14ac:dyDescent="0.25">
      <c r="A60" s="1097">
        <v>44900</v>
      </c>
      <c r="B60" s="1107" t="s">
        <v>507</v>
      </c>
      <c r="C60" s="1099">
        <v>6987.32</v>
      </c>
      <c r="D60" s="638">
        <f t="shared" si="0"/>
        <v>-3.783783783783784E-2</v>
      </c>
      <c r="E60" s="638">
        <f t="shared" si="1"/>
        <v>-4.6028067006381249E-3</v>
      </c>
      <c r="F60" s="638"/>
      <c r="G60" s="638"/>
    </row>
    <row r="61" spans="1:7" x14ac:dyDescent="0.25">
      <c r="A61" s="1097">
        <v>44901</v>
      </c>
      <c r="B61" s="1107" t="s">
        <v>508</v>
      </c>
      <c r="C61" s="1099">
        <v>6892.56</v>
      </c>
      <c r="D61" s="638">
        <f t="shared" si="0"/>
        <v>-6.741573033707865E-2</v>
      </c>
      <c r="E61" s="638">
        <f t="shared" si="1"/>
        <v>-1.356170892416539E-2</v>
      </c>
      <c r="F61" s="3" t="s">
        <v>16</v>
      </c>
      <c r="G61" s="3" t="s">
        <v>17</v>
      </c>
    </row>
    <row r="62" spans="1:7" x14ac:dyDescent="0.25">
      <c r="A62" s="1101">
        <v>44902</v>
      </c>
      <c r="B62" s="1107" t="s">
        <v>509</v>
      </c>
      <c r="C62" s="1099">
        <v>6818.75</v>
      </c>
      <c r="D62" s="638">
        <f t="shared" si="0"/>
        <v>9.0361445783132526E-3</v>
      </c>
      <c r="E62" s="638">
        <f t="shared" si="1"/>
        <v>-1.0708648165558282E-2</v>
      </c>
      <c r="F62" s="638">
        <f>$F$3+$G$3*E62</f>
        <v>0.13048219696728744</v>
      </c>
      <c r="G62" s="638">
        <f>D62-F62</f>
        <v>-0.12144605238897418</v>
      </c>
    </row>
    <row r="63" spans="1:7" x14ac:dyDescent="0.25">
      <c r="A63" s="1101">
        <v>44903</v>
      </c>
      <c r="B63" s="1107" t="s">
        <v>510</v>
      </c>
      <c r="C63" s="1099">
        <v>6804.22</v>
      </c>
      <c r="D63" s="638">
        <f t="shared" si="0"/>
        <v>7.7611940298507459E-2</v>
      </c>
      <c r="E63" s="638">
        <f t="shared" si="1"/>
        <v>-2.1308890925755813E-3</v>
      </c>
      <c r="F63" s="638">
        <f t="shared" ref="F63:F82" si="2">$F$3+$G$3*E63</f>
        <v>0.13504877020809897</v>
      </c>
      <c r="G63" s="638">
        <f t="shared" ref="G63:G82" si="3">D63-F63</f>
        <v>-5.7436829909591508E-2</v>
      </c>
    </row>
    <row r="64" spans="1:7" x14ac:dyDescent="0.25">
      <c r="A64" s="1101">
        <v>44904</v>
      </c>
      <c r="B64" s="1107" t="s">
        <v>511</v>
      </c>
      <c r="C64" s="1099">
        <v>6715.11</v>
      </c>
      <c r="D64" s="638">
        <f t="shared" si="0"/>
        <v>2.2160664819944598E-2</v>
      </c>
      <c r="E64" s="638">
        <f t="shared" si="1"/>
        <v>-1.3096284364703167E-2</v>
      </c>
      <c r="F64" s="638">
        <f t="shared" si="2"/>
        <v>0.12921108227602149</v>
      </c>
      <c r="G64" s="638">
        <f t="shared" si="3"/>
        <v>-0.10705041745607689</v>
      </c>
    </row>
    <row r="65" spans="1:7" x14ac:dyDescent="0.25">
      <c r="A65" s="1101">
        <v>44907</v>
      </c>
      <c r="B65" s="1107" t="s">
        <v>512</v>
      </c>
      <c r="C65" s="1099">
        <v>6734.45</v>
      </c>
      <c r="D65" s="638">
        <f t="shared" si="0"/>
        <v>-2.9810298102981029E-2</v>
      </c>
      <c r="E65" s="638">
        <f t="shared" si="1"/>
        <v>2.8800719571235836E-3</v>
      </c>
      <c r="F65" s="638">
        <f t="shared" si="2"/>
        <v>0.1377164740274309</v>
      </c>
      <c r="G65" s="638">
        <f t="shared" si="3"/>
        <v>-0.16752677213041192</v>
      </c>
    </row>
    <row r="66" spans="1:7" x14ac:dyDescent="0.25">
      <c r="A66" s="1101">
        <v>44908</v>
      </c>
      <c r="B66" s="1107" t="s">
        <v>513</v>
      </c>
      <c r="C66" s="1099">
        <v>6810.31</v>
      </c>
      <c r="D66" s="638">
        <f t="shared" si="0"/>
        <v>-1.11731843575419E-2</v>
      </c>
      <c r="E66" s="638">
        <f t="shared" si="1"/>
        <v>1.1264468516359998E-2</v>
      </c>
      <c r="F66" s="638">
        <f t="shared" si="2"/>
        <v>0.14218010615349008</v>
      </c>
      <c r="G66" s="638">
        <f t="shared" si="3"/>
        <v>-0.15335329051103197</v>
      </c>
    </row>
    <row r="67" spans="1:7" x14ac:dyDescent="0.25">
      <c r="A67" s="1101">
        <v>44909</v>
      </c>
      <c r="B67" s="1107" t="s">
        <v>513</v>
      </c>
      <c r="C67" s="1099">
        <v>6801.74</v>
      </c>
      <c r="D67" s="638">
        <f t="shared" si="0"/>
        <v>0</v>
      </c>
      <c r="E67" s="638">
        <f t="shared" si="1"/>
        <v>-1.2583861821268956E-3</v>
      </c>
      <c r="F67" s="638">
        <f t="shared" si="2"/>
        <v>0.13551326780117481</v>
      </c>
      <c r="G67" s="638">
        <f t="shared" si="3"/>
        <v>-0.13551326780117481</v>
      </c>
    </row>
    <row r="68" spans="1:7" x14ac:dyDescent="0.25">
      <c r="A68" s="1101">
        <v>44910</v>
      </c>
      <c r="B68" s="1107" t="s">
        <v>514</v>
      </c>
      <c r="C68" s="1099">
        <v>6751.85</v>
      </c>
      <c r="D68" s="638">
        <f t="shared" ref="D68:D82" si="4">(B68-B67)/B67</f>
        <v>-5.6497175141242938E-3</v>
      </c>
      <c r="E68" s="638">
        <f t="shared" ref="E68:E82" si="5">(C68-C67)/C67</f>
        <v>-7.3348878375238419E-3</v>
      </c>
      <c r="F68" s="638">
        <f t="shared" si="2"/>
        <v>0.13227829819883627</v>
      </c>
      <c r="G68" s="638">
        <f t="shared" si="3"/>
        <v>-0.13792801571296057</v>
      </c>
    </row>
    <row r="69" spans="1:7" x14ac:dyDescent="0.25">
      <c r="A69" s="1101">
        <v>44911</v>
      </c>
      <c r="B69" s="1107" t="s">
        <v>515</v>
      </c>
      <c r="C69" s="1099">
        <v>6812.19</v>
      </c>
      <c r="D69" s="638">
        <f t="shared" si="4"/>
        <v>0.11363636363636363</v>
      </c>
      <c r="E69" s="638">
        <f t="shared" si="5"/>
        <v>8.9368099113575142E-3</v>
      </c>
      <c r="F69" s="638">
        <f t="shared" si="2"/>
        <v>0.1409409219552735</v>
      </c>
      <c r="G69" s="638">
        <f t="shared" si="3"/>
        <v>-2.7304558318909863E-2</v>
      </c>
    </row>
    <row r="70" spans="1:7" x14ac:dyDescent="0.25">
      <c r="A70" s="1101">
        <v>44914</v>
      </c>
      <c r="B70" s="1107" t="s">
        <v>516</v>
      </c>
      <c r="C70" s="1099">
        <v>6779.69</v>
      </c>
      <c r="D70" s="638">
        <f t="shared" si="4"/>
        <v>-4.8469387755102039E-2</v>
      </c>
      <c r="E70" s="638">
        <f t="shared" si="5"/>
        <v>-4.7708592978175889E-3</v>
      </c>
      <c r="F70" s="638">
        <f t="shared" si="2"/>
        <v>0.13364331953115358</v>
      </c>
      <c r="G70" s="638">
        <f t="shared" si="3"/>
        <v>-0.18211270728625562</v>
      </c>
    </row>
    <row r="71" spans="1:7" x14ac:dyDescent="0.25">
      <c r="A71" s="1101">
        <v>44915</v>
      </c>
      <c r="B71" s="1107" t="s">
        <v>517</v>
      </c>
      <c r="C71" s="1099">
        <v>6768.31</v>
      </c>
      <c r="D71" s="638">
        <f t="shared" si="4"/>
        <v>-1.3404825737265416E-2</v>
      </c>
      <c r="E71" s="638">
        <f t="shared" si="5"/>
        <v>-1.6785428242293084E-3</v>
      </c>
      <c r="F71" s="638">
        <f t="shared" si="2"/>
        <v>0.13528958745967196</v>
      </c>
      <c r="G71" s="638">
        <f t="shared" si="3"/>
        <v>-0.14869441319693738</v>
      </c>
    </row>
    <row r="72" spans="1:7" x14ac:dyDescent="0.25">
      <c r="A72" s="1102">
        <v>44916</v>
      </c>
      <c r="B72" s="1107" t="s">
        <v>502</v>
      </c>
      <c r="C72" s="1106">
        <v>6820.66</v>
      </c>
      <c r="D72" s="638">
        <f t="shared" si="4"/>
        <v>4.619565217391304E-2</v>
      </c>
      <c r="E72" s="638">
        <f t="shared" si="5"/>
        <v>7.734574805231949E-3</v>
      </c>
      <c r="F72" s="638">
        <f t="shared" si="2"/>
        <v>0.14030088361681173</v>
      </c>
      <c r="G72" s="638">
        <f t="shared" si="3"/>
        <v>-9.4105231442898687E-2</v>
      </c>
    </row>
    <row r="73" spans="1:7" x14ac:dyDescent="0.25">
      <c r="A73" s="1103">
        <v>44917</v>
      </c>
      <c r="B73" s="1107" t="s">
        <v>502</v>
      </c>
      <c r="C73" s="1099">
        <v>6824.43</v>
      </c>
      <c r="D73" s="638">
        <f t="shared" si="4"/>
        <v>0</v>
      </c>
      <c r="E73" s="638">
        <f t="shared" si="5"/>
        <v>5.5273243351822794E-4</v>
      </c>
      <c r="F73" s="638">
        <f t="shared" si="2"/>
        <v>0.13647745969975478</v>
      </c>
      <c r="G73" s="638">
        <f t="shared" si="3"/>
        <v>-0.13647745969975478</v>
      </c>
    </row>
    <row r="74" spans="1:7" x14ac:dyDescent="0.25">
      <c r="A74" s="1103">
        <v>44918</v>
      </c>
      <c r="B74" s="1107" t="s">
        <v>119</v>
      </c>
      <c r="C74" s="1099">
        <v>6800.67</v>
      </c>
      <c r="D74" s="638">
        <f t="shared" si="4"/>
        <v>3.896103896103896E-2</v>
      </c>
      <c r="E74" s="638">
        <f t="shared" si="5"/>
        <v>-3.4816094530972135E-3</v>
      </c>
      <c r="F74" s="638">
        <f t="shared" si="2"/>
        <v>0.13432968222699615</v>
      </c>
      <c r="G74" s="638">
        <f t="shared" si="3"/>
        <v>-9.536864326595719E-2</v>
      </c>
    </row>
    <row r="75" spans="1:7" x14ac:dyDescent="0.25">
      <c r="A75" s="1103">
        <v>44921</v>
      </c>
      <c r="B75" s="1107" t="s">
        <v>501</v>
      </c>
      <c r="C75" s="1099">
        <v>6835.8</v>
      </c>
      <c r="D75" s="638">
        <f t="shared" si="4"/>
        <v>-2.5000000000000001E-2</v>
      </c>
      <c r="E75" s="638">
        <f t="shared" si="5"/>
        <v>5.1656675004080636E-3</v>
      </c>
      <c r="F75" s="638">
        <f t="shared" si="2"/>
        <v>0.13893326495831113</v>
      </c>
      <c r="G75" s="638">
        <f t="shared" si="3"/>
        <v>-0.16393326495831112</v>
      </c>
    </row>
    <row r="76" spans="1:7" x14ac:dyDescent="0.25">
      <c r="A76" s="1103">
        <v>44922</v>
      </c>
      <c r="B76" s="1107" t="s">
        <v>501</v>
      </c>
      <c r="C76" s="1099">
        <v>6923.02</v>
      </c>
      <c r="D76" s="638">
        <f t="shared" si="4"/>
        <v>0</v>
      </c>
      <c r="E76" s="638">
        <f t="shared" si="5"/>
        <v>1.2759296644138251E-2</v>
      </c>
      <c r="F76" s="638">
        <f t="shared" si="2"/>
        <v>0.14297591331825704</v>
      </c>
      <c r="G76" s="638">
        <f t="shared" si="3"/>
        <v>-0.14297591331825704</v>
      </c>
    </row>
    <row r="77" spans="1:7" x14ac:dyDescent="0.25">
      <c r="A77" s="1103">
        <v>44923</v>
      </c>
      <c r="B77" s="1107" t="s">
        <v>518</v>
      </c>
      <c r="C77" s="1099">
        <v>6850.52</v>
      </c>
      <c r="D77" s="638">
        <f t="shared" si="4"/>
        <v>-3.2051282051282048E-2</v>
      </c>
      <c r="E77" s="638">
        <f t="shared" si="5"/>
        <v>-1.0472308327868473E-2</v>
      </c>
      <c r="F77" s="638">
        <f t="shared" si="2"/>
        <v>0.13060801807852979</v>
      </c>
      <c r="G77" s="638">
        <f t="shared" si="3"/>
        <v>-0.16265930012981183</v>
      </c>
    </row>
    <row r="78" spans="1:7" x14ac:dyDescent="0.25">
      <c r="A78" s="1103">
        <v>44924</v>
      </c>
      <c r="B78" s="1107" t="s">
        <v>506</v>
      </c>
      <c r="C78" s="1099">
        <v>6860.07</v>
      </c>
      <c r="D78" s="638">
        <f t="shared" si="4"/>
        <v>-1.9867549668874173E-2</v>
      </c>
      <c r="E78" s="638">
        <f t="shared" si="5"/>
        <v>1.3940547578868863E-3</v>
      </c>
      <c r="F78" s="638">
        <f t="shared" si="2"/>
        <v>0.13692535756919486</v>
      </c>
      <c r="G78" s="638">
        <f t="shared" si="3"/>
        <v>-0.15679290723806902</v>
      </c>
    </row>
    <row r="79" spans="1:7" x14ac:dyDescent="0.25">
      <c r="A79" s="1103">
        <v>44925</v>
      </c>
      <c r="B79" s="1107" t="s">
        <v>506</v>
      </c>
      <c r="C79" s="1099">
        <v>6850.61</v>
      </c>
      <c r="D79" s="638">
        <f t="shared" si="4"/>
        <v>0</v>
      </c>
      <c r="E79" s="638">
        <f t="shared" si="5"/>
        <v>-1.3789946749814561E-3</v>
      </c>
      <c r="F79" s="638">
        <f t="shared" si="2"/>
        <v>0.13544905901291229</v>
      </c>
      <c r="G79" s="638">
        <f t="shared" si="3"/>
        <v>-0.13544905901291229</v>
      </c>
    </row>
    <row r="80" spans="1:7" x14ac:dyDescent="0.25">
      <c r="A80" s="1103">
        <v>44928</v>
      </c>
      <c r="B80" s="1107" t="s">
        <v>518</v>
      </c>
      <c r="C80" s="1099">
        <v>6850.98</v>
      </c>
      <c r="D80" s="638">
        <f t="shared" si="4"/>
        <v>2.0270270270270271E-2</v>
      </c>
      <c r="E80" s="638">
        <f t="shared" si="5"/>
        <v>5.4009788909292877E-5</v>
      </c>
      <c r="F80" s="638">
        <f t="shared" si="2"/>
        <v>0.13621195288566959</v>
      </c>
      <c r="G80" s="638">
        <f t="shared" si="3"/>
        <v>-0.11594168261539932</v>
      </c>
    </row>
    <row r="81" spans="1:7" x14ac:dyDescent="0.25">
      <c r="A81" s="1103">
        <v>44929</v>
      </c>
      <c r="B81" s="1107" t="s">
        <v>116</v>
      </c>
      <c r="C81" s="1099">
        <v>6888.75</v>
      </c>
      <c r="D81" s="638">
        <f t="shared" si="4"/>
        <v>4.6357615894039736E-2</v>
      </c>
      <c r="E81" s="638">
        <f t="shared" si="5"/>
        <v>5.5130798805427018E-3</v>
      </c>
      <c r="F81" s="638">
        <f t="shared" si="2"/>
        <v>0.13911821816871853</v>
      </c>
      <c r="G81" s="638">
        <f t="shared" si="3"/>
        <v>-9.2760602274678791E-2</v>
      </c>
    </row>
    <row r="82" spans="1:7" x14ac:dyDescent="0.25">
      <c r="A82" s="1103">
        <v>44930</v>
      </c>
      <c r="B82" s="1107" t="s">
        <v>519</v>
      </c>
      <c r="C82" s="1099">
        <v>6813.23</v>
      </c>
      <c r="D82" s="638">
        <f t="shared" si="4"/>
        <v>1.8987341772151899E-2</v>
      </c>
      <c r="E82" s="638">
        <f t="shared" si="5"/>
        <v>-1.096280166938856E-2</v>
      </c>
      <c r="F82" s="638">
        <f t="shared" si="2"/>
        <v>0.13034689232888771</v>
      </c>
      <c r="G82" s="638">
        <f t="shared" si="3"/>
        <v>-0.11135955055673581</v>
      </c>
    </row>
  </sheetData>
  <mergeCells count="8">
    <mergeCell ref="I10:J10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20F00-F7CD-4BF0-B7BB-A8452E1F7545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2" max="2" width="9.85546875" bestFit="1" customWidth="1"/>
    <col min="4" max="4" width="23.140625" bestFit="1" customWidth="1"/>
    <col min="5" max="5" width="20.7109375" bestFit="1" customWidth="1"/>
    <col min="6" max="6" width="22.42578125" bestFit="1" customWidth="1"/>
    <col min="7" max="7" width="21.7109375" bestFit="1" customWidth="1"/>
    <col min="9" max="9" width="16" bestFit="1" customWidth="1"/>
    <col min="10" max="10" width="9.85546875" bestFit="1" customWidth="1"/>
    <col min="11" max="11" width="12.140625" bestFit="1" customWidth="1"/>
    <col min="12" max="12" width="12.42578125" bestFit="1" customWidth="1"/>
    <col min="13" max="13" width="22.85546875" bestFit="1" customWidth="1"/>
    <col min="14" max="14" width="5.7109375" bestFit="1" customWidth="1"/>
    <col min="15" max="15" width="6" bestFit="1" customWidth="1"/>
  </cols>
  <sheetData>
    <row r="1" spans="1:15" x14ac:dyDescent="0.25">
      <c r="A1" s="1" t="s">
        <v>0</v>
      </c>
      <c r="B1" s="4" t="s">
        <v>299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x14ac:dyDescent="0.25">
      <c r="A2" s="1097">
        <v>44799</v>
      </c>
      <c r="B2" s="1110">
        <v>6500</v>
      </c>
      <c r="C2" s="1099">
        <v>7135.24</v>
      </c>
      <c r="D2" s="638"/>
      <c r="E2" s="638"/>
      <c r="F2" s="638"/>
      <c r="G2" s="638"/>
    </row>
    <row r="3" spans="1:15" ht="15.75" thickBot="1" x14ac:dyDescent="0.3">
      <c r="A3" s="1097">
        <v>44802</v>
      </c>
      <c r="B3" s="1110">
        <v>6415</v>
      </c>
      <c r="C3" s="1099">
        <v>7132.04</v>
      </c>
      <c r="D3" s="638">
        <f>(B3-B2)/B2</f>
        <v>-1.3076923076923076E-2</v>
      </c>
      <c r="E3" s="638">
        <f>(C3-C2)/C2</f>
        <v>-4.4847825721346698E-4</v>
      </c>
      <c r="F3" s="1100">
        <f>I12</f>
        <v>8.6240108353806466E-2</v>
      </c>
      <c r="G3" s="1100">
        <f>K7</f>
        <v>0.26496848480721991</v>
      </c>
      <c r="I3" s="942" t="s">
        <v>673</v>
      </c>
      <c r="J3" s="942"/>
      <c r="K3" s="942"/>
      <c r="L3" s="942"/>
      <c r="M3" s="942"/>
      <c r="N3" s="942"/>
      <c r="O3" s="942"/>
    </row>
    <row r="4" spans="1:15" ht="15.75" thickTop="1" x14ac:dyDescent="0.25">
      <c r="A4" s="1097">
        <v>44803</v>
      </c>
      <c r="B4" s="1110">
        <v>6355</v>
      </c>
      <c r="C4" s="1099">
        <v>7159.47</v>
      </c>
      <c r="D4" s="638">
        <f t="shared" ref="D4:D67" si="0">(B4-B3)/B3</f>
        <v>-9.3530787217459086E-3</v>
      </c>
      <c r="E4" s="638">
        <f t="shared" ref="E4:E67" si="1">(C4-C3)/C3</f>
        <v>3.846024419380751E-3</v>
      </c>
      <c r="F4" s="638"/>
      <c r="G4" s="638"/>
      <c r="I4" s="943" t="s">
        <v>664</v>
      </c>
      <c r="J4" s="944"/>
      <c r="K4" s="947" t="s">
        <v>665</v>
      </c>
      <c r="L4" s="948"/>
      <c r="M4" s="340" t="s">
        <v>666</v>
      </c>
      <c r="N4" s="948" t="s">
        <v>667</v>
      </c>
      <c r="O4" s="950" t="s">
        <v>630</v>
      </c>
    </row>
    <row r="5" spans="1:15" ht="15.75" thickBot="1" x14ac:dyDescent="0.3">
      <c r="A5" s="1097">
        <v>44804</v>
      </c>
      <c r="B5" s="1110">
        <v>6362.5</v>
      </c>
      <c r="C5" s="1099">
        <v>7178.58</v>
      </c>
      <c r="D5" s="638">
        <f t="shared" si="0"/>
        <v>1.1801730920535012E-3</v>
      </c>
      <c r="E5" s="638">
        <f t="shared" si="1"/>
        <v>2.6691919932620252E-3</v>
      </c>
      <c r="F5" s="638"/>
      <c r="G5" s="638"/>
      <c r="I5" s="945"/>
      <c r="J5" s="946"/>
      <c r="K5" s="341" t="s">
        <v>668</v>
      </c>
      <c r="L5" s="342" t="s">
        <v>669</v>
      </c>
      <c r="M5" s="342" t="s">
        <v>670</v>
      </c>
      <c r="N5" s="949"/>
      <c r="O5" s="951"/>
    </row>
    <row r="6" spans="1:15" ht="14.25" customHeight="1" thickTop="1" x14ac:dyDescent="0.25">
      <c r="A6" s="1097">
        <v>44805</v>
      </c>
      <c r="B6" s="1110">
        <v>6537.5</v>
      </c>
      <c r="C6" s="1099">
        <v>7153.1</v>
      </c>
      <c r="D6" s="638">
        <f t="shared" si="0"/>
        <v>2.75049115913556E-2</v>
      </c>
      <c r="E6" s="638">
        <f t="shared" si="1"/>
        <v>-3.5494484981708867E-3</v>
      </c>
      <c r="F6" s="638"/>
      <c r="G6" s="638"/>
      <c r="I6" s="952" t="s">
        <v>671</v>
      </c>
      <c r="J6" s="343" t="s">
        <v>672</v>
      </c>
      <c r="K6" s="344">
        <v>4204199.2081658514</v>
      </c>
      <c r="L6" s="345">
        <v>2354482.6832332145</v>
      </c>
      <c r="M6" s="346"/>
      <c r="N6" s="345">
        <v>1.7856148350993923</v>
      </c>
      <c r="O6" s="347">
        <v>7.9481808726600225E-2</v>
      </c>
    </row>
    <row r="7" spans="1:15" ht="15.75" thickBot="1" x14ac:dyDescent="0.3">
      <c r="A7" s="1097">
        <v>44806</v>
      </c>
      <c r="B7" s="1110">
        <v>6645</v>
      </c>
      <c r="C7" s="1099">
        <v>7177.17</v>
      </c>
      <c r="D7" s="638">
        <f t="shared" si="0"/>
        <v>1.6443594646271511E-2</v>
      </c>
      <c r="E7" s="638">
        <f t="shared" si="1"/>
        <v>3.3649746263857221E-3</v>
      </c>
      <c r="F7" s="638"/>
      <c r="G7" s="638"/>
      <c r="I7" s="953"/>
      <c r="J7" s="348" t="s">
        <v>679</v>
      </c>
      <c r="K7" s="349">
        <v>0.26496848480721991</v>
      </c>
      <c r="L7" s="350">
        <v>0.43305641008625151</v>
      </c>
      <c r="M7" s="350">
        <v>8.0777571243612734E-2</v>
      </c>
      <c r="N7" s="350">
        <v>0.61185674345392171</v>
      </c>
      <c r="O7" s="351">
        <v>0.54306548979043012</v>
      </c>
    </row>
    <row r="8" spans="1:15" ht="15.75" thickTop="1" x14ac:dyDescent="0.25">
      <c r="A8" s="1097">
        <v>44809</v>
      </c>
      <c r="B8" s="1110">
        <v>6700</v>
      </c>
      <c r="C8" s="1099">
        <v>7231.88</v>
      </c>
      <c r="D8" s="638">
        <f t="shared" si="0"/>
        <v>8.2768999247554553E-3</v>
      </c>
      <c r="E8" s="638">
        <f t="shared" si="1"/>
        <v>7.6227816813590919E-3</v>
      </c>
      <c r="F8" s="638"/>
      <c r="G8" s="638"/>
      <c r="I8" s="954" t="s">
        <v>704</v>
      </c>
      <c r="J8" s="954"/>
      <c r="K8" s="954"/>
      <c r="L8" s="954"/>
      <c r="M8" s="954"/>
      <c r="N8" s="954"/>
      <c r="O8" s="954"/>
    </row>
    <row r="9" spans="1:15" x14ac:dyDescent="0.25">
      <c r="A9" s="1097">
        <v>44810</v>
      </c>
      <c r="B9" s="1110">
        <v>6800</v>
      </c>
      <c r="C9" s="1099">
        <v>7233.15</v>
      </c>
      <c r="D9" s="638">
        <f t="shared" si="0"/>
        <v>1.4925373134328358E-2</v>
      </c>
      <c r="E9" s="638">
        <f t="shared" si="1"/>
        <v>1.7561132098424298E-4</v>
      </c>
      <c r="F9" s="638"/>
      <c r="G9" s="638"/>
    </row>
    <row r="10" spans="1:15" ht="15.75" thickBot="1" x14ac:dyDescent="0.3">
      <c r="A10" s="1097">
        <v>44811</v>
      </c>
      <c r="B10" s="1110">
        <v>6705</v>
      </c>
      <c r="C10" s="1099">
        <v>7186.75</v>
      </c>
      <c r="D10" s="638">
        <f t="shared" si="0"/>
        <v>-1.3970588235294118E-2</v>
      </c>
      <c r="E10" s="638">
        <f t="shared" si="1"/>
        <v>-6.4149091336415864E-3</v>
      </c>
      <c r="F10" s="638"/>
      <c r="G10" s="638"/>
      <c r="I10" s="942" t="s">
        <v>674</v>
      </c>
      <c r="J10" s="942"/>
      <c r="K10" s="339"/>
    </row>
    <row r="11" spans="1:15" ht="16.5" thickTop="1" thickBot="1" x14ac:dyDescent="0.3">
      <c r="A11" s="1097">
        <v>44812</v>
      </c>
      <c r="B11" s="1110">
        <v>6602.5</v>
      </c>
      <c r="C11" s="1099">
        <v>7232.01</v>
      </c>
      <c r="D11" s="638">
        <f t="shared" si="0"/>
        <v>-1.5287099179716629E-2</v>
      </c>
      <c r="E11" s="638">
        <f t="shared" si="1"/>
        <v>6.2977006296309488E-3</v>
      </c>
      <c r="F11" s="638"/>
      <c r="G11" s="638"/>
      <c r="I11" s="458" t="s">
        <v>675</v>
      </c>
      <c r="J11" s="459" t="s">
        <v>676</v>
      </c>
      <c r="K11" s="339"/>
    </row>
    <row r="12" spans="1:15" ht="16.5" thickTop="1" thickBot="1" x14ac:dyDescent="0.3">
      <c r="A12" s="1097">
        <v>44813</v>
      </c>
      <c r="B12" s="1110">
        <v>6597.5</v>
      </c>
      <c r="C12" s="1099">
        <v>7242.65</v>
      </c>
      <c r="D12" s="638">
        <f t="shared" si="0"/>
        <v>-7.572889057175312E-4</v>
      </c>
      <c r="E12" s="638">
        <f t="shared" si="1"/>
        <v>1.4712369037099531E-3</v>
      </c>
      <c r="F12" s="638"/>
      <c r="G12" s="638"/>
      <c r="I12" s="460">
        <v>8.6240108353806466E-2</v>
      </c>
      <c r="J12" s="461">
        <v>2</v>
      </c>
      <c r="K12" s="339"/>
    </row>
    <row r="13" spans="1:15" ht="15.75" thickTop="1" x14ac:dyDescent="0.25">
      <c r="A13" s="1097">
        <v>44816</v>
      </c>
      <c r="B13" s="1110">
        <v>6532.5</v>
      </c>
      <c r="C13" s="1099">
        <v>7254.46</v>
      </c>
      <c r="D13" s="638">
        <f t="shared" si="0"/>
        <v>-9.852216748768473E-3</v>
      </c>
      <c r="E13" s="638">
        <f t="shared" si="1"/>
        <v>1.6306186271600037E-3</v>
      </c>
      <c r="F13" s="638"/>
      <c r="G13" s="638"/>
    </row>
    <row r="14" spans="1:15" x14ac:dyDescent="0.25">
      <c r="A14" s="1097">
        <v>44817</v>
      </c>
      <c r="B14" s="1110">
        <v>6650</v>
      </c>
      <c r="C14" s="1099">
        <v>7318.01</v>
      </c>
      <c r="D14" s="638">
        <f t="shared" si="0"/>
        <v>1.7986988136241867E-2</v>
      </c>
      <c r="E14" s="638">
        <f t="shared" si="1"/>
        <v>8.7601282521373308E-3</v>
      </c>
      <c r="F14" s="638"/>
      <c r="G14" s="638"/>
    </row>
    <row r="15" spans="1:15" x14ac:dyDescent="0.25">
      <c r="A15" s="1097">
        <v>44818</v>
      </c>
      <c r="B15" s="1110">
        <v>6540</v>
      </c>
      <c r="C15" s="1099">
        <v>7278.07</v>
      </c>
      <c r="D15" s="638">
        <f t="shared" si="0"/>
        <v>-1.6541353383458645E-2</v>
      </c>
      <c r="E15" s="638">
        <f t="shared" si="1"/>
        <v>-5.4577678904511621E-3</v>
      </c>
      <c r="F15" s="638"/>
      <c r="G15" s="638"/>
    </row>
    <row r="16" spans="1:15" x14ac:dyDescent="0.25">
      <c r="A16" s="1097">
        <v>44819</v>
      </c>
      <c r="B16" s="1110">
        <v>6625</v>
      </c>
      <c r="C16" s="1099">
        <v>7305.6</v>
      </c>
      <c r="D16" s="638">
        <f t="shared" si="0"/>
        <v>1.2996941896024464E-2</v>
      </c>
      <c r="E16" s="638">
        <f t="shared" si="1"/>
        <v>3.7825962102591287E-3</v>
      </c>
      <c r="F16" s="638"/>
      <c r="G16" s="638"/>
    </row>
    <row r="17" spans="1:16" x14ac:dyDescent="0.25">
      <c r="A17" s="1097">
        <v>44820</v>
      </c>
      <c r="B17" s="1110">
        <v>6620</v>
      </c>
      <c r="C17" s="1099">
        <v>7168.87</v>
      </c>
      <c r="D17" s="638">
        <f t="shared" si="0"/>
        <v>-7.5471698113207543E-4</v>
      </c>
      <c r="E17" s="638">
        <f t="shared" si="1"/>
        <v>-1.8715779675865154E-2</v>
      </c>
      <c r="F17" s="638"/>
      <c r="G17" s="638"/>
    </row>
    <row r="18" spans="1:16" x14ac:dyDescent="0.25">
      <c r="A18" s="1097">
        <v>44823</v>
      </c>
      <c r="B18" s="1110">
        <v>6615</v>
      </c>
      <c r="C18" s="1099">
        <v>7195.48</v>
      </c>
      <c r="D18" s="638">
        <f t="shared" si="0"/>
        <v>-7.5528700906344411E-4</v>
      </c>
      <c r="E18" s="638">
        <f t="shared" si="1"/>
        <v>3.7118820678851304E-3</v>
      </c>
      <c r="F18" s="638"/>
      <c r="G18" s="638"/>
    </row>
    <row r="19" spans="1:16" x14ac:dyDescent="0.25">
      <c r="A19" s="1097">
        <v>44824</v>
      </c>
      <c r="B19" s="1110">
        <v>6522.5</v>
      </c>
      <c r="C19" s="1099">
        <v>7196.95</v>
      </c>
      <c r="D19" s="638">
        <f t="shared" si="0"/>
        <v>-1.3983371126228269E-2</v>
      </c>
      <c r="E19" s="638">
        <f t="shared" si="1"/>
        <v>2.0429491847663461E-4</v>
      </c>
      <c r="F19" s="638"/>
      <c r="G19" s="638"/>
    </row>
    <row r="20" spans="1:16" x14ac:dyDescent="0.25">
      <c r="A20" s="1097">
        <v>44825</v>
      </c>
      <c r="B20" s="1110">
        <v>6530</v>
      </c>
      <c r="C20" s="1099">
        <v>7188.31</v>
      </c>
      <c r="D20" s="638">
        <f t="shared" si="0"/>
        <v>1.1498658489842851E-3</v>
      </c>
      <c r="E20" s="638">
        <f t="shared" si="1"/>
        <v>-1.2005085487601578E-3</v>
      </c>
      <c r="F20" s="638"/>
      <c r="G20" s="638"/>
    </row>
    <row r="21" spans="1:16" x14ac:dyDescent="0.25">
      <c r="A21" s="1097">
        <v>44826</v>
      </c>
      <c r="B21" s="1110">
        <v>6570</v>
      </c>
      <c r="C21" s="1099">
        <v>7218.9</v>
      </c>
      <c r="D21" s="638">
        <f t="shared" si="0"/>
        <v>6.1255742725880554E-3</v>
      </c>
      <c r="E21" s="638">
        <f t="shared" si="1"/>
        <v>4.2555204213506701E-3</v>
      </c>
      <c r="F21" s="638"/>
      <c r="G21" s="638"/>
    </row>
    <row r="22" spans="1:16" x14ac:dyDescent="0.25">
      <c r="A22" s="1097">
        <v>44827</v>
      </c>
      <c r="B22" s="1110">
        <v>6540</v>
      </c>
      <c r="C22" s="1099">
        <v>7178.58</v>
      </c>
      <c r="D22" s="638">
        <f t="shared" si="0"/>
        <v>-4.5662100456621002E-3</v>
      </c>
      <c r="E22" s="638">
        <f t="shared" si="1"/>
        <v>-5.5853384864729683E-3</v>
      </c>
      <c r="F22" s="638"/>
      <c r="G22" s="638"/>
      <c r="P22" s="339"/>
    </row>
    <row r="23" spans="1:16" x14ac:dyDescent="0.25">
      <c r="A23" s="1097">
        <v>44830</v>
      </c>
      <c r="B23" s="1110">
        <v>6550</v>
      </c>
      <c r="C23" s="1099">
        <v>7127.5</v>
      </c>
      <c r="D23" s="638">
        <f t="shared" si="0"/>
        <v>1.5290519877675841E-3</v>
      </c>
      <c r="E23" s="638">
        <f t="shared" si="1"/>
        <v>-7.1156133942924544E-3</v>
      </c>
      <c r="F23" s="638"/>
      <c r="G23" s="638"/>
      <c r="P23" s="339"/>
    </row>
    <row r="24" spans="1:16" x14ac:dyDescent="0.25">
      <c r="A24" s="1097">
        <v>44831</v>
      </c>
      <c r="B24" s="1110">
        <v>6550</v>
      </c>
      <c r="C24" s="1099">
        <v>7112.44</v>
      </c>
      <c r="D24" s="638">
        <f t="shared" si="0"/>
        <v>0</v>
      </c>
      <c r="E24" s="638">
        <f t="shared" si="1"/>
        <v>-2.1129428270782744E-3</v>
      </c>
      <c r="F24" s="638"/>
      <c r="G24" s="638"/>
      <c r="P24" s="339"/>
    </row>
    <row r="25" spans="1:16" x14ac:dyDescent="0.25">
      <c r="A25" s="1097">
        <v>44832</v>
      </c>
      <c r="B25" s="1110">
        <v>6697.5</v>
      </c>
      <c r="C25" s="1099">
        <v>7077.03</v>
      </c>
      <c r="D25" s="638">
        <f t="shared" si="0"/>
        <v>2.2519083969465649E-2</v>
      </c>
      <c r="E25" s="638">
        <f t="shared" si="1"/>
        <v>-4.9786008739616579E-3</v>
      </c>
      <c r="F25" s="638"/>
      <c r="G25" s="638"/>
      <c r="P25" s="339"/>
    </row>
    <row r="26" spans="1:16" x14ac:dyDescent="0.25">
      <c r="A26" s="1097">
        <v>44833</v>
      </c>
      <c r="B26" s="1110">
        <v>6600</v>
      </c>
      <c r="C26" s="1099">
        <v>7036.19</v>
      </c>
      <c r="D26" s="638">
        <f t="shared" si="0"/>
        <v>-1.4557670772676373E-2</v>
      </c>
      <c r="E26" s="638">
        <f t="shared" si="1"/>
        <v>-5.7707823762228145E-3</v>
      </c>
      <c r="F26" s="638"/>
      <c r="G26" s="638"/>
      <c r="P26" s="339"/>
    </row>
    <row r="27" spans="1:16" ht="15.75" customHeight="1" x14ac:dyDescent="0.25">
      <c r="A27" s="1097">
        <v>44834</v>
      </c>
      <c r="B27" s="1110">
        <v>6700</v>
      </c>
      <c r="C27" s="1099">
        <v>7040.79</v>
      </c>
      <c r="D27" s="638">
        <f t="shared" si="0"/>
        <v>1.5151515151515152E-2</v>
      </c>
      <c r="E27" s="638">
        <f t="shared" si="1"/>
        <v>6.5376290293473653E-4</v>
      </c>
      <c r="F27" s="638"/>
      <c r="G27" s="638"/>
      <c r="P27" s="339"/>
    </row>
    <row r="28" spans="1:16" x14ac:dyDescent="0.25">
      <c r="A28" s="1097">
        <v>44837</v>
      </c>
      <c r="B28" s="1110">
        <v>6612.5</v>
      </c>
      <c r="C28" s="1099">
        <v>7009.71</v>
      </c>
      <c r="D28" s="638">
        <f t="shared" si="0"/>
        <v>-1.3059701492537313E-2</v>
      </c>
      <c r="E28" s="638">
        <f t="shared" si="1"/>
        <v>-4.4142773751240883E-3</v>
      </c>
      <c r="F28" s="638"/>
      <c r="G28" s="638"/>
    </row>
    <row r="29" spans="1:16" x14ac:dyDescent="0.25">
      <c r="A29" s="1097">
        <v>44838</v>
      </c>
      <c r="B29" s="1110">
        <v>6685</v>
      </c>
      <c r="C29" s="1099">
        <v>7072.25</v>
      </c>
      <c r="D29" s="638">
        <f t="shared" si="0"/>
        <v>1.0964083175803403E-2</v>
      </c>
      <c r="E29" s="638">
        <f t="shared" si="1"/>
        <v>8.9219097509026703E-3</v>
      </c>
      <c r="F29" s="638"/>
      <c r="G29" s="638"/>
    </row>
    <row r="30" spans="1:16" x14ac:dyDescent="0.25">
      <c r="A30" s="1097">
        <v>44839</v>
      </c>
      <c r="B30" s="1110">
        <v>6720</v>
      </c>
      <c r="C30" s="1099">
        <v>7075.38</v>
      </c>
      <c r="D30" s="638">
        <f t="shared" si="0"/>
        <v>5.235602094240838E-3</v>
      </c>
      <c r="E30" s="638">
        <f t="shared" si="1"/>
        <v>4.4257485241614889E-4</v>
      </c>
      <c r="F30" s="638"/>
      <c r="G30" s="638"/>
    </row>
    <row r="31" spans="1:16" x14ac:dyDescent="0.25">
      <c r="A31" s="1097">
        <v>44840</v>
      </c>
      <c r="B31" s="1110">
        <v>6730</v>
      </c>
      <c r="C31" s="1099">
        <v>7076.62</v>
      </c>
      <c r="D31" s="638">
        <f t="shared" si="0"/>
        <v>1.488095238095238E-3</v>
      </c>
      <c r="E31" s="638">
        <f t="shared" si="1"/>
        <v>1.7525560464593868E-4</v>
      </c>
      <c r="F31" s="638"/>
      <c r="G31" s="638"/>
    </row>
    <row r="32" spans="1:16" x14ac:dyDescent="0.25">
      <c r="A32" s="1097">
        <v>44841</v>
      </c>
      <c r="B32" s="1110">
        <v>6770</v>
      </c>
      <c r="C32" s="1099">
        <v>7026.78</v>
      </c>
      <c r="D32" s="638">
        <f t="shared" si="0"/>
        <v>5.9435364041604752E-3</v>
      </c>
      <c r="E32" s="638">
        <f t="shared" si="1"/>
        <v>-7.0429103159418121E-3</v>
      </c>
      <c r="F32" s="638"/>
      <c r="G32" s="638"/>
    </row>
    <row r="33" spans="1:7" x14ac:dyDescent="0.25">
      <c r="A33" s="1097">
        <v>44844</v>
      </c>
      <c r="B33" s="1110">
        <v>6827.5</v>
      </c>
      <c r="C33" s="1099">
        <v>6994.39</v>
      </c>
      <c r="D33" s="638">
        <f t="shared" si="0"/>
        <v>8.4933530280649934E-3</v>
      </c>
      <c r="E33" s="638">
        <f t="shared" si="1"/>
        <v>-4.6095081957880308E-3</v>
      </c>
      <c r="F33" s="638"/>
      <c r="G33" s="638"/>
    </row>
    <row r="34" spans="1:7" x14ac:dyDescent="0.25">
      <c r="A34" s="1097">
        <v>44845</v>
      </c>
      <c r="B34" s="1110">
        <v>6877.5</v>
      </c>
      <c r="C34" s="1099">
        <v>6939.14</v>
      </c>
      <c r="D34" s="638">
        <f t="shared" si="0"/>
        <v>7.3233247894544124E-3</v>
      </c>
      <c r="E34" s="638">
        <f t="shared" si="1"/>
        <v>-7.8991877776332167E-3</v>
      </c>
      <c r="F34" s="638"/>
      <c r="G34" s="638"/>
    </row>
    <row r="35" spans="1:7" x14ac:dyDescent="0.25">
      <c r="A35" s="1097">
        <v>44846</v>
      </c>
      <c r="B35" s="1110">
        <v>7095</v>
      </c>
      <c r="C35" s="1099">
        <v>6909.2</v>
      </c>
      <c r="D35" s="638">
        <f t="shared" si="0"/>
        <v>3.162486368593239E-2</v>
      </c>
      <c r="E35" s="638">
        <f t="shared" si="1"/>
        <v>-4.3146557066150136E-3</v>
      </c>
      <c r="F35" s="638"/>
      <c r="G35" s="638"/>
    </row>
    <row r="36" spans="1:7" x14ac:dyDescent="0.25">
      <c r="A36" s="1097">
        <v>44847</v>
      </c>
      <c r="B36" s="1110">
        <v>7292.5</v>
      </c>
      <c r="C36" s="1099">
        <v>6880.62</v>
      </c>
      <c r="D36" s="638">
        <f t="shared" si="0"/>
        <v>2.7836504580690626E-2</v>
      </c>
      <c r="E36" s="638">
        <f t="shared" si="1"/>
        <v>-4.1365136339952422E-3</v>
      </c>
      <c r="F36" s="638"/>
      <c r="G36" s="638"/>
    </row>
    <row r="37" spans="1:7" x14ac:dyDescent="0.25">
      <c r="A37" s="1097">
        <v>44848</v>
      </c>
      <c r="B37" s="1110">
        <v>7232.5</v>
      </c>
      <c r="C37" s="1099">
        <v>6814.52</v>
      </c>
      <c r="D37" s="638">
        <f t="shared" si="0"/>
        <v>-8.2276311278711E-3</v>
      </c>
      <c r="E37" s="638">
        <f t="shared" si="1"/>
        <v>-9.6066924201597317E-3</v>
      </c>
      <c r="F37" s="638"/>
      <c r="G37" s="638"/>
    </row>
    <row r="38" spans="1:7" x14ac:dyDescent="0.25">
      <c r="A38" s="1097">
        <v>44851</v>
      </c>
      <c r="B38" s="1110">
        <v>7260</v>
      </c>
      <c r="C38" s="1099">
        <v>6831.11</v>
      </c>
      <c r="D38" s="638">
        <f t="shared" si="0"/>
        <v>3.8022813688212928E-3</v>
      </c>
      <c r="E38" s="638">
        <f t="shared" si="1"/>
        <v>2.434507492824034E-3</v>
      </c>
      <c r="F38" s="638"/>
      <c r="G38" s="638"/>
    </row>
    <row r="39" spans="1:7" x14ac:dyDescent="0.25">
      <c r="A39" s="1097">
        <v>44852</v>
      </c>
      <c r="B39" s="1110">
        <v>7257.5</v>
      </c>
      <c r="C39" s="1099">
        <v>6834.49</v>
      </c>
      <c r="D39" s="638">
        <f t="shared" si="0"/>
        <v>-3.4435261707988982E-4</v>
      </c>
      <c r="E39" s="638">
        <f t="shared" si="1"/>
        <v>4.9479513578321965E-4</v>
      </c>
      <c r="F39" s="638"/>
      <c r="G39" s="638"/>
    </row>
    <row r="40" spans="1:7" x14ac:dyDescent="0.25">
      <c r="A40" s="1097">
        <v>44853</v>
      </c>
      <c r="B40" s="1110">
        <v>7187.5</v>
      </c>
      <c r="C40" s="1099">
        <v>6860.41</v>
      </c>
      <c r="D40" s="638">
        <f t="shared" si="0"/>
        <v>-9.6451946262487084E-3</v>
      </c>
      <c r="E40" s="638">
        <f t="shared" si="1"/>
        <v>3.7925287768363217E-3</v>
      </c>
      <c r="F40" s="638"/>
      <c r="G40" s="638"/>
    </row>
    <row r="41" spans="1:7" x14ac:dyDescent="0.25">
      <c r="A41" s="1097">
        <v>44854</v>
      </c>
      <c r="B41" s="1110">
        <v>7120</v>
      </c>
      <c r="C41" s="1099">
        <v>6980.65</v>
      </c>
      <c r="D41" s="638">
        <f t="shared" si="0"/>
        <v>-9.391304347826087E-3</v>
      </c>
      <c r="E41" s="638">
        <f t="shared" si="1"/>
        <v>1.7526649281894201E-2</v>
      </c>
      <c r="F41" s="638"/>
      <c r="G41" s="638"/>
    </row>
    <row r="42" spans="1:7" x14ac:dyDescent="0.25">
      <c r="A42" s="1097">
        <v>44855</v>
      </c>
      <c r="B42" s="1110">
        <v>7100</v>
      </c>
      <c r="C42" s="1099">
        <v>7017.77</v>
      </c>
      <c r="D42" s="638">
        <f t="shared" si="0"/>
        <v>-2.8089887640449437E-3</v>
      </c>
      <c r="E42" s="638">
        <f t="shared" si="1"/>
        <v>5.3175563880155574E-3</v>
      </c>
      <c r="F42" s="638"/>
      <c r="G42" s="638"/>
    </row>
    <row r="43" spans="1:7" x14ac:dyDescent="0.25">
      <c r="A43" s="1097">
        <v>44858</v>
      </c>
      <c r="B43" s="1110">
        <v>7017.5</v>
      </c>
      <c r="C43" s="1099">
        <v>7053.04</v>
      </c>
      <c r="D43" s="638">
        <f t="shared" si="0"/>
        <v>-1.1619718309859155E-2</v>
      </c>
      <c r="E43" s="638">
        <f t="shared" si="1"/>
        <v>5.0258130431746163E-3</v>
      </c>
      <c r="F43" s="638"/>
      <c r="G43" s="638"/>
    </row>
    <row r="44" spans="1:7" x14ac:dyDescent="0.25">
      <c r="A44" s="1097">
        <v>44859</v>
      </c>
      <c r="B44" s="1110">
        <v>7050</v>
      </c>
      <c r="C44" s="1099">
        <v>7048.37</v>
      </c>
      <c r="D44" s="638">
        <f t="shared" si="0"/>
        <v>4.6312789454934092E-3</v>
      </c>
      <c r="E44" s="638">
        <f t="shared" si="1"/>
        <v>-6.6212583510090299E-4</v>
      </c>
      <c r="F44" s="638"/>
      <c r="G44" s="638"/>
    </row>
    <row r="45" spans="1:7" x14ac:dyDescent="0.25">
      <c r="A45" s="1097">
        <v>44860</v>
      </c>
      <c r="B45" s="1110">
        <v>7095</v>
      </c>
      <c r="C45" s="1099">
        <v>7043.93</v>
      </c>
      <c r="D45" s="638">
        <f t="shared" si="0"/>
        <v>6.382978723404255E-3</v>
      </c>
      <c r="E45" s="638">
        <f t="shared" si="1"/>
        <v>-6.2993287809799995E-4</v>
      </c>
      <c r="F45" s="638"/>
      <c r="G45" s="638"/>
    </row>
    <row r="46" spans="1:7" x14ac:dyDescent="0.25">
      <c r="A46" s="1097">
        <v>44861</v>
      </c>
      <c r="B46" s="1110">
        <v>7077.5</v>
      </c>
      <c r="C46" s="1099">
        <v>7091.76</v>
      </c>
      <c r="D46" s="638">
        <f t="shared" si="0"/>
        <v>-2.4665257223396757E-3</v>
      </c>
      <c r="E46" s="638">
        <f t="shared" si="1"/>
        <v>6.7902435146288964E-3</v>
      </c>
      <c r="F46" s="638"/>
      <c r="G46" s="638"/>
    </row>
    <row r="47" spans="1:7" x14ac:dyDescent="0.25">
      <c r="A47" s="1097">
        <v>44862</v>
      </c>
      <c r="B47" s="1110">
        <v>7210</v>
      </c>
      <c r="C47" s="1099">
        <v>7056.04</v>
      </c>
      <c r="D47" s="638">
        <f t="shared" si="0"/>
        <v>1.8721299894030378E-2</v>
      </c>
      <c r="E47" s="638">
        <f t="shared" si="1"/>
        <v>-5.0368314776586143E-3</v>
      </c>
      <c r="F47" s="638"/>
      <c r="G47" s="638"/>
    </row>
    <row r="48" spans="1:7" x14ac:dyDescent="0.25">
      <c r="A48" s="1097">
        <v>44865</v>
      </c>
      <c r="B48" s="1110">
        <v>7350</v>
      </c>
      <c r="C48" s="1099">
        <v>7098.89</v>
      </c>
      <c r="D48" s="638">
        <f t="shared" si="0"/>
        <v>1.9417475728155338E-2</v>
      </c>
      <c r="E48" s="638">
        <f t="shared" si="1"/>
        <v>6.0728113786203538E-3</v>
      </c>
      <c r="F48" s="638"/>
      <c r="G48" s="638"/>
    </row>
    <row r="49" spans="1:7" x14ac:dyDescent="0.25">
      <c r="A49" s="1097">
        <v>44866</v>
      </c>
      <c r="B49" s="1110">
        <v>7300</v>
      </c>
      <c r="C49" s="1099">
        <v>7052.3</v>
      </c>
      <c r="D49" s="638">
        <f t="shared" si="0"/>
        <v>-6.8027210884353739E-3</v>
      </c>
      <c r="E49" s="638">
        <f t="shared" si="1"/>
        <v>-6.5629978771329237E-3</v>
      </c>
      <c r="F49" s="638"/>
      <c r="G49" s="638"/>
    </row>
    <row r="50" spans="1:7" x14ac:dyDescent="0.25">
      <c r="A50" s="1097">
        <v>44867</v>
      </c>
      <c r="B50" s="1110">
        <v>7262.5</v>
      </c>
      <c r="C50" s="1099">
        <v>7015.68</v>
      </c>
      <c r="D50" s="638">
        <f t="shared" si="0"/>
        <v>-5.1369863013698627E-3</v>
      </c>
      <c r="E50" s="638">
        <f t="shared" si="1"/>
        <v>-5.1926321909164233E-3</v>
      </c>
      <c r="F50" s="638"/>
      <c r="G50" s="638"/>
    </row>
    <row r="51" spans="1:7" x14ac:dyDescent="0.25">
      <c r="A51" s="1097">
        <v>44868</v>
      </c>
      <c r="B51" s="1110">
        <v>7290</v>
      </c>
      <c r="C51" s="1099">
        <v>7034.57</v>
      </c>
      <c r="D51" s="638">
        <f t="shared" si="0"/>
        <v>3.7865748709122204E-3</v>
      </c>
      <c r="E51" s="638">
        <f t="shared" si="1"/>
        <v>2.6925401386607454E-3</v>
      </c>
      <c r="F51" s="638"/>
      <c r="G51" s="638"/>
    </row>
    <row r="52" spans="1:7" x14ac:dyDescent="0.25">
      <c r="A52" s="1097">
        <v>44869</v>
      </c>
      <c r="B52" s="1110">
        <v>7290</v>
      </c>
      <c r="C52" s="1099">
        <v>7045.52</v>
      </c>
      <c r="D52" s="638">
        <f t="shared" si="0"/>
        <v>0</v>
      </c>
      <c r="E52" s="638">
        <f t="shared" si="1"/>
        <v>1.5565983421873303E-3</v>
      </c>
      <c r="F52" s="638"/>
      <c r="G52" s="638"/>
    </row>
    <row r="53" spans="1:7" x14ac:dyDescent="0.25">
      <c r="A53" s="1097">
        <v>44872</v>
      </c>
      <c r="B53" s="1110">
        <v>7330</v>
      </c>
      <c r="C53" s="1099">
        <v>7102.39</v>
      </c>
      <c r="D53" s="638">
        <f t="shared" si="0"/>
        <v>5.4869684499314125E-3</v>
      </c>
      <c r="E53" s="638">
        <f t="shared" si="1"/>
        <v>8.071795978153478E-3</v>
      </c>
      <c r="F53" s="638"/>
      <c r="G53" s="638"/>
    </row>
    <row r="54" spans="1:7" x14ac:dyDescent="0.25">
      <c r="A54" s="1097">
        <v>44873</v>
      </c>
      <c r="B54" s="1110">
        <v>7257.5</v>
      </c>
      <c r="C54" s="1099">
        <v>7050.12</v>
      </c>
      <c r="D54" s="638">
        <f t="shared" si="0"/>
        <v>-9.8908594815825378E-3</v>
      </c>
      <c r="E54" s="638">
        <f t="shared" si="1"/>
        <v>-7.3594944800272066E-3</v>
      </c>
      <c r="F54" s="638"/>
      <c r="G54" s="638"/>
    </row>
    <row r="55" spans="1:7" x14ac:dyDescent="0.25">
      <c r="A55" s="1097">
        <v>44874</v>
      </c>
      <c r="B55" s="1110">
        <v>7232.5</v>
      </c>
      <c r="C55" s="1099">
        <v>7070.08</v>
      </c>
      <c r="D55" s="638">
        <f t="shared" si="0"/>
        <v>-3.4447123665173958E-3</v>
      </c>
      <c r="E55" s="638">
        <f t="shared" si="1"/>
        <v>2.8311574838442519E-3</v>
      </c>
      <c r="F55" s="638"/>
      <c r="G55" s="638"/>
    </row>
    <row r="56" spans="1:7" x14ac:dyDescent="0.25">
      <c r="A56" s="1097">
        <v>44875</v>
      </c>
      <c r="B56" s="1110">
        <v>7230</v>
      </c>
      <c r="C56" s="1099">
        <v>6966.83</v>
      </c>
      <c r="D56" s="638">
        <f t="shared" si="0"/>
        <v>-3.4566194262011752E-4</v>
      </c>
      <c r="E56" s="638">
        <f t="shared" si="1"/>
        <v>-1.4603795148003983E-2</v>
      </c>
      <c r="F56" s="638"/>
      <c r="G56" s="638"/>
    </row>
    <row r="57" spans="1:7" x14ac:dyDescent="0.25">
      <c r="A57" s="1097">
        <v>44876</v>
      </c>
      <c r="B57" s="1110">
        <v>7310</v>
      </c>
      <c r="C57" s="1099">
        <v>7089.2</v>
      </c>
      <c r="D57" s="638">
        <f t="shared" si="0"/>
        <v>1.1065006915629323E-2</v>
      </c>
      <c r="E57" s="638">
        <f t="shared" si="1"/>
        <v>1.7564659967302186E-2</v>
      </c>
      <c r="F57" s="638"/>
      <c r="G57" s="638"/>
    </row>
    <row r="58" spans="1:7" x14ac:dyDescent="0.25">
      <c r="A58" s="1097">
        <v>44879</v>
      </c>
      <c r="B58" s="1110">
        <v>7305</v>
      </c>
      <c r="C58" s="1099">
        <v>7019.39</v>
      </c>
      <c r="D58" s="638">
        <f t="shared" si="0"/>
        <v>-6.8399452804377564E-4</v>
      </c>
      <c r="E58" s="638">
        <f t="shared" si="1"/>
        <v>-9.8473734695028337E-3</v>
      </c>
      <c r="F58" s="638"/>
      <c r="G58" s="638"/>
    </row>
    <row r="59" spans="1:7" x14ac:dyDescent="0.25">
      <c r="A59" s="1097">
        <v>44880</v>
      </c>
      <c r="B59" s="1110">
        <v>7350</v>
      </c>
      <c r="C59" s="1099">
        <v>7035.5</v>
      </c>
      <c r="D59" s="638">
        <f t="shared" si="0"/>
        <v>6.1601642710472282E-3</v>
      </c>
      <c r="E59" s="638">
        <f t="shared" si="1"/>
        <v>2.2950712241376634E-3</v>
      </c>
      <c r="F59" s="638"/>
      <c r="G59" s="638"/>
    </row>
    <row r="60" spans="1:7" x14ac:dyDescent="0.25">
      <c r="A60" s="1097">
        <v>44881</v>
      </c>
      <c r="B60" s="1110">
        <v>7597.5</v>
      </c>
      <c r="C60" s="1099">
        <v>7014.38</v>
      </c>
      <c r="D60" s="638">
        <f t="shared" si="0"/>
        <v>3.3673469387755103E-2</v>
      </c>
      <c r="E60" s="638">
        <f t="shared" si="1"/>
        <v>-3.0019188401677055E-3</v>
      </c>
      <c r="F60" s="638"/>
      <c r="G60" s="638"/>
    </row>
    <row r="61" spans="1:7" x14ac:dyDescent="0.25">
      <c r="A61" s="1097">
        <v>44882</v>
      </c>
      <c r="B61" s="1110">
        <v>8397.5</v>
      </c>
      <c r="C61" s="1099">
        <v>7044.98</v>
      </c>
      <c r="D61" s="638">
        <f t="shared" si="0"/>
        <v>0.10529779532741033</v>
      </c>
      <c r="E61" s="638">
        <f t="shared" si="1"/>
        <v>4.3624668181648915E-3</v>
      </c>
      <c r="F61" s="3" t="s">
        <v>16</v>
      </c>
      <c r="G61" s="3" t="s">
        <v>17</v>
      </c>
    </row>
    <row r="62" spans="1:7" x14ac:dyDescent="0.25">
      <c r="A62" s="1101">
        <v>44883</v>
      </c>
      <c r="B62" s="1110">
        <v>8630</v>
      </c>
      <c r="C62" s="1099">
        <v>7082.18</v>
      </c>
      <c r="D62" s="638">
        <f t="shared" si="0"/>
        <v>2.7686811551056862E-2</v>
      </c>
      <c r="E62" s="638">
        <f t="shared" si="1"/>
        <v>5.2803556575037446E-3</v>
      </c>
      <c r="F62" s="638">
        <f>$F$3+$G$3*E62</f>
        <v>8.7639236191618466E-2</v>
      </c>
      <c r="G62" s="638">
        <f>D62-F62</f>
        <v>-5.9952424640561608E-2</v>
      </c>
    </row>
    <row r="63" spans="1:7" x14ac:dyDescent="0.25">
      <c r="A63" s="1101">
        <v>44886</v>
      </c>
      <c r="B63" s="1110">
        <v>9200</v>
      </c>
      <c r="C63" s="1099">
        <v>7063.24</v>
      </c>
      <c r="D63" s="638">
        <f t="shared" si="0"/>
        <v>6.6048667439165695E-2</v>
      </c>
      <c r="E63" s="638">
        <f t="shared" si="1"/>
        <v>-2.6743177948033666E-3</v>
      </c>
      <c r="F63" s="638">
        <f t="shared" ref="F63:F82" si="2">$F$3+$G$3*E63</f>
        <v>8.5531498419824437E-2</v>
      </c>
      <c r="G63" s="638">
        <f t="shared" ref="G63:G82" si="3">D63-F63</f>
        <v>-1.9482830980658741E-2</v>
      </c>
    </row>
    <row r="64" spans="1:7" x14ac:dyDescent="0.25">
      <c r="A64" s="1101">
        <v>44887</v>
      </c>
      <c r="B64" s="1110">
        <v>9255</v>
      </c>
      <c r="C64" s="1099">
        <v>7030.58</v>
      </c>
      <c r="D64" s="638">
        <f t="shared" si="0"/>
        <v>5.9782608695652176E-3</v>
      </c>
      <c r="E64" s="638">
        <f t="shared" si="1"/>
        <v>-4.6239402880264378E-3</v>
      </c>
      <c r="F64" s="638">
        <f t="shared" si="2"/>
        <v>8.501490990184904E-2</v>
      </c>
      <c r="G64" s="638">
        <f t="shared" si="3"/>
        <v>-7.9036649032283829E-2</v>
      </c>
    </row>
    <row r="65" spans="1:7" x14ac:dyDescent="0.25">
      <c r="A65" s="1101">
        <v>44888</v>
      </c>
      <c r="B65" s="1110">
        <v>9450</v>
      </c>
      <c r="C65" s="1099">
        <v>7054.12</v>
      </c>
      <c r="D65" s="638">
        <f t="shared" si="0"/>
        <v>2.1069692058346839E-2</v>
      </c>
      <c r="E65" s="638">
        <f t="shared" si="1"/>
        <v>3.3482301602428197E-3</v>
      </c>
      <c r="F65" s="638">
        <f t="shared" si="2"/>
        <v>8.7127283826151841E-2</v>
      </c>
      <c r="G65" s="638">
        <f t="shared" si="3"/>
        <v>-6.6057591767804999E-2</v>
      </c>
    </row>
    <row r="66" spans="1:7" x14ac:dyDescent="0.25">
      <c r="A66" s="1101">
        <v>44889</v>
      </c>
      <c r="B66" s="1110">
        <v>9300</v>
      </c>
      <c r="C66" s="1099">
        <v>7080.51</v>
      </c>
      <c r="D66" s="638">
        <f t="shared" si="0"/>
        <v>-1.5873015873015872E-2</v>
      </c>
      <c r="E66" s="638">
        <f t="shared" si="1"/>
        <v>3.7410761370660446E-3</v>
      </c>
      <c r="F66" s="638">
        <f t="shared" si="2"/>
        <v>8.7231375629393301E-2</v>
      </c>
      <c r="G66" s="638">
        <f t="shared" si="3"/>
        <v>-0.10310439150240917</v>
      </c>
    </row>
    <row r="67" spans="1:7" x14ac:dyDescent="0.25">
      <c r="A67" s="1101">
        <v>44890</v>
      </c>
      <c r="B67" s="1110">
        <v>9145</v>
      </c>
      <c r="C67" s="1099">
        <v>7053.14</v>
      </c>
      <c r="D67" s="638">
        <f t="shared" si="0"/>
        <v>-1.6666666666666666E-2</v>
      </c>
      <c r="E67" s="638">
        <f t="shared" si="1"/>
        <v>-3.8655407590695995E-3</v>
      </c>
      <c r="F67" s="638">
        <f t="shared" si="2"/>
        <v>8.5215861875915247E-2</v>
      </c>
      <c r="G67" s="638">
        <f t="shared" si="3"/>
        <v>-0.10188252854258191</v>
      </c>
    </row>
    <row r="68" spans="1:7" x14ac:dyDescent="0.25">
      <c r="A68" s="1101">
        <v>44893</v>
      </c>
      <c r="B68" s="1110">
        <v>9315</v>
      </c>
      <c r="C68" s="1099">
        <v>7017.35</v>
      </c>
      <c r="D68" s="638">
        <f t="shared" ref="D68:D82" si="4">(B68-B67)/B67</f>
        <v>1.8589393110989613E-2</v>
      </c>
      <c r="E68" s="638">
        <f t="shared" ref="E68:E82" si="5">(C68-C67)/C67</f>
        <v>-5.0743356859497988E-3</v>
      </c>
      <c r="F68" s="638">
        <f t="shared" si="2"/>
        <v>8.4895569315697139E-2</v>
      </c>
      <c r="G68" s="638">
        <f t="shared" si="3"/>
        <v>-6.6306176204707523E-2</v>
      </c>
    </row>
    <row r="69" spans="1:7" x14ac:dyDescent="0.25">
      <c r="A69" s="1101">
        <v>44894</v>
      </c>
      <c r="B69" s="1110">
        <v>9235</v>
      </c>
      <c r="C69" s="1099">
        <v>7012.06</v>
      </c>
      <c r="D69" s="638">
        <f t="shared" si="4"/>
        <v>-8.5882984433709071E-3</v>
      </c>
      <c r="E69" s="638">
        <f t="shared" si="5"/>
        <v>-7.5384582499091017E-4</v>
      </c>
      <c r="F69" s="638">
        <f t="shared" si="2"/>
        <v>8.6040362967780379E-2</v>
      </c>
      <c r="G69" s="638">
        <f t="shared" si="3"/>
        <v>-9.4628661411151282E-2</v>
      </c>
    </row>
    <row r="70" spans="1:7" x14ac:dyDescent="0.25">
      <c r="A70" s="1101">
        <v>44895</v>
      </c>
      <c r="B70" s="1110">
        <v>9310</v>
      </c>
      <c r="C70" s="1099">
        <v>7081.31</v>
      </c>
      <c r="D70" s="638">
        <f t="shared" si="4"/>
        <v>8.1212777476989718E-3</v>
      </c>
      <c r="E70" s="638">
        <f t="shared" si="5"/>
        <v>9.8758424771037325E-3</v>
      </c>
      <c r="F70" s="638">
        <f t="shared" si="2"/>
        <v>8.8856895371159428E-2</v>
      </c>
      <c r="G70" s="638">
        <f t="shared" si="3"/>
        <v>-8.0735617623460459E-2</v>
      </c>
    </row>
    <row r="71" spans="1:7" x14ac:dyDescent="0.25">
      <c r="A71" s="1101">
        <v>44896</v>
      </c>
      <c r="B71" s="1110">
        <v>9450</v>
      </c>
      <c r="C71" s="1099">
        <v>7020.8</v>
      </c>
      <c r="D71" s="638">
        <f t="shared" si="4"/>
        <v>1.5037593984962405E-2</v>
      </c>
      <c r="E71" s="638">
        <f t="shared" si="5"/>
        <v>-8.5450290977234743E-3</v>
      </c>
      <c r="F71" s="638">
        <f t="shared" si="2"/>
        <v>8.3975944941149072E-2</v>
      </c>
      <c r="G71" s="638">
        <f t="shared" si="3"/>
        <v>-6.8938350956186667E-2</v>
      </c>
    </row>
    <row r="72" spans="1:7" x14ac:dyDescent="0.25">
      <c r="A72" s="1102">
        <v>44897</v>
      </c>
      <c r="B72" s="1110">
        <v>11325</v>
      </c>
      <c r="C72" s="1106">
        <v>7019.63</v>
      </c>
      <c r="D72" s="638">
        <f t="shared" si="4"/>
        <v>0.1984126984126984</v>
      </c>
      <c r="E72" s="638">
        <f t="shared" si="5"/>
        <v>-1.6664767547858831E-4</v>
      </c>
      <c r="F72" s="638">
        <f t="shared" si="2"/>
        <v>8.6195951971738266E-2</v>
      </c>
      <c r="G72" s="638">
        <f t="shared" si="3"/>
        <v>0.11221674644096014</v>
      </c>
    </row>
    <row r="73" spans="1:7" x14ac:dyDescent="0.25">
      <c r="A73" s="1103">
        <v>44900</v>
      </c>
      <c r="B73" s="1110">
        <v>13575</v>
      </c>
      <c r="C73" s="1099">
        <v>6987.32</v>
      </c>
      <c r="D73" s="638">
        <f t="shared" si="4"/>
        <v>0.19867549668874171</v>
      </c>
      <c r="E73" s="638">
        <f t="shared" si="5"/>
        <v>-4.6028067006381249E-3</v>
      </c>
      <c r="F73" s="638">
        <f t="shared" si="2"/>
        <v>8.5020509636477865E-2</v>
      </c>
      <c r="G73" s="638">
        <f t="shared" si="3"/>
        <v>0.11365498705226385</v>
      </c>
    </row>
    <row r="74" spans="1:7" x14ac:dyDescent="0.25">
      <c r="A74" s="1103">
        <v>44901</v>
      </c>
      <c r="B74" s="1110">
        <v>14625</v>
      </c>
      <c r="C74" s="1099">
        <v>6892.56</v>
      </c>
      <c r="D74" s="638">
        <f t="shared" si="4"/>
        <v>7.7348066298342538E-2</v>
      </c>
      <c r="E74" s="638">
        <f t="shared" si="5"/>
        <v>-1.356170892416539E-2</v>
      </c>
      <c r="F74" s="638">
        <f t="shared" si="2"/>
        <v>8.2646682888773804E-2</v>
      </c>
      <c r="G74" s="638">
        <f t="shared" si="3"/>
        <v>-5.2986165904312654E-3</v>
      </c>
    </row>
    <row r="75" spans="1:7" x14ac:dyDescent="0.25">
      <c r="A75" s="1103">
        <v>44902</v>
      </c>
      <c r="B75" s="1110">
        <v>15225</v>
      </c>
      <c r="C75" s="1099">
        <v>6818.75</v>
      </c>
      <c r="D75" s="638">
        <f t="shared" si="4"/>
        <v>4.1025641025641026E-2</v>
      </c>
      <c r="E75" s="638">
        <f t="shared" si="5"/>
        <v>-1.0708648165558282E-2</v>
      </c>
      <c r="F75" s="638">
        <f t="shared" si="2"/>
        <v>8.340265407504488E-2</v>
      </c>
      <c r="G75" s="638">
        <f t="shared" si="3"/>
        <v>-4.2377013049403854E-2</v>
      </c>
    </row>
    <row r="76" spans="1:7" x14ac:dyDescent="0.25">
      <c r="A76" s="1103">
        <v>44903</v>
      </c>
      <c r="B76" s="1110">
        <v>14550</v>
      </c>
      <c r="C76" s="1099">
        <v>6804.22</v>
      </c>
      <c r="D76" s="638">
        <f t="shared" si="4"/>
        <v>-4.4334975369458129E-2</v>
      </c>
      <c r="E76" s="638">
        <f t="shared" si="5"/>
        <v>-2.1308890925755813E-3</v>
      </c>
      <c r="F76" s="638">
        <f t="shared" si="2"/>
        <v>8.5675489899654483E-2</v>
      </c>
      <c r="G76" s="638">
        <f t="shared" si="3"/>
        <v>-0.13001046526911261</v>
      </c>
    </row>
    <row r="77" spans="1:7" x14ac:dyDescent="0.25">
      <c r="A77" s="1103">
        <v>44904</v>
      </c>
      <c r="B77" s="1110">
        <v>13550</v>
      </c>
      <c r="C77" s="1099">
        <v>6715.11</v>
      </c>
      <c r="D77" s="638">
        <f t="shared" si="4"/>
        <v>-6.8728522336769765E-2</v>
      </c>
      <c r="E77" s="638">
        <f t="shared" si="5"/>
        <v>-1.3096284364703167E-2</v>
      </c>
      <c r="F77" s="638">
        <f t="shared" si="2"/>
        <v>8.2770005729086576E-2</v>
      </c>
      <c r="G77" s="638">
        <f t="shared" si="3"/>
        <v>-0.15149852806585634</v>
      </c>
    </row>
    <row r="78" spans="1:7" x14ac:dyDescent="0.25">
      <c r="A78" s="1103">
        <v>44907</v>
      </c>
      <c r="B78" s="1110">
        <v>13000</v>
      </c>
      <c r="C78" s="1099">
        <v>6734.45</v>
      </c>
      <c r="D78" s="638">
        <f t="shared" si="4"/>
        <v>-4.0590405904059039E-2</v>
      </c>
      <c r="E78" s="638">
        <f t="shared" si="5"/>
        <v>2.8800719571235836E-3</v>
      </c>
      <c r="F78" s="638">
        <f t="shared" si="2"/>
        <v>8.7003236656421262E-2</v>
      </c>
      <c r="G78" s="638">
        <f t="shared" si="3"/>
        <v>-0.12759364256048031</v>
      </c>
    </row>
    <row r="79" spans="1:7" x14ac:dyDescent="0.25">
      <c r="A79" s="1103">
        <v>44908</v>
      </c>
      <c r="B79" s="1110">
        <v>13175</v>
      </c>
      <c r="C79" s="1099">
        <v>6810.31</v>
      </c>
      <c r="D79" s="638">
        <f t="shared" si="4"/>
        <v>1.3461538461538462E-2</v>
      </c>
      <c r="E79" s="638">
        <f t="shared" si="5"/>
        <v>1.1264468516359998E-2</v>
      </c>
      <c r="F79" s="638">
        <f t="shared" si="2"/>
        <v>8.9224837508745006E-2</v>
      </c>
      <c r="G79" s="638">
        <f t="shared" si="3"/>
        <v>-7.576329904720655E-2</v>
      </c>
    </row>
    <row r="80" spans="1:7" x14ac:dyDescent="0.25">
      <c r="A80" s="1103">
        <v>44909</v>
      </c>
      <c r="B80" s="1110">
        <v>13300</v>
      </c>
      <c r="C80" s="1099">
        <v>6801.74</v>
      </c>
      <c r="D80" s="638">
        <f t="shared" si="4"/>
        <v>9.4876660341555973E-3</v>
      </c>
      <c r="E80" s="638">
        <f t="shared" si="5"/>
        <v>-1.2583861821268956E-3</v>
      </c>
      <c r="F80" s="638">
        <f t="shared" si="2"/>
        <v>8.5906675673825955E-2</v>
      </c>
      <c r="G80" s="638">
        <f t="shared" si="3"/>
        <v>-7.6419009639670354E-2</v>
      </c>
    </row>
    <row r="81" spans="1:7" x14ac:dyDescent="0.25">
      <c r="A81" s="1103">
        <v>44910</v>
      </c>
      <c r="B81" s="1110">
        <v>13175</v>
      </c>
      <c r="C81" s="1099">
        <v>6751.85</v>
      </c>
      <c r="D81" s="638">
        <f t="shared" si="4"/>
        <v>-9.3984962406015032E-3</v>
      </c>
      <c r="E81" s="638">
        <f t="shared" si="5"/>
        <v>-7.3348878375238419E-3</v>
      </c>
      <c r="F81" s="638">
        <f t="shared" si="2"/>
        <v>8.4296594237266861E-2</v>
      </c>
      <c r="G81" s="638">
        <f t="shared" si="3"/>
        <v>-9.3695090477868365E-2</v>
      </c>
    </row>
    <row r="82" spans="1:7" x14ac:dyDescent="0.25">
      <c r="A82" s="1103">
        <v>44911</v>
      </c>
      <c r="B82" s="1110">
        <v>13950</v>
      </c>
      <c r="C82" s="1099">
        <v>6812.19</v>
      </c>
      <c r="D82" s="638">
        <f t="shared" si="4"/>
        <v>5.8823529411764705E-2</v>
      </c>
      <c r="E82" s="638">
        <f t="shared" si="5"/>
        <v>8.9368099113575142E-3</v>
      </c>
      <c r="F82" s="638">
        <f t="shared" si="2"/>
        <v>8.860808133502901E-2</v>
      </c>
      <c r="G82" s="638">
        <f t="shared" si="3"/>
        <v>-2.9784551923264305E-2</v>
      </c>
    </row>
  </sheetData>
  <mergeCells count="8">
    <mergeCell ref="I10:J10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E3EEE-DB84-4C63-B233-7E689784B05D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3" max="3" width="10.85546875" bestFit="1" customWidth="1"/>
    <col min="4" max="4" width="23.140625" bestFit="1" customWidth="1"/>
    <col min="5" max="5" width="20.7109375" bestFit="1" customWidth="1"/>
    <col min="6" max="6" width="22.42578125" bestFit="1" customWidth="1"/>
    <col min="7" max="7" width="21.7109375" bestFit="1" customWidth="1"/>
    <col min="9" max="9" width="16" bestFit="1" customWidth="1"/>
    <col min="10" max="10" width="9.85546875" bestFit="1" customWidth="1"/>
    <col min="11" max="11" width="13" bestFit="1" customWidth="1"/>
    <col min="12" max="12" width="12.140625" bestFit="1" customWidth="1"/>
    <col min="13" max="13" width="22.85546875" bestFit="1" customWidth="1"/>
    <col min="14" max="14" width="7" bestFit="1" customWidth="1"/>
    <col min="15" max="15" width="6" bestFit="1" customWidth="1"/>
  </cols>
  <sheetData>
    <row r="1" spans="1:15" x14ac:dyDescent="0.25">
      <c r="A1" s="1" t="s">
        <v>0</v>
      </c>
      <c r="B1" s="4" t="s">
        <v>300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x14ac:dyDescent="0.25">
      <c r="A2" s="1097">
        <v>44692</v>
      </c>
      <c r="B2" s="1099">
        <v>2481.25</v>
      </c>
      <c r="C2" s="1099">
        <v>6816.2</v>
      </c>
      <c r="D2" s="638"/>
      <c r="E2" s="638"/>
      <c r="F2" s="638"/>
      <c r="G2" s="638"/>
    </row>
    <row r="3" spans="1:15" ht="15.75" thickBot="1" x14ac:dyDescent="0.3">
      <c r="A3" s="1097">
        <v>44693</v>
      </c>
      <c r="B3" s="1099">
        <v>2468.75</v>
      </c>
      <c r="C3" s="1099">
        <v>6599.83</v>
      </c>
      <c r="D3" s="638">
        <f>(B3-B2)/B2</f>
        <v>-5.0377833753148613E-3</v>
      </c>
      <c r="E3" s="638">
        <f>(C3-C2)/C2</f>
        <v>-3.1743493442093818E-2</v>
      </c>
      <c r="F3" s="1100">
        <f>I12</f>
        <v>0.21325551668756759</v>
      </c>
      <c r="G3" s="1100">
        <f>K7</f>
        <v>0.15281434538945995</v>
      </c>
      <c r="I3" s="955" t="s">
        <v>673</v>
      </c>
      <c r="J3" s="955"/>
      <c r="K3" s="955"/>
      <c r="L3" s="955"/>
      <c r="M3" s="955"/>
      <c r="N3" s="955"/>
      <c r="O3" s="955"/>
    </row>
    <row r="4" spans="1:15" ht="15.75" thickTop="1" x14ac:dyDescent="0.25">
      <c r="A4" s="1097">
        <v>44694</v>
      </c>
      <c r="B4" s="1099">
        <v>2475</v>
      </c>
      <c r="C4" s="1099">
        <v>6597.99</v>
      </c>
      <c r="D4" s="638">
        <f t="shared" ref="D4:D67" si="0">(B4-B3)/B3</f>
        <v>2.5316455696202532E-3</v>
      </c>
      <c r="E4" s="638">
        <f t="shared" ref="E4:E67" si="1">(C4-C3)/C3</f>
        <v>-2.7879505987277636E-4</v>
      </c>
      <c r="F4" s="638"/>
      <c r="G4" s="638"/>
      <c r="I4" s="956" t="s">
        <v>664</v>
      </c>
      <c r="J4" s="957"/>
      <c r="K4" s="960" t="s">
        <v>665</v>
      </c>
      <c r="L4" s="961"/>
      <c r="M4" s="353" t="s">
        <v>666</v>
      </c>
      <c r="N4" s="961" t="s">
        <v>667</v>
      </c>
      <c r="O4" s="963" t="s">
        <v>630</v>
      </c>
    </row>
    <row r="5" spans="1:15" ht="15.75" thickBot="1" x14ac:dyDescent="0.3">
      <c r="A5" s="1097">
        <v>44698</v>
      </c>
      <c r="B5" s="1099">
        <v>2468.75</v>
      </c>
      <c r="C5" s="1099">
        <v>6644.46</v>
      </c>
      <c r="D5" s="638">
        <f t="shared" si="0"/>
        <v>-2.5252525252525255E-3</v>
      </c>
      <c r="E5" s="638">
        <f t="shared" si="1"/>
        <v>7.0430540209973427E-3</v>
      </c>
      <c r="F5" s="638"/>
      <c r="G5" s="638"/>
      <c r="I5" s="958"/>
      <c r="J5" s="959"/>
      <c r="K5" s="354" t="s">
        <v>668</v>
      </c>
      <c r="L5" s="355" t="s">
        <v>669</v>
      </c>
      <c r="M5" s="355" t="s">
        <v>670</v>
      </c>
      <c r="N5" s="962"/>
      <c r="O5" s="964"/>
    </row>
    <row r="6" spans="1:15" ht="17.25" customHeight="1" thickTop="1" x14ac:dyDescent="0.25">
      <c r="A6" s="1097">
        <v>44699</v>
      </c>
      <c r="B6" s="1099">
        <v>2487.5</v>
      </c>
      <c r="C6" s="1099">
        <v>6793.41</v>
      </c>
      <c r="D6" s="638">
        <f t="shared" si="0"/>
        <v>7.5949367088607592E-3</v>
      </c>
      <c r="E6" s="638">
        <f t="shared" si="1"/>
        <v>2.2417171598594892E-2</v>
      </c>
      <c r="F6" s="638"/>
      <c r="G6" s="638"/>
      <c r="I6" s="965" t="s">
        <v>671</v>
      </c>
      <c r="J6" s="356" t="s">
        <v>672</v>
      </c>
      <c r="K6" s="357">
        <v>-1576633.2696211776</v>
      </c>
      <c r="L6" s="358">
        <v>1630989.8198056456</v>
      </c>
      <c r="M6" s="359"/>
      <c r="N6" s="358">
        <v>-0.96667266127329643</v>
      </c>
      <c r="O6" s="360">
        <v>0.33779143846728865</v>
      </c>
    </row>
    <row r="7" spans="1:15" ht="15.75" thickBot="1" x14ac:dyDescent="0.3">
      <c r="A7" s="1097">
        <v>44700</v>
      </c>
      <c r="B7" s="1099">
        <v>2475</v>
      </c>
      <c r="C7" s="1099">
        <v>6823.33</v>
      </c>
      <c r="D7" s="638">
        <f t="shared" si="0"/>
        <v>-5.0251256281407036E-3</v>
      </c>
      <c r="E7" s="638">
        <f t="shared" si="1"/>
        <v>4.4042682540874276E-3</v>
      </c>
      <c r="F7" s="638"/>
      <c r="G7" s="638"/>
      <c r="I7" s="966"/>
      <c r="J7" s="361" t="s">
        <v>679</v>
      </c>
      <c r="K7" s="362">
        <v>0.15281434538945995</v>
      </c>
      <c r="L7" s="363">
        <v>0.16422778328953294</v>
      </c>
      <c r="M7" s="363">
        <v>0.12232250983112568</v>
      </c>
      <c r="N7" s="363">
        <v>0.93050239325247941</v>
      </c>
      <c r="O7" s="364">
        <v>0.3560353296883606</v>
      </c>
    </row>
    <row r="8" spans="1:15" ht="15.75" thickTop="1" x14ac:dyDescent="0.25">
      <c r="A8" s="1097">
        <v>44701</v>
      </c>
      <c r="B8" s="1099">
        <v>2475</v>
      </c>
      <c r="C8" s="1099">
        <v>6918.14</v>
      </c>
      <c r="D8" s="638">
        <f t="shared" si="0"/>
        <v>0</v>
      </c>
      <c r="E8" s="638">
        <f t="shared" si="1"/>
        <v>1.3894975034184248E-2</v>
      </c>
      <c r="F8" s="638"/>
      <c r="G8" s="638"/>
      <c r="I8" s="967" t="s">
        <v>705</v>
      </c>
      <c r="J8" s="967"/>
      <c r="K8" s="967"/>
      <c r="L8" s="967"/>
      <c r="M8" s="967"/>
      <c r="N8" s="967"/>
      <c r="O8" s="967"/>
    </row>
    <row r="9" spans="1:15" x14ac:dyDescent="0.25">
      <c r="A9" s="1097">
        <v>44704</v>
      </c>
      <c r="B9" s="1099">
        <v>2468.75</v>
      </c>
      <c r="C9" s="1099">
        <v>6840.77</v>
      </c>
      <c r="D9" s="638">
        <f t="shared" si="0"/>
        <v>-2.5252525252525255E-3</v>
      </c>
      <c r="E9" s="638">
        <f t="shared" si="1"/>
        <v>-1.1183641845929669E-2</v>
      </c>
      <c r="F9" s="638"/>
      <c r="G9" s="638"/>
    </row>
    <row r="10" spans="1:15" ht="15.75" thickBot="1" x14ac:dyDescent="0.3">
      <c r="A10" s="1097">
        <v>44705</v>
      </c>
      <c r="B10" s="1099">
        <v>2475</v>
      </c>
      <c r="C10" s="1099">
        <v>6914.14</v>
      </c>
      <c r="D10" s="638">
        <f t="shared" si="0"/>
        <v>2.5316455696202532E-3</v>
      </c>
      <c r="E10" s="638">
        <f t="shared" si="1"/>
        <v>1.0725400795524464E-2</v>
      </c>
      <c r="F10" s="638"/>
      <c r="G10" s="638"/>
      <c r="I10" s="955" t="s">
        <v>674</v>
      </c>
      <c r="J10" s="955"/>
      <c r="K10" s="352"/>
    </row>
    <row r="11" spans="1:15" ht="16.5" thickTop="1" thickBot="1" x14ac:dyDescent="0.3">
      <c r="A11" s="1097">
        <v>44706</v>
      </c>
      <c r="B11" s="1099">
        <v>2487.5</v>
      </c>
      <c r="C11" s="1099">
        <v>6883.5</v>
      </c>
      <c r="D11" s="638">
        <f t="shared" si="0"/>
        <v>5.0505050505050509E-3</v>
      </c>
      <c r="E11" s="638">
        <f t="shared" si="1"/>
        <v>-4.4314983497586577E-3</v>
      </c>
      <c r="F11" s="638"/>
      <c r="G11" s="638"/>
      <c r="I11" s="454" t="s">
        <v>675</v>
      </c>
      <c r="J11" s="455" t="s">
        <v>676</v>
      </c>
      <c r="K11" s="352"/>
    </row>
    <row r="12" spans="1:15" ht="16.5" thickTop="1" thickBot="1" x14ac:dyDescent="0.3">
      <c r="A12" s="1097">
        <v>44708</v>
      </c>
      <c r="B12" s="1099">
        <v>2543.75</v>
      </c>
      <c r="C12" s="1099">
        <v>7026.25</v>
      </c>
      <c r="D12" s="638">
        <f t="shared" si="0"/>
        <v>2.2613065326633167E-2</v>
      </c>
      <c r="E12" s="638">
        <f t="shared" si="1"/>
        <v>2.0737996658676545E-2</v>
      </c>
      <c r="F12" s="638"/>
      <c r="G12" s="638"/>
      <c r="I12" s="456">
        <v>0.21325551668756759</v>
      </c>
      <c r="J12" s="457">
        <v>2</v>
      </c>
      <c r="K12" s="352"/>
    </row>
    <row r="13" spans="1:15" ht="15.75" thickTop="1" x14ac:dyDescent="0.25">
      <c r="A13" s="1097">
        <v>44711</v>
      </c>
      <c r="B13" s="1099">
        <v>2568.75</v>
      </c>
      <c r="C13" s="1099">
        <v>7037.56</v>
      </c>
      <c r="D13" s="638">
        <f t="shared" si="0"/>
        <v>9.8280098280098278E-3</v>
      </c>
      <c r="E13" s="638">
        <f t="shared" si="1"/>
        <v>1.6096779932396939E-3</v>
      </c>
      <c r="F13" s="638"/>
      <c r="G13" s="638"/>
    </row>
    <row r="14" spans="1:15" x14ac:dyDescent="0.25">
      <c r="A14" s="1097">
        <v>44712</v>
      </c>
      <c r="B14" s="1099">
        <v>2556.25</v>
      </c>
      <c r="C14" s="1099">
        <v>7148.97</v>
      </c>
      <c r="D14" s="638">
        <f t="shared" si="0"/>
        <v>-4.8661800486618006E-3</v>
      </c>
      <c r="E14" s="638">
        <f t="shared" si="1"/>
        <v>1.5830770892184202E-2</v>
      </c>
      <c r="F14" s="638"/>
      <c r="G14" s="638"/>
    </row>
    <row r="15" spans="1:15" x14ac:dyDescent="0.25">
      <c r="A15" s="1097">
        <v>44714</v>
      </c>
      <c r="B15" s="1099">
        <v>2575</v>
      </c>
      <c r="C15" s="1099">
        <v>7148.72</v>
      </c>
      <c r="D15" s="638">
        <f t="shared" si="0"/>
        <v>7.3349633251833741E-3</v>
      </c>
      <c r="E15" s="638">
        <f t="shared" si="1"/>
        <v>-3.4970072611858772E-5</v>
      </c>
      <c r="F15" s="638"/>
      <c r="G15" s="638"/>
    </row>
    <row r="16" spans="1:15" x14ac:dyDescent="0.25">
      <c r="A16" s="1097">
        <v>44715</v>
      </c>
      <c r="B16" s="1099">
        <v>2537.5</v>
      </c>
      <c r="C16" s="1099">
        <v>7182.96</v>
      </c>
      <c r="D16" s="638">
        <f t="shared" si="0"/>
        <v>-1.4563106796116505E-2</v>
      </c>
      <c r="E16" s="638">
        <f t="shared" si="1"/>
        <v>4.7896686399802732E-3</v>
      </c>
      <c r="F16" s="638"/>
      <c r="G16" s="638"/>
    </row>
    <row r="17" spans="1:16" x14ac:dyDescent="0.25">
      <c r="A17" s="1097">
        <v>44718</v>
      </c>
      <c r="B17" s="1099">
        <v>2518.75</v>
      </c>
      <c r="C17" s="1099">
        <v>7096.58</v>
      </c>
      <c r="D17" s="638">
        <f t="shared" si="0"/>
        <v>-7.3891625615763543E-3</v>
      </c>
      <c r="E17" s="638">
        <f t="shared" si="1"/>
        <v>-1.2025683005334863E-2</v>
      </c>
      <c r="F17" s="638"/>
      <c r="G17" s="638"/>
    </row>
    <row r="18" spans="1:16" x14ac:dyDescent="0.25">
      <c r="A18" s="1097">
        <v>44719</v>
      </c>
      <c r="B18" s="1099">
        <v>2500</v>
      </c>
      <c r="C18" s="1099">
        <v>7141.04</v>
      </c>
      <c r="D18" s="638">
        <f t="shared" si="0"/>
        <v>-7.4441687344913151E-3</v>
      </c>
      <c r="E18" s="638">
        <f t="shared" si="1"/>
        <v>6.2649896147158263E-3</v>
      </c>
      <c r="F18" s="638"/>
      <c r="G18" s="638"/>
    </row>
    <row r="19" spans="1:16" x14ac:dyDescent="0.25">
      <c r="A19" s="1097">
        <v>44720</v>
      </c>
      <c r="B19" s="1099">
        <v>2500</v>
      </c>
      <c r="C19" s="1099">
        <v>7193.31</v>
      </c>
      <c r="D19" s="638">
        <f t="shared" si="0"/>
        <v>0</v>
      </c>
      <c r="E19" s="638">
        <f t="shared" si="1"/>
        <v>7.319662122043909E-3</v>
      </c>
      <c r="F19" s="638"/>
      <c r="G19" s="638"/>
    </row>
    <row r="20" spans="1:16" x14ac:dyDescent="0.25">
      <c r="A20" s="1097">
        <v>44721</v>
      </c>
      <c r="B20" s="1099">
        <v>2500</v>
      </c>
      <c r="C20" s="1099">
        <v>7182.83</v>
      </c>
      <c r="D20" s="638">
        <f t="shared" si="0"/>
        <v>0</v>
      </c>
      <c r="E20" s="638">
        <f t="shared" si="1"/>
        <v>-1.4569092670829525E-3</v>
      </c>
      <c r="F20" s="638"/>
      <c r="G20" s="638"/>
    </row>
    <row r="21" spans="1:16" x14ac:dyDescent="0.25">
      <c r="A21" s="1097">
        <v>44722</v>
      </c>
      <c r="B21" s="1099">
        <v>2487.5</v>
      </c>
      <c r="C21" s="1099">
        <v>7086.64</v>
      </c>
      <c r="D21" s="638">
        <f t="shared" si="0"/>
        <v>-5.0000000000000001E-3</v>
      </c>
      <c r="E21" s="638">
        <f t="shared" si="1"/>
        <v>-1.3391657605706887E-2</v>
      </c>
      <c r="F21" s="638"/>
      <c r="G21" s="638"/>
    </row>
    <row r="22" spans="1:16" x14ac:dyDescent="0.25">
      <c r="A22" s="1097">
        <v>44725</v>
      </c>
      <c r="B22" s="1099">
        <v>2437.5</v>
      </c>
      <c r="C22" s="1099">
        <v>6995.44</v>
      </c>
      <c r="D22" s="638">
        <f t="shared" si="0"/>
        <v>-2.0100502512562814E-2</v>
      </c>
      <c r="E22" s="638">
        <f t="shared" si="1"/>
        <v>-1.2869286431933994E-2</v>
      </c>
      <c r="F22" s="638"/>
      <c r="G22" s="638"/>
      <c r="P22" s="352"/>
    </row>
    <row r="23" spans="1:16" x14ac:dyDescent="0.25">
      <c r="A23" s="1097">
        <v>44726</v>
      </c>
      <c r="B23" s="1099">
        <v>2387.5</v>
      </c>
      <c r="C23" s="1099">
        <v>7049.88</v>
      </c>
      <c r="D23" s="638">
        <f t="shared" si="0"/>
        <v>-2.0512820512820513E-2</v>
      </c>
      <c r="E23" s="638">
        <f t="shared" si="1"/>
        <v>7.7822124126574613E-3</v>
      </c>
      <c r="F23" s="638"/>
      <c r="G23" s="638"/>
      <c r="P23" s="352"/>
    </row>
    <row r="24" spans="1:16" x14ac:dyDescent="0.25">
      <c r="A24" s="1097">
        <v>44727</v>
      </c>
      <c r="B24" s="1099">
        <v>2450</v>
      </c>
      <c r="C24" s="1099">
        <v>7007.04</v>
      </c>
      <c r="D24" s="638">
        <f t="shared" si="0"/>
        <v>2.6178010471204188E-2</v>
      </c>
      <c r="E24" s="638">
        <f t="shared" si="1"/>
        <v>-6.0766991778583674E-3</v>
      </c>
      <c r="F24" s="638"/>
      <c r="G24" s="638"/>
      <c r="P24" s="352"/>
    </row>
    <row r="25" spans="1:16" x14ac:dyDescent="0.25">
      <c r="A25" s="1097">
        <v>44728</v>
      </c>
      <c r="B25" s="1099">
        <v>2406.25</v>
      </c>
      <c r="C25" s="1099">
        <v>7050.32</v>
      </c>
      <c r="D25" s="638">
        <f t="shared" si="0"/>
        <v>-1.7857142857142856E-2</v>
      </c>
      <c r="E25" s="638">
        <f t="shared" si="1"/>
        <v>6.1766452025391241E-3</v>
      </c>
      <c r="F25" s="638"/>
      <c r="G25" s="638"/>
      <c r="P25" s="352"/>
    </row>
    <row r="26" spans="1:16" x14ac:dyDescent="0.25">
      <c r="A26" s="1097">
        <v>44729</v>
      </c>
      <c r="B26" s="1099">
        <v>2381.25</v>
      </c>
      <c r="C26" s="1099">
        <v>6936.96</v>
      </c>
      <c r="D26" s="638">
        <f t="shared" si="0"/>
        <v>-1.038961038961039E-2</v>
      </c>
      <c r="E26" s="638">
        <f t="shared" si="1"/>
        <v>-1.6078702810652521E-2</v>
      </c>
      <c r="F26" s="638"/>
      <c r="G26" s="638"/>
      <c r="P26" s="352"/>
    </row>
    <row r="27" spans="1:16" ht="15.75" customHeight="1" x14ac:dyDescent="0.25">
      <c r="A27" s="1097">
        <v>44732</v>
      </c>
      <c r="B27" s="1099">
        <v>2343.75</v>
      </c>
      <c r="C27" s="1099">
        <v>6976.37</v>
      </c>
      <c r="D27" s="638">
        <f t="shared" si="0"/>
        <v>-1.5748031496062992E-2</v>
      </c>
      <c r="E27" s="638">
        <f t="shared" si="1"/>
        <v>5.6811629301595874E-3</v>
      </c>
      <c r="F27" s="638"/>
      <c r="G27" s="638"/>
      <c r="P27" s="352"/>
    </row>
    <row r="28" spans="1:16" x14ac:dyDescent="0.25">
      <c r="A28" s="1097">
        <v>44733</v>
      </c>
      <c r="B28" s="1099">
        <v>2381.25</v>
      </c>
      <c r="C28" s="1099">
        <v>7044.07</v>
      </c>
      <c r="D28" s="638">
        <f t="shared" si="0"/>
        <v>1.6E-2</v>
      </c>
      <c r="E28" s="638">
        <f t="shared" si="1"/>
        <v>9.7041871345699589E-3</v>
      </c>
      <c r="F28" s="638"/>
      <c r="G28" s="638"/>
    </row>
    <row r="29" spans="1:16" x14ac:dyDescent="0.25">
      <c r="A29" s="1097">
        <v>44734</v>
      </c>
      <c r="B29" s="1099">
        <v>2375</v>
      </c>
      <c r="C29" s="1099">
        <v>6984.31</v>
      </c>
      <c r="D29" s="638">
        <f t="shared" si="0"/>
        <v>-2.6246719160104987E-3</v>
      </c>
      <c r="E29" s="638">
        <f t="shared" si="1"/>
        <v>-8.4837317062435944E-3</v>
      </c>
      <c r="F29" s="638"/>
      <c r="G29" s="638"/>
    </row>
    <row r="30" spans="1:16" x14ac:dyDescent="0.25">
      <c r="A30" s="1097">
        <v>44735</v>
      </c>
      <c r="B30" s="1099">
        <v>2362.5</v>
      </c>
      <c r="C30" s="1099">
        <v>6998.26</v>
      </c>
      <c r="D30" s="638">
        <f t="shared" si="0"/>
        <v>-5.263157894736842E-3</v>
      </c>
      <c r="E30" s="638">
        <f t="shared" si="1"/>
        <v>1.9973340244061068E-3</v>
      </c>
      <c r="F30" s="638"/>
      <c r="G30" s="638"/>
    </row>
    <row r="31" spans="1:16" x14ac:dyDescent="0.25">
      <c r="A31" s="1097">
        <v>44736</v>
      </c>
      <c r="B31" s="1099">
        <v>2362.5</v>
      </c>
      <c r="C31" s="1099">
        <v>7042.93</v>
      </c>
      <c r="D31" s="638">
        <f t="shared" si="0"/>
        <v>0</v>
      </c>
      <c r="E31" s="638">
        <f t="shared" si="1"/>
        <v>6.3830152066370882E-3</v>
      </c>
      <c r="F31" s="638"/>
      <c r="G31" s="638"/>
    </row>
    <row r="32" spans="1:16" x14ac:dyDescent="0.25">
      <c r="A32" s="1097">
        <v>44739</v>
      </c>
      <c r="B32" s="1099">
        <v>2362.5</v>
      </c>
      <c r="C32" s="1099">
        <v>7016.05</v>
      </c>
      <c r="D32" s="638">
        <f t="shared" si="0"/>
        <v>0</v>
      </c>
      <c r="E32" s="638">
        <f t="shared" si="1"/>
        <v>-3.816593378040121E-3</v>
      </c>
      <c r="F32" s="638"/>
      <c r="G32" s="638"/>
    </row>
    <row r="33" spans="1:7" x14ac:dyDescent="0.25">
      <c r="A33" s="1097">
        <v>44740</v>
      </c>
      <c r="B33" s="1099">
        <v>2362.5</v>
      </c>
      <c r="C33" s="1099">
        <v>6996.45</v>
      </c>
      <c r="D33" s="638">
        <f t="shared" si="0"/>
        <v>0</v>
      </c>
      <c r="E33" s="638">
        <f t="shared" si="1"/>
        <v>-2.7935946864689337E-3</v>
      </c>
      <c r="F33" s="638"/>
      <c r="G33" s="638"/>
    </row>
    <row r="34" spans="1:7" x14ac:dyDescent="0.25">
      <c r="A34" s="1097">
        <v>44741</v>
      </c>
      <c r="B34" s="1099">
        <v>2293.75</v>
      </c>
      <c r="C34" s="1099">
        <v>6942.35</v>
      </c>
      <c r="D34" s="638">
        <f t="shared" si="0"/>
        <v>-2.9100529100529099E-2</v>
      </c>
      <c r="E34" s="638">
        <f t="shared" si="1"/>
        <v>-7.7324929071171033E-3</v>
      </c>
      <c r="F34" s="638"/>
      <c r="G34" s="638"/>
    </row>
    <row r="35" spans="1:7" x14ac:dyDescent="0.25">
      <c r="A35" s="1097">
        <v>44742</v>
      </c>
      <c r="B35" s="1099">
        <v>2250</v>
      </c>
      <c r="C35" s="1099">
        <v>6911.58</v>
      </c>
      <c r="D35" s="638">
        <f t="shared" si="0"/>
        <v>-1.9073569482288829E-2</v>
      </c>
      <c r="E35" s="638">
        <f t="shared" si="1"/>
        <v>-4.4322167565738453E-3</v>
      </c>
      <c r="F35" s="638"/>
      <c r="G35" s="638"/>
    </row>
    <row r="36" spans="1:7" x14ac:dyDescent="0.25">
      <c r="A36" s="1097">
        <v>44743</v>
      </c>
      <c r="B36" s="1099">
        <v>2187.5</v>
      </c>
      <c r="C36" s="1099">
        <v>6794.32</v>
      </c>
      <c r="D36" s="638">
        <f t="shared" si="0"/>
        <v>-2.7777777777777776E-2</v>
      </c>
      <c r="E36" s="638">
        <f t="shared" si="1"/>
        <v>-1.6965729977805395E-2</v>
      </c>
      <c r="F36" s="638"/>
      <c r="G36" s="638"/>
    </row>
    <row r="37" spans="1:7" x14ac:dyDescent="0.25">
      <c r="A37" s="1097">
        <v>44746</v>
      </c>
      <c r="B37" s="1099">
        <v>2187.5</v>
      </c>
      <c r="C37" s="1099">
        <v>6639.17</v>
      </c>
      <c r="D37" s="638">
        <f t="shared" si="0"/>
        <v>0</v>
      </c>
      <c r="E37" s="638">
        <f t="shared" si="1"/>
        <v>-2.283525062110699E-2</v>
      </c>
      <c r="F37" s="638"/>
      <c r="G37" s="638"/>
    </row>
    <row r="38" spans="1:7" x14ac:dyDescent="0.25">
      <c r="A38" s="1097">
        <v>44747</v>
      </c>
      <c r="B38" s="1099">
        <v>2162.5</v>
      </c>
      <c r="C38" s="1099">
        <v>6703.26</v>
      </c>
      <c r="D38" s="638">
        <f t="shared" si="0"/>
        <v>-1.1428571428571429E-2</v>
      </c>
      <c r="E38" s="638">
        <f t="shared" si="1"/>
        <v>9.6533150981222265E-3</v>
      </c>
      <c r="F38" s="638"/>
      <c r="G38" s="638"/>
    </row>
    <row r="39" spans="1:7" x14ac:dyDescent="0.25">
      <c r="A39" s="1097">
        <v>44748</v>
      </c>
      <c r="B39" s="1099">
        <v>2143.75</v>
      </c>
      <c r="C39" s="1099">
        <v>6646.41</v>
      </c>
      <c r="D39" s="638">
        <f t="shared" si="0"/>
        <v>-8.670520231213872E-3</v>
      </c>
      <c r="E39" s="638">
        <f t="shared" si="1"/>
        <v>-8.4809480760108316E-3</v>
      </c>
      <c r="F39" s="638"/>
      <c r="G39" s="638"/>
    </row>
    <row r="40" spans="1:7" x14ac:dyDescent="0.25">
      <c r="A40" s="1097">
        <v>44749</v>
      </c>
      <c r="B40" s="1099">
        <v>2175</v>
      </c>
      <c r="C40" s="1099">
        <v>6652.58</v>
      </c>
      <c r="D40" s="638">
        <f t="shared" si="0"/>
        <v>1.4577259475218658E-2</v>
      </c>
      <c r="E40" s="638">
        <f t="shared" si="1"/>
        <v>9.2832070245441869E-4</v>
      </c>
      <c r="F40" s="638"/>
      <c r="G40" s="638"/>
    </row>
    <row r="41" spans="1:7" x14ac:dyDescent="0.25">
      <c r="A41" s="1097">
        <v>44750</v>
      </c>
      <c r="B41" s="1099">
        <v>2181.25</v>
      </c>
      <c r="C41" s="1099">
        <v>6740.21</v>
      </c>
      <c r="D41" s="638">
        <f t="shared" si="0"/>
        <v>2.8735632183908046E-3</v>
      </c>
      <c r="E41" s="638">
        <f t="shared" si="1"/>
        <v>1.3172333139924677E-2</v>
      </c>
      <c r="F41" s="638"/>
      <c r="G41" s="638"/>
    </row>
    <row r="42" spans="1:7" x14ac:dyDescent="0.25">
      <c r="A42" s="1097">
        <v>44753</v>
      </c>
      <c r="B42" s="1099">
        <v>2181.25</v>
      </c>
      <c r="C42" s="1099">
        <v>6722.14</v>
      </c>
      <c r="D42" s="638">
        <f t="shared" si="0"/>
        <v>0</v>
      </c>
      <c r="E42" s="638">
        <f t="shared" si="1"/>
        <v>-2.6809253717613706E-3</v>
      </c>
      <c r="F42" s="638"/>
      <c r="G42" s="638"/>
    </row>
    <row r="43" spans="1:7" x14ac:dyDescent="0.25">
      <c r="A43" s="1097">
        <v>44754</v>
      </c>
      <c r="B43" s="1099">
        <v>2262.5</v>
      </c>
      <c r="C43" s="1099">
        <v>6718.29</v>
      </c>
      <c r="D43" s="638">
        <f t="shared" si="0"/>
        <v>3.7249283667621778E-2</v>
      </c>
      <c r="E43" s="638">
        <f t="shared" si="1"/>
        <v>-5.7273427807221563E-4</v>
      </c>
      <c r="F43" s="638"/>
      <c r="G43" s="638"/>
    </row>
    <row r="44" spans="1:7" x14ac:dyDescent="0.25">
      <c r="A44" s="1097">
        <v>44755</v>
      </c>
      <c r="B44" s="1099">
        <v>2300</v>
      </c>
      <c r="C44" s="1099">
        <v>6640.99</v>
      </c>
      <c r="D44" s="638">
        <f t="shared" si="0"/>
        <v>1.6574585635359115E-2</v>
      </c>
      <c r="E44" s="638">
        <f t="shared" si="1"/>
        <v>-1.150590403212725E-2</v>
      </c>
      <c r="F44" s="638"/>
      <c r="G44" s="638"/>
    </row>
    <row r="45" spans="1:7" x14ac:dyDescent="0.25">
      <c r="A45" s="1097">
        <v>44756</v>
      </c>
      <c r="B45" s="1099">
        <v>2368.75</v>
      </c>
      <c r="C45" s="1099">
        <v>6690.08</v>
      </c>
      <c r="D45" s="638">
        <f t="shared" si="0"/>
        <v>2.9891304347826088E-2</v>
      </c>
      <c r="E45" s="638">
        <f t="shared" si="1"/>
        <v>7.3919701731218011E-3</v>
      </c>
      <c r="F45" s="638"/>
      <c r="G45" s="638"/>
    </row>
    <row r="46" spans="1:7" x14ac:dyDescent="0.25">
      <c r="A46" s="1097">
        <v>44757</v>
      </c>
      <c r="B46" s="1099">
        <v>2387.5</v>
      </c>
      <c r="C46" s="1099">
        <v>6651.9</v>
      </c>
      <c r="D46" s="638">
        <f t="shared" si="0"/>
        <v>7.9155672823219003E-3</v>
      </c>
      <c r="E46" s="638">
        <f t="shared" si="1"/>
        <v>-5.7069571664315364E-3</v>
      </c>
      <c r="F46" s="638"/>
      <c r="G46" s="638"/>
    </row>
    <row r="47" spans="1:7" x14ac:dyDescent="0.25">
      <c r="A47" s="1097">
        <v>44760</v>
      </c>
      <c r="B47" s="1099">
        <v>2400</v>
      </c>
      <c r="C47" s="1099">
        <v>6659.25</v>
      </c>
      <c r="D47" s="638">
        <f t="shared" si="0"/>
        <v>5.235602094240838E-3</v>
      </c>
      <c r="E47" s="638">
        <f t="shared" si="1"/>
        <v>1.1049474586208999E-3</v>
      </c>
      <c r="F47" s="638"/>
      <c r="G47" s="638"/>
    </row>
    <row r="48" spans="1:7" x14ac:dyDescent="0.25">
      <c r="A48" s="1097">
        <v>44761</v>
      </c>
      <c r="B48" s="1099">
        <v>2375</v>
      </c>
      <c r="C48" s="1099">
        <v>6736.09</v>
      </c>
      <c r="D48" s="638">
        <f t="shared" si="0"/>
        <v>-1.0416666666666666E-2</v>
      </c>
      <c r="E48" s="638">
        <f t="shared" si="1"/>
        <v>1.1538836956113699E-2</v>
      </c>
      <c r="F48" s="638"/>
      <c r="G48" s="638"/>
    </row>
    <row r="49" spans="1:7" x14ac:dyDescent="0.25">
      <c r="A49" s="1097">
        <v>44762</v>
      </c>
      <c r="B49" s="1099">
        <v>2400</v>
      </c>
      <c r="C49" s="1099">
        <v>6874.74</v>
      </c>
      <c r="D49" s="638">
        <f t="shared" si="0"/>
        <v>1.0526315789473684E-2</v>
      </c>
      <c r="E49" s="638">
        <f t="shared" si="1"/>
        <v>2.0583157291544446E-2</v>
      </c>
      <c r="F49" s="638"/>
      <c r="G49" s="638"/>
    </row>
    <row r="50" spans="1:7" x14ac:dyDescent="0.25">
      <c r="A50" s="1097">
        <v>44763</v>
      </c>
      <c r="B50" s="1099">
        <v>2425</v>
      </c>
      <c r="C50" s="1099">
        <v>6864.13</v>
      </c>
      <c r="D50" s="638">
        <f t="shared" si="0"/>
        <v>1.0416666666666666E-2</v>
      </c>
      <c r="E50" s="638">
        <f t="shared" si="1"/>
        <v>-1.5433310932485699E-3</v>
      </c>
      <c r="F50" s="638"/>
      <c r="G50" s="638"/>
    </row>
    <row r="51" spans="1:7" x14ac:dyDescent="0.25">
      <c r="A51" s="1097">
        <v>44764</v>
      </c>
      <c r="B51" s="1099">
        <v>2412.5</v>
      </c>
      <c r="C51" s="1099">
        <v>6886.96</v>
      </c>
      <c r="D51" s="638">
        <f t="shared" si="0"/>
        <v>-5.1546391752577319E-3</v>
      </c>
      <c r="E51" s="638">
        <f t="shared" si="1"/>
        <v>3.325985958890628E-3</v>
      </c>
      <c r="F51" s="638"/>
      <c r="G51" s="638"/>
    </row>
    <row r="52" spans="1:7" x14ac:dyDescent="0.25">
      <c r="A52" s="1097">
        <v>44767</v>
      </c>
      <c r="B52" s="1099">
        <v>2387.5</v>
      </c>
      <c r="C52" s="1099">
        <v>6858.4</v>
      </c>
      <c r="D52" s="638">
        <f t="shared" si="0"/>
        <v>-1.0362694300518135E-2</v>
      </c>
      <c r="E52" s="638">
        <f t="shared" si="1"/>
        <v>-4.1469676025416733E-3</v>
      </c>
      <c r="F52" s="638"/>
      <c r="G52" s="638"/>
    </row>
    <row r="53" spans="1:7" x14ac:dyDescent="0.25">
      <c r="A53" s="1097">
        <v>44768</v>
      </c>
      <c r="B53" s="1099">
        <v>2337.5</v>
      </c>
      <c r="C53" s="1099">
        <v>6871.53</v>
      </c>
      <c r="D53" s="638">
        <f t="shared" si="0"/>
        <v>-2.0942408376963352E-2</v>
      </c>
      <c r="E53" s="638">
        <f t="shared" si="1"/>
        <v>1.9144406858742724E-3</v>
      </c>
      <c r="F53" s="638"/>
      <c r="G53" s="638"/>
    </row>
    <row r="54" spans="1:7" x14ac:dyDescent="0.25">
      <c r="A54" s="1097">
        <v>44769</v>
      </c>
      <c r="B54" s="1099">
        <v>2337.5</v>
      </c>
      <c r="C54" s="1099">
        <v>6898.21</v>
      </c>
      <c r="D54" s="638">
        <f t="shared" si="0"/>
        <v>0</v>
      </c>
      <c r="E54" s="638">
        <f t="shared" si="1"/>
        <v>3.882686970732907E-3</v>
      </c>
      <c r="F54" s="638"/>
      <c r="G54" s="638"/>
    </row>
    <row r="55" spans="1:7" x14ac:dyDescent="0.25">
      <c r="A55" s="1097">
        <v>44770</v>
      </c>
      <c r="B55" s="1099">
        <v>2337.5</v>
      </c>
      <c r="C55" s="1099">
        <v>6956.81</v>
      </c>
      <c r="D55" s="638">
        <f t="shared" si="0"/>
        <v>0</v>
      </c>
      <c r="E55" s="638">
        <f t="shared" si="1"/>
        <v>8.4949573874962287E-3</v>
      </c>
      <c r="F55" s="638"/>
      <c r="G55" s="638"/>
    </row>
    <row r="56" spans="1:7" x14ac:dyDescent="0.25">
      <c r="A56" s="1097">
        <v>44771</v>
      </c>
      <c r="B56" s="1099">
        <v>2375</v>
      </c>
      <c r="C56" s="1099">
        <v>6951.12</v>
      </c>
      <c r="D56" s="638">
        <f t="shared" si="0"/>
        <v>1.6042780748663103E-2</v>
      </c>
      <c r="E56" s="638">
        <f t="shared" si="1"/>
        <v>-8.1790360811931178E-4</v>
      </c>
      <c r="F56" s="638"/>
      <c r="G56" s="638"/>
    </row>
    <row r="57" spans="1:7" x14ac:dyDescent="0.25">
      <c r="A57" s="1097">
        <v>44774</v>
      </c>
      <c r="B57" s="1099">
        <v>2337.5</v>
      </c>
      <c r="C57" s="1099">
        <v>6968.78</v>
      </c>
      <c r="D57" s="638">
        <f t="shared" si="0"/>
        <v>-1.5789473684210527E-2</v>
      </c>
      <c r="E57" s="638">
        <f t="shared" si="1"/>
        <v>2.5405977741716234E-3</v>
      </c>
      <c r="F57" s="638"/>
      <c r="G57" s="638"/>
    </row>
    <row r="58" spans="1:7" x14ac:dyDescent="0.25">
      <c r="A58" s="1097">
        <v>44775</v>
      </c>
      <c r="B58" s="1099">
        <v>2312.5</v>
      </c>
      <c r="C58" s="1099">
        <v>6988.15</v>
      </c>
      <c r="D58" s="638">
        <f t="shared" si="0"/>
        <v>-1.06951871657754E-2</v>
      </c>
      <c r="E58" s="638">
        <f t="shared" si="1"/>
        <v>2.7795396037756811E-3</v>
      </c>
      <c r="F58" s="638"/>
      <c r="G58" s="638"/>
    </row>
    <row r="59" spans="1:7" x14ac:dyDescent="0.25">
      <c r="A59" s="1097">
        <v>44776</v>
      </c>
      <c r="B59" s="1099">
        <v>2318.75</v>
      </c>
      <c r="C59" s="1099">
        <v>7046.63</v>
      </c>
      <c r="D59" s="638">
        <f t="shared" si="0"/>
        <v>2.7027027027027029E-3</v>
      </c>
      <c r="E59" s="638">
        <f t="shared" si="1"/>
        <v>8.3684523085509714E-3</v>
      </c>
      <c r="F59" s="638"/>
      <c r="G59" s="638"/>
    </row>
    <row r="60" spans="1:7" x14ac:dyDescent="0.25">
      <c r="A60" s="1097">
        <v>44777</v>
      </c>
      <c r="B60" s="1099">
        <v>2337.5</v>
      </c>
      <c r="C60" s="1099">
        <v>7057.34</v>
      </c>
      <c r="D60" s="638">
        <f t="shared" si="0"/>
        <v>8.0862533692722376E-3</v>
      </c>
      <c r="E60" s="638">
        <f t="shared" si="1"/>
        <v>1.5198754581977536E-3</v>
      </c>
      <c r="F60" s="638"/>
      <c r="G60" s="638"/>
    </row>
    <row r="61" spans="1:7" x14ac:dyDescent="0.25">
      <c r="A61" s="1097">
        <v>44778</v>
      </c>
      <c r="B61" s="1099">
        <v>2312.5</v>
      </c>
      <c r="C61" s="1099">
        <v>7084.65</v>
      </c>
      <c r="D61" s="638">
        <f t="shared" si="0"/>
        <v>-1.06951871657754E-2</v>
      </c>
      <c r="E61" s="638">
        <f t="shared" si="1"/>
        <v>3.8697299549121183E-3</v>
      </c>
      <c r="F61" s="3" t="s">
        <v>16</v>
      </c>
      <c r="G61" s="3" t="s">
        <v>17</v>
      </c>
    </row>
    <row r="62" spans="1:7" x14ac:dyDescent="0.25">
      <c r="A62" s="1101">
        <v>44781</v>
      </c>
      <c r="B62" s="1099">
        <v>2306.25</v>
      </c>
      <c r="C62" s="1099">
        <v>7086.84</v>
      </c>
      <c r="D62" s="638">
        <f t="shared" si="0"/>
        <v>-2.7027027027027029E-3</v>
      </c>
      <c r="E62" s="638">
        <f t="shared" si="1"/>
        <v>3.0911901081923728E-4</v>
      </c>
      <c r="F62" s="638">
        <f>$F$3+$G$3*E62</f>
        <v>0.21330275450685338</v>
      </c>
      <c r="G62" s="638">
        <f>D62-F62</f>
        <v>-0.21600545720955608</v>
      </c>
    </row>
    <row r="63" spans="1:7" x14ac:dyDescent="0.25">
      <c r="A63" s="1101">
        <v>44782</v>
      </c>
      <c r="B63" s="1099">
        <v>2300</v>
      </c>
      <c r="C63" s="1099">
        <v>7102.87</v>
      </c>
      <c r="D63" s="638">
        <f t="shared" si="0"/>
        <v>-2.7100271002710027E-3</v>
      </c>
      <c r="E63" s="638">
        <f t="shared" si="1"/>
        <v>2.2619390306539647E-3</v>
      </c>
      <c r="F63" s="638">
        <f t="shared" ref="F63:F82" si="2">$F$3+$G$3*E63</f>
        <v>0.21360117341984786</v>
      </c>
      <c r="G63" s="638">
        <f t="shared" ref="G63:G82" si="3">D63-F63</f>
        <v>-0.21631120052011885</v>
      </c>
    </row>
    <row r="64" spans="1:7" x14ac:dyDescent="0.25">
      <c r="A64" s="1101">
        <v>44783</v>
      </c>
      <c r="B64" s="1099">
        <v>2325</v>
      </c>
      <c r="C64" s="1099">
        <v>7086.23</v>
      </c>
      <c r="D64" s="638">
        <f t="shared" si="0"/>
        <v>1.0869565217391304E-2</v>
      </c>
      <c r="E64" s="638">
        <f t="shared" si="1"/>
        <v>-2.3427149870404959E-3</v>
      </c>
      <c r="F64" s="638">
        <f t="shared" si="2"/>
        <v>0.21289751623038891</v>
      </c>
      <c r="G64" s="638">
        <f t="shared" si="3"/>
        <v>-0.20202795101299761</v>
      </c>
    </row>
    <row r="65" spans="1:7" x14ac:dyDescent="0.25">
      <c r="A65" s="1101">
        <v>44784</v>
      </c>
      <c r="B65" s="1099">
        <v>2312.5</v>
      </c>
      <c r="C65" s="1099">
        <v>7160.38</v>
      </c>
      <c r="D65" s="638">
        <f t="shared" si="0"/>
        <v>-5.3763440860215058E-3</v>
      </c>
      <c r="E65" s="638">
        <f t="shared" si="1"/>
        <v>1.0463956151578562E-2</v>
      </c>
      <c r="F65" s="638">
        <f t="shared" si="2"/>
        <v>0.21485455929705508</v>
      </c>
      <c r="G65" s="638">
        <f t="shared" si="3"/>
        <v>-0.22023090338307658</v>
      </c>
    </row>
    <row r="66" spans="1:7" x14ac:dyDescent="0.25">
      <c r="A66" s="1101">
        <v>44785</v>
      </c>
      <c r="B66" s="1099">
        <v>2287.5</v>
      </c>
      <c r="C66" s="1099">
        <v>7129.27</v>
      </c>
      <c r="D66" s="638">
        <f t="shared" si="0"/>
        <v>-1.0810810810810811E-2</v>
      </c>
      <c r="E66" s="638">
        <f t="shared" si="1"/>
        <v>-4.3447414802007256E-3</v>
      </c>
      <c r="F66" s="638">
        <f t="shared" si="2"/>
        <v>0.21259157786238428</v>
      </c>
      <c r="G66" s="638">
        <f t="shared" si="3"/>
        <v>-0.22340238867319509</v>
      </c>
    </row>
    <row r="67" spans="1:7" x14ac:dyDescent="0.25">
      <c r="A67" s="1101">
        <v>44788</v>
      </c>
      <c r="B67" s="1099">
        <v>2300</v>
      </c>
      <c r="C67" s="1099">
        <v>7093.27</v>
      </c>
      <c r="D67" s="638">
        <f t="shared" si="0"/>
        <v>5.4644808743169399E-3</v>
      </c>
      <c r="E67" s="638">
        <f t="shared" si="1"/>
        <v>-5.0496053593144874E-3</v>
      </c>
      <c r="F67" s="638">
        <f t="shared" si="2"/>
        <v>0.21248386455010884</v>
      </c>
      <c r="G67" s="638">
        <f t="shared" si="3"/>
        <v>-0.2070193836757919</v>
      </c>
    </row>
    <row r="68" spans="1:7" x14ac:dyDescent="0.25">
      <c r="A68" s="1101">
        <v>44789</v>
      </c>
      <c r="B68" s="1099">
        <v>2275</v>
      </c>
      <c r="C68" s="1099">
        <v>7133.45</v>
      </c>
      <c r="D68" s="638">
        <f t="shared" ref="D68:D82" si="4">(B68-B67)/B67</f>
        <v>-1.0869565217391304E-2</v>
      </c>
      <c r="E68" s="638">
        <f t="shared" ref="E68:E82" si="5">(C68-C67)/C67</f>
        <v>5.664524260319906E-3</v>
      </c>
      <c r="F68" s="638">
        <f t="shared" si="2"/>
        <v>0.21412113725435108</v>
      </c>
      <c r="G68" s="638">
        <f t="shared" si="3"/>
        <v>-0.22499070247174238</v>
      </c>
    </row>
    <row r="69" spans="1:7" x14ac:dyDescent="0.25">
      <c r="A69" s="1101">
        <v>44791</v>
      </c>
      <c r="B69" s="1099">
        <v>2275</v>
      </c>
      <c r="C69" s="1099">
        <v>7186.55</v>
      </c>
      <c r="D69" s="638">
        <f t="shared" si="4"/>
        <v>0</v>
      </c>
      <c r="E69" s="638">
        <f t="shared" si="5"/>
        <v>7.4438034891953211E-3</v>
      </c>
      <c r="F69" s="638">
        <f t="shared" si="2"/>
        <v>0.21439303664497675</v>
      </c>
      <c r="G69" s="638">
        <f t="shared" si="3"/>
        <v>-0.21439303664497675</v>
      </c>
    </row>
    <row r="70" spans="1:7" x14ac:dyDescent="0.25">
      <c r="A70" s="1101">
        <v>44792</v>
      </c>
      <c r="B70" s="1099">
        <v>2256.25</v>
      </c>
      <c r="C70" s="1099">
        <v>7172.43</v>
      </c>
      <c r="D70" s="638">
        <f t="shared" si="4"/>
        <v>-8.241758241758242E-3</v>
      </c>
      <c r="E70" s="638">
        <f t="shared" si="5"/>
        <v>-1.9647814319805595E-3</v>
      </c>
      <c r="F70" s="638">
        <f t="shared" si="2"/>
        <v>0.21295526989920613</v>
      </c>
      <c r="G70" s="638">
        <f t="shared" si="3"/>
        <v>-0.22119702814096437</v>
      </c>
    </row>
    <row r="71" spans="1:7" x14ac:dyDescent="0.25">
      <c r="A71" s="1101">
        <v>44795</v>
      </c>
      <c r="B71" s="1099">
        <v>2256.25</v>
      </c>
      <c r="C71" s="1099">
        <v>7107.98</v>
      </c>
      <c r="D71" s="638">
        <f t="shared" si="4"/>
        <v>0</v>
      </c>
      <c r="E71" s="638">
        <f t="shared" si="5"/>
        <v>-8.9857970032472569E-3</v>
      </c>
      <c r="F71" s="638">
        <f t="shared" si="2"/>
        <v>0.21188235800071378</v>
      </c>
      <c r="G71" s="638">
        <f t="shared" si="3"/>
        <v>-0.21188235800071378</v>
      </c>
    </row>
    <row r="72" spans="1:7" x14ac:dyDescent="0.25">
      <c r="A72" s="1102">
        <v>44796</v>
      </c>
      <c r="B72" s="1099" t="s">
        <v>520</v>
      </c>
      <c r="C72" s="1106">
        <v>7163.26</v>
      </c>
      <c r="D72" s="638">
        <f t="shared" si="4"/>
        <v>6.8144044321329644E-2</v>
      </c>
      <c r="E72" s="638">
        <f t="shared" si="5"/>
        <v>7.777174387097411E-3</v>
      </c>
      <c r="F72" s="638">
        <f t="shared" si="2"/>
        <v>0.21444398050051156</v>
      </c>
      <c r="G72" s="638">
        <f t="shared" si="3"/>
        <v>-0.14629993617918191</v>
      </c>
    </row>
    <row r="73" spans="1:7" x14ac:dyDescent="0.25">
      <c r="A73" s="1103">
        <v>44797</v>
      </c>
      <c r="B73" s="1099" t="s">
        <v>521</v>
      </c>
      <c r="C73" s="1099">
        <v>7194.7</v>
      </c>
      <c r="D73" s="638">
        <f t="shared" si="4"/>
        <v>-1.2448132780082987E-2</v>
      </c>
      <c r="E73" s="638">
        <f t="shared" si="5"/>
        <v>4.3890630802176107E-3</v>
      </c>
      <c r="F73" s="638">
        <f t="shared" si="2"/>
        <v>0.21392622848904411</v>
      </c>
      <c r="G73" s="638">
        <f t="shared" si="3"/>
        <v>-0.22637436126912711</v>
      </c>
    </row>
    <row r="74" spans="1:7" x14ac:dyDescent="0.25">
      <c r="A74" s="1103">
        <v>44798</v>
      </c>
      <c r="B74" s="1099" t="s">
        <v>522</v>
      </c>
      <c r="C74" s="1099">
        <v>7174.2</v>
      </c>
      <c r="D74" s="638">
        <f t="shared" si="4"/>
        <v>-2.100840336134454E-2</v>
      </c>
      <c r="E74" s="638">
        <f t="shared" si="5"/>
        <v>-2.8493196380669104E-3</v>
      </c>
      <c r="F74" s="638">
        <f t="shared" si="2"/>
        <v>0.21282009977227107</v>
      </c>
      <c r="G74" s="638">
        <f t="shared" si="3"/>
        <v>-0.23382850313361561</v>
      </c>
    </row>
    <row r="75" spans="1:7" x14ac:dyDescent="0.25">
      <c r="A75" s="1103">
        <v>44799</v>
      </c>
      <c r="B75" s="1099" t="s">
        <v>523</v>
      </c>
      <c r="C75" s="1099">
        <v>7135.24</v>
      </c>
      <c r="D75" s="638">
        <f t="shared" si="4"/>
        <v>8.5836909871244635E-3</v>
      </c>
      <c r="E75" s="638">
        <f t="shared" si="5"/>
        <v>-5.4305706559616453E-3</v>
      </c>
      <c r="F75" s="638">
        <f t="shared" si="2"/>
        <v>0.21242564758768559</v>
      </c>
      <c r="G75" s="638">
        <f t="shared" si="3"/>
        <v>-0.20384195660056112</v>
      </c>
    </row>
    <row r="76" spans="1:7" x14ac:dyDescent="0.25">
      <c r="A76" s="1103">
        <v>44802</v>
      </c>
      <c r="B76" s="1099" t="s">
        <v>523</v>
      </c>
      <c r="C76" s="1099">
        <v>7132.04</v>
      </c>
      <c r="D76" s="638">
        <f t="shared" si="4"/>
        <v>0</v>
      </c>
      <c r="E76" s="638">
        <f t="shared" si="5"/>
        <v>-4.4847825721346698E-4</v>
      </c>
      <c r="F76" s="638">
        <f t="shared" si="2"/>
        <v>0.2131869827762701</v>
      </c>
      <c r="G76" s="638">
        <f t="shared" si="3"/>
        <v>-0.2131869827762701</v>
      </c>
    </row>
    <row r="77" spans="1:7" x14ac:dyDescent="0.25">
      <c r="A77" s="1103">
        <v>44803</v>
      </c>
      <c r="B77" s="1099" t="s">
        <v>524</v>
      </c>
      <c r="C77" s="1099">
        <v>7159.47</v>
      </c>
      <c r="D77" s="638">
        <f t="shared" si="4"/>
        <v>-4.2553191489361703E-3</v>
      </c>
      <c r="E77" s="638">
        <f t="shared" si="5"/>
        <v>3.846024419380751E-3</v>
      </c>
      <c r="F77" s="638">
        <f t="shared" si="2"/>
        <v>0.21384324439156713</v>
      </c>
      <c r="G77" s="638">
        <f t="shared" si="3"/>
        <v>-0.2180985635405033</v>
      </c>
    </row>
    <row r="78" spans="1:7" x14ac:dyDescent="0.25">
      <c r="A78" s="1103">
        <v>44804</v>
      </c>
      <c r="B78" s="1099" t="s">
        <v>525</v>
      </c>
      <c r="C78" s="1099">
        <v>7178.58</v>
      </c>
      <c r="D78" s="638">
        <f t="shared" si="4"/>
        <v>4.2735042735042736E-2</v>
      </c>
      <c r="E78" s="638">
        <f t="shared" si="5"/>
        <v>2.6691919932620252E-3</v>
      </c>
      <c r="F78" s="638">
        <f t="shared" si="2"/>
        <v>0.21366340751473673</v>
      </c>
      <c r="G78" s="638">
        <f t="shared" si="3"/>
        <v>-0.17092836477969398</v>
      </c>
    </row>
    <row r="79" spans="1:7" x14ac:dyDescent="0.25">
      <c r="A79" s="1103">
        <v>44805</v>
      </c>
      <c r="B79" s="1099" t="s">
        <v>522</v>
      </c>
      <c r="C79" s="1099">
        <v>7153.1</v>
      </c>
      <c r="D79" s="638">
        <f t="shared" si="4"/>
        <v>-4.5081967213114756E-2</v>
      </c>
      <c r="E79" s="638">
        <f t="shared" si="5"/>
        <v>-3.5494484981708867E-3</v>
      </c>
      <c r="F79" s="638">
        <f t="shared" si="2"/>
        <v>0.21271311003882601</v>
      </c>
      <c r="G79" s="638">
        <f t="shared" si="3"/>
        <v>-0.25779507725194079</v>
      </c>
    </row>
    <row r="80" spans="1:7" x14ac:dyDescent="0.25">
      <c r="A80" s="1103">
        <v>44806</v>
      </c>
      <c r="B80" s="1099" t="s">
        <v>521</v>
      </c>
      <c r="C80" s="1099">
        <v>7177.17</v>
      </c>
      <c r="D80" s="638">
        <f t="shared" si="4"/>
        <v>2.1459227467811159E-2</v>
      </c>
      <c r="E80" s="638">
        <f t="shared" si="5"/>
        <v>3.3649746263857221E-3</v>
      </c>
      <c r="F80" s="638">
        <f t="shared" si="2"/>
        <v>0.21376973308235087</v>
      </c>
      <c r="G80" s="638">
        <f t="shared" si="3"/>
        <v>-0.19231050561453972</v>
      </c>
    </row>
    <row r="81" spans="1:7" x14ac:dyDescent="0.25">
      <c r="A81" s="1103">
        <v>44809</v>
      </c>
      <c r="B81" s="1099" t="s">
        <v>526</v>
      </c>
      <c r="C81" s="1099">
        <v>7231.88</v>
      </c>
      <c r="D81" s="638">
        <f t="shared" si="4"/>
        <v>-4.2016806722689074E-3</v>
      </c>
      <c r="E81" s="638">
        <f t="shared" si="5"/>
        <v>7.6227816813590919E-3</v>
      </c>
      <c r="F81" s="638">
        <f t="shared" si="2"/>
        <v>0.21442038708025124</v>
      </c>
      <c r="G81" s="638">
        <f t="shared" si="3"/>
        <v>-0.21862206775252016</v>
      </c>
    </row>
    <row r="82" spans="1:7" x14ac:dyDescent="0.25">
      <c r="A82" s="1103">
        <v>44810</v>
      </c>
      <c r="B82" s="1099" t="s">
        <v>524</v>
      </c>
      <c r="C82" s="1099">
        <v>7233.15</v>
      </c>
      <c r="D82" s="638">
        <f t="shared" si="4"/>
        <v>-1.2658227848101266E-2</v>
      </c>
      <c r="E82" s="638">
        <f t="shared" si="5"/>
        <v>1.7561132098424298E-4</v>
      </c>
      <c r="F82" s="638">
        <f t="shared" si="2"/>
        <v>0.21328235261662679</v>
      </c>
      <c r="G82" s="638">
        <f t="shared" si="3"/>
        <v>-0.22594058046472806</v>
      </c>
    </row>
  </sheetData>
  <mergeCells count="8">
    <mergeCell ref="I10:J10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74CE4-B19C-4E6B-B7A6-407FCECA2101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4" max="4" width="23.140625" bestFit="1" customWidth="1"/>
    <col min="5" max="5" width="20.7109375" bestFit="1" customWidth="1"/>
    <col min="6" max="6" width="22.42578125" bestFit="1" customWidth="1"/>
    <col min="7" max="7" width="21.7109375" bestFit="1" customWidth="1"/>
    <col min="9" max="9" width="16" bestFit="1" customWidth="1"/>
    <col min="10" max="10" width="9.85546875" bestFit="1" customWidth="1"/>
    <col min="11" max="11" width="10.85546875" bestFit="1" customWidth="1"/>
    <col min="12" max="12" width="10.7109375" bestFit="1" customWidth="1"/>
    <col min="13" max="13" width="22.85546875" bestFit="1" customWidth="1"/>
    <col min="14" max="14" width="7" bestFit="1" customWidth="1"/>
    <col min="15" max="15" width="6" bestFit="1" customWidth="1"/>
  </cols>
  <sheetData>
    <row r="1" spans="1:15" x14ac:dyDescent="0.25">
      <c r="A1" s="1" t="s">
        <v>0</v>
      </c>
      <c r="B1" s="4" t="s">
        <v>301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x14ac:dyDescent="0.25">
      <c r="A2" s="1097">
        <v>44691</v>
      </c>
      <c r="B2" s="1107" t="s">
        <v>100</v>
      </c>
      <c r="C2" s="1099">
        <v>6819.79</v>
      </c>
      <c r="D2" s="638"/>
      <c r="E2" s="638"/>
      <c r="F2" s="638"/>
      <c r="G2" s="638"/>
    </row>
    <row r="3" spans="1:15" ht="15.75" thickBot="1" x14ac:dyDescent="0.3">
      <c r="A3" s="1097">
        <v>44692</v>
      </c>
      <c r="B3" s="1107" t="s">
        <v>527</v>
      </c>
      <c r="C3" s="1099">
        <v>6816.2</v>
      </c>
      <c r="D3" s="638">
        <f>(B3-B2)/B2</f>
        <v>3.5460992907801418E-3</v>
      </c>
      <c r="E3" s="638">
        <f>(C3-C2)/C2</f>
        <v>-5.264091709568983E-4</v>
      </c>
      <c r="F3" s="1100">
        <f>I12</f>
        <v>0.47393026702475693</v>
      </c>
      <c r="G3" s="1100">
        <f>K7</f>
        <v>0.18476649166600581</v>
      </c>
      <c r="I3" s="968" t="s">
        <v>673</v>
      </c>
      <c r="J3" s="968"/>
      <c r="K3" s="968"/>
      <c r="L3" s="968"/>
      <c r="M3" s="968"/>
      <c r="N3" s="968"/>
      <c r="O3" s="968"/>
    </row>
    <row r="4" spans="1:15" ht="15.75" thickTop="1" x14ac:dyDescent="0.25">
      <c r="A4" s="1097">
        <v>44693</v>
      </c>
      <c r="B4" s="1107" t="s">
        <v>100</v>
      </c>
      <c r="C4" s="1099">
        <v>6599.83</v>
      </c>
      <c r="D4" s="638">
        <f t="shared" ref="D4:D67" si="0">(B4-B3)/B3</f>
        <v>-3.5335689045936395E-3</v>
      </c>
      <c r="E4" s="638">
        <f t="shared" ref="E4:E67" si="1">(C4-C3)/C3</f>
        <v>-3.1743493442093818E-2</v>
      </c>
      <c r="F4" s="638"/>
      <c r="G4" s="638"/>
      <c r="I4" s="969" t="s">
        <v>664</v>
      </c>
      <c r="J4" s="970"/>
      <c r="K4" s="973" t="s">
        <v>665</v>
      </c>
      <c r="L4" s="974"/>
      <c r="M4" s="366" t="s">
        <v>666</v>
      </c>
      <c r="N4" s="974" t="s">
        <v>667</v>
      </c>
      <c r="O4" s="976" t="s">
        <v>630</v>
      </c>
    </row>
    <row r="5" spans="1:15" ht="15.75" thickBot="1" x14ac:dyDescent="0.3">
      <c r="A5" s="1097">
        <v>44694</v>
      </c>
      <c r="B5" s="1107" t="s">
        <v>100</v>
      </c>
      <c r="C5" s="1099">
        <v>6597.99</v>
      </c>
      <c r="D5" s="638">
        <f t="shared" si="0"/>
        <v>0</v>
      </c>
      <c r="E5" s="638">
        <f t="shared" si="1"/>
        <v>-2.7879505987277636E-4</v>
      </c>
      <c r="F5" s="638"/>
      <c r="G5" s="638"/>
      <c r="I5" s="971"/>
      <c r="J5" s="972"/>
      <c r="K5" s="367" t="s">
        <v>668</v>
      </c>
      <c r="L5" s="368" t="s">
        <v>669</v>
      </c>
      <c r="M5" s="368" t="s">
        <v>670</v>
      </c>
      <c r="N5" s="975"/>
      <c r="O5" s="977"/>
    </row>
    <row r="6" spans="1:15" ht="15" customHeight="1" thickTop="1" x14ac:dyDescent="0.25">
      <c r="A6" s="1097">
        <v>44698</v>
      </c>
      <c r="B6" s="1107" t="s">
        <v>22</v>
      </c>
      <c r="C6" s="1099">
        <v>6644.46</v>
      </c>
      <c r="D6" s="638">
        <f t="shared" si="0"/>
        <v>-7.0921985815602835E-3</v>
      </c>
      <c r="E6" s="638">
        <f t="shared" si="1"/>
        <v>7.0430540209973427E-3</v>
      </c>
      <c r="F6" s="638"/>
      <c r="G6" s="638"/>
      <c r="I6" s="978" t="s">
        <v>671</v>
      </c>
      <c r="J6" s="369" t="s">
        <v>672</v>
      </c>
      <c r="K6" s="370">
        <v>-49217.994513040452</v>
      </c>
      <c r="L6" s="371">
        <v>519172.89695426822</v>
      </c>
      <c r="M6" s="372"/>
      <c r="N6" s="371">
        <v>-9.4800777933089719E-2</v>
      </c>
      <c r="O6" s="373">
        <v>0.92480555334082604</v>
      </c>
    </row>
    <row r="7" spans="1:15" ht="15.75" thickBot="1" x14ac:dyDescent="0.3">
      <c r="A7" s="1097">
        <v>44699</v>
      </c>
      <c r="B7" s="1107" t="s">
        <v>22</v>
      </c>
      <c r="C7" s="1099">
        <v>6793.41</v>
      </c>
      <c r="D7" s="638">
        <f t="shared" si="0"/>
        <v>0</v>
      </c>
      <c r="E7" s="638">
        <f t="shared" si="1"/>
        <v>2.2417171598594892E-2</v>
      </c>
      <c r="F7" s="638"/>
      <c r="G7" s="638"/>
      <c r="I7" s="979"/>
      <c r="J7" s="374" t="s">
        <v>679</v>
      </c>
      <c r="K7" s="375">
        <v>0.18476649166600581</v>
      </c>
      <c r="L7" s="376">
        <v>5.2276035057102897E-2</v>
      </c>
      <c r="M7" s="376">
        <v>0.42398680638390507</v>
      </c>
      <c r="N7" s="376">
        <v>3.5344396617719585</v>
      </c>
      <c r="O7" s="377">
        <v>8.187015182697609E-4</v>
      </c>
    </row>
    <row r="8" spans="1:15" ht="15.75" thickTop="1" x14ac:dyDescent="0.25">
      <c r="A8" s="1097">
        <v>44700</v>
      </c>
      <c r="B8" s="1107" t="s">
        <v>22</v>
      </c>
      <c r="C8" s="1099">
        <v>6823.33</v>
      </c>
      <c r="D8" s="638">
        <f t="shared" si="0"/>
        <v>0</v>
      </c>
      <c r="E8" s="638">
        <f t="shared" si="1"/>
        <v>4.4042682540874276E-3</v>
      </c>
      <c r="F8" s="638"/>
      <c r="G8" s="638"/>
      <c r="I8" s="980" t="s">
        <v>706</v>
      </c>
      <c r="J8" s="980"/>
      <c r="K8" s="980"/>
      <c r="L8" s="980"/>
      <c r="M8" s="980"/>
      <c r="N8" s="980"/>
      <c r="O8" s="980"/>
    </row>
    <row r="9" spans="1:15" x14ac:dyDescent="0.25">
      <c r="A9" s="1097">
        <v>44701</v>
      </c>
      <c r="B9" s="1107" t="s">
        <v>100</v>
      </c>
      <c r="C9" s="1099">
        <v>6918.14</v>
      </c>
      <c r="D9" s="638">
        <f t="shared" si="0"/>
        <v>7.1428571428571426E-3</v>
      </c>
      <c r="E9" s="638">
        <f t="shared" si="1"/>
        <v>1.3894975034184248E-2</v>
      </c>
      <c r="F9" s="638"/>
      <c r="G9" s="638"/>
    </row>
    <row r="10" spans="1:15" ht="15.75" thickBot="1" x14ac:dyDescent="0.3">
      <c r="A10" s="1097">
        <v>44704</v>
      </c>
      <c r="B10" s="1107" t="s">
        <v>528</v>
      </c>
      <c r="C10" s="1099">
        <v>6840.77</v>
      </c>
      <c r="D10" s="638">
        <f t="shared" si="0"/>
        <v>-3.5460992907801418E-3</v>
      </c>
      <c r="E10" s="638">
        <f t="shared" si="1"/>
        <v>-1.1183641845929669E-2</v>
      </c>
      <c r="F10" s="638"/>
      <c r="G10" s="638"/>
      <c r="I10" s="968" t="s">
        <v>674</v>
      </c>
      <c r="J10" s="968"/>
      <c r="K10" s="365"/>
    </row>
    <row r="11" spans="1:15" ht="16.5" thickTop="1" thickBot="1" x14ac:dyDescent="0.3">
      <c r="A11" s="1097">
        <v>44705</v>
      </c>
      <c r="B11" s="1107" t="s">
        <v>528</v>
      </c>
      <c r="C11" s="1099">
        <v>6914.14</v>
      </c>
      <c r="D11" s="638">
        <f t="shared" si="0"/>
        <v>0</v>
      </c>
      <c r="E11" s="638">
        <f t="shared" si="1"/>
        <v>1.0725400795524464E-2</v>
      </c>
      <c r="F11" s="638"/>
      <c r="G11" s="638"/>
      <c r="I11" s="450" t="s">
        <v>675</v>
      </c>
      <c r="J11" s="451" t="s">
        <v>676</v>
      </c>
      <c r="K11" s="365"/>
    </row>
    <row r="12" spans="1:15" ht="16.5" thickTop="1" thickBot="1" x14ac:dyDescent="0.3">
      <c r="A12" s="1097">
        <v>44706</v>
      </c>
      <c r="B12" s="1107" t="s">
        <v>528</v>
      </c>
      <c r="C12" s="1099">
        <v>6883.5</v>
      </c>
      <c r="D12" s="638">
        <f t="shared" si="0"/>
        <v>0</v>
      </c>
      <c r="E12" s="638">
        <f t="shared" si="1"/>
        <v>-4.4314983497586577E-3</v>
      </c>
      <c r="F12" s="638"/>
      <c r="G12" s="638"/>
      <c r="I12" s="452">
        <v>0.47393026702475693</v>
      </c>
      <c r="J12" s="453">
        <v>2</v>
      </c>
      <c r="K12" s="365"/>
    </row>
    <row r="13" spans="1:15" ht="15.75" thickTop="1" x14ac:dyDescent="0.25">
      <c r="A13" s="1097">
        <v>44708</v>
      </c>
      <c r="B13" s="1107" t="s">
        <v>527</v>
      </c>
      <c r="C13" s="1099">
        <v>7026.25</v>
      </c>
      <c r="D13" s="638">
        <f t="shared" si="0"/>
        <v>7.1174377224199285E-3</v>
      </c>
      <c r="E13" s="638">
        <f t="shared" si="1"/>
        <v>2.0737996658676545E-2</v>
      </c>
      <c r="F13" s="638"/>
      <c r="G13" s="638"/>
    </row>
    <row r="14" spans="1:15" x14ac:dyDescent="0.25">
      <c r="A14" s="1097">
        <v>44711</v>
      </c>
      <c r="B14" s="1107" t="s">
        <v>100</v>
      </c>
      <c r="C14" s="1099">
        <v>7037.56</v>
      </c>
      <c r="D14" s="638">
        <f t="shared" si="0"/>
        <v>-3.5335689045936395E-3</v>
      </c>
      <c r="E14" s="638">
        <f t="shared" si="1"/>
        <v>1.6096779932396939E-3</v>
      </c>
      <c r="F14" s="638"/>
      <c r="G14" s="638"/>
    </row>
    <row r="15" spans="1:15" x14ac:dyDescent="0.25">
      <c r="A15" s="1097">
        <v>44712</v>
      </c>
      <c r="B15" s="1107" t="s">
        <v>527</v>
      </c>
      <c r="C15" s="1099">
        <v>7148.97</v>
      </c>
      <c r="D15" s="638">
        <f t="shared" si="0"/>
        <v>3.5460992907801418E-3</v>
      </c>
      <c r="E15" s="638">
        <f t="shared" si="1"/>
        <v>1.5830770892184202E-2</v>
      </c>
      <c r="F15" s="638"/>
      <c r="G15" s="638"/>
    </row>
    <row r="16" spans="1:15" x14ac:dyDescent="0.25">
      <c r="A16" s="1097">
        <v>44714</v>
      </c>
      <c r="B16" s="1107" t="s">
        <v>229</v>
      </c>
      <c r="C16" s="1099">
        <v>7148.72</v>
      </c>
      <c r="D16" s="638">
        <f t="shared" si="0"/>
        <v>3.5335689045936395E-3</v>
      </c>
      <c r="E16" s="638">
        <f t="shared" si="1"/>
        <v>-3.4970072611858772E-5</v>
      </c>
      <c r="F16" s="638"/>
      <c r="G16" s="638"/>
    </row>
    <row r="17" spans="1:16" x14ac:dyDescent="0.25">
      <c r="A17" s="1097">
        <v>44715</v>
      </c>
      <c r="B17" s="1107" t="s">
        <v>229</v>
      </c>
      <c r="C17" s="1099">
        <v>7182.96</v>
      </c>
      <c r="D17" s="638">
        <f t="shared" si="0"/>
        <v>0</v>
      </c>
      <c r="E17" s="638">
        <f t="shared" si="1"/>
        <v>4.7896686399802732E-3</v>
      </c>
      <c r="F17" s="638"/>
      <c r="G17" s="638"/>
    </row>
    <row r="18" spans="1:16" x14ac:dyDescent="0.25">
      <c r="A18" s="1097">
        <v>44718</v>
      </c>
      <c r="B18" s="1107" t="s">
        <v>229</v>
      </c>
      <c r="C18" s="1099">
        <v>7096.58</v>
      </c>
      <c r="D18" s="638">
        <f t="shared" si="0"/>
        <v>0</v>
      </c>
      <c r="E18" s="638">
        <f t="shared" si="1"/>
        <v>-1.2025683005334863E-2</v>
      </c>
      <c r="F18" s="638"/>
      <c r="G18" s="638"/>
    </row>
    <row r="19" spans="1:16" x14ac:dyDescent="0.25">
      <c r="A19" s="1097">
        <v>44719</v>
      </c>
      <c r="B19" s="1107" t="s">
        <v>527</v>
      </c>
      <c r="C19" s="1099">
        <v>7141.04</v>
      </c>
      <c r="D19" s="638">
        <f t="shared" si="0"/>
        <v>-3.5211267605633804E-3</v>
      </c>
      <c r="E19" s="638">
        <f t="shared" si="1"/>
        <v>6.2649896147158263E-3</v>
      </c>
      <c r="F19" s="638"/>
      <c r="G19" s="638"/>
    </row>
    <row r="20" spans="1:16" x14ac:dyDescent="0.25">
      <c r="A20" s="1097">
        <v>44720</v>
      </c>
      <c r="B20" s="1107" t="s">
        <v>527</v>
      </c>
      <c r="C20" s="1099">
        <v>7193.31</v>
      </c>
      <c r="D20" s="638">
        <f t="shared" si="0"/>
        <v>0</v>
      </c>
      <c r="E20" s="638">
        <f t="shared" si="1"/>
        <v>7.319662122043909E-3</v>
      </c>
      <c r="F20" s="638"/>
      <c r="G20" s="638"/>
    </row>
    <row r="21" spans="1:16" x14ac:dyDescent="0.25">
      <c r="A21" s="1097">
        <v>44721</v>
      </c>
      <c r="B21" s="1107" t="s">
        <v>229</v>
      </c>
      <c r="C21" s="1099">
        <v>7182.83</v>
      </c>
      <c r="D21" s="638">
        <f t="shared" si="0"/>
        <v>3.5335689045936395E-3</v>
      </c>
      <c r="E21" s="638">
        <f t="shared" si="1"/>
        <v>-1.4569092670829525E-3</v>
      </c>
      <c r="F21" s="638"/>
      <c r="G21" s="638"/>
    </row>
    <row r="22" spans="1:16" x14ac:dyDescent="0.25">
      <c r="A22" s="1097">
        <v>44722</v>
      </c>
      <c r="B22" s="1107" t="s">
        <v>527</v>
      </c>
      <c r="C22" s="1099">
        <v>7086.64</v>
      </c>
      <c r="D22" s="638">
        <f t="shared" si="0"/>
        <v>-3.5211267605633804E-3</v>
      </c>
      <c r="E22" s="638">
        <f t="shared" si="1"/>
        <v>-1.3391657605706887E-2</v>
      </c>
      <c r="F22" s="638"/>
      <c r="G22" s="638"/>
      <c r="P22" s="365"/>
    </row>
    <row r="23" spans="1:16" x14ac:dyDescent="0.25">
      <c r="A23" s="1097">
        <v>44725</v>
      </c>
      <c r="B23" s="1107" t="s">
        <v>100</v>
      </c>
      <c r="C23" s="1099">
        <v>6995.44</v>
      </c>
      <c r="D23" s="638">
        <f t="shared" si="0"/>
        <v>-3.5335689045936395E-3</v>
      </c>
      <c r="E23" s="638">
        <f t="shared" si="1"/>
        <v>-1.2869286431933994E-2</v>
      </c>
      <c r="F23" s="638"/>
      <c r="G23" s="638"/>
      <c r="P23" s="365"/>
    </row>
    <row r="24" spans="1:16" x14ac:dyDescent="0.25">
      <c r="A24" s="1097">
        <v>44726</v>
      </c>
      <c r="B24" s="1107" t="s">
        <v>230</v>
      </c>
      <c r="C24" s="1099">
        <v>7049.88</v>
      </c>
      <c r="D24" s="638">
        <f t="shared" si="0"/>
        <v>1.0638297872340425E-2</v>
      </c>
      <c r="E24" s="638">
        <f t="shared" si="1"/>
        <v>7.7822124126574613E-3</v>
      </c>
      <c r="F24" s="638"/>
      <c r="G24" s="638"/>
      <c r="P24" s="365"/>
    </row>
    <row r="25" spans="1:16" x14ac:dyDescent="0.25">
      <c r="A25" s="1097">
        <v>44727</v>
      </c>
      <c r="B25" s="1107" t="s">
        <v>527</v>
      </c>
      <c r="C25" s="1099">
        <v>7007.04</v>
      </c>
      <c r="D25" s="638">
        <f t="shared" si="0"/>
        <v>-7.0175438596491229E-3</v>
      </c>
      <c r="E25" s="638">
        <f t="shared" si="1"/>
        <v>-6.0766991778583674E-3</v>
      </c>
      <c r="F25" s="638"/>
      <c r="G25" s="638"/>
      <c r="P25" s="365"/>
    </row>
    <row r="26" spans="1:16" x14ac:dyDescent="0.25">
      <c r="A26" s="1097">
        <v>44728</v>
      </c>
      <c r="B26" s="1107" t="s">
        <v>229</v>
      </c>
      <c r="C26" s="1099">
        <v>7050.32</v>
      </c>
      <c r="D26" s="638">
        <f t="shared" si="0"/>
        <v>3.5335689045936395E-3</v>
      </c>
      <c r="E26" s="638">
        <f t="shared" si="1"/>
        <v>6.1766452025391241E-3</v>
      </c>
      <c r="F26" s="638"/>
      <c r="G26" s="638"/>
      <c r="P26" s="365"/>
    </row>
    <row r="27" spans="1:16" ht="15.75" customHeight="1" x14ac:dyDescent="0.25">
      <c r="A27" s="1097">
        <v>44729</v>
      </c>
      <c r="B27" s="1107" t="s">
        <v>527</v>
      </c>
      <c r="C27" s="1099">
        <v>6936.96</v>
      </c>
      <c r="D27" s="638">
        <f t="shared" si="0"/>
        <v>-3.5211267605633804E-3</v>
      </c>
      <c r="E27" s="638">
        <f t="shared" si="1"/>
        <v>-1.6078702810652521E-2</v>
      </c>
      <c r="F27" s="638"/>
      <c r="G27" s="638"/>
      <c r="P27" s="365"/>
    </row>
    <row r="28" spans="1:16" x14ac:dyDescent="0.25">
      <c r="A28" s="1097">
        <v>44732</v>
      </c>
      <c r="B28" s="1107" t="s">
        <v>527</v>
      </c>
      <c r="C28" s="1099">
        <v>6976.37</v>
      </c>
      <c r="D28" s="638">
        <f t="shared" si="0"/>
        <v>0</v>
      </c>
      <c r="E28" s="638">
        <f t="shared" si="1"/>
        <v>5.6811629301595874E-3</v>
      </c>
      <c r="F28" s="638"/>
      <c r="G28" s="638"/>
    </row>
    <row r="29" spans="1:16" x14ac:dyDescent="0.25">
      <c r="A29" s="1097">
        <v>44733</v>
      </c>
      <c r="B29" s="1107" t="s">
        <v>229</v>
      </c>
      <c r="C29" s="1099">
        <v>7044.07</v>
      </c>
      <c r="D29" s="638">
        <f t="shared" si="0"/>
        <v>3.5335689045936395E-3</v>
      </c>
      <c r="E29" s="638">
        <f t="shared" si="1"/>
        <v>9.7041871345699589E-3</v>
      </c>
      <c r="F29" s="638"/>
      <c r="G29" s="638"/>
    </row>
    <row r="30" spans="1:16" x14ac:dyDescent="0.25">
      <c r="A30" s="1097">
        <v>44734</v>
      </c>
      <c r="B30" s="1107" t="s">
        <v>527</v>
      </c>
      <c r="C30" s="1099">
        <v>6984.31</v>
      </c>
      <c r="D30" s="638">
        <f t="shared" si="0"/>
        <v>-3.5211267605633804E-3</v>
      </c>
      <c r="E30" s="638">
        <f t="shared" si="1"/>
        <v>-8.4837317062435944E-3</v>
      </c>
      <c r="F30" s="638"/>
      <c r="G30" s="638"/>
    </row>
    <row r="31" spans="1:16" x14ac:dyDescent="0.25">
      <c r="A31" s="1097">
        <v>44735</v>
      </c>
      <c r="B31" s="1107" t="s">
        <v>527</v>
      </c>
      <c r="C31" s="1099">
        <v>6998.26</v>
      </c>
      <c r="D31" s="638">
        <f t="shared" si="0"/>
        <v>0</v>
      </c>
      <c r="E31" s="638">
        <f t="shared" si="1"/>
        <v>1.9973340244061068E-3</v>
      </c>
      <c r="F31" s="638"/>
      <c r="G31" s="638"/>
    </row>
    <row r="32" spans="1:16" x14ac:dyDescent="0.25">
      <c r="A32" s="1097">
        <v>44736</v>
      </c>
      <c r="B32" s="1107" t="s">
        <v>229</v>
      </c>
      <c r="C32" s="1099">
        <v>7042.93</v>
      </c>
      <c r="D32" s="638">
        <f t="shared" si="0"/>
        <v>3.5335689045936395E-3</v>
      </c>
      <c r="E32" s="638">
        <f t="shared" si="1"/>
        <v>6.3830152066370882E-3</v>
      </c>
      <c r="F32" s="638"/>
      <c r="G32" s="638"/>
    </row>
    <row r="33" spans="1:7" x14ac:dyDescent="0.25">
      <c r="A33" s="1097">
        <v>44739</v>
      </c>
      <c r="B33" s="1107" t="s">
        <v>229</v>
      </c>
      <c r="C33" s="1099">
        <v>7016.05</v>
      </c>
      <c r="D33" s="638">
        <f t="shared" si="0"/>
        <v>0</v>
      </c>
      <c r="E33" s="638">
        <f t="shared" si="1"/>
        <v>-3.816593378040121E-3</v>
      </c>
      <c r="F33" s="638"/>
      <c r="G33" s="638"/>
    </row>
    <row r="34" spans="1:7" x14ac:dyDescent="0.25">
      <c r="A34" s="1097">
        <v>44740</v>
      </c>
      <c r="B34" s="1107" t="s">
        <v>229</v>
      </c>
      <c r="C34" s="1099">
        <v>6996.45</v>
      </c>
      <c r="D34" s="638">
        <f t="shared" si="0"/>
        <v>0</v>
      </c>
      <c r="E34" s="638">
        <f t="shared" si="1"/>
        <v>-2.7935946864689337E-3</v>
      </c>
      <c r="F34" s="638"/>
      <c r="G34" s="638"/>
    </row>
    <row r="35" spans="1:7" x14ac:dyDescent="0.25">
      <c r="A35" s="1097">
        <v>44741</v>
      </c>
      <c r="B35" s="1107" t="s">
        <v>229</v>
      </c>
      <c r="C35" s="1099">
        <v>6942.35</v>
      </c>
      <c r="D35" s="638">
        <f t="shared" si="0"/>
        <v>0</v>
      </c>
      <c r="E35" s="638">
        <f t="shared" si="1"/>
        <v>-7.7324929071171033E-3</v>
      </c>
      <c r="F35" s="638"/>
      <c r="G35" s="638"/>
    </row>
    <row r="36" spans="1:7" x14ac:dyDescent="0.25">
      <c r="A36" s="1097">
        <v>44742</v>
      </c>
      <c r="B36" s="1107" t="s">
        <v>229</v>
      </c>
      <c r="C36" s="1099">
        <v>6911.58</v>
      </c>
      <c r="D36" s="638">
        <f t="shared" si="0"/>
        <v>0</v>
      </c>
      <c r="E36" s="638">
        <f t="shared" si="1"/>
        <v>-4.4322167565738453E-3</v>
      </c>
      <c r="F36" s="638"/>
      <c r="G36" s="638"/>
    </row>
    <row r="37" spans="1:7" x14ac:dyDescent="0.25">
      <c r="A37" s="1097">
        <v>44743</v>
      </c>
      <c r="B37" s="1107" t="s">
        <v>527</v>
      </c>
      <c r="C37" s="1099">
        <v>6794.32</v>
      </c>
      <c r="D37" s="638">
        <f t="shared" si="0"/>
        <v>-3.5211267605633804E-3</v>
      </c>
      <c r="E37" s="638">
        <f t="shared" si="1"/>
        <v>-1.6965729977805395E-2</v>
      </c>
      <c r="F37" s="638"/>
      <c r="G37" s="638"/>
    </row>
    <row r="38" spans="1:7" x14ac:dyDescent="0.25">
      <c r="A38" s="1097">
        <v>44746</v>
      </c>
      <c r="B38" s="1107" t="s">
        <v>528</v>
      </c>
      <c r="C38" s="1099">
        <v>6639.17</v>
      </c>
      <c r="D38" s="638">
        <f t="shared" si="0"/>
        <v>-7.0671378091872791E-3</v>
      </c>
      <c r="E38" s="638">
        <f t="shared" si="1"/>
        <v>-2.283525062110699E-2</v>
      </c>
      <c r="F38" s="638"/>
      <c r="G38" s="638"/>
    </row>
    <row r="39" spans="1:7" x14ac:dyDescent="0.25">
      <c r="A39" s="1097">
        <v>44747</v>
      </c>
      <c r="B39" s="1107" t="s">
        <v>527</v>
      </c>
      <c r="C39" s="1099">
        <v>6703.26</v>
      </c>
      <c r="D39" s="638">
        <f t="shared" si="0"/>
        <v>7.1174377224199285E-3</v>
      </c>
      <c r="E39" s="638">
        <f t="shared" si="1"/>
        <v>9.6533150981222265E-3</v>
      </c>
      <c r="F39" s="638"/>
      <c r="G39" s="638"/>
    </row>
    <row r="40" spans="1:7" x14ac:dyDescent="0.25">
      <c r="A40" s="1097">
        <v>44748</v>
      </c>
      <c r="B40" s="1107" t="s">
        <v>527</v>
      </c>
      <c r="C40" s="1099">
        <v>6646.41</v>
      </c>
      <c r="D40" s="638">
        <f t="shared" si="0"/>
        <v>0</v>
      </c>
      <c r="E40" s="638">
        <f t="shared" si="1"/>
        <v>-8.4809480760108316E-3</v>
      </c>
      <c r="F40" s="638"/>
      <c r="G40" s="638"/>
    </row>
    <row r="41" spans="1:7" x14ac:dyDescent="0.25">
      <c r="A41" s="1097">
        <v>44749</v>
      </c>
      <c r="B41" s="1107" t="s">
        <v>229</v>
      </c>
      <c r="C41" s="1099">
        <v>6652.58</v>
      </c>
      <c r="D41" s="638">
        <f t="shared" si="0"/>
        <v>3.5335689045936395E-3</v>
      </c>
      <c r="E41" s="638">
        <f t="shared" si="1"/>
        <v>9.2832070245441869E-4</v>
      </c>
      <c r="F41" s="638"/>
      <c r="G41" s="638"/>
    </row>
    <row r="42" spans="1:7" x14ac:dyDescent="0.25">
      <c r="A42" s="1097">
        <v>44750</v>
      </c>
      <c r="B42" s="1107" t="s">
        <v>229</v>
      </c>
      <c r="C42" s="1099">
        <v>6740.21</v>
      </c>
      <c r="D42" s="638">
        <f t="shared" si="0"/>
        <v>0</v>
      </c>
      <c r="E42" s="638">
        <f t="shared" si="1"/>
        <v>1.3172333139924677E-2</v>
      </c>
      <c r="F42" s="638"/>
      <c r="G42" s="638"/>
    </row>
    <row r="43" spans="1:7" x14ac:dyDescent="0.25">
      <c r="A43" s="1097">
        <v>44753</v>
      </c>
      <c r="B43" s="1107" t="s">
        <v>229</v>
      </c>
      <c r="C43" s="1099">
        <v>6722.14</v>
      </c>
      <c r="D43" s="638">
        <f t="shared" si="0"/>
        <v>0</v>
      </c>
      <c r="E43" s="638">
        <f t="shared" si="1"/>
        <v>-2.6809253717613706E-3</v>
      </c>
      <c r="F43" s="638"/>
      <c r="G43" s="638"/>
    </row>
    <row r="44" spans="1:7" x14ac:dyDescent="0.25">
      <c r="A44" s="1097">
        <v>44754</v>
      </c>
      <c r="B44" s="1107" t="s">
        <v>527</v>
      </c>
      <c r="C44" s="1099">
        <v>6718.29</v>
      </c>
      <c r="D44" s="638">
        <f t="shared" si="0"/>
        <v>-3.5211267605633804E-3</v>
      </c>
      <c r="E44" s="638">
        <f t="shared" si="1"/>
        <v>-5.7273427807221563E-4</v>
      </c>
      <c r="F44" s="638"/>
      <c r="G44" s="638"/>
    </row>
    <row r="45" spans="1:7" x14ac:dyDescent="0.25">
      <c r="A45" s="1097">
        <v>44755</v>
      </c>
      <c r="B45" s="1107" t="s">
        <v>229</v>
      </c>
      <c r="C45" s="1099">
        <v>6640.99</v>
      </c>
      <c r="D45" s="638">
        <f t="shared" si="0"/>
        <v>3.5335689045936395E-3</v>
      </c>
      <c r="E45" s="638">
        <f t="shared" si="1"/>
        <v>-1.150590403212725E-2</v>
      </c>
      <c r="F45" s="638"/>
      <c r="G45" s="638"/>
    </row>
    <row r="46" spans="1:7" x14ac:dyDescent="0.25">
      <c r="A46" s="1097">
        <v>44756</v>
      </c>
      <c r="B46" s="1107" t="s">
        <v>229</v>
      </c>
      <c r="C46" s="1099">
        <v>6690.08</v>
      </c>
      <c r="D46" s="638">
        <f t="shared" si="0"/>
        <v>0</v>
      </c>
      <c r="E46" s="638">
        <f t="shared" si="1"/>
        <v>7.3919701731218011E-3</v>
      </c>
      <c r="F46" s="638"/>
      <c r="G46" s="638"/>
    </row>
    <row r="47" spans="1:7" x14ac:dyDescent="0.25">
      <c r="A47" s="1097">
        <v>44757</v>
      </c>
      <c r="B47" s="1107" t="s">
        <v>527</v>
      </c>
      <c r="C47" s="1099">
        <v>6651.9</v>
      </c>
      <c r="D47" s="638">
        <f t="shared" si="0"/>
        <v>-3.5211267605633804E-3</v>
      </c>
      <c r="E47" s="638">
        <f t="shared" si="1"/>
        <v>-5.7069571664315364E-3</v>
      </c>
      <c r="F47" s="638"/>
      <c r="G47" s="638"/>
    </row>
    <row r="48" spans="1:7" x14ac:dyDescent="0.25">
      <c r="A48" s="1097">
        <v>44760</v>
      </c>
      <c r="B48" s="1107" t="s">
        <v>230</v>
      </c>
      <c r="C48" s="1099">
        <v>6659.25</v>
      </c>
      <c r="D48" s="638">
        <f t="shared" si="0"/>
        <v>7.0671378091872791E-3</v>
      </c>
      <c r="E48" s="638">
        <f t="shared" si="1"/>
        <v>1.1049474586208999E-3</v>
      </c>
      <c r="F48" s="638"/>
      <c r="G48" s="638"/>
    </row>
    <row r="49" spans="1:7" x14ac:dyDescent="0.25">
      <c r="A49" s="1097">
        <v>44761</v>
      </c>
      <c r="B49" s="1107" t="s">
        <v>228</v>
      </c>
      <c r="C49" s="1099">
        <v>6736.09</v>
      </c>
      <c r="D49" s="638">
        <f t="shared" si="0"/>
        <v>3.5087719298245615E-3</v>
      </c>
      <c r="E49" s="638">
        <f t="shared" si="1"/>
        <v>1.1538836956113699E-2</v>
      </c>
      <c r="F49" s="638"/>
      <c r="G49" s="638"/>
    </row>
    <row r="50" spans="1:7" x14ac:dyDescent="0.25">
      <c r="A50" s="1097">
        <v>44762</v>
      </c>
      <c r="B50" s="1107" t="s">
        <v>228</v>
      </c>
      <c r="C50" s="1099">
        <v>6874.74</v>
      </c>
      <c r="D50" s="638">
        <f t="shared" si="0"/>
        <v>0</v>
      </c>
      <c r="E50" s="638">
        <f t="shared" si="1"/>
        <v>2.0583157291544446E-2</v>
      </c>
      <c r="F50" s="638"/>
      <c r="G50" s="638"/>
    </row>
    <row r="51" spans="1:7" x14ac:dyDescent="0.25">
      <c r="A51" s="1097">
        <v>44763</v>
      </c>
      <c r="B51" s="1107" t="s">
        <v>228</v>
      </c>
      <c r="C51" s="1099">
        <v>6864.13</v>
      </c>
      <c r="D51" s="638">
        <f t="shared" si="0"/>
        <v>0</v>
      </c>
      <c r="E51" s="638">
        <f t="shared" si="1"/>
        <v>-1.5433310932485699E-3</v>
      </c>
      <c r="F51" s="638"/>
      <c r="G51" s="638"/>
    </row>
    <row r="52" spans="1:7" x14ac:dyDescent="0.25">
      <c r="A52" s="1097">
        <v>44764</v>
      </c>
      <c r="B52" s="1107" t="s">
        <v>228</v>
      </c>
      <c r="C52" s="1099">
        <v>6886.96</v>
      </c>
      <c r="D52" s="638">
        <f t="shared" si="0"/>
        <v>0</v>
      </c>
      <c r="E52" s="638">
        <f t="shared" si="1"/>
        <v>3.325985958890628E-3</v>
      </c>
      <c r="F52" s="638"/>
      <c r="G52" s="638"/>
    </row>
    <row r="53" spans="1:7" x14ac:dyDescent="0.25">
      <c r="A53" s="1097">
        <v>44767</v>
      </c>
      <c r="B53" s="1107" t="s">
        <v>231</v>
      </c>
      <c r="C53" s="1099">
        <v>6858.4</v>
      </c>
      <c r="D53" s="638">
        <f t="shared" si="0"/>
        <v>3.4965034965034965E-3</v>
      </c>
      <c r="E53" s="638">
        <f t="shared" si="1"/>
        <v>-4.1469676025416733E-3</v>
      </c>
      <c r="F53" s="638"/>
      <c r="G53" s="638"/>
    </row>
    <row r="54" spans="1:7" x14ac:dyDescent="0.25">
      <c r="A54" s="1097">
        <v>44768</v>
      </c>
      <c r="B54" s="1107" t="s">
        <v>231</v>
      </c>
      <c r="C54" s="1099">
        <v>6871.53</v>
      </c>
      <c r="D54" s="638">
        <f t="shared" si="0"/>
        <v>0</v>
      </c>
      <c r="E54" s="638">
        <f t="shared" si="1"/>
        <v>1.9144406858742724E-3</v>
      </c>
      <c r="F54" s="638"/>
      <c r="G54" s="638"/>
    </row>
    <row r="55" spans="1:7" x14ac:dyDescent="0.25">
      <c r="A55" s="1097">
        <v>44769</v>
      </c>
      <c r="B55" s="1107" t="s">
        <v>231</v>
      </c>
      <c r="C55" s="1099">
        <v>6898.21</v>
      </c>
      <c r="D55" s="638">
        <f t="shared" si="0"/>
        <v>0</v>
      </c>
      <c r="E55" s="638">
        <f t="shared" si="1"/>
        <v>3.882686970732907E-3</v>
      </c>
      <c r="F55" s="638"/>
      <c r="G55" s="638"/>
    </row>
    <row r="56" spans="1:7" x14ac:dyDescent="0.25">
      <c r="A56" s="1097">
        <v>44770</v>
      </c>
      <c r="B56" s="1107" t="s">
        <v>529</v>
      </c>
      <c r="C56" s="1099">
        <v>6956.81</v>
      </c>
      <c r="D56" s="638">
        <f t="shared" si="0"/>
        <v>6.9686411149825784E-3</v>
      </c>
      <c r="E56" s="638">
        <f t="shared" si="1"/>
        <v>8.4949573874962287E-3</v>
      </c>
      <c r="F56" s="638"/>
      <c r="G56" s="638"/>
    </row>
    <row r="57" spans="1:7" x14ac:dyDescent="0.25">
      <c r="A57" s="1097">
        <v>44771</v>
      </c>
      <c r="B57" s="1107" t="s">
        <v>529</v>
      </c>
      <c r="C57" s="1099">
        <v>6951.12</v>
      </c>
      <c r="D57" s="638">
        <f t="shared" si="0"/>
        <v>0</v>
      </c>
      <c r="E57" s="638">
        <f t="shared" si="1"/>
        <v>-8.1790360811931178E-4</v>
      </c>
      <c r="F57" s="638"/>
      <c r="G57" s="638"/>
    </row>
    <row r="58" spans="1:7" x14ac:dyDescent="0.25">
      <c r="A58" s="1097">
        <v>44774</v>
      </c>
      <c r="B58" s="1107" t="s">
        <v>530</v>
      </c>
      <c r="C58" s="1099">
        <v>6968.78</v>
      </c>
      <c r="D58" s="638">
        <f t="shared" si="0"/>
        <v>-3.4602076124567475E-3</v>
      </c>
      <c r="E58" s="638">
        <f t="shared" si="1"/>
        <v>2.5405977741716234E-3</v>
      </c>
      <c r="F58" s="638"/>
      <c r="G58" s="638"/>
    </row>
    <row r="59" spans="1:7" x14ac:dyDescent="0.25">
      <c r="A59" s="1097">
        <v>44775</v>
      </c>
      <c r="B59" s="1107" t="s">
        <v>527</v>
      </c>
      <c r="C59" s="1099">
        <v>6988.15</v>
      </c>
      <c r="D59" s="638">
        <f t="shared" si="0"/>
        <v>-1.7361111111111112E-2</v>
      </c>
      <c r="E59" s="638">
        <f t="shared" si="1"/>
        <v>2.7795396037756811E-3</v>
      </c>
      <c r="F59" s="638"/>
      <c r="G59" s="638"/>
    </row>
    <row r="60" spans="1:7" x14ac:dyDescent="0.25">
      <c r="A60" s="1097">
        <v>44776</v>
      </c>
      <c r="B60" s="1107" t="s">
        <v>527</v>
      </c>
      <c r="C60" s="1099">
        <v>7046.63</v>
      </c>
      <c r="D60" s="638">
        <f t="shared" si="0"/>
        <v>0</v>
      </c>
      <c r="E60" s="638">
        <f t="shared" si="1"/>
        <v>8.3684523085509714E-3</v>
      </c>
      <c r="F60" s="638"/>
      <c r="G60" s="638"/>
    </row>
    <row r="61" spans="1:7" x14ac:dyDescent="0.25">
      <c r="A61" s="1097">
        <v>44777</v>
      </c>
      <c r="B61" s="1107" t="s">
        <v>527</v>
      </c>
      <c r="C61" s="1099">
        <v>7057.34</v>
      </c>
      <c r="D61" s="638">
        <f t="shared" si="0"/>
        <v>0</v>
      </c>
      <c r="E61" s="638">
        <f t="shared" si="1"/>
        <v>1.5198754581977536E-3</v>
      </c>
      <c r="F61" s="3" t="s">
        <v>16</v>
      </c>
      <c r="G61" s="3" t="s">
        <v>17</v>
      </c>
    </row>
    <row r="62" spans="1:7" x14ac:dyDescent="0.25">
      <c r="A62" s="1101">
        <v>44778</v>
      </c>
      <c r="B62" s="1107" t="s">
        <v>229</v>
      </c>
      <c r="C62" s="1099">
        <v>7084.65</v>
      </c>
      <c r="D62" s="638">
        <f t="shared" si="0"/>
        <v>3.5335689045936395E-3</v>
      </c>
      <c r="E62" s="638">
        <f t="shared" si="1"/>
        <v>3.8697299549121183E-3</v>
      </c>
      <c r="F62" s="638">
        <f>$F$3+$G$3*E62</f>
        <v>0.47464526345222091</v>
      </c>
      <c r="G62" s="638">
        <f>D62-F62</f>
        <v>-0.47111169454762725</v>
      </c>
    </row>
    <row r="63" spans="1:7" x14ac:dyDescent="0.25">
      <c r="A63" s="1101">
        <v>44781</v>
      </c>
      <c r="B63" s="1107" t="s">
        <v>230</v>
      </c>
      <c r="C63" s="1099">
        <v>7086.84</v>
      </c>
      <c r="D63" s="638">
        <f t="shared" si="0"/>
        <v>3.5211267605633804E-3</v>
      </c>
      <c r="E63" s="638">
        <f t="shared" si="1"/>
        <v>3.0911901081923728E-4</v>
      </c>
      <c r="F63" s="638">
        <f t="shared" ref="F63:F82" si="2">$F$3+$G$3*E63</f>
        <v>0.47398738185989325</v>
      </c>
      <c r="G63" s="638">
        <f t="shared" ref="G63:G82" si="3">D63-F63</f>
        <v>-0.47046625509932988</v>
      </c>
    </row>
    <row r="64" spans="1:7" x14ac:dyDescent="0.25">
      <c r="A64" s="1101">
        <v>44782</v>
      </c>
      <c r="B64" s="1107" t="s">
        <v>229</v>
      </c>
      <c r="C64" s="1099">
        <v>7102.87</v>
      </c>
      <c r="D64" s="638">
        <f t="shared" si="0"/>
        <v>-3.5087719298245615E-3</v>
      </c>
      <c r="E64" s="638">
        <f t="shared" si="1"/>
        <v>2.2619390306539647E-3</v>
      </c>
      <c r="F64" s="638">
        <f t="shared" si="2"/>
        <v>0.4743481975638133</v>
      </c>
      <c r="G64" s="638">
        <f t="shared" si="3"/>
        <v>-0.47785696949363787</v>
      </c>
    </row>
    <row r="65" spans="1:7" x14ac:dyDescent="0.25">
      <c r="A65" s="1101">
        <v>44783</v>
      </c>
      <c r="B65" s="1107" t="s">
        <v>231</v>
      </c>
      <c r="C65" s="1099">
        <v>7086.23</v>
      </c>
      <c r="D65" s="638">
        <f t="shared" si="0"/>
        <v>1.0563380281690141E-2</v>
      </c>
      <c r="E65" s="638">
        <f t="shared" si="1"/>
        <v>-2.3427149870404959E-3</v>
      </c>
      <c r="F65" s="638">
        <f t="shared" si="2"/>
        <v>0.4734974117956281</v>
      </c>
      <c r="G65" s="638">
        <f t="shared" si="3"/>
        <v>-0.46293403151393797</v>
      </c>
    </row>
    <row r="66" spans="1:7" x14ac:dyDescent="0.25">
      <c r="A66" s="1101">
        <v>44784</v>
      </c>
      <c r="B66" s="1107" t="s">
        <v>531</v>
      </c>
      <c r="C66" s="1099">
        <v>7160.38</v>
      </c>
      <c r="D66" s="638">
        <f t="shared" si="0"/>
        <v>3.8327526132404179E-2</v>
      </c>
      <c r="E66" s="638">
        <f t="shared" si="1"/>
        <v>1.0463956151578562E-2</v>
      </c>
      <c r="F66" s="638">
        <f t="shared" si="2"/>
        <v>0.47586365549183102</v>
      </c>
      <c r="G66" s="638">
        <f t="shared" si="3"/>
        <v>-0.43753612935942682</v>
      </c>
    </row>
    <row r="67" spans="1:7" x14ac:dyDescent="0.25">
      <c r="A67" s="1101">
        <v>44785</v>
      </c>
      <c r="B67" s="1107" t="s">
        <v>532</v>
      </c>
      <c r="C67" s="1099">
        <v>7129.27</v>
      </c>
      <c r="D67" s="638">
        <f t="shared" si="0"/>
        <v>-1.6778523489932886E-2</v>
      </c>
      <c r="E67" s="638">
        <f t="shared" si="1"/>
        <v>-4.3447414802007256E-3</v>
      </c>
      <c r="F67" s="638">
        <f t="shared" si="2"/>
        <v>0.47312750438426449</v>
      </c>
      <c r="G67" s="638">
        <f t="shared" si="3"/>
        <v>-0.48990602787419735</v>
      </c>
    </row>
    <row r="68" spans="1:7" x14ac:dyDescent="0.25">
      <c r="A68" s="1101">
        <v>44788</v>
      </c>
      <c r="B68" s="1107" t="s">
        <v>533</v>
      </c>
      <c r="C68" s="1099">
        <v>7093.27</v>
      </c>
      <c r="D68" s="638">
        <f t="shared" ref="D68:D82" si="4">(B68-B67)/B67</f>
        <v>6.8259385665529011E-3</v>
      </c>
      <c r="E68" s="638">
        <f t="shared" ref="E68:E82" si="5">(C68-C67)/C67</f>
        <v>-5.0496053593144874E-3</v>
      </c>
      <c r="F68" s="638">
        <f t="shared" si="2"/>
        <v>0.47299726915821855</v>
      </c>
      <c r="G68" s="638">
        <f t="shared" si="3"/>
        <v>-0.46617133059166566</v>
      </c>
    </row>
    <row r="69" spans="1:7" x14ac:dyDescent="0.25">
      <c r="A69" s="1101">
        <v>44789</v>
      </c>
      <c r="B69" s="1107" t="s">
        <v>532</v>
      </c>
      <c r="C69" s="1099">
        <v>7133.45</v>
      </c>
      <c r="D69" s="638">
        <f t="shared" si="4"/>
        <v>-6.7796610169491523E-3</v>
      </c>
      <c r="E69" s="638">
        <f t="shared" si="5"/>
        <v>5.664524260319906E-3</v>
      </c>
      <c r="F69" s="638">
        <f t="shared" si="2"/>
        <v>0.47497688129929322</v>
      </c>
      <c r="G69" s="638">
        <f t="shared" si="3"/>
        <v>-0.48175654231624238</v>
      </c>
    </row>
    <row r="70" spans="1:7" x14ac:dyDescent="0.25">
      <c r="A70" s="1101">
        <v>44791</v>
      </c>
      <c r="B70" s="1107" t="s">
        <v>533</v>
      </c>
      <c r="C70" s="1099">
        <v>7186.55</v>
      </c>
      <c r="D70" s="638">
        <f t="shared" si="4"/>
        <v>6.8259385665529011E-3</v>
      </c>
      <c r="E70" s="638">
        <f t="shared" si="5"/>
        <v>7.4438034891953211E-3</v>
      </c>
      <c r="F70" s="638">
        <f t="shared" si="2"/>
        <v>0.47530563248010671</v>
      </c>
      <c r="G70" s="638">
        <f t="shared" si="3"/>
        <v>-0.46847969391355382</v>
      </c>
    </row>
    <row r="71" spans="1:7" x14ac:dyDescent="0.25">
      <c r="A71" s="1101">
        <v>44792</v>
      </c>
      <c r="B71" s="1107" t="s">
        <v>533</v>
      </c>
      <c r="C71" s="1099">
        <v>7172.43</v>
      </c>
      <c r="D71" s="638">
        <f t="shared" si="4"/>
        <v>0</v>
      </c>
      <c r="E71" s="638">
        <f t="shared" si="5"/>
        <v>-1.9647814319805595E-3</v>
      </c>
      <c r="F71" s="638">
        <f t="shared" si="2"/>
        <v>0.47356724125267935</v>
      </c>
      <c r="G71" s="638">
        <f t="shared" si="3"/>
        <v>-0.47356724125267935</v>
      </c>
    </row>
    <row r="72" spans="1:7" x14ac:dyDescent="0.25">
      <c r="A72" s="1102">
        <v>44795</v>
      </c>
      <c r="B72" s="1107" t="s">
        <v>100</v>
      </c>
      <c r="C72" s="1106">
        <v>7107.98</v>
      </c>
      <c r="D72" s="638">
        <f t="shared" si="4"/>
        <v>-4.4067796610169491E-2</v>
      </c>
      <c r="E72" s="638">
        <f t="shared" si="5"/>
        <v>-8.9857970032472569E-3</v>
      </c>
      <c r="F72" s="638">
        <f t="shared" si="2"/>
        <v>0.47226999283764404</v>
      </c>
      <c r="G72" s="638">
        <f t="shared" si="3"/>
        <v>-0.5163377894478135</v>
      </c>
    </row>
    <row r="73" spans="1:7" x14ac:dyDescent="0.25">
      <c r="A73" s="1103">
        <v>44796</v>
      </c>
      <c r="B73" s="1107" t="s">
        <v>530</v>
      </c>
      <c r="C73" s="1106">
        <v>7163.26</v>
      </c>
      <c r="D73" s="638">
        <f t="shared" si="4"/>
        <v>2.1276595744680851E-2</v>
      </c>
      <c r="E73" s="638">
        <f t="shared" si="5"/>
        <v>7.777174387097411E-3</v>
      </c>
      <c r="F73" s="638">
        <f t="shared" si="2"/>
        <v>0.47536722825133565</v>
      </c>
      <c r="G73" s="638">
        <f t="shared" si="3"/>
        <v>-0.45409063250665482</v>
      </c>
    </row>
    <row r="74" spans="1:7" x14ac:dyDescent="0.25">
      <c r="A74" s="1103">
        <v>44797</v>
      </c>
      <c r="B74" s="1107" t="s">
        <v>228</v>
      </c>
      <c r="C74" s="1099">
        <v>7194.7</v>
      </c>
      <c r="D74" s="638">
        <f t="shared" si="4"/>
        <v>-6.9444444444444441E-3</v>
      </c>
      <c r="E74" s="638">
        <f t="shared" si="5"/>
        <v>4.3890630802176107E-3</v>
      </c>
      <c r="F74" s="638">
        <f t="shared" si="2"/>
        <v>0.47474121881178954</v>
      </c>
      <c r="G74" s="638">
        <f t="shared" si="3"/>
        <v>-0.48168566325623396</v>
      </c>
    </row>
    <row r="75" spans="1:7" x14ac:dyDescent="0.25">
      <c r="A75" s="1103">
        <v>44798</v>
      </c>
      <c r="B75" s="1107" t="s">
        <v>228</v>
      </c>
      <c r="C75" s="1099">
        <v>7174.2</v>
      </c>
      <c r="D75" s="638">
        <f t="shared" si="4"/>
        <v>0</v>
      </c>
      <c r="E75" s="638">
        <f t="shared" si="5"/>
        <v>-2.8493196380669104E-3</v>
      </c>
      <c r="F75" s="638">
        <f t="shared" si="2"/>
        <v>0.47340380823159628</v>
      </c>
      <c r="G75" s="638">
        <f t="shared" si="3"/>
        <v>-0.47340380823159628</v>
      </c>
    </row>
    <row r="76" spans="1:7" x14ac:dyDescent="0.25">
      <c r="A76" s="1103">
        <v>44799</v>
      </c>
      <c r="B76" s="1107" t="s">
        <v>530</v>
      </c>
      <c r="C76" s="1099">
        <v>7135.24</v>
      </c>
      <c r="D76" s="638">
        <f t="shared" si="4"/>
        <v>6.993006993006993E-3</v>
      </c>
      <c r="E76" s="638">
        <f t="shared" si="5"/>
        <v>-5.4305706559616453E-3</v>
      </c>
      <c r="F76" s="638">
        <f t="shared" si="2"/>
        <v>0.47292687953691054</v>
      </c>
      <c r="G76" s="638">
        <f t="shared" si="3"/>
        <v>-0.46593387254390356</v>
      </c>
    </row>
    <row r="77" spans="1:7" x14ac:dyDescent="0.25">
      <c r="A77" s="1103">
        <v>44802</v>
      </c>
      <c r="B77" s="1107" t="s">
        <v>530</v>
      </c>
      <c r="C77" s="1099">
        <v>7132.04</v>
      </c>
      <c r="D77" s="638">
        <f t="shared" si="4"/>
        <v>0</v>
      </c>
      <c r="E77" s="638">
        <f t="shared" si="5"/>
        <v>-4.4847825721346698E-4</v>
      </c>
      <c r="F77" s="638">
        <f t="shared" si="2"/>
        <v>0.47384740327058311</v>
      </c>
      <c r="G77" s="638">
        <f t="shared" si="3"/>
        <v>-0.47384740327058311</v>
      </c>
    </row>
    <row r="78" spans="1:7" x14ac:dyDescent="0.25">
      <c r="A78" s="1103">
        <v>44803</v>
      </c>
      <c r="B78" s="1107" t="s">
        <v>228</v>
      </c>
      <c r="C78" s="1099">
        <v>7159.47</v>
      </c>
      <c r="D78" s="638">
        <f t="shared" si="4"/>
        <v>-6.9444444444444441E-3</v>
      </c>
      <c r="E78" s="638">
        <f t="shared" si="5"/>
        <v>3.846024419380751E-3</v>
      </c>
      <c r="F78" s="638">
        <f t="shared" si="2"/>
        <v>0.47464088346358768</v>
      </c>
      <c r="G78" s="638">
        <f t="shared" si="3"/>
        <v>-0.4815853279080321</v>
      </c>
    </row>
    <row r="79" spans="1:7" x14ac:dyDescent="0.25">
      <c r="A79" s="1103">
        <v>44804</v>
      </c>
      <c r="B79" s="1107" t="s">
        <v>530</v>
      </c>
      <c r="C79" s="1099">
        <v>7178.58</v>
      </c>
      <c r="D79" s="638">
        <f t="shared" si="4"/>
        <v>6.993006993006993E-3</v>
      </c>
      <c r="E79" s="638">
        <f t="shared" si="5"/>
        <v>2.6691919932620252E-3</v>
      </c>
      <c r="F79" s="638">
        <f t="shared" si="2"/>
        <v>0.47442344426493493</v>
      </c>
      <c r="G79" s="638">
        <f t="shared" si="3"/>
        <v>-0.46743043727192796</v>
      </c>
    </row>
    <row r="80" spans="1:7" x14ac:dyDescent="0.25">
      <c r="A80" s="1103">
        <v>44805</v>
      </c>
      <c r="B80" s="1107" t="s">
        <v>530</v>
      </c>
      <c r="C80" s="1099">
        <v>7153.1</v>
      </c>
      <c r="D80" s="638">
        <f t="shared" si="4"/>
        <v>0</v>
      </c>
      <c r="E80" s="638">
        <f t="shared" si="5"/>
        <v>-3.5494484981708867E-3</v>
      </c>
      <c r="F80" s="638">
        <f t="shared" si="2"/>
        <v>0.47327444787840073</v>
      </c>
      <c r="G80" s="638">
        <f t="shared" si="3"/>
        <v>-0.47327444787840073</v>
      </c>
    </row>
    <row r="81" spans="1:7" x14ac:dyDescent="0.25">
      <c r="A81" s="1103">
        <v>44806</v>
      </c>
      <c r="B81" s="1107" t="s">
        <v>530</v>
      </c>
      <c r="C81" s="1099">
        <v>7177.17</v>
      </c>
      <c r="D81" s="638">
        <f t="shared" si="4"/>
        <v>0</v>
      </c>
      <c r="E81" s="638">
        <f t="shared" si="5"/>
        <v>3.3649746263857221E-3</v>
      </c>
      <c r="F81" s="638">
        <f t="shared" si="2"/>
        <v>0.47455200158101934</v>
      </c>
      <c r="G81" s="638">
        <f t="shared" si="3"/>
        <v>-0.47455200158101934</v>
      </c>
    </row>
    <row r="82" spans="1:7" x14ac:dyDescent="0.25">
      <c r="A82" s="1103">
        <v>44809</v>
      </c>
      <c r="B82" s="1107" t="s">
        <v>530</v>
      </c>
      <c r="C82" s="1099">
        <v>7231.88</v>
      </c>
      <c r="D82" s="638">
        <f t="shared" si="4"/>
        <v>0</v>
      </c>
      <c r="E82" s="638">
        <f t="shared" si="5"/>
        <v>7.6227816813590919E-3</v>
      </c>
      <c r="F82" s="638">
        <f t="shared" si="2"/>
        <v>0.47533870165275754</v>
      </c>
      <c r="G82" s="638">
        <f t="shared" si="3"/>
        <v>-0.47533870165275754</v>
      </c>
    </row>
  </sheetData>
  <mergeCells count="8">
    <mergeCell ref="I10:J10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DBD9E-7102-4E70-B5DB-FF81BE42DD3D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4" max="4" width="23.140625" bestFit="1" customWidth="1"/>
    <col min="5" max="5" width="20.7109375" bestFit="1" customWidth="1"/>
    <col min="6" max="6" width="22.42578125" bestFit="1" customWidth="1"/>
    <col min="7" max="7" width="21.7109375" bestFit="1" customWidth="1"/>
    <col min="9" max="9" width="16.7109375" bestFit="1" customWidth="1"/>
    <col min="10" max="10" width="9.85546875" bestFit="1" customWidth="1"/>
    <col min="11" max="11" width="12.7109375" bestFit="1" customWidth="1"/>
    <col min="12" max="12" width="12.140625" bestFit="1" customWidth="1"/>
    <col min="13" max="13" width="22.85546875" bestFit="1" customWidth="1"/>
    <col min="14" max="14" width="7" bestFit="1" customWidth="1"/>
    <col min="15" max="15" width="6" bestFit="1" customWidth="1"/>
  </cols>
  <sheetData>
    <row r="1" spans="1:15" x14ac:dyDescent="0.25">
      <c r="A1" s="1" t="s">
        <v>0</v>
      </c>
      <c r="B1" s="4" t="s">
        <v>302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x14ac:dyDescent="0.25">
      <c r="A2" s="1097">
        <v>44658</v>
      </c>
      <c r="B2" s="1099">
        <v>247.5</v>
      </c>
      <c r="C2" s="1099">
        <v>7127.36</v>
      </c>
      <c r="D2" s="638"/>
      <c r="E2" s="638"/>
      <c r="F2" s="638"/>
      <c r="G2" s="638"/>
    </row>
    <row r="3" spans="1:15" ht="15.75" thickBot="1" x14ac:dyDescent="0.3">
      <c r="A3" s="1097">
        <v>44659</v>
      </c>
      <c r="B3" s="1099">
        <v>251.25</v>
      </c>
      <c r="C3" s="1099">
        <v>7210.83</v>
      </c>
      <c r="D3" s="638">
        <f>(B3-B2)/B2</f>
        <v>1.5151515151515152E-2</v>
      </c>
      <c r="E3" s="638">
        <f>(C3-C2)/C2</f>
        <v>1.1711208638261609E-2</v>
      </c>
      <c r="F3" s="1100">
        <f>I12</f>
        <v>-0.43221918323013808</v>
      </c>
      <c r="G3" s="1100">
        <f>K7</f>
        <v>-0.24382527643393709</v>
      </c>
      <c r="I3" s="981" t="s">
        <v>673</v>
      </c>
      <c r="J3" s="981"/>
      <c r="K3" s="981"/>
      <c r="L3" s="981"/>
      <c r="M3" s="981"/>
      <c r="N3" s="981"/>
      <c r="O3" s="981"/>
    </row>
    <row r="4" spans="1:15" ht="15.75" thickTop="1" x14ac:dyDescent="0.25">
      <c r="A4" s="1097">
        <v>44662</v>
      </c>
      <c r="B4" s="1099">
        <v>258.75</v>
      </c>
      <c r="C4" s="1099">
        <v>7203.79</v>
      </c>
      <c r="D4" s="638">
        <f t="shared" ref="D4:D67" si="0">(B4-B3)/B3</f>
        <v>2.9850746268656716E-2</v>
      </c>
      <c r="E4" s="638">
        <f t="shared" ref="E4:E67" si="1">(C4-C3)/C3</f>
        <v>-9.7630924595365075E-4</v>
      </c>
      <c r="F4" s="638"/>
      <c r="G4" s="638"/>
      <c r="I4" s="983" t="s">
        <v>664</v>
      </c>
      <c r="J4" s="984"/>
      <c r="K4" s="987" t="s">
        <v>665</v>
      </c>
      <c r="L4" s="988"/>
      <c r="M4" s="379" t="s">
        <v>666</v>
      </c>
      <c r="N4" s="988" t="s">
        <v>667</v>
      </c>
      <c r="O4" s="990" t="s">
        <v>630</v>
      </c>
    </row>
    <row r="5" spans="1:15" ht="15.75" thickBot="1" x14ac:dyDescent="0.3">
      <c r="A5" s="1097">
        <v>44663</v>
      </c>
      <c r="B5" s="1099">
        <v>266.25</v>
      </c>
      <c r="C5" s="1099">
        <v>7214.78</v>
      </c>
      <c r="D5" s="638">
        <f t="shared" si="0"/>
        <v>2.8985507246376812E-2</v>
      </c>
      <c r="E5" s="638">
        <f t="shared" si="1"/>
        <v>1.5255858374549761E-3</v>
      </c>
      <c r="F5" s="638"/>
      <c r="G5" s="638"/>
      <c r="I5" s="985"/>
      <c r="J5" s="986"/>
      <c r="K5" s="380" t="s">
        <v>668</v>
      </c>
      <c r="L5" s="381" t="s">
        <v>669</v>
      </c>
      <c r="M5" s="381" t="s">
        <v>670</v>
      </c>
      <c r="N5" s="989"/>
      <c r="O5" s="991"/>
    </row>
    <row r="6" spans="1:15" ht="18" customHeight="1" thickTop="1" x14ac:dyDescent="0.25">
      <c r="A6" s="1097">
        <v>44664</v>
      </c>
      <c r="B6" s="1099">
        <v>266.25</v>
      </c>
      <c r="C6" s="1099">
        <v>7262.77</v>
      </c>
      <c r="D6" s="638">
        <f t="shared" si="0"/>
        <v>0</v>
      </c>
      <c r="E6" s="638">
        <f t="shared" si="1"/>
        <v>6.6516234729265059E-3</v>
      </c>
      <c r="F6" s="638"/>
      <c r="G6" s="638"/>
      <c r="I6" s="992" t="s">
        <v>671</v>
      </c>
      <c r="J6" s="382" t="s">
        <v>672</v>
      </c>
      <c r="K6" s="383">
        <v>-1526178.5293855164</v>
      </c>
      <c r="L6" s="384">
        <v>1956849.6061252793</v>
      </c>
      <c r="M6" s="385"/>
      <c r="N6" s="384">
        <v>-0.77991610832447844</v>
      </c>
      <c r="O6" s="386">
        <v>0.43866684339620998</v>
      </c>
    </row>
    <row r="7" spans="1:15" ht="15.75" thickBot="1" x14ac:dyDescent="0.3">
      <c r="A7" s="1097">
        <v>44665</v>
      </c>
      <c r="B7" s="1099">
        <v>265</v>
      </c>
      <c r="C7" s="1099">
        <v>7235.53</v>
      </c>
      <c r="D7" s="638">
        <f t="shared" si="0"/>
        <v>-4.6948356807511738E-3</v>
      </c>
      <c r="E7" s="638">
        <f t="shared" si="1"/>
        <v>-3.7506350882653161E-3</v>
      </c>
      <c r="F7" s="638"/>
      <c r="G7" s="638"/>
      <c r="I7" s="993"/>
      <c r="J7" s="387" t="s">
        <v>679</v>
      </c>
      <c r="K7" s="388">
        <v>-0.24382527643393709</v>
      </c>
      <c r="L7" s="389">
        <v>0.17191880786761629</v>
      </c>
      <c r="M7" s="389">
        <v>-0.18462357953848271</v>
      </c>
      <c r="N7" s="389">
        <v>-1.4182583014517607</v>
      </c>
      <c r="O7" s="390">
        <v>0.16155975652744739</v>
      </c>
    </row>
    <row r="8" spans="1:15" ht="15.75" thickTop="1" x14ac:dyDescent="0.25">
      <c r="A8" s="1097">
        <v>44669</v>
      </c>
      <c r="B8" s="1099">
        <v>270</v>
      </c>
      <c r="C8" s="1099">
        <v>7275.28</v>
      </c>
      <c r="D8" s="638">
        <f t="shared" si="0"/>
        <v>1.8867924528301886E-2</v>
      </c>
      <c r="E8" s="638">
        <f t="shared" si="1"/>
        <v>5.4937233347107954E-3</v>
      </c>
      <c r="F8" s="638"/>
      <c r="G8" s="638"/>
      <c r="I8" s="982" t="s">
        <v>707</v>
      </c>
      <c r="J8" s="982"/>
      <c r="K8" s="982"/>
      <c r="L8" s="982"/>
      <c r="M8" s="982"/>
      <c r="N8" s="982"/>
      <c r="O8" s="982"/>
    </row>
    <row r="9" spans="1:15" x14ac:dyDescent="0.25">
      <c r="A9" s="1097">
        <v>44670</v>
      </c>
      <c r="B9" s="1099">
        <v>271.25</v>
      </c>
      <c r="C9" s="1099">
        <v>7199.23</v>
      </c>
      <c r="D9" s="638">
        <f t="shared" si="0"/>
        <v>4.6296296296296294E-3</v>
      </c>
      <c r="E9" s="638">
        <f t="shared" si="1"/>
        <v>-1.0453205924720448E-2</v>
      </c>
      <c r="F9" s="638"/>
      <c r="G9" s="638"/>
    </row>
    <row r="10" spans="1:15" ht="15.75" thickBot="1" x14ac:dyDescent="0.3">
      <c r="A10" s="1097">
        <v>44671</v>
      </c>
      <c r="B10" s="1099">
        <v>277.5</v>
      </c>
      <c r="C10" s="1099">
        <v>7227.36</v>
      </c>
      <c r="D10" s="638">
        <f t="shared" si="0"/>
        <v>2.3041474654377881E-2</v>
      </c>
      <c r="E10" s="638">
        <f t="shared" si="1"/>
        <v>3.9073623151364952E-3</v>
      </c>
      <c r="F10" s="638"/>
      <c r="G10" s="638"/>
      <c r="I10" s="981" t="s">
        <v>674</v>
      </c>
      <c r="J10" s="981"/>
      <c r="K10" s="378"/>
    </row>
    <row r="11" spans="1:15" ht="16.5" thickTop="1" thickBot="1" x14ac:dyDescent="0.3">
      <c r="A11" s="1097">
        <v>44672</v>
      </c>
      <c r="B11" s="1099">
        <v>278.75</v>
      </c>
      <c r="C11" s="1099">
        <v>7276.19</v>
      </c>
      <c r="D11" s="638">
        <f t="shared" si="0"/>
        <v>4.5045045045045045E-3</v>
      </c>
      <c r="E11" s="638">
        <f t="shared" si="1"/>
        <v>6.7562706161032422E-3</v>
      </c>
      <c r="F11" s="638"/>
      <c r="G11" s="638"/>
      <c r="I11" s="446" t="s">
        <v>678</v>
      </c>
      <c r="J11" s="447" t="s">
        <v>676</v>
      </c>
      <c r="K11" s="378"/>
    </row>
    <row r="12" spans="1:15" ht="16.5" thickTop="1" thickBot="1" x14ac:dyDescent="0.3">
      <c r="A12" s="1097">
        <v>44673</v>
      </c>
      <c r="B12" s="1099">
        <v>278.75</v>
      </c>
      <c r="C12" s="1099">
        <v>7225.6</v>
      </c>
      <c r="D12" s="638">
        <f t="shared" si="0"/>
        <v>0</v>
      </c>
      <c r="E12" s="638">
        <f t="shared" si="1"/>
        <v>-6.9528145911526831E-3</v>
      </c>
      <c r="F12" s="638"/>
      <c r="G12" s="638"/>
      <c r="I12" s="448">
        <v>-0.43221918323013808</v>
      </c>
      <c r="J12" s="449">
        <v>2</v>
      </c>
      <c r="K12" s="378"/>
    </row>
    <row r="13" spans="1:15" ht="15.75" thickTop="1" x14ac:dyDescent="0.25">
      <c r="A13" s="1097">
        <v>44676</v>
      </c>
      <c r="B13" s="1099">
        <v>288.75</v>
      </c>
      <c r="C13" s="1099">
        <v>7215.97</v>
      </c>
      <c r="D13" s="638">
        <f t="shared" si="0"/>
        <v>3.5874439461883408E-2</v>
      </c>
      <c r="E13" s="638">
        <f t="shared" si="1"/>
        <v>-1.3327612931798203E-3</v>
      </c>
      <c r="F13" s="638"/>
      <c r="G13" s="638"/>
      <c r="I13" s="982" t="s">
        <v>677</v>
      </c>
      <c r="J13" s="982"/>
      <c r="K13" s="378"/>
    </row>
    <row r="14" spans="1:15" x14ac:dyDescent="0.25">
      <c r="A14" s="1097">
        <v>44677</v>
      </c>
      <c r="B14" s="1099">
        <v>291.25</v>
      </c>
      <c r="C14" s="1099">
        <v>7232.15</v>
      </c>
      <c r="D14" s="638">
        <f t="shared" si="0"/>
        <v>8.658008658008658E-3</v>
      </c>
      <c r="E14" s="638">
        <f t="shared" si="1"/>
        <v>2.2422487898369008E-3</v>
      </c>
      <c r="F14" s="638"/>
      <c r="G14" s="638"/>
    </row>
    <row r="15" spans="1:15" x14ac:dyDescent="0.25">
      <c r="A15" s="1097">
        <v>44678</v>
      </c>
      <c r="B15" s="1099">
        <v>295</v>
      </c>
      <c r="C15" s="1099">
        <v>7196.76</v>
      </c>
      <c r="D15" s="638">
        <f t="shared" si="0"/>
        <v>1.2875536480686695E-2</v>
      </c>
      <c r="E15" s="638">
        <f t="shared" si="1"/>
        <v>-4.8934272657507683E-3</v>
      </c>
      <c r="F15" s="638"/>
      <c r="G15" s="638"/>
    </row>
    <row r="16" spans="1:15" x14ac:dyDescent="0.25">
      <c r="A16" s="1097">
        <v>44679</v>
      </c>
      <c r="B16" s="1099">
        <v>296.25</v>
      </c>
      <c r="C16" s="1099">
        <v>7228.91</v>
      </c>
      <c r="D16" s="638">
        <f t="shared" si="0"/>
        <v>4.2372881355932203E-3</v>
      </c>
      <c r="E16" s="638">
        <f t="shared" si="1"/>
        <v>4.4672880574035583E-3</v>
      </c>
      <c r="F16" s="638"/>
      <c r="G16" s="638"/>
    </row>
    <row r="17" spans="1:16" x14ac:dyDescent="0.25">
      <c r="A17" s="1097">
        <v>44690</v>
      </c>
      <c r="B17" s="1099">
        <v>297.5</v>
      </c>
      <c r="C17" s="1099">
        <v>6909.75</v>
      </c>
      <c r="D17" s="638">
        <f t="shared" si="0"/>
        <v>4.2194092827004216E-3</v>
      </c>
      <c r="E17" s="638">
        <f t="shared" si="1"/>
        <v>-4.4150501251225958E-2</v>
      </c>
      <c r="F17" s="638"/>
      <c r="G17" s="638"/>
    </row>
    <row r="18" spans="1:16" x14ac:dyDescent="0.25">
      <c r="A18" s="1097">
        <v>44691</v>
      </c>
      <c r="B18" s="1099">
        <v>300</v>
      </c>
      <c r="C18" s="1099">
        <v>6819.79</v>
      </c>
      <c r="D18" s="638">
        <f t="shared" si="0"/>
        <v>8.4033613445378148E-3</v>
      </c>
      <c r="E18" s="638">
        <f t="shared" si="1"/>
        <v>-1.3019284344585555E-2</v>
      </c>
      <c r="F18" s="638"/>
      <c r="G18" s="638"/>
    </row>
    <row r="19" spans="1:16" x14ac:dyDescent="0.25">
      <c r="A19" s="1097">
        <v>44692</v>
      </c>
      <c r="B19" s="1099">
        <v>302.5</v>
      </c>
      <c r="C19" s="1099">
        <v>6816.2</v>
      </c>
      <c r="D19" s="638">
        <f t="shared" si="0"/>
        <v>8.3333333333333332E-3</v>
      </c>
      <c r="E19" s="638">
        <f t="shared" si="1"/>
        <v>-5.264091709568983E-4</v>
      </c>
      <c r="F19" s="638"/>
      <c r="G19" s="638"/>
    </row>
    <row r="20" spans="1:16" x14ac:dyDescent="0.25">
      <c r="A20" s="1097">
        <v>44693</v>
      </c>
      <c r="B20" s="1099">
        <v>303.75</v>
      </c>
      <c r="C20" s="1099">
        <v>6599.83</v>
      </c>
      <c r="D20" s="638">
        <f t="shared" si="0"/>
        <v>4.1322314049586778E-3</v>
      </c>
      <c r="E20" s="638">
        <f t="shared" si="1"/>
        <v>-3.1743493442093818E-2</v>
      </c>
      <c r="F20" s="638"/>
      <c r="G20" s="638"/>
    </row>
    <row r="21" spans="1:16" x14ac:dyDescent="0.25">
      <c r="A21" s="1097">
        <v>44694</v>
      </c>
      <c r="B21" s="1099">
        <v>303.75</v>
      </c>
      <c r="C21" s="1099">
        <v>6597.99</v>
      </c>
      <c r="D21" s="638">
        <f t="shared" si="0"/>
        <v>0</v>
      </c>
      <c r="E21" s="638">
        <f t="shared" si="1"/>
        <v>-2.7879505987277636E-4</v>
      </c>
      <c r="F21" s="638"/>
      <c r="G21" s="638"/>
    </row>
    <row r="22" spans="1:16" x14ac:dyDescent="0.25">
      <c r="A22" s="1097">
        <v>44698</v>
      </c>
      <c r="B22" s="1099">
        <v>303.75</v>
      </c>
      <c r="C22" s="1099">
        <v>6644.46</v>
      </c>
      <c r="D22" s="638">
        <f t="shared" si="0"/>
        <v>0</v>
      </c>
      <c r="E22" s="638">
        <f t="shared" si="1"/>
        <v>7.0430540209973427E-3</v>
      </c>
      <c r="F22" s="638"/>
      <c r="G22" s="638"/>
      <c r="P22" s="378"/>
    </row>
    <row r="23" spans="1:16" x14ac:dyDescent="0.25">
      <c r="A23" s="1097">
        <v>44699</v>
      </c>
      <c r="B23" s="1099">
        <v>303.75</v>
      </c>
      <c r="C23" s="1099">
        <v>6793.41</v>
      </c>
      <c r="D23" s="638">
        <f t="shared" si="0"/>
        <v>0</v>
      </c>
      <c r="E23" s="638">
        <f t="shared" si="1"/>
        <v>2.2417171598594892E-2</v>
      </c>
      <c r="F23" s="638"/>
      <c r="G23" s="638"/>
      <c r="P23" s="378"/>
    </row>
    <row r="24" spans="1:16" x14ac:dyDescent="0.25">
      <c r="A24" s="1097">
        <v>44700</v>
      </c>
      <c r="B24" s="1099">
        <v>296.25</v>
      </c>
      <c r="C24" s="1099">
        <v>6823.33</v>
      </c>
      <c r="D24" s="638">
        <f t="shared" si="0"/>
        <v>-2.4691358024691357E-2</v>
      </c>
      <c r="E24" s="638">
        <f t="shared" si="1"/>
        <v>4.4042682540874276E-3</v>
      </c>
      <c r="F24" s="638"/>
      <c r="G24" s="638"/>
      <c r="P24" s="378"/>
    </row>
    <row r="25" spans="1:16" x14ac:dyDescent="0.25">
      <c r="A25" s="1097">
        <v>44701</v>
      </c>
      <c r="B25" s="1099">
        <v>290</v>
      </c>
      <c r="C25" s="1099">
        <v>6918.14</v>
      </c>
      <c r="D25" s="638">
        <f t="shared" si="0"/>
        <v>-2.1097046413502109E-2</v>
      </c>
      <c r="E25" s="638">
        <f t="shared" si="1"/>
        <v>1.3894975034184248E-2</v>
      </c>
      <c r="F25" s="638"/>
      <c r="G25" s="638"/>
      <c r="P25" s="378"/>
    </row>
    <row r="26" spans="1:16" x14ac:dyDescent="0.25">
      <c r="A26" s="1097">
        <v>44704</v>
      </c>
      <c r="B26" s="1099">
        <v>282.5</v>
      </c>
      <c r="C26" s="1099">
        <v>6840.77</v>
      </c>
      <c r="D26" s="638">
        <f t="shared" si="0"/>
        <v>-2.5862068965517241E-2</v>
      </c>
      <c r="E26" s="638">
        <f t="shared" si="1"/>
        <v>-1.1183641845929669E-2</v>
      </c>
      <c r="F26" s="638"/>
      <c r="G26" s="638"/>
      <c r="P26" s="378"/>
    </row>
    <row r="27" spans="1:16" ht="15.75" customHeight="1" x14ac:dyDescent="0.25">
      <c r="A27" s="1097">
        <v>44705</v>
      </c>
      <c r="B27" s="1099">
        <v>271.25</v>
      </c>
      <c r="C27" s="1099">
        <v>6914.14</v>
      </c>
      <c r="D27" s="638">
        <f t="shared" si="0"/>
        <v>-3.9823008849557522E-2</v>
      </c>
      <c r="E27" s="638">
        <f t="shared" si="1"/>
        <v>1.0725400795524464E-2</v>
      </c>
      <c r="F27" s="638"/>
      <c r="G27" s="638"/>
      <c r="P27" s="378"/>
    </row>
    <row r="28" spans="1:16" x14ac:dyDescent="0.25">
      <c r="A28" s="1097">
        <v>44706</v>
      </c>
      <c r="B28" s="1099">
        <v>262.5</v>
      </c>
      <c r="C28" s="1099">
        <v>6883.5</v>
      </c>
      <c r="D28" s="638">
        <f t="shared" si="0"/>
        <v>-3.2258064516129031E-2</v>
      </c>
      <c r="E28" s="638">
        <f t="shared" si="1"/>
        <v>-4.4314983497586577E-3</v>
      </c>
      <c r="F28" s="638"/>
      <c r="G28" s="638"/>
    </row>
    <row r="29" spans="1:16" x14ac:dyDescent="0.25">
      <c r="A29" s="1097">
        <v>44708</v>
      </c>
      <c r="B29" s="1099">
        <v>255</v>
      </c>
      <c r="C29" s="1099">
        <v>7026.25</v>
      </c>
      <c r="D29" s="638">
        <f t="shared" si="0"/>
        <v>-2.8571428571428571E-2</v>
      </c>
      <c r="E29" s="638">
        <f t="shared" si="1"/>
        <v>2.0737996658676545E-2</v>
      </c>
      <c r="F29" s="638"/>
      <c r="G29" s="638"/>
    </row>
    <row r="30" spans="1:16" x14ac:dyDescent="0.25">
      <c r="A30" s="1097">
        <v>44711</v>
      </c>
      <c r="B30" s="1099">
        <v>251.25</v>
      </c>
      <c r="C30" s="1099">
        <v>7037.56</v>
      </c>
      <c r="D30" s="638">
        <f t="shared" si="0"/>
        <v>-1.4705882352941176E-2</v>
      </c>
      <c r="E30" s="638">
        <f t="shared" si="1"/>
        <v>1.6096779932396939E-3</v>
      </c>
      <c r="F30" s="638"/>
      <c r="G30" s="638"/>
    </row>
    <row r="31" spans="1:16" x14ac:dyDescent="0.25">
      <c r="A31" s="1097">
        <v>44712</v>
      </c>
      <c r="B31" s="1099">
        <v>251.25</v>
      </c>
      <c r="C31" s="1099">
        <v>7148.97</v>
      </c>
      <c r="D31" s="638">
        <f t="shared" si="0"/>
        <v>0</v>
      </c>
      <c r="E31" s="638">
        <f t="shared" si="1"/>
        <v>1.5830770892184202E-2</v>
      </c>
      <c r="F31" s="638"/>
      <c r="G31" s="638"/>
    </row>
    <row r="32" spans="1:16" x14ac:dyDescent="0.25">
      <c r="A32" s="1097">
        <v>44714</v>
      </c>
      <c r="B32" s="1099">
        <v>248.75</v>
      </c>
      <c r="C32" s="1099">
        <v>7148.72</v>
      </c>
      <c r="D32" s="638">
        <f t="shared" si="0"/>
        <v>-9.9502487562189053E-3</v>
      </c>
      <c r="E32" s="638">
        <f t="shared" si="1"/>
        <v>-3.4970072611858772E-5</v>
      </c>
      <c r="F32" s="638"/>
      <c r="G32" s="638"/>
    </row>
    <row r="33" spans="1:7" x14ac:dyDescent="0.25">
      <c r="A33" s="1097">
        <v>44715</v>
      </c>
      <c r="B33" s="1099">
        <v>251.25</v>
      </c>
      <c r="C33" s="1099">
        <v>7182.96</v>
      </c>
      <c r="D33" s="638">
        <f t="shared" si="0"/>
        <v>1.0050251256281407E-2</v>
      </c>
      <c r="E33" s="638">
        <f t="shared" si="1"/>
        <v>4.7896686399802732E-3</v>
      </c>
      <c r="F33" s="638"/>
      <c r="G33" s="638"/>
    </row>
    <row r="34" spans="1:7" x14ac:dyDescent="0.25">
      <c r="A34" s="1097">
        <v>44718</v>
      </c>
      <c r="B34" s="1099">
        <v>252.5</v>
      </c>
      <c r="C34" s="1099">
        <v>7096.58</v>
      </c>
      <c r="D34" s="638">
        <f t="shared" si="0"/>
        <v>4.9751243781094526E-3</v>
      </c>
      <c r="E34" s="638">
        <f t="shared" si="1"/>
        <v>-1.2025683005334863E-2</v>
      </c>
      <c r="F34" s="638"/>
      <c r="G34" s="638"/>
    </row>
    <row r="35" spans="1:7" x14ac:dyDescent="0.25">
      <c r="A35" s="1097">
        <v>44719</v>
      </c>
      <c r="B35" s="1099">
        <v>250</v>
      </c>
      <c r="C35" s="1099">
        <v>7141.04</v>
      </c>
      <c r="D35" s="638">
        <f t="shared" si="0"/>
        <v>-9.9009900990099011E-3</v>
      </c>
      <c r="E35" s="638">
        <f t="shared" si="1"/>
        <v>6.2649896147158263E-3</v>
      </c>
      <c r="F35" s="638"/>
      <c r="G35" s="638"/>
    </row>
    <row r="36" spans="1:7" x14ac:dyDescent="0.25">
      <c r="A36" s="1097">
        <v>44720</v>
      </c>
      <c r="B36" s="1099">
        <v>250</v>
      </c>
      <c r="C36" s="1099">
        <v>7193.31</v>
      </c>
      <c r="D36" s="638">
        <f t="shared" si="0"/>
        <v>0</v>
      </c>
      <c r="E36" s="638">
        <f t="shared" si="1"/>
        <v>7.319662122043909E-3</v>
      </c>
      <c r="F36" s="638"/>
      <c r="G36" s="638"/>
    </row>
    <row r="37" spans="1:7" x14ac:dyDescent="0.25">
      <c r="A37" s="1097">
        <v>44721</v>
      </c>
      <c r="B37" s="1099">
        <v>248.75</v>
      </c>
      <c r="C37" s="1099">
        <v>7182.83</v>
      </c>
      <c r="D37" s="638">
        <f t="shared" si="0"/>
        <v>-5.0000000000000001E-3</v>
      </c>
      <c r="E37" s="638">
        <f t="shared" si="1"/>
        <v>-1.4569092670829525E-3</v>
      </c>
      <c r="F37" s="638"/>
      <c r="G37" s="638"/>
    </row>
    <row r="38" spans="1:7" x14ac:dyDescent="0.25">
      <c r="A38" s="1097">
        <v>44722</v>
      </c>
      <c r="B38" s="1099">
        <v>248.75</v>
      </c>
      <c r="C38" s="1099">
        <v>7086.64</v>
      </c>
      <c r="D38" s="638">
        <f t="shared" si="0"/>
        <v>0</v>
      </c>
      <c r="E38" s="638">
        <f t="shared" si="1"/>
        <v>-1.3391657605706887E-2</v>
      </c>
      <c r="F38" s="638"/>
      <c r="G38" s="638"/>
    </row>
    <row r="39" spans="1:7" x14ac:dyDescent="0.25">
      <c r="A39" s="1097">
        <v>44725</v>
      </c>
      <c r="B39" s="1099">
        <v>245</v>
      </c>
      <c r="C39" s="1099">
        <v>6995.44</v>
      </c>
      <c r="D39" s="638">
        <f t="shared" si="0"/>
        <v>-1.507537688442211E-2</v>
      </c>
      <c r="E39" s="638">
        <f t="shared" si="1"/>
        <v>-1.2869286431933994E-2</v>
      </c>
      <c r="F39" s="638"/>
      <c r="G39" s="638"/>
    </row>
    <row r="40" spans="1:7" x14ac:dyDescent="0.25">
      <c r="A40" s="1097">
        <v>44726</v>
      </c>
      <c r="B40" s="1099">
        <v>240</v>
      </c>
      <c r="C40" s="1099">
        <v>7049.88</v>
      </c>
      <c r="D40" s="638">
        <f t="shared" si="0"/>
        <v>-2.0408163265306121E-2</v>
      </c>
      <c r="E40" s="638">
        <f t="shared" si="1"/>
        <v>7.7822124126574613E-3</v>
      </c>
      <c r="F40" s="638"/>
      <c r="G40" s="638"/>
    </row>
    <row r="41" spans="1:7" x14ac:dyDescent="0.25">
      <c r="A41" s="1097">
        <v>44727</v>
      </c>
      <c r="B41" s="1099">
        <v>241.25</v>
      </c>
      <c r="C41" s="1099">
        <v>7007.04</v>
      </c>
      <c r="D41" s="638">
        <f t="shared" si="0"/>
        <v>5.208333333333333E-3</v>
      </c>
      <c r="E41" s="638">
        <f t="shared" si="1"/>
        <v>-6.0766991778583674E-3</v>
      </c>
      <c r="F41" s="638"/>
      <c r="G41" s="638"/>
    </row>
    <row r="42" spans="1:7" x14ac:dyDescent="0.25">
      <c r="A42" s="1097">
        <v>44728</v>
      </c>
      <c r="B42" s="1099">
        <v>241.25</v>
      </c>
      <c r="C42" s="1099">
        <v>7050.32</v>
      </c>
      <c r="D42" s="638">
        <f t="shared" si="0"/>
        <v>0</v>
      </c>
      <c r="E42" s="638">
        <f t="shared" si="1"/>
        <v>6.1766452025391241E-3</v>
      </c>
      <c r="F42" s="638"/>
      <c r="G42" s="638"/>
    </row>
    <row r="43" spans="1:7" x14ac:dyDescent="0.25">
      <c r="A43" s="1097">
        <v>44729</v>
      </c>
      <c r="B43" s="1099">
        <v>242.5</v>
      </c>
      <c r="C43" s="1099">
        <v>6936.96</v>
      </c>
      <c r="D43" s="638">
        <f t="shared" si="0"/>
        <v>5.1813471502590676E-3</v>
      </c>
      <c r="E43" s="638">
        <f t="shared" si="1"/>
        <v>-1.6078702810652521E-2</v>
      </c>
      <c r="F43" s="638"/>
      <c r="G43" s="638"/>
    </row>
    <row r="44" spans="1:7" x14ac:dyDescent="0.25">
      <c r="A44" s="1097">
        <v>44732</v>
      </c>
      <c r="B44" s="1099">
        <v>238.75</v>
      </c>
      <c r="C44" s="1099">
        <v>6976.37</v>
      </c>
      <c r="D44" s="638">
        <f t="shared" si="0"/>
        <v>-1.5463917525773196E-2</v>
      </c>
      <c r="E44" s="638">
        <f t="shared" si="1"/>
        <v>5.6811629301595874E-3</v>
      </c>
      <c r="F44" s="638"/>
      <c r="G44" s="638"/>
    </row>
    <row r="45" spans="1:7" x14ac:dyDescent="0.25">
      <c r="A45" s="1097">
        <v>44733</v>
      </c>
      <c r="B45" s="1099">
        <v>240</v>
      </c>
      <c r="C45" s="1099">
        <v>7044.07</v>
      </c>
      <c r="D45" s="638">
        <f t="shared" si="0"/>
        <v>5.235602094240838E-3</v>
      </c>
      <c r="E45" s="638">
        <f t="shared" si="1"/>
        <v>9.7041871345699589E-3</v>
      </c>
      <c r="F45" s="638"/>
      <c r="G45" s="638"/>
    </row>
    <row r="46" spans="1:7" x14ac:dyDescent="0.25">
      <c r="A46" s="1097">
        <v>44734</v>
      </c>
      <c r="B46" s="1099">
        <v>240</v>
      </c>
      <c r="C46" s="1099">
        <v>6984.31</v>
      </c>
      <c r="D46" s="638">
        <f t="shared" si="0"/>
        <v>0</v>
      </c>
      <c r="E46" s="638">
        <f t="shared" si="1"/>
        <v>-8.4837317062435944E-3</v>
      </c>
      <c r="F46" s="638"/>
      <c r="G46" s="638"/>
    </row>
    <row r="47" spans="1:7" x14ac:dyDescent="0.25">
      <c r="A47" s="1097">
        <v>44735</v>
      </c>
      <c r="B47" s="1099">
        <v>241.25</v>
      </c>
      <c r="C47" s="1099">
        <v>6998.26</v>
      </c>
      <c r="D47" s="638">
        <f t="shared" si="0"/>
        <v>5.208333333333333E-3</v>
      </c>
      <c r="E47" s="638">
        <f t="shared" si="1"/>
        <v>1.9973340244061068E-3</v>
      </c>
      <c r="F47" s="638"/>
      <c r="G47" s="638"/>
    </row>
    <row r="48" spans="1:7" x14ac:dyDescent="0.25">
      <c r="A48" s="1097">
        <v>44736</v>
      </c>
      <c r="B48" s="1099">
        <v>237.5</v>
      </c>
      <c r="C48" s="1099">
        <v>7042.93</v>
      </c>
      <c r="D48" s="638">
        <f t="shared" si="0"/>
        <v>-1.5544041450777202E-2</v>
      </c>
      <c r="E48" s="638">
        <f t="shared" si="1"/>
        <v>6.3830152066370882E-3</v>
      </c>
      <c r="F48" s="638"/>
      <c r="G48" s="638"/>
    </row>
    <row r="49" spans="1:7" x14ac:dyDescent="0.25">
      <c r="A49" s="1097">
        <v>44739</v>
      </c>
      <c r="B49" s="1099">
        <v>237.5</v>
      </c>
      <c r="C49" s="1099">
        <v>7016.05</v>
      </c>
      <c r="D49" s="638">
        <f t="shared" si="0"/>
        <v>0</v>
      </c>
      <c r="E49" s="638">
        <f t="shared" si="1"/>
        <v>-3.816593378040121E-3</v>
      </c>
      <c r="F49" s="638"/>
      <c r="G49" s="638"/>
    </row>
    <row r="50" spans="1:7" x14ac:dyDescent="0.25">
      <c r="A50" s="1097">
        <v>44740</v>
      </c>
      <c r="B50" s="1099">
        <v>237.5</v>
      </c>
      <c r="C50" s="1099">
        <v>6996.45</v>
      </c>
      <c r="D50" s="638">
        <f t="shared" si="0"/>
        <v>0</v>
      </c>
      <c r="E50" s="638">
        <f t="shared" si="1"/>
        <v>-2.7935946864689337E-3</v>
      </c>
      <c r="F50" s="638"/>
      <c r="G50" s="638"/>
    </row>
    <row r="51" spans="1:7" x14ac:dyDescent="0.25">
      <c r="A51" s="1097">
        <v>44741</v>
      </c>
      <c r="B51" s="1099">
        <v>237.5</v>
      </c>
      <c r="C51" s="1099">
        <v>6942.35</v>
      </c>
      <c r="D51" s="638">
        <f t="shared" si="0"/>
        <v>0</v>
      </c>
      <c r="E51" s="638">
        <f t="shared" si="1"/>
        <v>-7.7324929071171033E-3</v>
      </c>
      <c r="F51" s="638"/>
      <c r="G51" s="638"/>
    </row>
    <row r="52" spans="1:7" x14ac:dyDescent="0.25">
      <c r="A52" s="1097">
        <v>44742</v>
      </c>
      <c r="B52" s="1099">
        <v>237.5</v>
      </c>
      <c r="C52" s="1099">
        <v>6911.58</v>
      </c>
      <c r="D52" s="638">
        <f t="shared" si="0"/>
        <v>0</v>
      </c>
      <c r="E52" s="638">
        <f t="shared" si="1"/>
        <v>-4.4322167565738453E-3</v>
      </c>
      <c r="F52" s="638"/>
      <c r="G52" s="638"/>
    </row>
    <row r="53" spans="1:7" x14ac:dyDescent="0.25">
      <c r="A53" s="1097">
        <v>44743</v>
      </c>
      <c r="B53" s="1099">
        <v>238.75</v>
      </c>
      <c r="C53" s="1099">
        <v>6794.32</v>
      </c>
      <c r="D53" s="638">
        <f t="shared" si="0"/>
        <v>5.263157894736842E-3</v>
      </c>
      <c r="E53" s="638">
        <f t="shared" si="1"/>
        <v>-1.6965729977805395E-2</v>
      </c>
      <c r="F53" s="638"/>
      <c r="G53" s="638"/>
    </row>
    <row r="54" spans="1:7" x14ac:dyDescent="0.25">
      <c r="A54" s="1097">
        <v>44746</v>
      </c>
      <c r="B54" s="1099">
        <v>242.5</v>
      </c>
      <c r="C54" s="1099">
        <v>6639.17</v>
      </c>
      <c r="D54" s="638">
        <f t="shared" si="0"/>
        <v>1.5706806282722512E-2</v>
      </c>
      <c r="E54" s="638">
        <f t="shared" si="1"/>
        <v>-2.283525062110699E-2</v>
      </c>
      <c r="F54" s="638"/>
      <c r="G54" s="638"/>
    </row>
    <row r="55" spans="1:7" x14ac:dyDescent="0.25">
      <c r="A55" s="1097">
        <v>44747</v>
      </c>
      <c r="B55" s="1099">
        <v>241.25</v>
      </c>
      <c r="C55" s="1099">
        <v>6703.26</v>
      </c>
      <c r="D55" s="638">
        <f t="shared" si="0"/>
        <v>-5.1546391752577319E-3</v>
      </c>
      <c r="E55" s="638">
        <f t="shared" si="1"/>
        <v>9.6533150981222265E-3</v>
      </c>
      <c r="F55" s="638"/>
      <c r="G55" s="638"/>
    </row>
    <row r="56" spans="1:7" x14ac:dyDescent="0.25">
      <c r="A56" s="1097">
        <v>44748</v>
      </c>
      <c r="B56" s="1099">
        <v>235</v>
      </c>
      <c r="C56" s="1099">
        <v>6646.41</v>
      </c>
      <c r="D56" s="638">
        <f t="shared" si="0"/>
        <v>-2.5906735751295335E-2</v>
      </c>
      <c r="E56" s="638">
        <f t="shared" si="1"/>
        <v>-8.4809480760108316E-3</v>
      </c>
      <c r="F56" s="638"/>
      <c r="G56" s="638"/>
    </row>
    <row r="57" spans="1:7" x14ac:dyDescent="0.25">
      <c r="A57" s="1097">
        <v>44749</v>
      </c>
      <c r="B57" s="1099">
        <v>235</v>
      </c>
      <c r="C57" s="1099">
        <v>6652.58</v>
      </c>
      <c r="D57" s="638">
        <f t="shared" si="0"/>
        <v>0</v>
      </c>
      <c r="E57" s="638">
        <f t="shared" si="1"/>
        <v>9.2832070245441869E-4</v>
      </c>
      <c r="F57" s="638"/>
      <c r="G57" s="638"/>
    </row>
    <row r="58" spans="1:7" x14ac:dyDescent="0.25">
      <c r="A58" s="1097">
        <v>44750</v>
      </c>
      <c r="B58" s="1099">
        <v>230</v>
      </c>
      <c r="C58" s="1099">
        <v>6740.21</v>
      </c>
      <c r="D58" s="638">
        <f t="shared" si="0"/>
        <v>-2.1276595744680851E-2</v>
      </c>
      <c r="E58" s="638">
        <f t="shared" si="1"/>
        <v>1.3172333139924677E-2</v>
      </c>
      <c r="F58" s="638"/>
      <c r="G58" s="638"/>
    </row>
    <row r="59" spans="1:7" x14ac:dyDescent="0.25">
      <c r="A59" s="1097">
        <v>44753</v>
      </c>
      <c r="B59" s="1099">
        <v>235</v>
      </c>
      <c r="C59" s="1099">
        <v>6722.14</v>
      </c>
      <c r="D59" s="638">
        <f t="shared" si="0"/>
        <v>2.1739130434782608E-2</v>
      </c>
      <c r="E59" s="638">
        <f t="shared" si="1"/>
        <v>-2.6809253717613706E-3</v>
      </c>
      <c r="F59" s="638"/>
      <c r="G59" s="638"/>
    </row>
    <row r="60" spans="1:7" x14ac:dyDescent="0.25">
      <c r="A60" s="1097">
        <v>44754</v>
      </c>
      <c r="B60" s="1099">
        <v>230</v>
      </c>
      <c r="C60" s="1099">
        <v>6718.29</v>
      </c>
      <c r="D60" s="638">
        <f t="shared" si="0"/>
        <v>-2.1276595744680851E-2</v>
      </c>
      <c r="E60" s="638">
        <f t="shared" si="1"/>
        <v>-5.7273427807221563E-4</v>
      </c>
      <c r="F60" s="638"/>
      <c r="G60" s="638"/>
    </row>
    <row r="61" spans="1:7" x14ac:dyDescent="0.25">
      <c r="A61" s="1097">
        <v>44755</v>
      </c>
      <c r="B61" s="1099">
        <v>230</v>
      </c>
      <c r="C61" s="1099">
        <v>6640.99</v>
      </c>
      <c r="D61" s="638">
        <f t="shared" si="0"/>
        <v>0</v>
      </c>
      <c r="E61" s="638">
        <f t="shared" si="1"/>
        <v>-1.150590403212725E-2</v>
      </c>
      <c r="F61" s="3" t="s">
        <v>16</v>
      </c>
      <c r="G61" s="3" t="s">
        <v>17</v>
      </c>
    </row>
    <row r="62" spans="1:7" x14ac:dyDescent="0.25">
      <c r="A62" s="1101">
        <v>44756</v>
      </c>
      <c r="B62" s="1099">
        <v>228.75</v>
      </c>
      <c r="C62" s="1099">
        <v>6690.08</v>
      </c>
      <c r="D62" s="638">
        <f t="shared" si="0"/>
        <v>-5.434782608695652E-3</v>
      </c>
      <c r="E62" s="638">
        <f t="shared" si="1"/>
        <v>7.3919701731218011E-3</v>
      </c>
      <c r="F62" s="638">
        <f>$F$3+$G$3*E62</f>
        <v>-0.43402153240099095</v>
      </c>
      <c r="G62" s="638">
        <f>D62-F62</f>
        <v>0.42858674979229527</v>
      </c>
    </row>
    <row r="63" spans="1:7" x14ac:dyDescent="0.25">
      <c r="A63" s="1101">
        <v>44757</v>
      </c>
      <c r="B63" s="1099">
        <v>228.75</v>
      </c>
      <c r="C63" s="1099">
        <v>6651.9</v>
      </c>
      <c r="D63" s="638">
        <f t="shared" si="0"/>
        <v>0</v>
      </c>
      <c r="E63" s="638">
        <f t="shared" si="1"/>
        <v>-5.7069571664315364E-3</v>
      </c>
      <c r="F63" s="638">
        <f t="shared" ref="F63:F82" si="2">$F$3+$G$3*E63</f>
        <v>-0.4308276828214363</v>
      </c>
      <c r="G63" s="638">
        <f t="shared" ref="G63:G82" si="3">D63-F63</f>
        <v>0.4308276828214363</v>
      </c>
    </row>
    <row r="64" spans="1:7" x14ac:dyDescent="0.25">
      <c r="A64" s="1101">
        <v>44760</v>
      </c>
      <c r="B64" s="1099">
        <v>228.75</v>
      </c>
      <c r="C64" s="1099">
        <v>6659.25</v>
      </c>
      <c r="D64" s="638">
        <f t="shared" si="0"/>
        <v>0</v>
      </c>
      <c r="E64" s="638">
        <f t="shared" si="1"/>
        <v>1.1049474586208999E-3</v>
      </c>
      <c r="F64" s="638">
        <f t="shared" si="2"/>
        <v>-0.43248859734968131</v>
      </c>
      <c r="G64" s="638">
        <f t="shared" si="3"/>
        <v>0.43248859734968131</v>
      </c>
    </row>
    <row r="65" spans="1:7" x14ac:dyDescent="0.25">
      <c r="A65" s="1101">
        <v>44761</v>
      </c>
      <c r="B65" s="1099">
        <v>228.75</v>
      </c>
      <c r="C65" s="1099">
        <v>6736.09</v>
      </c>
      <c r="D65" s="638">
        <f t="shared" si="0"/>
        <v>0</v>
      </c>
      <c r="E65" s="638">
        <f t="shared" si="1"/>
        <v>1.1538836956113699E-2</v>
      </c>
      <c r="F65" s="638">
        <f t="shared" si="2"/>
        <v>-0.43503264334068864</v>
      </c>
      <c r="G65" s="638">
        <f t="shared" si="3"/>
        <v>0.43503264334068864</v>
      </c>
    </row>
    <row r="66" spans="1:7" x14ac:dyDescent="0.25">
      <c r="A66" s="1101">
        <v>44762</v>
      </c>
      <c r="B66" s="1099">
        <v>228.75</v>
      </c>
      <c r="C66" s="1099">
        <v>6874.74</v>
      </c>
      <c r="D66" s="638">
        <f t="shared" si="0"/>
        <v>0</v>
      </c>
      <c r="E66" s="638">
        <f t="shared" si="1"/>
        <v>2.0583157291544446E-2</v>
      </c>
      <c r="F66" s="638">
        <f t="shared" si="2"/>
        <v>-0.4372378772466321</v>
      </c>
      <c r="G66" s="638">
        <f t="shared" si="3"/>
        <v>0.4372378772466321</v>
      </c>
    </row>
    <row r="67" spans="1:7" x14ac:dyDescent="0.25">
      <c r="A67" s="1101">
        <v>44763</v>
      </c>
      <c r="B67" s="1099">
        <v>232.5</v>
      </c>
      <c r="C67" s="1099">
        <v>6864.13</v>
      </c>
      <c r="D67" s="638">
        <f t="shared" si="0"/>
        <v>1.6393442622950821E-2</v>
      </c>
      <c r="E67" s="638">
        <f t="shared" si="1"/>
        <v>-1.5433310932485699E-3</v>
      </c>
      <c r="F67" s="638">
        <f t="shared" si="2"/>
        <v>-0.43184288009969768</v>
      </c>
      <c r="G67" s="638">
        <f t="shared" si="3"/>
        <v>0.44823632272264852</v>
      </c>
    </row>
    <row r="68" spans="1:7" x14ac:dyDescent="0.25">
      <c r="A68" s="1101">
        <v>44764</v>
      </c>
      <c r="B68" s="1099">
        <v>236.25</v>
      </c>
      <c r="C68" s="1099">
        <v>6886.96</v>
      </c>
      <c r="D68" s="638">
        <f t="shared" ref="D68:D82" si="4">(B68-B67)/B67</f>
        <v>1.6129032258064516E-2</v>
      </c>
      <c r="E68" s="638">
        <f t="shared" ref="E68:E82" si="5">(C68-C67)/C67</f>
        <v>3.325985958890628E-3</v>
      </c>
      <c r="F68" s="638">
        <f t="shared" si="2"/>
        <v>-0.43303014267598</v>
      </c>
      <c r="G68" s="638">
        <f t="shared" si="3"/>
        <v>0.4491591749340445</v>
      </c>
    </row>
    <row r="69" spans="1:7" x14ac:dyDescent="0.25">
      <c r="A69" s="1101">
        <v>44767</v>
      </c>
      <c r="B69" s="1099">
        <v>241.25</v>
      </c>
      <c r="C69" s="1099">
        <v>6858.4</v>
      </c>
      <c r="D69" s="638">
        <f t="shared" si="4"/>
        <v>2.1164021164021163E-2</v>
      </c>
      <c r="E69" s="638">
        <f t="shared" si="5"/>
        <v>-4.1469676025416733E-3</v>
      </c>
      <c r="F69" s="638">
        <f t="shared" si="2"/>
        <v>-0.4312080477080858</v>
      </c>
      <c r="G69" s="638">
        <f t="shared" si="3"/>
        <v>0.45237206887210696</v>
      </c>
    </row>
    <row r="70" spans="1:7" x14ac:dyDescent="0.25">
      <c r="A70" s="1101">
        <v>44768</v>
      </c>
      <c r="B70" s="1099">
        <v>241.25</v>
      </c>
      <c r="C70" s="1099">
        <v>6871.53</v>
      </c>
      <c r="D70" s="638">
        <f t="shared" si="4"/>
        <v>0</v>
      </c>
      <c r="E70" s="638">
        <f t="shared" si="5"/>
        <v>1.9144406858742724E-3</v>
      </c>
      <c r="F70" s="638">
        <f t="shared" si="2"/>
        <v>-0.43268597225958777</v>
      </c>
      <c r="G70" s="638">
        <f t="shared" si="3"/>
        <v>0.43268597225958777</v>
      </c>
    </row>
    <row r="71" spans="1:7" x14ac:dyDescent="0.25">
      <c r="A71" s="1101">
        <v>44769</v>
      </c>
      <c r="B71" s="1099">
        <v>247.5</v>
      </c>
      <c r="C71" s="1099">
        <v>6898.21</v>
      </c>
      <c r="D71" s="638">
        <f t="shared" si="4"/>
        <v>2.5906735751295335E-2</v>
      </c>
      <c r="E71" s="638">
        <f t="shared" si="5"/>
        <v>3.882686970732907E-3</v>
      </c>
      <c r="F71" s="638">
        <f t="shared" si="2"/>
        <v>-0.4331658804540835</v>
      </c>
      <c r="G71" s="638">
        <f t="shared" si="3"/>
        <v>0.45907261620537881</v>
      </c>
    </row>
    <row r="72" spans="1:7" x14ac:dyDescent="0.25">
      <c r="A72" s="1102">
        <v>44770</v>
      </c>
      <c r="B72" s="1099" t="s">
        <v>54</v>
      </c>
      <c r="C72" s="1106">
        <v>6956.81</v>
      </c>
      <c r="D72" s="638">
        <f t="shared" si="4"/>
        <v>1.8181818181818181E-2</v>
      </c>
      <c r="E72" s="638">
        <f t="shared" si="5"/>
        <v>8.4949573874962287E-3</v>
      </c>
      <c r="F72" s="638">
        <f t="shared" si="2"/>
        <v>-0.43429046856343889</v>
      </c>
      <c r="G72" s="638">
        <f t="shared" si="3"/>
        <v>0.45247228674525708</v>
      </c>
    </row>
    <row r="73" spans="1:7" x14ac:dyDescent="0.25">
      <c r="A73" s="1103">
        <v>44771</v>
      </c>
      <c r="B73" s="1099" t="s">
        <v>88</v>
      </c>
      <c r="C73" s="1099">
        <v>6951.12</v>
      </c>
      <c r="D73" s="638">
        <f t="shared" si="4"/>
        <v>3.1746031746031744E-2</v>
      </c>
      <c r="E73" s="638">
        <f t="shared" si="5"/>
        <v>-8.1790360811931178E-4</v>
      </c>
      <c r="F73" s="638">
        <f t="shared" si="2"/>
        <v>-0.43201975765679207</v>
      </c>
      <c r="G73" s="638">
        <f t="shared" si="3"/>
        <v>0.46376578940282381</v>
      </c>
    </row>
    <row r="74" spans="1:7" x14ac:dyDescent="0.25">
      <c r="A74" s="1103">
        <v>44774</v>
      </c>
      <c r="B74" s="1099" t="s">
        <v>98</v>
      </c>
      <c r="C74" s="1099">
        <v>6968.78</v>
      </c>
      <c r="D74" s="638">
        <f t="shared" si="4"/>
        <v>6.9230769230769235E-2</v>
      </c>
      <c r="E74" s="638">
        <f t="shared" si="5"/>
        <v>2.5405977741716234E-3</v>
      </c>
      <c r="F74" s="638">
        <f t="shared" si="2"/>
        <v>-0.43283864518473292</v>
      </c>
      <c r="G74" s="638">
        <f t="shared" si="3"/>
        <v>0.50206941441550212</v>
      </c>
    </row>
    <row r="75" spans="1:7" x14ac:dyDescent="0.25">
      <c r="A75" s="1103">
        <v>44775</v>
      </c>
      <c r="B75" s="1099" t="s">
        <v>101</v>
      </c>
      <c r="C75" s="1099">
        <v>6988.15</v>
      </c>
      <c r="D75" s="638">
        <f t="shared" si="4"/>
        <v>-7.1942446043165471E-3</v>
      </c>
      <c r="E75" s="638">
        <f t="shared" si="5"/>
        <v>2.7795396037756811E-3</v>
      </c>
      <c r="F75" s="638">
        <f t="shared" si="2"/>
        <v>-0.43289690524238778</v>
      </c>
      <c r="G75" s="638">
        <f t="shared" si="3"/>
        <v>0.42570266063807122</v>
      </c>
    </row>
    <row r="76" spans="1:7" x14ac:dyDescent="0.25">
      <c r="A76" s="1103">
        <v>44776</v>
      </c>
      <c r="B76" s="1099" t="s">
        <v>92</v>
      </c>
      <c r="C76" s="1099">
        <v>7046.63</v>
      </c>
      <c r="D76" s="638">
        <f t="shared" si="4"/>
        <v>-5.0724637681159424E-2</v>
      </c>
      <c r="E76" s="638">
        <f t="shared" si="5"/>
        <v>8.3684523085509714E-3</v>
      </c>
      <c r="F76" s="638">
        <f t="shared" si="2"/>
        <v>-0.43425962342759472</v>
      </c>
      <c r="G76" s="638">
        <f t="shared" si="3"/>
        <v>0.3835349857464353</v>
      </c>
    </row>
    <row r="77" spans="1:7" x14ac:dyDescent="0.25">
      <c r="A77" s="1103">
        <v>44777</v>
      </c>
      <c r="B77" s="1099" t="s">
        <v>88</v>
      </c>
      <c r="C77" s="1099">
        <v>7057.34</v>
      </c>
      <c r="D77" s="638">
        <f t="shared" si="4"/>
        <v>-7.6335877862595417E-3</v>
      </c>
      <c r="E77" s="638">
        <f t="shared" si="5"/>
        <v>1.5198754581977536E-3</v>
      </c>
      <c r="F77" s="638">
        <f t="shared" si="2"/>
        <v>-0.43258976728387832</v>
      </c>
      <c r="G77" s="638">
        <f t="shared" si="3"/>
        <v>0.42495617949761877</v>
      </c>
    </row>
    <row r="78" spans="1:7" x14ac:dyDescent="0.25">
      <c r="A78" s="1103">
        <v>44778</v>
      </c>
      <c r="B78" s="1099" t="s">
        <v>89</v>
      </c>
      <c r="C78" s="1099">
        <v>7084.65</v>
      </c>
      <c r="D78" s="638">
        <f t="shared" si="4"/>
        <v>-1.5384615384615385E-2</v>
      </c>
      <c r="E78" s="638">
        <f t="shared" si="5"/>
        <v>3.8697299549121183E-3</v>
      </c>
      <c r="F78" s="638">
        <f t="shared" si="2"/>
        <v>-0.43316272120611921</v>
      </c>
      <c r="G78" s="638">
        <f t="shared" si="3"/>
        <v>0.41777810582150382</v>
      </c>
    </row>
    <row r="79" spans="1:7" x14ac:dyDescent="0.25">
      <c r="A79" s="1103">
        <v>44781</v>
      </c>
      <c r="B79" s="1099" t="s">
        <v>89</v>
      </c>
      <c r="C79" s="1099">
        <v>7086.84</v>
      </c>
      <c r="D79" s="638">
        <f t="shared" si="4"/>
        <v>0</v>
      </c>
      <c r="E79" s="638">
        <f t="shared" si="5"/>
        <v>3.0911901081923728E-4</v>
      </c>
      <c r="F79" s="638">
        <f t="shared" si="2"/>
        <v>-0.43229455425840208</v>
      </c>
      <c r="G79" s="638">
        <f t="shared" si="3"/>
        <v>0.43229455425840208</v>
      </c>
    </row>
    <row r="80" spans="1:7" x14ac:dyDescent="0.25">
      <c r="A80" s="1103">
        <v>44782</v>
      </c>
      <c r="B80" s="1099" t="s">
        <v>89</v>
      </c>
      <c r="C80" s="1099">
        <v>7102.87</v>
      </c>
      <c r="D80" s="638">
        <f t="shared" si="4"/>
        <v>0</v>
      </c>
      <c r="E80" s="638">
        <f t="shared" si="5"/>
        <v>2.2619390306539647E-3</v>
      </c>
      <c r="F80" s="638">
        <f t="shared" si="2"/>
        <v>-0.43277070113956401</v>
      </c>
      <c r="G80" s="638">
        <f t="shared" si="3"/>
        <v>0.43277070113956401</v>
      </c>
    </row>
    <row r="81" spans="1:7" x14ac:dyDescent="0.25">
      <c r="A81" s="1103">
        <v>44783</v>
      </c>
      <c r="B81" s="1099" t="s">
        <v>90</v>
      </c>
      <c r="C81" s="1099">
        <v>7086.23</v>
      </c>
      <c r="D81" s="638">
        <f t="shared" si="4"/>
        <v>-7.8125E-3</v>
      </c>
      <c r="E81" s="638">
        <f t="shared" si="5"/>
        <v>-2.3427149870404959E-3</v>
      </c>
      <c r="F81" s="638">
        <f t="shared" si="2"/>
        <v>-0.43164797010081701</v>
      </c>
      <c r="G81" s="638">
        <f t="shared" si="3"/>
        <v>0.42383547010081701</v>
      </c>
    </row>
    <row r="82" spans="1:7" x14ac:dyDescent="0.25">
      <c r="A82" s="1103">
        <v>44784</v>
      </c>
      <c r="B82" s="1099" t="s">
        <v>88</v>
      </c>
      <c r="C82" s="1099">
        <v>7160.38</v>
      </c>
      <c r="D82" s="638">
        <f t="shared" si="4"/>
        <v>2.3622047244094488E-2</v>
      </c>
      <c r="E82" s="638">
        <f t="shared" si="5"/>
        <v>1.0463956151578562E-2</v>
      </c>
      <c r="F82" s="638">
        <f t="shared" si="2"/>
        <v>-0.43477056023138932</v>
      </c>
      <c r="G82" s="638">
        <f t="shared" si="3"/>
        <v>0.45839260747548383</v>
      </c>
    </row>
  </sheetData>
  <mergeCells count="9">
    <mergeCell ref="I10:J10"/>
    <mergeCell ref="I13:J13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320CD-358C-436F-8538-D97D93E4F605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3" max="3" width="10.85546875" bestFit="1" customWidth="1"/>
    <col min="4" max="4" width="23.140625" bestFit="1" customWidth="1"/>
    <col min="5" max="5" width="20.7109375" bestFit="1" customWidth="1"/>
    <col min="6" max="6" width="22.42578125" bestFit="1" customWidth="1"/>
    <col min="7" max="7" width="21.7109375" bestFit="1" customWidth="1"/>
    <col min="9" max="9" width="16" bestFit="1" customWidth="1"/>
    <col min="10" max="10" width="9.85546875" bestFit="1" customWidth="1"/>
    <col min="11" max="12" width="12.42578125" bestFit="1" customWidth="1"/>
    <col min="13" max="13" width="22.85546875" bestFit="1" customWidth="1"/>
    <col min="14" max="15" width="6" bestFit="1" customWidth="1"/>
  </cols>
  <sheetData>
    <row r="1" spans="1:15" x14ac:dyDescent="0.25">
      <c r="A1" s="1" t="s">
        <v>0</v>
      </c>
      <c r="B1" s="4" t="s">
        <v>303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x14ac:dyDescent="0.25">
      <c r="A2" s="1097">
        <v>44621</v>
      </c>
      <c r="B2" s="1099">
        <v>392.5</v>
      </c>
      <c r="C2" s="1099">
        <v>6921.44</v>
      </c>
      <c r="D2" s="638"/>
      <c r="E2" s="638"/>
      <c r="F2" s="638"/>
      <c r="G2" s="638"/>
    </row>
    <row r="3" spans="1:15" ht="15.75" thickBot="1" x14ac:dyDescent="0.3">
      <c r="A3" s="1097">
        <v>44622</v>
      </c>
      <c r="B3" s="1099">
        <v>367.5</v>
      </c>
      <c r="C3" s="1099">
        <v>6868.4</v>
      </c>
      <c r="D3" s="638">
        <f>(B3-B2)/B2</f>
        <v>-6.3694267515923567E-2</v>
      </c>
      <c r="E3" s="638">
        <f>(C3-C2)/C2</f>
        <v>-7.6631452414526405E-3</v>
      </c>
      <c r="F3" s="1100">
        <f>I12</f>
        <v>0.12934469593339193</v>
      </c>
      <c r="G3" s="1100">
        <f>K7</f>
        <v>0.60937326129453839</v>
      </c>
      <c r="I3" s="994" t="s">
        <v>673</v>
      </c>
      <c r="J3" s="994"/>
      <c r="K3" s="994"/>
      <c r="L3" s="994"/>
      <c r="M3" s="994"/>
      <c r="N3" s="994"/>
      <c r="O3" s="994"/>
    </row>
    <row r="4" spans="1:15" ht="15.75" thickTop="1" x14ac:dyDescent="0.25">
      <c r="A4" s="1097">
        <v>44624</v>
      </c>
      <c r="B4" s="1099">
        <v>392.5</v>
      </c>
      <c r="C4" s="1099">
        <v>6928.32</v>
      </c>
      <c r="D4" s="638">
        <f t="shared" ref="D4:D67" si="0">(B4-B3)/B3</f>
        <v>6.8027210884353748E-2</v>
      </c>
      <c r="E4" s="638">
        <f t="shared" ref="E4:E67" si="1">(C4-C3)/C3</f>
        <v>8.7240114145943851E-3</v>
      </c>
      <c r="F4" s="638"/>
      <c r="G4" s="638"/>
      <c r="I4" s="995" t="s">
        <v>664</v>
      </c>
      <c r="J4" s="996"/>
      <c r="K4" s="999" t="s">
        <v>665</v>
      </c>
      <c r="L4" s="1000"/>
      <c r="M4" s="392" t="s">
        <v>666</v>
      </c>
      <c r="N4" s="1000" t="s">
        <v>667</v>
      </c>
      <c r="O4" s="1002" t="s">
        <v>630</v>
      </c>
    </row>
    <row r="5" spans="1:15" ht="15.75" thickBot="1" x14ac:dyDescent="0.3">
      <c r="A5" s="1097">
        <v>44627</v>
      </c>
      <c r="B5" s="1099">
        <v>382.5</v>
      </c>
      <c r="C5" s="1099">
        <v>6869.06</v>
      </c>
      <c r="D5" s="638">
        <f t="shared" si="0"/>
        <v>-2.5477707006369428E-2</v>
      </c>
      <c r="E5" s="638">
        <f t="shared" si="1"/>
        <v>-8.5533000785182143E-3</v>
      </c>
      <c r="F5" s="638"/>
      <c r="G5" s="638"/>
      <c r="I5" s="997"/>
      <c r="J5" s="998"/>
      <c r="K5" s="393" t="s">
        <v>668</v>
      </c>
      <c r="L5" s="394" t="s">
        <v>669</v>
      </c>
      <c r="M5" s="394" t="s">
        <v>670</v>
      </c>
      <c r="N5" s="1001"/>
      <c r="O5" s="1003"/>
    </row>
    <row r="6" spans="1:15" ht="17.25" customHeight="1" thickTop="1" x14ac:dyDescent="0.25">
      <c r="A6" s="1097">
        <v>44628</v>
      </c>
      <c r="B6" s="1099">
        <v>365</v>
      </c>
      <c r="C6" s="1099">
        <v>6814.18</v>
      </c>
      <c r="D6" s="638">
        <f t="shared" si="0"/>
        <v>-4.5751633986928102E-2</v>
      </c>
      <c r="E6" s="638">
        <f t="shared" si="1"/>
        <v>-7.9894483379094241E-3</v>
      </c>
      <c r="F6" s="638"/>
      <c r="G6" s="638"/>
      <c r="I6" s="1004" t="s">
        <v>671</v>
      </c>
      <c r="J6" s="395" t="s">
        <v>672</v>
      </c>
      <c r="K6" s="396">
        <v>2544559.5320579307</v>
      </c>
      <c r="L6" s="397">
        <v>5438763.2590657286</v>
      </c>
      <c r="M6" s="398"/>
      <c r="N6" s="397">
        <v>0.4678562774021231</v>
      </c>
      <c r="O6" s="399">
        <v>0.64167133711382585</v>
      </c>
    </row>
    <row r="7" spans="1:15" ht="15.75" thickBot="1" x14ac:dyDescent="0.3">
      <c r="A7" s="1097">
        <v>44629</v>
      </c>
      <c r="B7" s="1099">
        <v>347.5</v>
      </c>
      <c r="C7" s="1099">
        <v>6864.44</v>
      </c>
      <c r="D7" s="638">
        <f t="shared" si="0"/>
        <v>-4.7945205479452052E-2</v>
      </c>
      <c r="E7" s="638">
        <f t="shared" si="1"/>
        <v>7.3757957670621127E-3</v>
      </c>
      <c r="F7" s="638"/>
      <c r="G7" s="638"/>
      <c r="I7" s="1005"/>
      <c r="J7" s="400" t="s">
        <v>679</v>
      </c>
      <c r="K7" s="401">
        <v>0.60937326129453839</v>
      </c>
      <c r="L7" s="402">
        <v>0.53401586465093898</v>
      </c>
      <c r="M7" s="402">
        <v>0.1494469230297375</v>
      </c>
      <c r="N7" s="402">
        <v>1.1411145279229804</v>
      </c>
      <c r="O7" s="403">
        <v>0.25859389785155568</v>
      </c>
    </row>
    <row r="8" spans="1:15" ht="15.75" thickTop="1" x14ac:dyDescent="0.25">
      <c r="A8" s="1097">
        <v>44630</v>
      </c>
      <c r="B8" s="1099">
        <v>340</v>
      </c>
      <c r="C8" s="1099">
        <v>6924</v>
      </c>
      <c r="D8" s="638">
        <f t="shared" si="0"/>
        <v>-2.1582733812949641E-2</v>
      </c>
      <c r="E8" s="638">
        <f t="shared" si="1"/>
        <v>8.6765999848495146E-3</v>
      </c>
      <c r="F8" s="638"/>
      <c r="G8" s="638"/>
      <c r="I8" s="1006" t="s">
        <v>708</v>
      </c>
      <c r="J8" s="1006"/>
      <c r="K8" s="1006"/>
      <c r="L8" s="1006"/>
      <c r="M8" s="1006"/>
      <c r="N8" s="1006"/>
      <c r="O8" s="1006"/>
    </row>
    <row r="9" spans="1:15" x14ac:dyDescent="0.25">
      <c r="A9" s="1097">
        <v>44631</v>
      </c>
      <c r="B9" s="1099">
        <v>332.5</v>
      </c>
      <c r="C9" s="1099">
        <v>6922.6</v>
      </c>
      <c r="D9" s="638">
        <f t="shared" si="0"/>
        <v>-2.2058823529411766E-2</v>
      </c>
      <c r="E9" s="638">
        <f t="shared" si="1"/>
        <v>-2.0219526285378917E-4</v>
      </c>
      <c r="F9" s="638"/>
      <c r="G9" s="638"/>
    </row>
    <row r="10" spans="1:15" ht="15.75" thickBot="1" x14ac:dyDescent="0.3">
      <c r="A10" s="1097">
        <v>44634</v>
      </c>
      <c r="B10" s="1099">
        <v>350</v>
      </c>
      <c r="C10" s="1099">
        <v>6952.2</v>
      </c>
      <c r="D10" s="638">
        <f t="shared" si="0"/>
        <v>5.2631578947368418E-2</v>
      </c>
      <c r="E10" s="638">
        <f t="shared" si="1"/>
        <v>4.2758501141188935E-3</v>
      </c>
      <c r="F10" s="638"/>
      <c r="G10" s="638"/>
      <c r="I10" s="994" t="s">
        <v>674</v>
      </c>
      <c r="J10" s="994"/>
      <c r="K10" s="391"/>
    </row>
    <row r="11" spans="1:15" ht="16.5" thickTop="1" thickBot="1" x14ac:dyDescent="0.3">
      <c r="A11" s="1097">
        <v>44635</v>
      </c>
      <c r="B11" s="1099">
        <v>372.5</v>
      </c>
      <c r="C11" s="1099">
        <v>6918.18</v>
      </c>
      <c r="D11" s="638">
        <f t="shared" si="0"/>
        <v>6.4285714285714279E-2</v>
      </c>
      <c r="E11" s="638">
        <f t="shared" si="1"/>
        <v>-4.8934150340898602E-3</v>
      </c>
      <c r="F11" s="638"/>
      <c r="G11" s="638"/>
      <c r="I11" s="442" t="s">
        <v>675</v>
      </c>
      <c r="J11" s="443" t="s">
        <v>676</v>
      </c>
      <c r="K11" s="391"/>
    </row>
    <row r="12" spans="1:15" ht="16.5" thickTop="1" thickBot="1" x14ac:dyDescent="0.3">
      <c r="A12" s="1097">
        <v>44636</v>
      </c>
      <c r="B12" s="1099">
        <v>375</v>
      </c>
      <c r="C12" s="1099">
        <v>6992.39</v>
      </c>
      <c r="D12" s="638">
        <f t="shared" si="0"/>
        <v>6.7114093959731542E-3</v>
      </c>
      <c r="E12" s="638">
        <f t="shared" si="1"/>
        <v>1.0726809652249585E-2</v>
      </c>
      <c r="F12" s="638"/>
      <c r="G12" s="638"/>
      <c r="I12" s="444">
        <v>0.12934469593339193</v>
      </c>
      <c r="J12" s="445">
        <v>2</v>
      </c>
      <c r="K12" s="391"/>
    </row>
    <row r="13" spans="1:15" ht="15.75" thickTop="1" x14ac:dyDescent="0.25">
      <c r="A13" s="1097">
        <v>44637</v>
      </c>
      <c r="B13" s="1099">
        <v>375</v>
      </c>
      <c r="C13" s="1099">
        <v>6964.38</v>
      </c>
      <c r="D13" s="638">
        <f t="shared" si="0"/>
        <v>0</v>
      </c>
      <c r="E13" s="638">
        <f t="shared" si="1"/>
        <v>-4.0057834302720842E-3</v>
      </c>
      <c r="F13" s="638"/>
      <c r="G13" s="638"/>
    </row>
    <row r="14" spans="1:15" x14ac:dyDescent="0.25">
      <c r="A14" s="1097">
        <v>44638</v>
      </c>
      <c r="B14" s="1099">
        <v>350</v>
      </c>
      <c r="C14" s="1099">
        <v>6954.96</v>
      </c>
      <c r="D14" s="638">
        <f t="shared" si="0"/>
        <v>-6.6666666666666666E-2</v>
      </c>
      <c r="E14" s="638">
        <f t="shared" si="1"/>
        <v>-1.3525970725319515E-3</v>
      </c>
      <c r="F14" s="638"/>
      <c r="G14" s="638"/>
    </row>
    <row r="15" spans="1:15" x14ac:dyDescent="0.25">
      <c r="A15" s="1097">
        <v>44641</v>
      </c>
      <c r="B15" s="1099">
        <v>347.5</v>
      </c>
      <c r="C15" s="1099">
        <v>6955.18</v>
      </c>
      <c r="D15" s="638">
        <f t="shared" si="0"/>
        <v>-7.1428571428571426E-3</v>
      </c>
      <c r="E15" s="638">
        <f t="shared" si="1"/>
        <v>3.1632101406802434E-5</v>
      </c>
      <c r="F15" s="638"/>
      <c r="G15" s="638"/>
    </row>
    <row r="16" spans="1:15" x14ac:dyDescent="0.25">
      <c r="A16" s="1097">
        <v>44642</v>
      </c>
      <c r="B16" s="1099">
        <v>345</v>
      </c>
      <c r="C16" s="1099">
        <v>7000.82</v>
      </c>
      <c r="D16" s="638">
        <f t="shared" si="0"/>
        <v>-7.1942446043165471E-3</v>
      </c>
      <c r="E16" s="638">
        <f t="shared" si="1"/>
        <v>6.562015648768172E-3</v>
      </c>
      <c r="F16" s="638"/>
      <c r="G16" s="638"/>
    </row>
    <row r="17" spans="1:16" x14ac:dyDescent="0.25">
      <c r="A17" s="1097">
        <v>44643</v>
      </c>
      <c r="B17" s="1099">
        <v>337.5</v>
      </c>
      <c r="C17" s="1099">
        <v>6996.11</v>
      </c>
      <c r="D17" s="638">
        <f t="shared" si="0"/>
        <v>-2.1739130434782608E-2</v>
      </c>
      <c r="E17" s="638">
        <f t="shared" si="1"/>
        <v>-6.7277833168115115E-4</v>
      </c>
      <c r="F17" s="638"/>
      <c r="G17" s="638"/>
    </row>
    <row r="18" spans="1:16" x14ac:dyDescent="0.25">
      <c r="A18" s="1097">
        <v>44644</v>
      </c>
      <c r="B18" s="1099">
        <v>340</v>
      </c>
      <c r="C18" s="1099">
        <v>7049.68</v>
      </c>
      <c r="D18" s="638">
        <f t="shared" si="0"/>
        <v>7.4074074074074077E-3</v>
      </c>
      <c r="E18" s="638">
        <f t="shared" si="1"/>
        <v>7.65711230955497E-3</v>
      </c>
      <c r="F18" s="638"/>
      <c r="G18" s="638"/>
    </row>
    <row r="19" spans="1:16" x14ac:dyDescent="0.25">
      <c r="A19" s="1097">
        <v>44645</v>
      </c>
      <c r="B19" s="1099">
        <v>335</v>
      </c>
      <c r="C19" s="1099">
        <v>7002.53</v>
      </c>
      <c r="D19" s="638">
        <f t="shared" si="0"/>
        <v>-1.4705882352941176E-2</v>
      </c>
      <c r="E19" s="638">
        <f t="shared" si="1"/>
        <v>-6.6882468424099457E-3</v>
      </c>
      <c r="F19" s="638"/>
      <c r="G19" s="638"/>
    </row>
    <row r="20" spans="1:16" x14ac:dyDescent="0.25">
      <c r="A20" s="1097">
        <v>44648</v>
      </c>
      <c r="B20" s="1099">
        <v>320</v>
      </c>
      <c r="C20" s="1099">
        <v>7049.6</v>
      </c>
      <c r="D20" s="638">
        <f t="shared" si="0"/>
        <v>-4.4776119402985072E-2</v>
      </c>
      <c r="E20" s="638">
        <f t="shared" si="1"/>
        <v>6.7218562433864074E-3</v>
      </c>
      <c r="F20" s="638"/>
      <c r="G20" s="638"/>
    </row>
    <row r="21" spans="1:16" x14ac:dyDescent="0.25">
      <c r="A21" s="1097">
        <v>44649</v>
      </c>
      <c r="B21" s="1099">
        <v>330</v>
      </c>
      <c r="C21" s="1099">
        <v>7011.68</v>
      </c>
      <c r="D21" s="638">
        <f t="shared" si="0"/>
        <v>3.125E-2</v>
      </c>
      <c r="E21" s="638">
        <f t="shared" si="1"/>
        <v>-5.3790285973672365E-3</v>
      </c>
      <c r="F21" s="638"/>
      <c r="G21" s="638"/>
    </row>
    <row r="22" spans="1:16" x14ac:dyDescent="0.25">
      <c r="A22" s="1097">
        <v>44650</v>
      </c>
      <c r="B22" s="1099">
        <v>357.5</v>
      </c>
      <c r="C22" s="1099">
        <v>7053.18</v>
      </c>
      <c r="D22" s="638">
        <f t="shared" si="0"/>
        <v>8.3333333333333329E-2</v>
      </c>
      <c r="E22" s="638">
        <f t="shared" si="1"/>
        <v>5.9186956620952465E-3</v>
      </c>
      <c r="F22" s="638"/>
      <c r="G22" s="638"/>
      <c r="P22" s="391"/>
    </row>
    <row r="23" spans="1:16" x14ac:dyDescent="0.25">
      <c r="A23" s="1097">
        <v>44651</v>
      </c>
      <c r="B23" s="1099">
        <v>370</v>
      </c>
      <c r="C23" s="1099">
        <v>7071.44</v>
      </c>
      <c r="D23" s="638">
        <f t="shared" si="0"/>
        <v>3.4965034965034968E-2</v>
      </c>
      <c r="E23" s="638">
        <f t="shared" si="1"/>
        <v>2.5889031614107832E-3</v>
      </c>
      <c r="F23" s="638"/>
      <c r="G23" s="638"/>
      <c r="P23" s="391"/>
    </row>
    <row r="24" spans="1:16" x14ac:dyDescent="0.25">
      <c r="A24" s="1097">
        <v>44652</v>
      </c>
      <c r="B24" s="1099">
        <v>387.5</v>
      </c>
      <c r="C24" s="1099">
        <v>7078.75</v>
      </c>
      <c r="D24" s="638">
        <f t="shared" si="0"/>
        <v>4.72972972972973E-2</v>
      </c>
      <c r="E24" s="638">
        <f t="shared" si="1"/>
        <v>1.033735703053466E-3</v>
      </c>
      <c r="F24" s="638"/>
      <c r="G24" s="638"/>
      <c r="P24" s="391"/>
    </row>
    <row r="25" spans="1:16" x14ac:dyDescent="0.25">
      <c r="A25" s="1097">
        <v>44655</v>
      </c>
      <c r="B25" s="1099">
        <v>395</v>
      </c>
      <c r="C25" s="1099">
        <v>7116.21</v>
      </c>
      <c r="D25" s="638">
        <f t="shared" si="0"/>
        <v>1.935483870967742E-2</v>
      </c>
      <c r="E25" s="638">
        <f t="shared" si="1"/>
        <v>5.2918947554299895E-3</v>
      </c>
      <c r="F25" s="638"/>
      <c r="G25" s="638"/>
      <c r="P25" s="391"/>
    </row>
    <row r="26" spans="1:16" x14ac:dyDescent="0.25">
      <c r="A26" s="1097">
        <v>44656</v>
      </c>
      <c r="B26" s="1099">
        <v>392.5</v>
      </c>
      <c r="C26" s="1099">
        <v>7148.29</v>
      </c>
      <c r="D26" s="638">
        <f t="shared" si="0"/>
        <v>-6.3291139240506328E-3</v>
      </c>
      <c r="E26" s="638">
        <f t="shared" si="1"/>
        <v>4.5080176104977127E-3</v>
      </c>
      <c r="F26" s="638"/>
      <c r="G26" s="638"/>
      <c r="P26" s="391"/>
    </row>
    <row r="27" spans="1:16" ht="15.75" customHeight="1" x14ac:dyDescent="0.25">
      <c r="A27" s="1097">
        <v>44657</v>
      </c>
      <c r="B27" s="1099">
        <v>392.5</v>
      </c>
      <c r="C27" s="1099">
        <v>7104.21</v>
      </c>
      <c r="D27" s="638">
        <f t="shared" si="0"/>
        <v>0</v>
      </c>
      <c r="E27" s="638">
        <f t="shared" si="1"/>
        <v>-6.1665097526820995E-3</v>
      </c>
      <c r="F27" s="638"/>
      <c r="G27" s="638"/>
      <c r="P27" s="391"/>
    </row>
    <row r="28" spans="1:16" x14ac:dyDescent="0.25">
      <c r="A28" s="1097">
        <v>44658</v>
      </c>
      <c r="B28" s="1099">
        <v>392.5</v>
      </c>
      <c r="C28" s="1099">
        <v>7127.36</v>
      </c>
      <c r="D28" s="638">
        <f t="shared" si="0"/>
        <v>0</v>
      </c>
      <c r="E28" s="638">
        <f t="shared" si="1"/>
        <v>3.2586311496985076E-3</v>
      </c>
      <c r="F28" s="638"/>
      <c r="G28" s="638"/>
    </row>
    <row r="29" spans="1:16" x14ac:dyDescent="0.25">
      <c r="A29" s="1097">
        <v>44659</v>
      </c>
      <c r="B29" s="1099">
        <v>387.5</v>
      </c>
      <c r="C29" s="1099">
        <v>7210.83</v>
      </c>
      <c r="D29" s="638">
        <f t="shared" si="0"/>
        <v>-1.2738853503184714E-2</v>
      </c>
      <c r="E29" s="638">
        <f t="shared" si="1"/>
        <v>1.1711208638261609E-2</v>
      </c>
      <c r="F29" s="638"/>
      <c r="G29" s="638"/>
    </row>
    <row r="30" spans="1:16" x14ac:dyDescent="0.25">
      <c r="A30" s="1097">
        <v>44662</v>
      </c>
      <c r="B30" s="1099">
        <v>400</v>
      </c>
      <c r="C30" s="1099">
        <v>7203.79</v>
      </c>
      <c r="D30" s="638">
        <f t="shared" si="0"/>
        <v>3.2258064516129031E-2</v>
      </c>
      <c r="E30" s="638">
        <f t="shared" si="1"/>
        <v>-9.7630924595365075E-4</v>
      </c>
      <c r="F30" s="638"/>
      <c r="G30" s="638"/>
    </row>
    <row r="31" spans="1:16" x14ac:dyDescent="0.25">
      <c r="A31" s="1097">
        <v>44663</v>
      </c>
      <c r="B31" s="1099">
        <v>372.5</v>
      </c>
      <c r="C31" s="1099">
        <v>7214.78</v>
      </c>
      <c r="D31" s="638">
        <f t="shared" si="0"/>
        <v>-6.8750000000000006E-2</v>
      </c>
      <c r="E31" s="638">
        <f t="shared" si="1"/>
        <v>1.5255858374549761E-3</v>
      </c>
      <c r="F31" s="638"/>
      <c r="G31" s="638"/>
    </row>
    <row r="32" spans="1:16" x14ac:dyDescent="0.25">
      <c r="A32" s="1097">
        <v>44664</v>
      </c>
      <c r="B32" s="1099">
        <v>375</v>
      </c>
      <c r="C32" s="1099">
        <v>7262.77</v>
      </c>
      <c r="D32" s="638">
        <f t="shared" si="0"/>
        <v>6.7114093959731542E-3</v>
      </c>
      <c r="E32" s="638">
        <f t="shared" si="1"/>
        <v>6.6516234729265059E-3</v>
      </c>
      <c r="F32" s="638"/>
      <c r="G32" s="638"/>
    </row>
    <row r="33" spans="1:7" x14ac:dyDescent="0.25">
      <c r="A33" s="1097">
        <v>44665</v>
      </c>
      <c r="B33" s="1099">
        <v>370</v>
      </c>
      <c r="C33" s="1099">
        <v>7235.53</v>
      </c>
      <c r="D33" s="638">
        <f t="shared" si="0"/>
        <v>-1.3333333333333334E-2</v>
      </c>
      <c r="E33" s="638">
        <f t="shared" si="1"/>
        <v>-3.7506350882653161E-3</v>
      </c>
      <c r="F33" s="638"/>
      <c r="G33" s="638"/>
    </row>
    <row r="34" spans="1:7" x14ac:dyDescent="0.25">
      <c r="A34" s="1097">
        <v>44669</v>
      </c>
      <c r="B34" s="1099">
        <v>365</v>
      </c>
      <c r="C34" s="1099">
        <v>7275.28</v>
      </c>
      <c r="D34" s="638">
        <f t="shared" si="0"/>
        <v>-1.3513513513513514E-2</v>
      </c>
      <c r="E34" s="638">
        <f t="shared" si="1"/>
        <v>5.4937233347107954E-3</v>
      </c>
      <c r="F34" s="638"/>
      <c r="G34" s="638"/>
    </row>
    <row r="35" spans="1:7" x14ac:dyDescent="0.25">
      <c r="A35" s="1097">
        <v>44670</v>
      </c>
      <c r="B35" s="1099">
        <v>357.5</v>
      </c>
      <c r="C35" s="1099">
        <v>7199.23</v>
      </c>
      <c r="D35" s="638">
        <f t="shared" si="0"/>
        <v>-2.0547945205479451E-2</v>
      </c>
      <c r="E35" s="638">
        <f t="shared" si="1"/>
        <v>-1.0453205924720448E-2</v>
      </c>
      <c r="F35" s="638"/>
      <c r="G35" s="638"/>
    </row>
    <row r="36" spans="1:7" x14ac:dyDescent="0.25">
      <c r="A36" s="1097">
        <v>44671</v>
      </c>
      <c r="B36" s="1099">
        <v>345</v>
      </c>
      <c r="C36" s="1099">
        <v>7227.36</v>
      </c>
      <c r="D36" s="638">
        <f t="shared" si="0"/>
        <v>-3.4965034965034968E-2</v>
      </c>
      <c r="E36" s="638">
        <f t="shared" si="1"/>
        <v>3.9073623151364952E-3</v>
      </c>
      <c r="F36" s="638"/>
      <c r="G36" s="638"/>
    </row>
    <row r="37" spans="1:7" x14ac:dyDescent="0.25">
      <c r="A37" s="1097">
        <v>44672</v>
      </c>
      <c r="B37" s="1099">
        <v>330</v>
      </c>
      <c r="C37" s="1099">
        <v>7276.19</v>
      </c>
      <c r="D37" s="638">
        <f t="shared" si="0"/>
        <v>-4.3478260869565216E-2</v>
      </c>
      <c r="E37" s="638">
        <f t="shared" si="1"/>
        <v>6.7562706161032422E-3</v>
      </c>
      <c r="F37" s="638"/>
      <c r="G37" s="638"/>
    </row>
    <row r="38" spans="1:7" x14ac:dyDescent="0.25">
      <c r="A38" s="1097">
        <v>44673</v>
      </c>
      <c r="B38" s="1099">
        <v>330</v>
      </c>
      <c r="C38" s="1099">
        <v>7225.6</v>
      </c>
      <c r="D38" s="638">
        <f t="shared" si="0"/>
        <v>0</v>
      </c>
      <c r="E38" s="638">
        <f t="shared" si="1"/>
        <v>-6.9528145911526831E-3</v>
      </c>
      <c r="F38" s="638"/>
      <c r="G38" s="638"/>
    </row>
    <row r="39" spans="1:7" x14ac:dyDescent="0.25">
      <c r="A39" s="1097">
        <v>44676</v>
      </c>
      <c r="B39" s="1099">
        <v>332.5</v>
      </c>
      <c r="C39" s="1099">
        <v>7215.97</v>
      </c>
      <c r="D39" s="638">
        <f t="shared" si="0"/>
        <v>7.575757575757576E-3</v>
      </c>
      <c r="E39" s="638">
        <f t="shared" si="1"/>
        <v>-1.3327612931798203E-3</v>
      </c>
      <c r="F39" s="638"/>
      <c r="G39" s="638"/>
    </row>
    <row r="40" spans="1:7" x14ac:dyDescent="0.25">
      <c r="A40" s="1097">
        <v>44677</v>
      </c>
      <c r="B40" s="1099">
        <v>327.5</v>
      </c>
      <c r="C40" s="1099">
        <v>7232.15</v>
      </c>
      <c r="D40" s="638">
        <f t="shared" si="0"/>
        <v>-1.5037593984962405E-2</v>
      </c>
      <c r="E40" s="638">
        <f t="shared" si="1"/>
        <v>2.2422487898369008E-3</v>
      </c>
      <c r="F40" s="638"/>
      <c r="G40" s="638"/>
    </row>
    <row r="41" spans="1:7" x14ac:dyDescent="0.25">
      <c r="A41" s="1097">
        <v>44678</v>
      </c>
      <c r="B41" s="1099">
        <v>317.5</v>
      </c>
      <c r="C41" s="1099">
        <v>7196.76</v>
      </c>
      <c r="D41" s="638">
        <f t="shared" si="0"/>
        <v>-3.0534351145038167E-2</v>
      </c>
      <c r="E41" s="638">
        <f t="shared" si="1"/>
        <v>-4.8934272657507683E-3</v>
      </c>
      <c r="F41" s="638"/>
      <c r="G41" s="638"/>
    </row>
    <row r="42" spans="1:7" x14ac:dyDescent="0.25">
      <c r="A42" s="1097">
        <v>44679</v>
      </c>
      <c r="B42" s="1099">
        <v>310</v>
      </c>
      <c r="C42" s="1099">
        <v>7228.91</v>
      </c>
      <c r="D42" s="638">
        <f t="shared" si="0"/>
        <v>-2.3622047244094488E-2</v>
      </c>
      <c r="E42" s="638">
        <f t="shared" si="1"/>
        <v>4.4672880574035583E-3</v>
      </c>
      <c r="F42" s="638"/>
      <c r="G42" s="638"/>
    </row>
    <row r="43" spans="1:7" x14ac:dyDescent="0.25">
      <c r="A43" s="1097">
        <v>44690</v>
      </c>
      <c r="B43" s="1099">
        <v>305</v>
      </c>
      <c r="C43" s="1099">
        <v>6909.75</v>
      </c>
      <c r="D43" s="638">
        <f t="shared" si="0"/>
        <v>-1.6129032258064516E-2</v>
      </c>
      <c r="E43" s="638">
        <f t="shared" si="1"/>
        <v>-4.4150501251225958E-2</v>
      </c>
      <c r="F43" s="638"/>
      <c r="G43" s="638"/>
    </row>
    <row r="44" spans="1:7" x14ac:dyDescent="0.25">
      <c r="A44" s="1097">
        <v>44691</v>
      </c>
      <c r="B44" s="1099">
        <v>305</v>
      </c>
      <c r="C44" s="1099">
        <v>6819.79</v>
      </c>
      <c r="D44" s="638">
        <f t="shared" si="0"/>
        <v>0</v>
      </c>
      <c r="E44" s="638">
        <f t="shared" si="1"/>
        <v>-1.3019284344585555E-2</v>
      </c>
      <c r="F44" s="638"/>
      <c r="G44" s="638"/>
    </row>
    <row r="45" spans="1:7" x14ac:dyDescent="0.25">
      <c r="A45" s="1097">
        <v>44692</v>
      </c>
      <c r="B45" s="1099">
        <v>305</v>
      </c>
      <c r="C45" s="1099">
        <v>6816.2</v>
      </c>
      <c r="D45" s="638">
        <f t="shared" si="0"/>
        <v>0</v>
      </c>
      <c r="E45" s="638">
        <f t="shared" si="1"/>
        <v>-5.264091709568983E-4</v>
      </c>
      <c r="F45" s="638"/>
      <c r="G45" s="638"/>
    </row>
    <row r="46" spans="1:7" x14ac:dyDescent="0.25">
      <c r="A46" s="1097">
        <v>44693</v>
      </c>
      <c r="B46" s="1099">
        <v>300</v>
      </c>
      <c r="C46" s="1099">
        <v>6599.83</v>
      </c>
      <c r="D46" s="638">
        <f t="shared" si="0"/>
        <v>-1.6393442622950821E-2</v>
      </c>
      <c r="E46" s="638">
        <f t="shared" si="1"/>
        <v>-3.1743493442093818E-2</v>
      </c>
      <c r="F46" s="638"/>
      <c r="G46" s="638"/>
    </row>
    <row r="47" spans="1:7" x14ac:dyDescent="0.25">
      <c r="A47" s="1097">
        <v>44694</v>
      </c>
      <c r="B47" s="1099">
        <v>300</v>
      </c>
      <c r="C47" s="1099">
        <v>6597.99</v>
      </c>
      <c r="D47" s="638">
        <f t="shared" si="0"/>
        <v>0</v>
      </c>
      <c r="E47" s="638">
        <f t="shared" si="1"/>
        <v>-2.7879505987277636E-4</v>
      </c>
      <c r="F47" s="638"/>
      <c r="G47" s="638"/>
    </row>
    <row r="48" spans="1:7" x14ac:dyDescent="0.25">
      <c r="A48" s="1097">
        <v>44698</v>
      </c>
      <c r="B48" s="1099">
        <v>312.5</v>
      </c>
      <c r="C48" s="1099">
        <v>6644.46</v>
      </c>
      <c r="D48" s="638">
        <f t="shared" si="0"/>
        <v>4.1666666666666664E-2</v>
      </c>
      <c r="E48" s="638">
        <f t="shared" si="1"/>
        <v>7.0430540209973427E-3</v>
      </c>
      <c r="F48" s="638"/>
      <c r="G48" s="638"/>
    </row>
    <row r="49" spans="1:7" x14ac:dyDescent="0.25">
      <c r="A49" s="1097">
        <v>44699</v>
      </c>
      <c r="B49" s="1099">
        <v>330</v>
      </c>
      <c r="C49" s="1099">
        <v>6793.41</v>
      </c>
      <c r="D49" s="638">
        <f t="shared" si="0"/>
        <v>5.6000000000000001E-2</v>
      </c>
      <c r="E49" s="638">
        <f t="shared" si="1"/>
        <v>2.2417171598594892E-2</v>
      </c>
      <c r="F49" s="638"/>
      <c r="G49" s="638"/>
    </row>
    <row r="50" spans="1:7" x14ac:dyDescent="0.25">
      <c r="A50" s="1097">
        <v>44700</v>
      </c>
      <c r="B50" s="1099">
        <v>320</v>
      </c>
      <c r="C50" s="1099">
        <v>6823.33</v>
      </c>
      <c r="D50" s="638">
        <f t="shared" si="0"/>
        <v>-3.0303030303030304E-2</v>
      </c>
      <c r="E50" s="638">
        <f t="shared" si="1"/>
        <v>4.4042682540874276E-3</v>
      </c>
      <c r="F50" s="638"/>
      <c r="G50" s="638"/>
    </row>
    <row r="51" spans="1:7" x14ac:dyDescent="0.25">
      <c r="A51" s="1097">
        <v>44701</v>
      </c>
      <c r="B51" s="1099">
        <v>320</v>
      </c>
      <c r="C51" s="1099">
        <v>6918.14</v>
      </c>
      <c r="D51" s="638">
        <f t="shared" si="0"/>
        <v>0</v>
      </c>
      <c r="E51" s="638">
        <f t="shared" si="1"/>
        <v>1.3894975034184248E-2</v>
      </c>
      <c r="F51" s="638"/>
      <c r="G51" s="638"/>
    </row>
    <row r="52" spans="1:7" x14ac:dyDescent="0.25">
      <c r="A52" s="1097">
        <v>44704</v>
      </c>
      <c r="B52" s="1099">
        <v>327.5</v>
      </c>
      <c r="C52" s="1099">
        <v>6840.77</v>
      </c>
      <c r="D52" s="638">
        <f t="shared" si="0"/>
        <v>2.34375E-2</v>
      </c>
      <c r="E52" s="638">
        <f t="shared" si="1"/>
        <v>-1.1183641845929669E-2</v>
      </c>
      <c r="F52" s="638"/>
      <c r="G52" s="638"/>
    </row>
    <row r="53" spans="1:7" x14ac:dyDescent="0.25">
      <c r="A53" s="1097">
        <v>44705</v>
      </c>
      <c r="B53" s="1099">
        <v>347.5</v>
      </c>
      <c r="C53" s="1099">
        <v>6914.14</v>
      </c>
      <c r="D53" s="638">
        <f t="shared" si="0"/>
        <v>6.1068702290076333E-2</v>
      </c>
      <c r="E53" s="638">
        <f t="shared" si="1"/>
        <v>1.0725400795524464E-2</v>
      </c>
      <c r="F53" s="638"/>
      <c r="G53" s="638"/>
    </row>
    <row r="54" spans="1:7" x14ac:dyDescent="0.25">
      <c r="A54" s="1097">
        <v>44706</v>
      </c>
      <c r="B54" s="1099">
        <v>325</v>
      </c>
      <c r="C54" s="1099">
        <v>6883.5</v>
      </c>
      <c r="D54" s="638">
        <f t="shared" si="0"/>
        <v>-6.4748201438848921E-2</v>
      </c>
      <c r="E54" s="638">
        <f t="shared" si="1"/>
        <v>-4.4314983497586577E-3</v>
      </c>
      <c r="F54" s="638"/>
      <c r="G54" s="638"/>
    </row>
    <row r="55" spans="1:7" x14ac:dyDescent="0.25">
      <c r="A55" s="1097">
        <v>44708</v>
      </c>
      <c r="B55" s="1099">
        <v>325</v>
      </c>
      <c r="C55" s="1099">
        <v>7026.25</v>
      </c>
      <c r="D55" s="638">
        <f t="shared" si="0"/>
        <v>0</v>
      </c>
      <c r="E55" s="638">
        <f t="shared" si="1"/>
        <v>2.0737996658676545E-2</v>
      </c>
      <c r="F55" s="638"/>
      <c r="G55" s="638"/>
    </row>
    <row r="56" spans="1:7" x14ac:dyDescent="0.25">
      <c r="A56" s="1097">
        <v>44711</v>
      </c>
      <c r="B56" s="1099">
        <v>352.5</v>
      </c>
      <c r="C56" s="1099">
        <v>7037.56</v>
      </c>
      <c r="D56" s="638">
        <f t="shared" si="0"/>
        <v>8.461538461538462E-2</v>
      </c>
      <c r="E56" s="638">
        <f t="shared" si="1"/>
        <v>1.6096779932396939E-3</v>
      </c>
      <c r="F56" s="638"/>
      <c r="G56" s="638"/>
    </row>
    <row r="57" spans="1:7" x14ac:dyDescent="0.25">
      <c r="A57" s="1097">
        <v>44712</v>
      </c>
      <c r="B57" s="1099">
        <v>362.5</v>
      </c>
      <c r="C57" s="1099">
        <v>7148.97</v>
      </c>
      <c r="D57" s="638">
        <f t="shared" si="0"/>
        <v>2.8368794326241134E-2</v>
      </c>
      <c r="E57" s="638">
        <f t="shared" si="1"/>
        <v>1.5830770892184202E-2</v>
      </c>
      <c r="F57" s="638"/>
      <c r="G57" s="638"/>
    </row>
    <row r="58" spans="1:7" x14ac:dyDescent="0.25">
      <c r="A58" s="1097">
        <v>44714</v>
      </c>
      <c r="B58" s="1099">
        <v>422.5</v>
      </c>
      <c r="C58" s="1099">
        <v>7148.72</v>
      </c>
      <c r="D58" s="638">
        <f t="shared" si="0"/>
        <v>0.16551724137931034</v>
      </c>
      <c r="E58" s="638">
        <f t="shared" si="1"/>
        <v>-3.4970072611858772E-5</v>
      </c>
      <c r="F58" s="638"/>
      <c r="G58" s="638"/>
    </row>
    <row r="59" spans="1:7" x14ac:dyDescent="0.25">
      <c r="A59" s="1097">
        <v>44715</v>
      </c>
      <c r="B59" s="1099">
        <v>447.5</v>
      </c>
      <c r="C59" s="1099">
        <v>7182.96</v>
      </c>
      <c r="D59" s="638">
        <f t="shared" si="0"/>
        <v>5.9171597633136092E-2</v>
      </c>
      <c r="E59" s="638">
        <f t="shared" si="1"/>
        <v>4.7896686399802732E-3</v>
      </c>
      <c r="F59" s="638"/>
      <c r="G59" s="638"/>
    </row>
    <row r="60" spans="1:7" x14ac:dyDescent="0.25">
      <c r="A60" s="1097">
        <v>44718</v>
      </c>
      <c r="B60" s="1099">
        <v>467.5</v>
      </c>
      <c r="C60" s="1099">
        <v>7096.58</v>
      </c>
      <c r="D60" s="638">
        <f t="shared" si="0"/>
        <v>4.4692737430167599E-2</v>
      </c>
      <c r="E60" s="638">
        <f t="shared" si="1"/>
        <v>-1.2025683005334863E-2</v>
      </c>
      <c r="F60" s="638"/>
      <c r="G60" s="638"/>
    </row>
    <row r="61" spans="1:7" x14ac:dyDescent="0.25">
      <c r="A61" s="1097">
        <v>44719</v>
      </c>
      <c r="B61" s="1099">
        <v>435</v>
      </c>
      <c r="C61" s="1099">
        <v>7141.04</v>
      </c>
      <c r="D61" s="638">
        <f t="shared" si="0"/>
        <v>-6.9518716577540107E-2</v>
      </c>
      <c r="E61" s="638">
        <f t="shared" si="1"/>
        <v>6.2649896147158263E-3</v>
      </c>
      <c r="F61" s="3" t="s">
        <v>16</v>
      </c>
      <c r="G61" s="3" t="s">
        <v>17</v>
      </c>
    </row>
    <row r="62" spans="1:7" x14ac:dyDescent="0.25">
      <c r="A62" s="1101">
        <v>44720</v>
      </c>
      <c r="B62" s="1099">
        <v>415</v>
      </c>
      <c r="C62" s="1099">
        <v>7193.31</v>
      </c>
      <c r="D62" s="638">
        <f t="shared" si="0"/>
        <v>-4.5977011494252873E-2</v>
      </c>
      <c r="E62" s="638">
        <f t="shared" si="1"/>
        <v>7.319662122043909E-3</v>
      </c>
      <c r="F62" s="638">
        <f>$F$3+$G$3*E62</f>
        <v>0.13380510231227594</v>
      </c>
      <c r="G62" s="638">
        <f>D62-F62</f>
        <v>-0.17978211380652881</v>
      </c>
    </row>
    <row r="63" spans="1:7" x14ac:dyDescent="0.25">
      <c r="A63" s="1101">
        <v>44721</v>
      </c>
      <c r="B63" s="1099">
        <v>410</v>
      </c>
      <c r="C63" s="1099">
        <v>7182.83</v>
      </c>
      <c r="D63" s="638">
        <f t="shared" si="0"/>
        <v>-1.2048192771084338E-2</v>
      </c>
      <c r="E63" s="638">
        <f t="shared" si="1"/>
        <v>-1.4569092670829525E-3</v>
      </c>
      <c r="F63" s="638">
        <f t="shared" ref="F63:F82" si="2">$F$3+$G$3*E63</f>
        <v>0.12845689438189936</v>
      </c>
      <c r="G63" s="638">
        <f t="shared" ref="G63:G82" si="3">D63-F63</f>
        <v>-0.14050508715298371</v>
      </c>
    </row>
    <row r="64" spans="1:7" x14ac:dyDescent="0.25">
      <c r="A64" s="1101">
        <v>44722</v>
      </c>
      <c r="B64" s="1099">
        <v>410</v>
      </c>
      <c r="C64" s="1099">
        <v>7086.64</v>
      </c>
      <c r="D64" s="638">
        <f t="shared" si="0"/>
        <v>0</v>
      </c>
      <c r="E64" s="638">
        <f t="shared" si="1"/>
        <v>-1.3391657605706887E-2</v>
      </c>
      <c r="F64" s="638">
        <f t="shared" si="2"/>
        <v>0.12118417786406252</v>
      </c>
      <c r="G64" s="638">
        <f t="shared" si="3"/>
        <v>-0.12118417786406252</v>
      </c>
    </row>
    <row r="65" spans="1:7" x14ac:dyDescent="0.25">
      <c r="A65" s="1101">
        <v>44725</v>
      </c>
      <c r="B65" s="1099">
        <v>407.5</v>
      </c>
      <c r="C65" s="1099">
        <v>6995.44</v>
      </c>
      <c r="D65" s="638">
        <f t="shared" si="0"/>
        <v>-6.0975609756097563E-3</v>
      </c>
      <c r="E65" s="638">
        <f t="shared" si="1"/>
        <v>-1.2869286431933994E-2</v>
      </c>
      <c r="F65" s="638">
        <f t="shared" si="2"/>
        <v>0.12150249688983075</v>
      </c>
      <c r="G65" s="638">
        <f t="shared" si="3"/>
        <v>-0.12760005786544051</v>
      </c>
    </row>
    <row r="66" spans="1:7" x14ac:dyDescent="0.25">
      <c r="A66" s="1101">
        <v>44726</v>
      </c>
      <c r="B66" s="1099">
        <v>400</v>
      </c>
      <c r="C66" s="1099">
        <v>7049.88</v>
      </c>
      <c r="D66" s="638">
        <f t="shared" si="0"/>
        <v>-1.8404907975460124E-2</v>
      </c>
      <c r="E66" s="638">
        <f t="shared" si="1"/>
        <v>7.7822124126574613E-3</v>
      </c>
      <c r="F66" s="638">
        <f t="shared" si="2"/>
        <v>0.13408696809137985</v>
      </c>
      <c r="G66" s="638">
        <f t="shared" si="3"/>
        <v>-0.15249187606683998</v>
      </c>
    </row>
    <row r="67" spans="1:7" x14ac:dyDescent="0.25">
      <c r="A67" s="1101">
        <v>44727</v>
      </c>
      <c r="B67" s="1099">
        <v>375</v>
      </c>
      <c r="C67" s="1099">
        <v>7007.04</v>
      </c>
      <c r="D67" s="638">
        <f t="shared" si="0"/>
        <v>-6.25E-2</v>
      </c>
      <c r="E67" s="638">
        <f t="shared" si="1"/>
        <v>-6.0766991778583674E-3</v>
      </c>
      <c r="F67" s="638">
        <f t="shared" si="2"/>
        <v>0.12564171793747453</v>
      </c>
      <c r="G67" s="638">
        <f t="shared" si="3"/>
        <v>-0.18814171793747453</v>
      </c>
    </row>
    <row r="68" spans="1:7" x14ac:dyDescent="0.25">
      <c r="A68" s="1101">
        <v>44728</v>
      </c>
      <c r="B68" s="1099">
        <v>397.5</v>
      </c>
      <c r="C68" s="1099">
        <v>7050.32</v>
      </c>
      <c r="D68" s="638">
        <f t="shared" ref="D68:D82" si="4">(B68-B67)/B67</f>
        <v>0.06</v>
      </c>
      <c r="E68" s="638">
        <f t="shared" ref="E68:E82" si="5">(C68-C67)/C67</f>
        <v>6.1766452025391241E-3</v>
      </c>
      <c r="F68" s="638">
        <f t="shared" si="2"/>
        <v>0.13310857836432247</v>
      </c>
      <c r="G68" s="638">
        <f t="shared" si="3"/>
        <v>-7.3108578364322468E-2</v>
      </c>
    </row>
    <row r="69" spans="1:7" x14ac:dyDescent="0.25">
      <c r="A69" s="1101">
        <v>44729</v>
      </c>
      <c r="B69" s="1099">
        <v>397.5</v>
      </c>
      <c r="C69" s="1099">
        <v>6936.96</v>
      </c>
      <c r="D69" s="638">
        <f t="shared" si="4"/>
        <v>0</v>
      </c>
      <c r="E69" s="638">
        <f t="shared" si="5"/>
        <v>-1.6078702810652521E-2</v>
      </c>
      <c r="F69" s="638">
        <f t="shared" si="2"/>
        <v>0.11954676436427894</v>
      </c>
      <c r="G69" s="638">
        <f t="shared" si="3"/>
        <v>-0.11954676436427894</v>
      </c>
    </row>
    <row r="70" spans="1:7" x14ac:dyDescent="0.25">
      <c r="A70" s="1101">
        <v>44732</v>
      </c>
      <c r="B70" s="1099">
        <v>400</v>
      </c>
      <c r="C70" s="1099">
        <v>6976.37</v>
      </c>
      <c r="D70" s="638">
        <f t="shared" si="4"/>
        <v>6.2893081761006293E-3</v>
      </c>
      <c r="E70" s="638">
        <f t="shared" si="5"/>
        <v>5.6811629301595874E-3</v>
      </c>
      <c r="F70" s="638">
        <f t="shared" si="2"/>
        <v>0.13280664471608891</v>
      </c>
      <c r="G70" s="638">
        <f t="shared" si="3"/>
        <v>-0.12651733653998828</v>
      </c>
    </row>
    <row r="71" spans="1:7" x14ac:dyDescent="0.25">
      <c r="A71" s="1101">
        <v>44733</v>
      </c>
      <c r="B71" s="1099">
        <v>375</v>
      </c>
      <c r="C71" s="1099">
        <v>7044.07</v>
      </c>
      <c r="D71" s="638">
        <f t="shared" si="4"/>
        <v>-6.25E-2</v>
      </c>
      <c r="E71" s="638">
        <f t="shared" si="5"/>
        <v>9.7041871345699589E-3</v>
      </c>
      <c r="F71" s="638">
        <f t="shared" si="2"/>
        <v>0.13525816809579733</v>
      </c>
      <c r="G71" s="638">
        <f t="shared" si="3"/>
        <v>-0.19775816809579733</v>
      </c>
    </row>
    <row r="72" spans="1:7" x14ac:dyDescent="0.25">
      <c r="A72" s="1102">
        <v>44734</v>
      </c>
      <c r="B72" s="1099" t="s">
        <v>34</v>
      </c>
      <c r="C72" s="1106">
        <v>6984.31</v>
      </c>
      <c r="D72" s="638">
        <f t="shared" si="4"/>
        <v>-6.6666666666666666E-2</v>
      </c>
      <c r="E72" s="638">
        <f t="shared" si="5"/>
        <v>-8.4837317062435944E-3</v>
      </c>
      <c r="F72" s="638">
        <f t="shared" si="2"/>
        <v>0.12417493667561039</v>
      </c>
      <c r="G72" s="638">
        <f t="shared" si="3"/>
        <v>-0.19084160334227707</v>
      </c>
    </row>
    <row r="73" spans="1:7" x14ac:dyDescent="0.25">
      <c r="A73" s="1103">
        <v>44735</v>
      </c>
      <c r="B73" s="1099" t="s">
        <v>225</v>
      </c>
      <c r="C73" s="1099">
        <v>6998.26</v>
      </c>
      <c r="D73" s="638">
        <f t="shared" si="4"/>
        <v>-6.8571428571428575E-2</v>
      </c>
      <c r="E73" s="638">
        <f t="shared" si="5"/>
        <v>1.9973340244061068E-3</v>
      </c>
      <c r="F73" s="638">
        <f t="shared" si="2"/>
        <v>0.13056181788173882</v>
      </c>
      <c r="G73" s="638">
        <f t="shared" si="3"/>
        <v>-0.19913324645316738</v>
      </c>
    </row>
    <row r="74" spans="1:7" x14ac:dyDescent="0.25">
      <c r="A74" s="1103">
        <v>44736</v>
      </c>
      <c r="B74" s="1099" t="s">
        <v>534</v>
      </c>
      <c r="C74" s="1099">
        <v>7042.93</v>
      </c>
      <c r="D74" s="638">
        <f t="shared" si="4"/>
        <v>-2.4539877300613498E-2</v>
      </c>
      <c r="E74" s="638">
        <f t="shared" si="5"/>
        <v>6.3830152066370882E-3</v>
      </c>
      <c r="F74" s="638">
        <f t="shared" si="2"/>
        <v>0.133234334726753</v>
      </c>
      <c r="G74" s="638">
        <f t="shared" si="3"/>
        <v>-0.15777421202736649</v>
      </c>
    </row>
    <row r="75" spans="1:7" x14ac:dyDescent="0.25">
      <c r="A75" s="1103">
        <v>44739</v>
      </c>
      <c r="B75" s="1099" t="s">
        <v>535</v>
      </c>
      <c r="C75" s="1099">
        <v>7016.05</v>
      </c>
      <c r="D75" s="638">
        <f t="shared" si="4"/>
        <v>-1.2578616352201259E-2</v>
      </c>
      <c r="E75" s="638">
        <f t="shared" si="5"/>
        <v>-3.816593378040121E-3</v>
      </c>
      <c r="F75" s="638">
        <f t="shared" si="2"/>
        <v>0.12701896597958048</v>
      </c>
      <c r="G75" s="638">
        <f t="shared" si="3"/>
        <v>-0.13959758233178174</v>
      </c>
    </row>
    <row r="76" spans="1:7" x14ac:dyDescent="0.25">
      <c r="A76" s="1103">
        <v>44740</v>
      </c>
      <c r="B76" s="1099" t="s">
        <v>24</v>
      </c>
      <c r="C76" s="1099">
        <v>6996.45</v>
      </c>
      <c r="D76" s="638">
        <f t="shared" si="4"/>
        <v>-1.2738853503184714E-2</v>
      </c>
      <c r="E76" s="638">
        <f t="shared" si="5"/>
        <v>-2.7935946864689337E-3</v>
      </c>
      <c r="F76" s="638">
        <f t="shared" si="2"/>
        <v>0.12764235402856325</v>
      </c>
      <c r="G76" s="638">
        <f t="shared" si="3"/>
        <v>-0.14038120753174796</v>
      </c>
    </row>
    <row r="77" spans="1:7" x14ac:dyDescent="0.25">
      <c r="A77" s="1103">
        <v>44741</v>
      </c>
      <c r="B77" s="1099" t="s">
        <v>233</v>
      </c>
      <c r="C77" s="1099">
        <v>6942.35</v>
      </c>
      <c r="D77" s="638">
        <f t="shared" si="4"/>
        <v>1.935483870967742E-2</v>
      </c>
      <c r="E77" s="638">
        <f t="shared" si="5"/>
        <v>-7.7324929071171033E-3</v>
      </c>
      <c r="F77" s="638">
        <f t="shared" si="2"/>
        <v>0.12463272151264509</v>
      </c>
      <c r="G77" s="638">
        <f t="shared" si="3"/>
        <v>-0.10527788280296768</v>
      </c>
    </row>
    <row r="78" spans="1:7" x14ac:dyDescent="0.25">
      <c r="A78" s="1103">
        <v>44742</v>
      </c>
      <c r="B78" s="1099" t="s">
        <v>27</v>
      </c>
      <c r="C78" s="1099">
        <v>6911.58</v>
      </c>
      <c r="D78" s="638">
        <f t="shared" si="4"/>
        <v>1.2658227848101266E-2</v>
      </c>
      <c r="E78" s="638">
        <f t="shared" si="5"/>
        <v>-4.4322167565738453E-3</v>
      </c>
      <c r="F78" s="638">
        <f t="shared" si="2"/>
        <v>0.12664382155367424</v>
      </c>
      <c r="G78" s="638">
        <f t="shared" si="3"/>
        <v>-0.11398559370557297</v>
      </c>
    </row>
    <row r="79" spans="1:7" x14ac:dyDescent="0.25">
      <c r="A79" s="1103">
        <v>44743</v>
      </c>
      <c r="B79" s="1099" t="s">
        <v>536</v>
      </c>
      <c r="C79" s="1099">
        <v>6794.32</v>
      </c>
      <c r="D79" s="638">
        <f t="shared" si="4"/>
        <v>-0.05</v>
      </c>
      <c r="E79" s="638">
        <f t="shared" si="5"/>
        <v>-1.6965729977805395E-2</v>
      </c>
      <c r="F79" s="638">
        <f t="shared" si="2"/>
        <v>0.11900623372657414</v>
      </c>
      <c r="G79" s="638">
        <f t="shared" si="3"/>
        <v>-0.16900623372657414</v>
      </c>
    </row>
    <row r="80" spans="1:7" x14ac:dyDescent="0.25">
      <c r="A80" s="1103">
        <v>44746</v>
      </c>
      <c r="B80" s="1099" t="s">
        <v>24</v>
      </c>
      <c r="C80" s="1099">
        <v>6639.17</v>
      </c>
      <c r="D80" s="638">
        <f t="shared" si="4"/>
        <v>1.9736842105263157E-2</v>
      </c>
      <c r="E80" s="638">
        <f t="shared" si="5"/>
        <v>-2.283525062110699E-2</v>
      </c>
      <c r="F80" s="638">
        <f t="shared" si="2"/>
        <v>0.11542950478992983</v>
      </c>
      <c r="G80" s="638">
        <f t="shared" si="3"/>
        <v>-9.5692662684666668E-2</v>
      </c>
    </row>
    <row r="81" spans="1:7" x14ac:dyDescent="0.25">
      <c r="A81" s="1103">
        <v>44747</v>
      </c>
      <c r="B81" s="1099" t="s">
        <v>534</v>
      </c>
      <c r="C81" s="1099">
        <v>6703.26</v>
      </c>
      <c r="D81" s="638">
        <f t="shared" si="4"/>
        <v>2.5806451612903226E-2</v>
      </c>
      <c r="E81" s="638">
        <f t="shared" si="5"/>
        <v>9.6533150981222265E-3</v>
      </c>
      <c r="F81" s="638">
        <f t="shared" si="2"/>
        <v>0.13522716803703846</v>
      </c>
      <c r="G81" s="638">
        <f t="shared" si="3"/>
        <v>-0.10942071642413524</v>
      </c>
    </row>
    <row r="82" spans="1:7" x14ac:dyDescent="0.25">
      <c r="A82" s="1103">
        <v>44748</v>
      </c>
      <c r="B82" s="1099" t="s">
        <v>27</v>
      </c>
      <c r="C82" s="1099">
        <v>6646.41</v>
      </c>
      <c r="D82" s="638">
        <f t="shared" si="4"/>
        <v>6.2893081761006293E-3</v>
      </c>
      <c r="E82" s="638">
        <f t="shared" si="5"/>
        <v>-8.4809480760108316E-3</v>
      </c>
      <c r="F82" s="638">
        <f t="shared" si="2"/>
        <v>0.12417663294544357</v>
      </c>
      <c r="G82" s="638">
        <f t="shared" si="3"/>
        <v>-0.11788732476934294</v>
      </c>
    </row>
  </sheetData>
  <mergeCells count="8">
    <mergeCell ref="I10:J10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C6E6C-8DEE-4D93-A794-A2EB253098C6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4" max="4" width="23" style="2" bestFit="1" customWidth="1"/>
    <col min="5" max="5" width="19.85546875" style="2" bestFit="1" customWidth="1"/>
    <col min="6" max="6" width="22.42578125" bestFit="1" customWidth="1"/>
    <col min="7" max="7" width="21.7109375" bestFit="1" customWidth="1"/>
    <col min="9" max="9" width="16" bestFit="1" customWidth="1"/>
    <col min="10" max="10" width="9.85546875" bestFit="1" customWidth="1"/>
    <col min="11" max="11" width="12.42578125" bestFit="1" customWidth="1"/>
    <col min="12" max="12" width="11.7109375" bestFit="1" customWidth="1"/>
    <col min="13" max="13" width="22.85546875" bestFit="1" customWidth="1"/>
    <col min="14" max="14" width="5.7109375" bestFit="1" customWidth="1"/>
    <col min="15" max="15" width="6" bestFit="1" customWidth="1"/>
  </cols>
  <sheetData>
    <row r="1" spans="1:15" x14ac:dyDescent="0.25">
      <c r="A1" s="1" t="s">
        <v>0</v>
      </c>
      <c r="B1" s="4" t="s">
        <v>19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x14ac:dyDescent="0.25">
      <c r="A2" s="1097">
        <v>42843</v>
      </c>
      <c r="B2" s="1099">
        <v>106.25</v>
      </c>
      <c r="C2" s="1099">
        <v>5606.51</v>
      </c>
      <c r="D2" s="1098"/>
      <c r="E2" s="1098"/>
      <c r="F2" s="12"/>
      <c r="G2" s="12"/>
    </row>
    <row r="3" spans="1:15" ht="15.75" thickBot="1" x14ac:dyDescent="0.3">
      <c r="A3" s="1097">
        <v>42845</v>
      </c>
      <c r="B3" s="1099">
        <v>105</v>
      </c>
      <c r="C3" s="1099">
        <v>5595.3</v>
      </c>
      <c r="D3" s="1098">
        <f>(B3-B2)/B2</f>
        <v>-1.1764705882352941E-2</v>
      </c>
      <c r="E3" s="1098">
        <f>(C3-C2)/C2</f>
        <v>-1.9994613404774159E-3</v>
      </c>
      <c r="F3" s="1104">
        <f>I12</f>
        <v>7.9479325484741237E-2</v>
      </c>
      <c r="G3" s="1104">
        <f>K7</f>
        <v>0.11670257014299873</v>
      </c>
      <c r="I3" s="669" t="s">
        <v>673</v>
      </c>
      <c r="J3" s="669"/>
      <c r="K3" s="669"/>
      <c r="L3" s="669"/>
      <c r="M3" s="669"/>
      <c r="N3" s="669"/>
      <c r="O3" s="669"/>
    </row>
    <row r="4" spans="1:15" ht="16.5" customHeight="1" thickTop="1" x14ac:dyDescent="0.25">
      <c r="A4" s="1097">
        <v>42846</v>
      </c>
      <c r="B4" s="1099">
        <v>105</v>
      </c>
      <c r="C4" s="1099">
        <v>5664.47</v>
      </c>
      <c r="D4" s="1098">
        <f t="shared" ref="D4:D67" si="0">(B4-B3)/B3</f>
        <v>0</v>
      </c>
      <c r="E4" s="1098">
        <f t="shared" ref="E4:E67" si="1">(C4-C3)/C3</f>
        <v>1.2362161099494231E-2</v>
      </c>
      <c r="F4" s="12"/>
      <c r="G4" s="12"/>
      <c r="I4" s="670" t="s">
        <v>664</v>
      </c>
      <c r="J4" s="671"/>
      <c r="K4" s="674" t="s">
        <v>665</v>
      </c>
      <c r="L4" s="675"/>
      <c r="M4" s="54" t="s">
        <v>666</v>
      </c>
      <c r="N4" s="675" t="s">
        <v>667</v>
      </c>
      <c r="O4" s="677" t="s">
        <v>630</v>
      </c>
    </row>
    <row r="5" spans="1:15" ht="15.75" thickBot="1" x14ac:dyDescent="0.3">
      <c r="A5" s="1097">
        <v>42850</v>
      </c>
      <c r="B5" s="1099">
        <v>106.25</v>
      </c>
      <c r="C5" s="1099">
        <v>5680.79</v>
      </c>
      <c r="D5" s="1098">
        <f t="shared" si="0"/>
        <v>1.1904761904761904E-2</v>
      </c>
      <c r="E5" s="1098">
        <f t="shared" si="1"/>
        <v>2.8811168564754882E-3</v>
      </c>
      <c r="F5" s="12"/>
      <c r="G5" s="12"/>
      <c r="I5" s="672"/>
      <c r="J5" s="673"/>
      <c r="K5" s="55" t="s">
        <v>668</v>
      </c>
      <c r="L5" s="56" t="s">
        <v>669</v>
      </c>
      <c r="M5" s="56" t="s">
        <v>670</v>
      </c>
      <c r="N5" s="676"/>
      <c r="O5" s="678"/>
    </row>
    <row r="6" spans="1:15" ht="17.25" customHeight="1" thickTop="1" x14ac:dyDescent="0.25">
      <c r="A6" s="1097">
        <v>42851</v>
      </c>
      <c r="B6" s="1099">
        <v>106</v>
      </c>
      <c r="C6" s="1099">
        <v>5726.52</v>
      </c>
      <c r="D6" s="1098">
        <f t="shared" si="0"/>
        <v>-2.352941176470588E-3</v>
      </c>
      <c r="E6" s="1098">
        <f t="shared" si="1"/>
        <v>8.0499367165483091E-3</v>
      </c>
      <c r="F6" s="12"/>
      <c r="G6" s="12"/>
      <c r="I6" s="679" t="s">
        <v>671</v>
      </c>
      <c r="J6" s="57" t="s">
        <v>672</v>
      </c>
      <c r="K6" s="58">
        <v>3605377.8219656036</v>
      </c>
      <c r="L6" s="59">
        <v>1821430.0648445843</v>
      </c>
      <c r="M6" s="60"/>
      <c r="N6" s="59">
        <v>1.9794214949851707</v>
      </c>
      <c r="O6" s="61">
        <v>5.2605490383281314E-2</v>
      </c>
    </row>
    <row r="7" spans="1:15" ht="15.75" thickBot="1" x14ac:dyDescent="0.3">
      <c r="A7" s="1097">
        <v>42852</v>
      </c>
      <c r="B7" s="1099">
        <v>105.75</v>
      </c>
      <c r="C7" s="1099">
        <v>5707.02</v>
      </c>
      <c r="D7" s="1098">
        <f t="shared" si="0"/>
        <v>-2.3584905660377358E-3</v>
      </c>
      <c r="E7" s="1098">
        <f t="shared" si="1"/>
        <v>-3.4052094465748827E-3</v>
      </c>
      <c r="F7" s="12"/>
      <c r="G7" s="12"/>
      <c r="I7" s="680"/>
      <c r="J7" s="62" t="s">
        <v>679</v>
      </c>
      <c r="K7" s="63">
        <v>0.11670257014299873</v>
      </c>
      <c r="L7" s="64">
        <v>0.284892414419738</v>
      </c>
      <c r="M7" s="64">
        <v>5.417810176647312E-2</v>
      </c>
      <c r="N7" s="64">
        <v>0.40963733759179133</v>
      </c>
      <c r="O7" s="65">
        <v>0.68360740987969904</v>
      </c>
    </row>
    <row r="8" spans="1:15" ht="15.75" thickTop="1" x14ac:dyDescent="0.25">
      <c r="A8" s="1097">
        <v>42853</v>
      </c>
      <c r="B8" s="1099">
        <v>105</v>
      </c>
      <c r="C8" s="1099">
        <v>5685.29</v>
      </c>
      <c r="D8" s="1098">
        <f t="shared" si="0"/>
        <v>-7.0921985815602835E-3</v>
      </c>
      <c r="E8" s="1098">
        <f t="shared" si="1"/>
        <v>-3.8075913524046648E-3</v>
      </c>
      <c r="F8" s="12"/>
      <c r="G8" s="12"/>
      <c r="I8" s="681" t="s">
        <v>685</v>
      </c>
      <c r="J8" s="681"/>
      <c r="K8" s="681"/>
      <c r="L8" s="681"/>
      <c r="M8" s="681"/>
      <c r="N8" s="681"/>
      <c r="O8" s="681"/>
    </row>
    <row r="9" spans="1:15" x14ac:dyDescent="0.25">
      <c r="A9" s="1097">
        <v>42857</v>
      </c>
      <c r="B9" s="1099">
        <v>106.25</v>
      </c>
      <c r="C9" s="1099">
        <v>5675.8</v>
      </c>
      <c r="D9" s="1098">
        <f t="shared" si="0"/>
        <v>1.1904761904761904E-2</v>
      </c>
      <c r="E9" s="1098">
        <f t="shared" si="1"/>
        <v>-1.6692200397868502E-3</v>
      </c>
      <c r="F9" s="638"/>
      <c r="G9" s="638"/>
    </row>
    <row r="10" spans="1:15" ht="15.75" thickBot="1" x14ac:dyDescent="0.3">
      <c r="A10" s="1097">
        <v>42858</v>
      </c>
      <c r="B10" s="1099">
        <v>106.25</v>
      </c>
      <c r="C10" s="1099">
        <v>5647.36</v>
      </c>
      <c r="D10" s="1098">
        <f t="shared" si="0"/>
        <v>0</v>
      </c>
      <c r="E10" s="1098">
        <f t="shared" si="1"/>
        <v>-5.0107473836288295E-3</v>
      </c>
      <c r="F10" s="638"/>
      <c r="G10" s="638"/>
      <c r="I10" s="669" t="s">
        <v>674</v>
      </c>
      <c r="J10" s="669"/>
      <c r="K10" s="53"/>
    </row>
    <row r="11" spans="1:15" ht="16.5" thickTop="1" thickBot="1" x14ac:dyDescent="0.3">
      <c r="A11" s="1097">
        <v>42859</v>
      </c>
      <c r="B11" s="1099">
        <v>106.25</v>
      </c>
      <c r="C11" s="1099">
        <v>5669.44</v>
      </c>
      <c r="D11" s="1098">
        <f t="shared" si="0"/>
        <v>0</v>
      </c>
      <c r="E11" s="1098">
        <f t="shared" si="1"/>
        <v>3.9097914777878389E-3</v>
      </c>
      <c r="F11" s="638"/>
      <c r="G11" s="638"/>
      <c r="I11" s="546" t="s">
        <v>675</v>
      </c>
      <c r="J11" s="547" t="s">
        <v>676</v>
      </c>
      <c r="K11" s="53"/>
    </row>
    <row r="12" spans="1:15" ht="16.5" thickTop="1" thickBot="1" x14ac:dyDescent="0.3">
      <c r="A12" s="1097">
        <v>42860</v>
      </c>
      <c r="B12" s="1099">
        <v>108.5</v>
      </c>
      <c r="C12" s="1099">
        <v>5683.37</v>
      </c>
      <c r="D12" s="1098">
        <f t="shared" si="0"/>
        <v>2.1176470588235293E-2</v>
      </c>
      <c r="E12" s="1098">
        <f t="shared" si="1"/>
        <v>2.4570327933623589E-3</v>
      </c>
      <c r="F12" s="638"/>
      <c r="G12" s="638"/>
      <c r="I12" s="548">
        <v>7.9479325484741237E-2</v>
      </c>
      <c r="J12" s="549">
        <v>2</v>
      </c>
      <c r="K12" s="53"/>
    </row>
    <row r="13" spans="1:15" ht="15.75" thickTop="1" x14ac:dyDescent="0.25">
      <c r="A13" s="1097">
        <v>42863</v>
      </c>
      <c r="B13" s="1099">
        <v>109.75</v>
      </c>
      <c r="C13" s="1099">
        <v>5707.86</v>
      </c>
      <c r="D13" s="1098">
        <f t="shared" si="0"/>
        <v>1.1520737327188941E-2</v>
      </c>
      <c r="E13" s="1098">
        <f t="shared" si="1"/>
        <v>4.3090631086837175E-3</v>
      </c>
      <c r="F13" s="638"/>
      <c r="G13" s="638"/>
    </row>
    <row r="14" spans="1:15" x14ac:dyDescent="0.25">
      <c r="A14" s="1097">
        <v>42864</v>
      </c>
      <c r="B14" s="1099">
        <v>108.75</v>
      </c>
      <c r="C14" s="1099">
        <v>5697.05</v>
      </c>
      <c r="D14" s="1098">
        <f t="shared" si="0"/>
        <v>-9.1116173120728925E-3</v>
      </c>
      <c r="E14" s="1098">
        <f t="shared" si="1"/>
        <v>-1.8938796676862242E-3</v>
      </c>
      <c r="F14" s="638"/>
      <c r="G14" s="638"/>
    </row>
    <row r="15" spans="1:15" x14ac:dyDescent="0.25">
      <c r="A15" s="1097">
        <v>42865</v>
      </c>
      <c r="B15" s="1099">
        <v>105.75</v>
      </c>
      <c r="C15" s="1099">
        <v>5653</v>
      </c>
      <c r="D15" s="1098">
        <f t="shared" si="0"/>
        <v>-2.7586206896551724E-2</v>
      </c>
      <c r="E15" s="1098">
        <f t="shared" si="1"/>
        <v>-7.732071861753044E-3</v>
      </c>
      <c r="F15" s="638"/>
      <c r="G15" s="638"/>
    </row>
    <row r="16" spans="1:15" x14ac:dyDescent="0.25">
      <c r="A16" s="1097">
        <v>42867</v>
      </c>
      <c r="B16" s="1099">
        <v>106.25</v>
      </c>
      <c r="C16" s="1099">
        <v>5675.21</v>
      </c>
      <c r="D16" s="1098">
        <f t="shared" si="0"/>
        <v>4.7281323877068557E-3</v>
      </c>
      <c r="E16" s="1098">
        <f t="shared" si="1"/>
        <v>3.9288873164691381E-3</v>
      </c>
      <c r="F16" s="638"/>
      <c r="G16" s="638"/>
    </row>
    <row r="17" spans="1:16" x14ac:dyDescent="0.25">
      <c r="A17" s="1097">
        <v>42870</v>
      </c>
      <c r="B17" s="1099">
        <v>106.25</v>
      </c>
      <c r="C17" s="1099">
        <v>5688.87</v>
      </c>
      <c r="D17" s="1098">
        <f t="shared" si="0"/>
        <v>0</v>
      </c>
      <c r="E17" s="1098">
        <f t="shared" si="1"/>
        <v>2.4069593900489768E-3</v>
      </c>
      <c r="F17" s="638"/>
      <c r="G17" s="638"/>
    </row>
    <row r="18" spans="1:16" x14ac:dyDescent="0.25">
      <c r="A18" s="1097">
        <v>42871</v>
      </c>
      <c r="B18" s="1099">
        <v>106.25</v>
      </c>
      <c r="C18" s="1099">
        <v>5646.99</v>
      </c>
      <c r="D18" s="1098">
        <f t="shared" si="0"/>
        <v>0</v>
      </c>
      <c r="E18" s="1098">
        <f t="shared" si="1"/>
        <v>-7.3617431932879659E-3</v>
      </c>
      <c r="F18" s="638"/>
      <c r="G18" s="638"/>
    </row>
    <row r="19" spans="1:16" x14ac:dyDescent="0.25">
      <c r="A19" s="1097">
        <v>42872</v>
      </c>
      <c r="B19" s="1099">
        <v>105.75</v>
      </c>
      <c r="C19" s="1099">
        <v>5615.49</v>
      </c>
      <c r="D19" s="1098">
        <f t="shared" si="0"/>
        <v>-4.7058823529411761E-3</v>
      </c>
      <c r="E19" s="1098">
        <f t="shared" si="1"/>
        <v>-5.5781929842269951E-3</v>
      </c>
      <c r="F19" s="638"/>
      <c r="G19" s="638"/>
    </row>
    <row r="20" spans="1:16" x14ac:dyDescent="0.25">
      <c r="A20" s="1097">
        <v>42873</v>
      </c>
      <c r="B20" s="1099">
        <v>106</v>
      </c>
      <c r="C20" s="1099">
        <v>5645.45</v>
      </c>
      <c r="D20" s="1098">
        <f t="shared" si="0"/>
        <v>2.3640661938534278E-3</v>
      </c>
      <c r="E20" s="1098">
        <f t="shared" si="1"/>
        <v>5.3352423386026932E-3</v>
      </c>
      <c r="F20" s="638"/>
      <c r="G20" s="638"/>
    </row>
    <row r="21" spans="1:16" x14ac:dyDescent="0.25">
      <c r="A21" s="1097">
        <v>42874</v>
      </c>
      <c r="B21" s="1099">
        <v>107.5</v>
      </c>
      <c r="C21" s="1099">
        <v>5791.88</v>
      </c>
      <c r="D21" s="1098">
        <f t="shared" si="0"/>
        <v>1.4150943396226415E-2</v>
      </c>
      <c r="E21" s="1098">
        <f t="shared" si="1"/>
        <v>2.5937702043238413E-2</v>
      </c>
      <c r="F21" s="638"/>
      <c r="G21" s="638"/>
    </row>
    <row r="22" spans="1:16" x14ac:dyDescent="0.25">
      <c r="A22" s="1097">
        <v>42877</v>
      </c>
      <c r="B22" s="1099">
        <v>108</v>
      </c>
      <c r="C22" s="1099">
        <v>5749.44</v>
      </c>
      <c r="D22" s="1098">
        <f t="shared" si="0"/>
        <v>4.6511627906976744E-3</v>
      </c>
      <c r="E22" s="1098">
        <f t="shared" si="1"/>
        <v>-7.3274998791412306E-3</v>
      </c>
      <c r="F22" s="638"/>
      <c r="G22" s="638"/>
      <c r="P22" s="53"/>
    </row>
    <row r="23" spans="1:16" x14ac:dyDescent="0.25">
      <c r="A23" s="1097">
        <v>42878</v>
      </c>
      <c r="B23" s="1099">
        <v>111.25</v>
      </c>
      <c r="C23" s="1099">
        <v>5730.61</v>
      </c>
      <c r="D23" s="1098">
        <f t="shared" si="0"/>
        <v>3.0092592592592591E-2</v>
      </c>
      <c r="E23" s="1098">
        <f t="shared" si="1"/>
        <v>-3.2751015751099114E-3</v>
      </c>
      <c r="F23" s="638"/>
      <c r="G23" s="638"/>
      <c r="P23" s="53"/>
    </row>
    <row r="24" spans="1:16" x14ac:dyDescent="0.25">
      <c r="A24" s="1097">
        <v>42879</v>
      </c>
      <c r="B24" s="1099">
        <v>117.5</v>
      </c>
      <c r="C24" s="1099">
        <v>5703.43</v>
      </c>
      <c r="D24" s="1098">
        <f t="shared" si="0"/>
        <v>5.6179775280898875E-2</v>
      </c>
      <c r="E24" s="1098">
        <f t="shared" si="1"/>
        <v>-4.7429505759420693E-3</v>
      </c>
      <c r="F24" s="638"/>
      <c r="G24" s="638"/>
      <c r="P24" s="53"/>
    </row>
    <row r="25" spans="1:16" x14ac:dyDescent="0.25">
      <c r="A25" s="1097">
        <v>42881</v>
      </c>
      <c r="B25" s="1099">
        <v>122.5</v>
      </c>
      <c r="C25" s="1099">
        <v>5716.81</v>
      </c>
      <c r="D25" s="1098">
        <f t="shared" si="0"/>
        <v>4.2553191489361701E-2</v>
      </c>
      <c r="E25" s="1098">
        <f t="shared" si="1"/>
        <v>2.3459567313003069E-3</v>
      </c>
      <c r="F25" s="638"/>
      <c r="G25" s="638"/>
      <c r="P25" s="53"/>
    </row>
    <row r="26" spans="1:16" x14ac:dyDescent="0.25">
      <c r="A26" s="1097">
        <v>42884</v>
      </c>
      <c r="B26" s="1099">
        <v>126.87</v>
      </c>
      <c r="C26" s="1099">
        <v>5712.33</v>
      </c>
      <c r="D26" s="1098">
        <f t="shared" si="0"/>
        <v>3.567346938775514E-2</v>
      </c>
      <c r="E26" s="1098">
        <f t="shared" si="1"/>
        <v>-7.8365382092468927E-4</v>
      </c>
      <c r="F26" s="638"/>
      <c r="G26" s="638"/>
      <c r="P26" s="53"/>
    </row>
    <row r="27" spans="1:16" ht="15.75" customHeight="1" x14ac:dyDescent="0.25">
      <c r="A27" s="1097">
        <v>42885</v>
      </c>
      <c r="B27" s="1099">
        <v>127.5</v>
      </c>
      <c r="C27" s="1099">
        <v>5693.39</v>
      </c>
      <c r="D27" s="1098">
        <f t="shared" si="0"/>
        <v>4.9657129344998462E-3</v>
      </c>
      <c r="E27" s="1098">
        <f t="shared" si="1"/>
        <v>-3.3156347760020166E-3</v>
      </c>
      <c r="F27" s="638"/>
      <c r="G27" s="638"/>
      <c r="P27" s="53"/>
    </row>
    <row r="28" spans="1:16" x14ac:dyDescent="0.25">
      <c r="A28" s="1097">
        <v>42886</v>
      </c>
      <c r="B28" s="1099">
        <v>127.5</v>
      </c>
      <c r="C28" s="1099">
        <v>5738.15</v>
      </c>
      <c r="D28" s="1098">
        <f t="shared" si="0"/>
        <v>0</v>
      </c>
      <c r="E28" s="1098">
        <f t="shared" si="1"/>
        <v>7.8617484486394416E-3</v>
      </c>
      <c r="F28" s="638"/>
      <c r="G28" s="638"/>
    </row>
    <row r="29" spans="1:16" x14ac:dyDescent="0.25">
      <c r="A29" s="1097">
        <v>42888</v>
      </c>
      <c r="B29" s="1099">
        <v>128.12</v>
      </c>
      <c r="C29" s="1099">
        <v>5742.44</v>
      </c>
      <c r="D29" s="1098">
        <f t="shared" si="0"/>
        <v>4.8627450980392511E-3</v>
      </c>
      <c r="E29" s="1098">
        <f t="shared" si="1"/>
        <v>7.4762771973544849E-4</v>
      </c>
      <c r="F29" s="638"/>
      <c r="G29" s="638"/>
    </row>
    <row r="30" spans="1:16" x14ac:dyDescent="0.25">
      <c r="A30" s="1097">
        <v>42891</v>
      </c>
      <c r="B30" s="1099">
        <v>127.5</v>
      </c>
      <c r="C30" s="1099">
        <v>5748.23</v>
      </c>
      <c r="D30" s="1098">
        <f t="shared" si="0"/>
        <v>-4.8392132375897953E-3</v>
      </c>
      <c r="E30" s="1098">
        <f t="shared" si="1"/>
        <v>1.0082821936319691E-3</v>
      </c>
      <c r="F30" s="638"/>
      <c r="G30" s="638"/>
    </row>
    <row r="31" spans="1:16" x14ac:dyDescent="0.25">
      <c r="A31" s="1097">
        <v>42892</v>
      </c>
      <c r="B31" s="1099">
        <v>127.5</v>
      </c>
      <c r="C31" s="1099">
        <v>5707.83</v>
      </c>
      <c r="D31" s="1098">
        <f t="shared" si="0"/>
        <v>0</v>
      </c>
      <c r="E31" s="1098">
        <f t="shared" si="1"/>
        <v>-7.0282504353513407E-3</v>
      </c>
      <c r="F31" s="638"/>
      <c r="G31" s="638"/>
    </row>
    <row r="32" spans="1:16" x14ac:dyDescent="0.25">
      <c r="A32" s="1097">
        <v>42893</v>
      </c>
      <c r="B32" s="1099">
        <v>127.5</v>
      </c>
      <c r="C32" s="1099">
        <v>5717.32</v>
      </c>
      <c r="D32" s="1098">
        <f t="shared" si="0"/>
        <v>0</v>
      </c>
      <c r="E32" s="1098">
        <f t="shared" si="1"/>
        <v>1.6626283543833265E-3</v>
      </c>
      <c r="F32" s="638"/>
      <c r="G32" s="638"/>
    </row>
    <row r="33" spans="1:7" x14ac:dyDescent="0.25">
      <c r="A33" s="1097">
        <v>42894</v>
      </c>
      <c r="B33" s="1099">
        <v>127.5</v>
      </c>
      <c r="C33" s="1099">
        <v>5702.92</v>
      </c>
      <c r="D33" s="1098">
        <f t="shared" si="0"/>
        <v>0</v>
      </c>
      <c r="E33" s="1098">
        <f t="shared" si="1"/>
        <v>-2.5186625901645592E-3</v>
      </c>
      <c r="F33" s="638"/>
      <c r="G33" s="638"/>
    </row>
    <row r="34" spans="1:7" x14ac:dyDescent="0.25">
      <c r="A34" s="1097">
        <v>42895</v>
      </c>
      <c r="B34" s="1099">
        <v>127.5</v>
      </c>
      <c r="C34" s="1099">
        <v>5675.52</v>
      </c>
      <c r="D34" s="1098">
        <f t="shared" si="0"/>
        <v>0</v>
      </c>
      <c r="E34" s="1098">
        <f t="shared" si="1"/>
        <v>-4.8045562624058616E-3</v>
      </c>
      <c r="F34" s="638"/>
      <c r="G34" s="638"/>
    </row>
    <row r="35" spans="1:7" x14ac:dyDescent="0.25">
      <c r="A35" s="1097">
        <v>42898</v>
      </c>
      <c r="B35" s="1099">
        <v>128.75</v>
      </c>
      <c r="C35" s="1099">
        <v>5691.43</v>
      </c>
      <c r="D35" s="1098">
        <f t="shared" si="0"/>
        <v>9.8039215686274508E-3</v>
      </c>
      <c r="E35" s="1098">
        <f t="shared" si="1"/>
        <v>2.8032673658096269E-3</v>
      </c>
      <c r="F35" s="638"/>
      <c r="G35" s="638"/>
    </row>
    <row r="36" spans="1:7" x14ac:dyDescent="0.25">
      <c r="A36" s="1097">
        <v>42899</v>
      </c>
      <c r="B36" s="1099">
        <v>131.25</v>
      </c>
      <c r="C36" s="1099">
        <v>5707.64</v>
      </c>
      <c r="D36" s="1098">
        <f t="shared" si="0"/>
        <v>1.9417475728155338E-2</v>
      </c>
      <c r="E36" s="1098">
        <f t="shared" si="1"/>
        <v>2.8481418553860868E-3</v>
      </c>
      <c r="F36" s="638"/>
      <c r="G36" s="638"/>
    </row>
    <row r="37" spans="1:7" x14ac:dyDescent="0.25">
      <c r="A37" s="1097">
        <v>42900</v>
      </c>
      <c r="B37" s="1099">
        <v>128.12</v>
      </c>
      <c r="C37" s="1099">
        <v>5792.89</v>
      </c>
      <c r="D37" s="1098">
        <f t="shared" si="0"/>
        <v>-2.3847619047619013E-2</v>
      </c>
      <c r="E37" s="1098">
        <f t="shared" si="1"/>
        <v>1.4936120708383849E-2</v>
      </c>
      <c r="F37" s="638"/>
      <c r="G37" s="638"/>
    </row>
    <row r="38" spans="1:7" x14ac:dyDescent="0.25">
      <c r="A38" s="1097">
        <v>42901</v>
      </c>
      <c r="B38" s="1099">
        <v>128.75</v>
      </c>
      <c r="C38" s="1099">
        <v>5776.28</v>
      </c>
      <c r="D38" s="1098">
        <f t="shared" si="0"/>
        <v>4.9172650640024618E-3</v>
      </c>
      <c r="E38" s="1098">
        <f t="shared" si="1"/>
        <v>-2.8673080275994508E-3</v>
      </c>
      <c r="F38" s="638"/>
      <c r="G38" s="638"/>
    </row>
    <row r="39" spans="1:7" x14ac:dyDescent="0.25">
      <c r="A39" s="1097">
        <v>42902</v>
      </c>
      <c r="B39" s="1099">
        <v>125.62</v>
      </c>
      <c r="C39" s="1099">
        <v>5723.63</v>
      </c>
      <c r="D39" s="1098">
        <f t="shared" si="0"/>
        <v>-2.4310679611650451E-2</v>
      </c>
      <c r="E39" s="1098">
        <f t="shared" si="1"/>
        <v>-9.1148628529087294E-3</v>
      </c>
      <c r="F39" s="638"/>
      <c r="G39" s="638"/>
    </row>
    <row r="40" spans="1:7" x14ac:dyDescent="0.25">
      <c r="A40" s="1097">
        <v>42905</v>
      </c>
      <c r="B40" s="1099">
        <v>125</v>
      </c>
      <c r="C40" s="1099">
        <v>5741.9</v>
      </c>
      <c r="D40" s="1098">
        <f t="shared" si="0"/>
        <v>-4.9355198216844811E-3</v>
      </c>
      <c r="E40" s="1098">
        <f t="shared" si="1"/>
        <v>3.1920302325621199E-3</v>
      </c>
      <c r="F40" s="638"/>
      <c r="G40" s="638"/>
    </row>
    <row r="41" spans="1:7" x14ac:dyDescent="0.25">
      <c r="A41" s="1097">
        <v>42906</v>
      </c>
      <c r="B41" s="1099">
        <v>125</v>
      </c>
      <c r="C41" s="1099">
        <v>5791.9</v>
      </c>
      <c r="D41" s="1098">
        <f t="shared" si="0"/>
        <v>0</v>
      </c>
      <c r="E41" s="1098">
        <f t="shared" si="1"/>
        <v>8.7079189815217964E-3</v>
      </c>
      <c r="F41" s="638"/>
      <c r="G41" s="638"/>
    </row>
    <row r="42" spans="1:7" x14ac:dyDescent="0.25">
      <c r="A42" s="1097">
        <v>42907</v>
      </c>
      <c r="B42" s="1099">
        <v>125</v>
      </c>
      <c r="C42" s="1099">
        <v>5818.55</v>
      </c>
      <c r="D42" s="1098">
        <f t="shared" si="0"/>
        <v>0</v>
      </c>
      <c r="E42" s="1098">
        <f t="shared" si="1"/>
        <v>4.6012534746802513E-3</v>
      </c>
      <c r="F42" s="638"/>
      <c r="G42" s="638"/>
    </row>
    <row r="43" spans="1:7" x14ac:dyDescent="0.25">
      <c r="A43" s="1097">
        <v>42908</v>
      </c>
      <c r="B43" s="1099">
        <v>125.62</v>
      </c>
      <c r="C43" s="1099">
        <v>5829.7</v>
      </c>
      <c r="D43" s="1098">
        <f t="shared" si="0"/>
        <v>4.9600000000000364E-3</v>
      </c>
      <c r="E43" s="1098">
        <f t="shared" si="1"/>
        <v>1.9162849850907246E-3</v>
      </c>
      <c r="F43" s="638"/>
      <c r="G43" s="638"/>
    </row>
    <row r="44" spans="1:7" x14ac:dyDescent="0.25">
      <c r="A44" s="1097">
        <v>42919</v>
      </c>
      <c r="B44" s="1099">
        <v>125</v>
      </c>
      <c r="C44" s="1099">
        <v>5910.23</v>
      </c>
      <c r="D44" s="1098">
        <f t="shared" si="0"/>
        <v>-4.9355198216844811E-3</v>
      </c>
      <c r="E44" s="1098">
        <f t="shared" si="1"/>
        <v>1.3813746848036735E-2</v>
      </c>
      <c r="F44" s="638"/>
      <c r="G44" s="638"/>
    </row>
    <row r="45" spans="1:7" x14ac:dyDescent="0.25">
      <c r="A45" s="1097">
        <v>42920</v>
      </c>
      <c r="B45" s="1099">
        <v>124.75</v>
      </c>
      <c r="C45" s="1099">
        <v>5865.36</v>
      </c>
      <c r="D45" s="1098">
        <f t="shared" si="0"/>
        <v>-2E-3</v>
      </c>
      <c r="E45" s="1098">
        <f t="shared" si="1"/>
        <v>-7.5919211265889639E-3</v>
      </c>
      <c r="F45" s="638"/>
      <c r="G45" s="638"/>
    </row>
    <row r="46" spans="1:7" x14ac:dyDescent="0.25">
      <c r="A46" s="1097">
        <v>42921</v>
      </c>
      <c r="B46" s="1099">
        <v>123.5</v>
      </c>
      <c r="C46" s="1099">
        <v>5825.05</v>
      </c>
      <c r="D46" s="1098">
        <f t="shared" si="0"/>
        <v>-1.002004008016032E-2</v>
      </c>
      <c r="E46" s="1098">
        <f t="shared" si="1"/>
        <v>-6.8725534323553017E-3</v>
      </c>
      <c r="F46" s="638"/>
      <c r="G46" s="638"/>
    </row>
    <row r="47" spans="1:7" x14ac:dyDescent="0.25">
      <c r="A47" s="1097">
        <v>42922</v>
      </c>
      <c r="B47" s="1099">
        <v>123.5</v>
      </c>
      <c r="C47" s="1099">
        <v>5849.57</v>
      </c>
      <c r="D47" s="1098">
        <f t="shared" si="0"/>
        <v>0</v>
      </c>
      <c r="E47" s="1098">
        <f t="shared" si="1"/>
        <v>4.2094059278460312E-3</v>
      </c>
      <c r="F47" s="638"/>
      <c r="G47" s="638"/>
    </row>
    <row r="48" spans="1:7" x14ac:dyDescent="0.25">
      <c r="A48" s="1097">
        <v>42923</v>
      </c>
      <c r="B48" s="1106">
        <v>121.75</v>
      </c>
      <c r="C48" s="1099">
        <v>5814.79</v>
      </c>
      <c r="D48" s="1098">
        <f t="shared" si="0"/>
        <v>-1.417004048582996E-2</v>
      </c>
      <c r="E48" s="1098">
        <f t="shared" si="1"/>
        <v>-5.9457361823176316E-3</v>
      </c>
      <c r="F48" s="638"/>
      <c r="G48" s="638"/>
    </row>
    <row r="49" spans="1:7" x14ac:dyDescent="0.25">
      <c r="A49" s="1097">
        <v>42926</v>
      </c>
      <c r="B49" s="1106">
        <v>120.5</v>
      </c>
      <c r="C49" s="1099">
        <v>5771.5</v>
      </c>
      <c r="D49" s="1098">
        <f t="shared" si="0"/>
        <v>-1.0266940451745379E-2</v>
      </c>
      <c r="E49" s="1098">
        <f t="shared" si="1"/>
        <v>-7.4448088409039643E-3</v>
      </c>
      <c r="F49" s="638"/>
      <c r="G49" s="638"/>
    </row>
    <row r="50" spans="1:7" x14ac:dyDescent="0.25">
      <c r="A50" s="1097">
        <v>42927</v>
      </c>
      <c r="B50" s="1099">
        <v>122.5</v>
      </c>
      <c r="C50" s="1099">
        <v>5773.32</v>
      </c>
      <c r="D50" s="1098">
        <f t="shared" si="0"/>
        <v>1.6597510373443983E-2</v>
      </c>
      <c r="E50" s="1098">
        <f t="shared" si="1"/>
        <v>3.1534263189806965E-4</v>
      </c>
      <c r="F50" s="638"/>
      <c r="G50" s="638"/>
    </row>
    <row r="51" spans="1:7" x14ac:dyDescent="0.25">
      <c r="A51" s="1097">
        <v>42928</v>
      </c>
      <c r="B51" s="1099">
        <v>124.5</v>
      </c>
      <c r="C51" s="1099">
        <v>5819.13</v>
      </c>
      <c r="D51" s="1098">
        <f t="shared" si="0"/>
        <v>1.6326530612244899E-2</v>
      </c>
      <c r="E51" s="1098">
        <f t="shared" si="1"/>
        <v>7.9347758308911335E-3</v>
      </c>
      <c r="F51" s="638"/>
      <c r="G51" s="638"/>
    </row>
    <row r="52" spans="1:7" x14ac:dyDescent="0.25">
      <c r="A52" s="1097">
        <v>42929</v>
      </c>
      <c r="B52" s="1099">
        <v>123.75</v>
      </c>
      <c r="C52" s="1099">
        <v>5830.04</v>
      </c>
      <c r="D52" s="1098">
        <f t="shared" si="0"/>
        <v>-6.024096385542169E-3</v>
      </c>
      <c r="E52" s="1098">
        <f t="shared" si="1"/>
        <v>1.874850707923668E-3</v>
      </c>
      <c r="F52" s="638"/>
      <c r="G52" s="638"/>
    </row>
    <row r="53" spans="1:7" x14ac:dyDescent="0.25">
      <c r="A53" s="1097">
        <v>42930</v>
      </c>
      <c r="B53" s="1099">
        <v>123.75</v>
      </c>
      <c r="C53" s="1099">
        <v>5831.79</v>
      </c>
      <c r="D53" s="1098">
        <f t="shared" si="0"/>
        <v>0</v>
      </c>
      <c r="E53" s="1098">
        <f t="shared" si="1"/>
        <v>3.0016946710485694E-4</v>
      </c>
      <c r="F53" s="638"/>
      <c r="G53" s="638"/>
    </row>
    <row r="54" spans="1:7" x14ac:dyDescent="0.25">
      <c r="A54" s="1097">
        <v>42933</v>
      </c>
      <c r="B54" s="1099">
        <v>126.25</v>
      </c>
      <c r="C54" s="1099">
        <v>5841.27</v>
      </c>
      <c r="D54" s="1098">
        <f t="shared" si="0"/>
        <v>2.0202020202020204E-2</v>
      </c>
      <c r="E54" s="1098">
        <f t="shared" si="1"/>
        <v>1.625572937297206E-3</v>
      </c>
      <c r="F54" s="638"/>
      <c r="G54" s="638"/>
    </row>
    <row r="55" spans="1:7" x14ac:dyDescent="0.25">
      <c r="A55" s="1097">
        <v>42934</v>
      </c>
      <c r="B55" s="1099">
        <v>126.25</v>
      </c>
      <c r="C55" s="1099">
        <v>5822.35</v>
      </c>
      <c r="D55" s="1098">
        <f t="shared" si="0"/>
        <v>0</v>
      </c>
      <c r="E55" s="1098">
        <f t="shared" si="1"/>
        <v>-3.2390216511135545E-3</v>
      </c>
      <c r="F55" s="638"/>
      <c r="G55" s="638"/>
    </row>
    <row r="56" spans="1:7" x14ac:dyDescent="0.25">
      <c r="A56" s="1097">
        <v>42935</v>
      </c>
      <c r="B56" s="1099">
        <v>124.5</v>
      </c>
      <c r="C56" s="1099">
        <v>5806.68</v>
      </c>
      <c r="D56" s="1098">
        <f t="shared" si="0"/>
        <v>-1.3861386138613862E-2</v>
      </c>
      <c r="E56" s="1098">
        <f t="shared" si="1"/>
        <v>-2.6913531477839826E-3</v>
      </c>
      <c r="F56" s="638"/>
      <c r="G56" s="638"/>
    </row>
    <row r="57" spans="1:7" x14ac:dyDescent="0.25">
      <c r="A57" s="1097">
        <v>42936</v>
      </c>
      <c r="B57" s="1099">
        <v>128.12</v>
      </c>
      <c r="C57" s="1099">
        <v>5825.2</v>
      </c>
      <c r="D57" s="1098">
        <f t="shared" si="0"/>
        <v>2.9076305220883572E-2</v>
      </c>
      <c r="E57" s="1098">
        <f t="shared" si="1"/>
        <v>3.1894301046380249E-3</v>
      </c>
      <c r="F57" s="638"/>
      <c r="G57" s="638"/>
    </row>
    <row r="58" spans="1:7" x14ac:dyDescent="0.25">
      <c r="A58" s="1097">
        <v>42937</v>
      </c>
      <c r="B58" s="1099">
        <v>125</v>
      </c>
      <c r="C58" s="1099">
        <v>5765.42</v>
      </c>
      <c r="D58" s="1098">
        <f t="shared" si="0"/>
        <v>-2.4352169840774308E-2</v>
      </c>
      <c r="E58" s="1098">
        <f t="shared" si="1"/>
        <v>-1.0262308590262953E-2</v>
      </c>
      <c r="F58" s="638"/>
      <c r="G58" s="638"/>
    </row>
    <row r="59" spans="1:7" x14ac:dyDescent="0.25">
      <c r="A59" s="1097">
        <v>42940</v>
      </c>
      <c r="B59" s="1099">
        <v>123.75</v>
      </c>
      <c r="C59" s="1099">
        <v>5801.58</v>
      </c>
      <c r="D59" s="1098">
        <f t="shared" si="0"/>
        <v>-0.01</v>
      </c>
      <c r="E59" s="1098">
        <f t="shared" si="1"/>
        <v>6.2718761165708407E-3</v>
      </c>
      <c r="F59" s="638"/>
      <c r="G59" s="638"/>
    </row>
    <row r="60" spans="1:7" x14ac:dyDescent="0.25">
      <c r="A60" s="1097">
        <v>42941</v>
      </c>
      <c r="B60" s="1099">
        <v>125</v>
      </c>
      <c r="C60" s="1099">
        <v>5813.53</v>
      </c>
      <c r="D60" s="1098">
        <f t="shared" si="0"/>
        <v>1.0101010101010102E-2</v>
      </c>
      <c r="E60" s="1098">
        <f t="shared" si="1"/>
        <v>2.0597837140916473E-3</v>
      </c>
      <c r="F60" s="638"/>
      <c r="G60" s="638"/>
    </row>
    <row r="61" spans="1:7" x14ac:dyDescent="0.25">
      <c r="A61" s="1097">
        <v>42942</v>
      </c>
      <c r="B61" s="1099">
        <v>125</v>
      </c>
      <c r="C61" s="1099">
        <v>5800.2</v>
      </c>
      <c r="D61" s="1098">
        <f t="shared" si="0"/>
        <v>0</v>
      </c>
      <c r="E61" s="1098">
        <f t="shared" si="1"/>
        <v>-2.2929270168038918E-3</v>
      </c>
      <c r="F61" s="3" t="s">
        <v>16</v>
      </c>
      <c r="G61" s="3" t="s">
        <v>17</v>
      </c>
    </row>
    <row r="62" spans="1:7" x14ac:dyDescent="0.25">
      <c r="A62" s="1101">
        <v>42943</v>
      </c>
      <c r="B62" s="1099">
        <v>125</v>
      </c>
      <c r="C62" s="1099">
        <v>5819.74</v>
      </c>
      <c r="D62" s="1098">
        <f t="shared" si="0"/>
        <v>0</v>
      </c>
      <c r="E62" s="1098">
        <f t="shared" si="1"/>
        <v>3.368849350022407E-3</v>
      </c>
      <c r="F62" s="638">
        <f>$F$3+$G$3*E62</f>
        <v>7.9872478862313426E-2</v>
      </c>
      <c r="G62" s="638">
        <f>D62-F62</f>
        <v>-7.9872478862313426E-2</v>
      </c>
    </row>
    <row r="63" spans="1:7" x14ac:dyDescent="0.25">
      <c r="A63" s="1101">
        <v>42944</v>
      </c>
      <c r="B63" s="1099">
        <v>125</v>
      </c>
      <c r="C63" s="1099">
        <v>5831.02</v>
      </c>
      <c r="D63" s="1098">
        <f t="shared" si="0"/>
        <v>0</v>
      </c>
      <c r="E63" s="1098">
        <f t="shared" si="1"/>
        <v>1.9382309175325109E-3</v>
      </c>
      <c r="F63" s="638">
        <f t="shared" ref="F63:F82" si="2">$F$3+$G$3*E63</f>
        <v>7.9705522014347899E-2</v>
      </c>
      <c r="G63" s="638">
        <f t="shared" ref="G63:G82" si="3">D63-F63</f>
        <v>-7.9705522014347899E-2</v>
      </c>
    </row>
    <row r="64" spans="1:7" x14ac:dyDescent="0.25">
      <c r="A64" s="1101">
        <v>42947</v>
      </c>
      <c r="B64" s="1099">
        <v>125</v>
      </c>
      <c r="C64" s="1099">
        <v>5840.93</v>
      </c>
      <c r="D64" s="1098">
        <f t="shared" si="0"/>
        <v>0</v>
      </c>
      <c r="E64" s="1098">
        <f t="shared" si="1"/>
        <v>1.6995311283445869E-3</v>
      </c>
      <c r="F64" s="638">
        <f t="shared" si="2"/>
        <v>7.9677665135457085E-2</v>
      </c>
      <c r="G64" s="638">
        <f t="shared" si="3"/>
        <v>-7.9677665135457085E-2</v>
      </c>
    </row>
    <row r="65" spans="1:7" x14ac:dyDescent="0.25">
      <c r="A65" s="1101">
        <v>42948</v>
      </c>
      <c r="B65" s="1099">
        <v>123.75</v>
      </c>
      <c r="C65" s="1099">
        <v>5805.2</v>
      </c>
      <c r="D65" s="1098">
        <f t="shared" si="0"/>
        <v>-0.01</v>
      </c>
      <c r="E65" s="1098">
        <f t="shared" si="1"/>
        <v>-6.1171765455159486E-3</v>
      </c>
      <c r="F65" s="638">
        <f t="shared" si="2"/>
        <v>7.8765435259861058E-2</v>
      </c>
      <c r="G65" s="638">
        <f t="shared" si="3"/>
        <v>-8.8765435259861053E-2</v>
      </c>
    </row>
    <row r="66" spans="1:7" x14ac:dyDescent="0.25">
      <c r="A66" s="1101">
        <v>42949</v>
      </c>
      <c r="B66" s="1099">
        <v>126.25</v>
      </c>
      <c r="C66" s="1099">
        <v>5824.24</v>
      </c>
      <c r="D66" s="1098">
        <f t="shared" si="0"/>
        <v>2.0202020202020204E-2</v>
      </c>
      <c r="E66" s="1098">
        <f t="shared" si="1"/>
        <v>3.2798180941225048E-3</v>
      </c>
      <c r="F66" s="638">
        <f t="shared" si="2"/>
        <v>7.9862088685926841E-2</v>
      </c>
      <c r="G66" s="638">
        <f t="shared" si="3"/>
        <v>-5.9660068483906634E-2</v>
      </c>
    </row>
    <row r="67" spans="1:7" x14ac:dyDescent="0.25">
      <c r="A67" s="1101">
        <v>42950</v>
      </c>
      <c r="B67" s="1099">
        <v>125</v>
      </c>
      <c r="C67" s="1099">
        <v>5780.57</v>
      </c>
      <c r="D67" s="1098">
        <f t="shared" si="0"/>
        <v>-9.9009900990099011E-3</v>
      </c>
      <c r="E67" s="1098">
        <f t="shared" si="1"/>
        <v>-7.4979739845885598E-3</v>
      </c>
      <c r="F67" s="638">
        <f t="shared" si="2"/>
        <v>7.860429264987441E-2</v>
      </c>
      <c r="G67" s="638">
        <f t="shared" si="3"/>
        <v>-8.8505282748884306E-2</v>
      </c>
    </row>
    <row r="68" spans="1:7" x14ac:dyDescent="0.25">
      <c r="A68" s="1101">
        <v>42951</v>
      </c>
      <c r="B68" s="1099">
        <v>125</v>
      </c>
      <c r="C68" s="1099">
        <v>5777.48</v>
      </c>
      <c r="D68" s="1098">
        <f t="shared" ref="D68:D82" si="4">(B68-B67)/B67</f>
        <v>0</v>
      </c>
      <c r="E68" s="1098">
        <f t="shared" ref="E68:E82" si="5">(C68-C67)/C67</f>
        <v>-5.3454936104919504E-4</v>
      </c>
      <c r="F68" s="638">
        <f t="shared" si="2"/>
        <v>7.9416942200438503E-2</v>
      </c>
      <c r="G68" s="638">
        <f t="shared" si="3"/>
        <v>-7.9416942200438503E-2</v>
      </c>
    </row>
    <row r="69" spans="1:7" x14ac:dyDescent="0.25">
      <c r="A69" s="1101">
        <v>42954</v>
      </c>
      <c r="B69" s="1099">
        <v>125</v>
      </c>
      <c r="C69" s="1099">
        <v>5749.29</v>
      </c>
      <c r="D69" s="1098">
        <f t="shared" si="4"/>
        <v>0</v>
      </c>
      <c r="E69" s="1098">
        <f t="shared" si="5"/>
        <v>-4.8792899326349209E-3</v>
      </c>
      <c r="F69" s="638">
        <f t="shared" si="2"/>
        <v>7.890989980912988E-2</v>
      </c>
      <c r="G69" s="638">
        <f t="shared" si="3"/>
        <v>-7.890989980912988E-2</v>
      </c>
    </row>
    <row r="70" spans="1:7" x14ac:dyDescent="0.25">
      <c r="A70" s="1101">
        <v>42955</v>
      </c>
      <c r="B70" s="1099">
        <v>125.62</v>
      </c>
      <c r="C70" s="1099">
        <v>5810.56</v>
      </c>
      <c r="D70" s="1098">
        <f t="shared" si="4"/>
        <v>4.9600000000000364E-3</v>
      </c>
      <c r="E70" s="1098">
        <f t="shared" si="5"/>
        <v>1.0656968077797509E-2</v>
      </c>
      <c r="F70" s="638">
        <f t="shared" si="2"/>
        <v>8.0723021049352098E-2</v>
      </c>
      <c r="G70" s="638">
        <f t="shared" si="3"/>
        <v>-7.5763021049352064E-2</v>
      </c>
    </row>
    <row r="71" spans="1:7" x14ac:dyDescent="0.25">
      <c r="A71" s="1101">
        <v>42956</v>
      </c>
      <c r="B71" s="1099">
        <v>123.75</v>
      </c>
      <c r="C71" s="1099">
        <v>5824</v>
      </c>
      <c r="D71" s="1098">
        <f t="shared" si="4"/>
        <v>-1.4886164623467635E-2</v>
      </c>
      <c r="E71" s="1098">
        <f t="shared" si="5"/>
        <v>2.3130300693908331E-3</v>
      </c>
      <c r="F71" s="638">
        <f t="shared" si="2"/>
        <v>7.974926203865719E-2</v>
      </c>
      <c r="G71" s="638">
        <f t="shared" si="3"/>
        <v>-9.4635426662124822E-2</v>
      </c>
    </row>
    <row r="72" spans="1:7" x14ac:dyDescent="0.25">
      <c r="A72" s="1102">
        <v>42957</v>
      </c>
      <c r="B72" s="1106">
        <v>123.5</v>
      </c>
      <c r="C72" s="1099">
        <v>5825.94</v>
      </c>
      <c r="D72" s="1098">
        <f t="shared" si="4"/>
        <v>-2.0202020202020202E-3</v>
      </c>
      <c r="E72" s="1098">
        <f t="shared" si="5"/>
        <v>3.3310439560432689E-4</v>
      </c>
      <c r="F72" s="638">
        <f t="shared" si="2"/>
        <v>7.951819962383419E-2</v>
      </c>
      <c r="G72" s="638">
        <f t="shared" si="3"/>
        <v>-8.153840164403621E-2</v>
      </c>
    </row>
    <row r="73" spans="1:7" x14ac:dyDescent="0.25">
      <c r="A73" s="1103">
        <v>42958</v>
      </c>
      <c r="B73" s="1099">
        <v>121</v>
      </c>
      <c r="C73" s="1099">
        <v>5766.13</v>
      </c>
      <c r="D73" s="1098">
        <f t="shared" si="4"/>
        <v>-2.0242914979757085E-2</v>
      </c>
      <c r="E73" s="1098">
        <f t="shared" si="5"/>
        <v>-1.0266154474642632E-2</v>
      </c>
      <c r="F73" s="638">
        <f t="shared" si="2"/>
        <v>7.8281238872065395E-2</v>
      </c>
      <c r="G73" s="638">
        <f t="shared" si="3"/>
        <v>-9.8524153851822477E-2</v>
      </c>
    </row>
    <row r="74" spans="1:7" x14ac:dyDescent="0.25">
      <c r="A74" s="1103">
        <v>42961</v>
      </c>
      <c r="B74" s="1099">
        <v>120.5</v>
      </c>
      <c r="C74" s="1099">
        <v>5801.48</v>
      </c>
      <c r="D74" s="1098">
        <f t="shared" si="4"/>
        <v>-4.1322314049586778E-3</v>
      </c>
      <c r="E74" s="1098">
        <f t="shared" si="5"/>
        <v>6.1306283417126312E-3</v>
      </c>
      <c r="F74" s="638">
        <f t="shared" si="2"/>
        <v>8.0194785568810614E-2</v>
      </c>
      <c r="G74" s="638">
        <f t="shared" si="3"/>
        <v>-8.4327016973769292E-2</v>
      </c>
    </row>
    <row r="75" spans="1:7" x14ac:dyDescent="0.25">
      <c r="A75" s="1103">
        <v>42962</v>
      </c>
      <c r="B75" s="1099">
        <v>118.5</v>
      </c>
      <c r="C75" s="1099">
        <v>5835.04</v>
      </c>
      <c r="D75" s="1098">
        <f t="shared" si="4"/>
        <v>-1.6597510373443983E-2</v>
      </c>
      <c r="E75" s="1098">
        <f t="shared" si="5"/>
        <v>5.7847307928322435E-3</v>
      </c>
      <c r="F75" s="638">
        <f t="shared" si="2"/>
        <v>8.0154418435850111E-2</v>
      </c>
      <c r="G75" s="638">
        <f t="shared" si="3"/>
        <v>-9.6751928809294091E-2</v>
      </c>
    </row>
    <row r="76" spans="1:7" x14ac:dyDescent="0.25">
      <c r="A76" s="1103">
        <v>42963</v>
      </c>
      <c r="B76" s="1099">
        <v>118.5</v>
      </c>
      <c r="C76" s="1099">
        <v>5891.94</v>
      </c>
      <c r="D76" s="1098">
        <f t="shared" si="4"/>
        <v>0</v>
      </c>
      <c r="E76" s="1098">
        <f t="shared" si="5"/>
        <v>9.7514327236830657E-3</v>
      </c>
      <c r="F76" s="638">
        <f t="shared" si="2"/>
        <v>8.0617342746171591E-2</v>
      </c>
      <c r="G76" s="638">
        <f t="shared" si="3"/>
        <v>-8.0617342746171591E-2</v>
      </c>
    </row>
    <row r="77" spans="1:7" x14ac:dyDescent="0.25">
      <c r="A77" s="1103">
        <v>42965</v>
      </c>
      <c r="B77" s="1099">
        <v>120</v>
      </c>
      <c r="C77" s="1099">
        <v>5893.84</v>
      </c>
      <c r="D77" s="1098">
        <f t="shared" si="4"/>
        <v>1.2658227848101266E-2</v>
      </c>
      <c r="E77" s="1098">
        <f t="shared" si="5"/>
        <v>3.2247443117216839E-4</v>
      </c>
      <c r="F77" s="638">
        <f t="shared" si="2"/>
        <v>7.9516959079664426E-2</v>
      </c>
      <c r="G77" s="638">
        <f t="shared" si="3"/>
        <v>-6.6858731231563162E-2</v>
      </c>
    </row>
    <row r="78" spans="1:7" x14ac:dyDescent="0.25">
      <c r="A78" s="1103">
        <v>42968</v>
      </c>
      <c r="B78" s="1099">
        <v>118</v>
      </c>
      <c r="C78" s="1099">
        <v>5861</v>
      </c>
      <c r="D78" s="1098">
        <f t="shared" si="4"/>
        <v>-1.6666666666666666E-2</v>
      </c>
      <c r="E78" s="1098">
        <f t="shared" si="5"/>
        <v>-5.5719191562716569E-3</v>
      </c>
      <c r="F78" s="638">
        <f t="shared" si="2"/>
        <v>7.8829068198575325E-2</v>
      </c>
      <c r="G78" s="638">
        <f t="shared" si="3"/>
        <v>-9.5495734865241988E-2</v>
      </c>
    </row>
    <row r="79" spans="1:7" x14ac:dyDescent="0.25">
      <c r="A79" s="1103">
        <v>42969</v>
      </c>
      <c r="B79" s="1099">
        <v>118</v>
      </c>
      <c r="C79" s="1099">
        <v>5880.29</v>
      </c>
      <c r="D79" s="1098">
        <f t="shared" si="4"/>
        <v>0</v>
      </c>
      <c r="E79" s="1098">
        <f t="shared" si="5"/>
        <v>3.2912472274355849E-3</v>
      </c>
      <c r="F79" s="638">
        <f t="shared" si="2"/>
        <v>7.9863422495158987E-2</v>
      </c>
      <c r="G79" s="638">
        <f t="shared" si="3"/>
        <v>-7.9863422495158987E-2</v>
      </c>
    </row>
    <row r="80" spans="1:7" x14ac:dyDescent="0.25">
      <c r="A80" s="1103">
        <v>42970</v>
      </c>
      <c r="B80" s="1099">
        <v>117</v>
      </c>
      <c r="C80" s="1099">
        <v>5914.02</v>
      </c>
      <c r="D80" s="1098">
        <f t="shared" si="4"/>
        <v>-8.4745762711864406E-3</v>
      </c>
      <c r="E80" s="1098">
        <f t="shared" si="5"/>
        <v>5.7361116543572632E-3</v>
      </c>
      <c r="F80" s="638">
        <f t="shared" si="2"/>
        <v>8.0148744457431934E-2</v>
      </c>
      <c r="G80" s="638">
        <f t="shared" si="3"/>
        <v>-8.8623320728618379E-2</v>
      </c>
    </row>
    <row r="81" spans="1:7" x14ac:dyDescent="0.25">
      <c r="A81" s="1103">
        <v>42971</v>
      </c>
      <c r="B81" s="1099">
        <v>117</v>
      </c>
      <c r="C81" s="1099">
        <v>5894.11</v>
      </c>
      <c r="D81" s="1098">
        <f t="shared" si="4"/>
        <v>0</v>
      </c>
      <c r="E81" s="1098">
        <f t="shared" si="5"/>
        <v>-3.36657637275504E-3</v>
      </c>
      <c r="F81" s="638">
        <f t="shared" si="2"/>
        <v>7.9086437369458029E-2</v>
      </c>
      <c r="G81" s="638">
        <f t="shared" si="3"/>
        <v>-7.9086437369458029E-2</v>
      </c>
    </row>
    <row r="82" spans="1:7" x14ac:dyDescent="0.25">
      <c r="A82" s="1103">
        <v>42972</v>
      </c>
      <c r="B82" s="1099">
        <v>118.5</v>
      </c>
      <c r="C82" s="1099">
        <v>5915.36</v>
      </c>
      <c r="D82" s="1098">
        <f t="shared" si="4"/>
        <v>1.282051282051282E-2</v>
      </c>
      <c r="E82" s="1098">
        <f t="shared" si="5"/>
        <v>3.6052940986849584E-3</v>
      </c>
      <c r="F82" s="638">
        <f t="shared" si="2"/>
        <v>7.9900072572179154E-2</v>
      </c>
      <c r="G82" s="638">
        <f t="shared" si="3"/>
        <v>-6.7079559751666337E-2</v>
      </c>
    </row>
  </sheetData>
  <mergeCells count="8">
    <mergeCell ref="I10:J10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39B43-BB08-477E-BCD3-50E189905CC3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4" max="4" width="23.140625" bestFit="1" customWidth="1"/>
    <col min="5" max="5" width="20.7109375" bestFit="1" customWidth="1"/>
    <col min="6" max="6" width="22.42578125" bestFit="1" customWidth="1"/>
    <col min="7" max="7" width="21.7109375" bestFit="1" customWidth="1"/>
    <col min="9" max="9" width="16" bestFit="1" customWidth="1"/>
    <col min="10" max="10" width="9.85546875" bestFit="1" customWidth="1"/>
    <col min="11" max="11" width="12.7109375" bestFit="1" customWidth="1"/>
    <col min="12" max="12" width="11.7109375" bestFit="1" customWidth="1"/>
    <col min="13" max="13" width="22.85546875" bestFit="1" customWidth="1"/>
    <col min="14" max="14" width="6.5703125" bestFit="1" customWidth="1"/>
    <col min="15" max="15" width="5.7109375" bestFit="1" customWidth="1"/>
  </cols>
  <sheetData>
    <row r="1" spans="1:15" x14ac:dyDescent="0.25">
      <c r="A1" s="1" t="s">
        <v>0</v>
      </c>
      <c r="B1" s="4" t="s">
        <v>304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x14ac:dyDescent="0.25">
      <c r="A2" s="1097">
        <v>44616</v>
      </c>
      <c r="B2" s="1099">
        <v>695</v>
      </c>
      <c r="C2" s="1099">
        <v>6817.81</v>
      </c>
      <c r="D2" s="638"/>
      <c r="E2" s="638"/>
      <c r="F2" s="638"/>
      <c r="G2" s="638"/>
    </row>
    <row r="3" spans="1:15" ht="15.75" thickBot="1" x14ac:dyDescent="0.3">
      <c r="A3" s="1097">
        <v>44617</v>
      </c>
      <c r="B3" s="1099">
        <v>705</v>
      </c>
      <c r="C3" s="1099">
        <v>6888.17</v>
      </c>
      <c r="D3" s="638">
        <f>(B3-B2)/B2</f>
        <v>1.4388489208633094E-2</v>
      </c>
      <c r="E3" s="638">
        <f>(C3-C2)/C2</f>
        <v>1.0320029452272748E-2</v>
      </c>
      <c r="F3" s="1100">
        <f>I12</f>
        <v>0.48691597253347485</v>
      </c>
      <c r="G3" s="1100">
        <f>K7</f>
        <v>0.30734004419108435</v>
      </c>
      <c r="I3" s="1007" t="s">
        <v>673</v>
      </c>
      <c r="J3" s="1007"/>
      <c r="K3" s="1007"/>
      <c r="L3" s="1007"/>
      <c r="M3" s="1007"/>
      <c r="N3" s="1007"/>
      <c r="O3" s="1007"/>
    </row>
    <row r="4" spans="1:15" ht="15.75" thickTop="1" x14ac:dyDescent="0.25">
      <c r="A4" s="1097">
        <v>44621</v>
      </c>
      <c r="B4" s="1099">
        <v>710</v>
      </c>
      <c r="C4" s="1099">
        <v>6921.44</v>
      </c>
      <c r="D4" s="638">
        <f t="shared" ref="D4:D67" si="0">(B4-B3)/B3</f>
        <v>7.0921985815602835E-3</v>
      </c>
      <c r="E4" s="638">
        <f t="shared" ref="E4:E67" si="1">(C4-C3)/C3</f>
        <v>4.8300201650074729E-3</v>
      </c>
      <c r="F4" s="638"/>
      <c r="G4" s="638"/>
      <c r="I4" s="1008" t="s">
        <v>664</v>
      </c>
      <c r="J4" s="1009"/>
      <c r="K4" s="1012" t="s">
        <v>665</v>
      </c>
      <c r="L4" s="1013"/>
      <c r="M4" s="405" t="s">
        <v>666</v>
      </c>
      <c r="N4" s="1013" t="s">
        <v>667</v>
      </c>
      <c r="O4" s="1015" t="s">
        <v>630</v>
      </c>
    </row>
    <row r="5" spans="1:15" ht="15.75" thickBot="1" x14ac:dyDescent="0.3">
      <c r="A5" s="1097">
        <v>44622</v>
      </c>
      <c r="B5" s="1099">
        <v>700</v>
      </c>
      <c r="C5" s="1099">
        <v>6868.4</v>
      </c>
      <c r="D5" s="638">
        <f t="shared" si="0"/>
        <v>-1.4084507042253521E-2</v>
      </c>
      <c r="E5" s="638">
        <f t="shared" si="1"/>
        <v>-7.6631452414526405E-3</v>
      </c>
      <c r="F5" s="638"/>
      <c r="G5" s="638"/>
      <c r="I5" s="1010"/>
      <c r="J5" s="1011"/>
      <c r="K5" s="406" t="s">
        <v>668</v>
      </c>
      <c r="L5" s="407" t="s">
        <v>669</v>
      </c>
      <c r="M5" s="407" t="s">
        <v>670</v>
      </c>
      <c r="N5" s="1014"/>
      <c r="O5" s="1016"/>
    </row>
    <row r="6" spans="1:15" ht="16.5" customHeight="1" thickTop="1" x14ac:dyDescent="0.25">
      <c r="A6" s="1097">
        <v>44624</v>
      </c>
      <c r="B6" s="1099">
        <v>692.5</v>
      </c>
      <c r="C6" s="1099">
        <v>6928.32</v>
      </c>
      <c r="D6" s="638">
        <f t="shared" si="0"/>
        <v>-1.0714285714285714E-2</v>
      </c>
      <c r="E6" s="638">
        <f t="shared" si="1"/>
        <v>8.7240114145943851E-3</v>
      </c>
      <c r="F6" s="638"/>
      <c r="G6" s="638"/>
      <c r="I6" s="1017" t="s">
        <v>671</v>
      </c>
      <c r="J6" s="408" t="s">
        <v>672</v>
      </c>
      <c r="K6" s="409">
        <v>-1518270.8280632726</v>
      </c>
      <c r="L6" s="410">
        <v>1214502.7997609235</v>
      </c>
      <c r="M6" s="411"/>
      <c r="N6" s="410">
        <v>-1.2501171906414266</v>
      </c>
      <c r="O6" s="412">
        <v>0.21636491015614343</v>
      </c>
    </row>
    <row r="7" spans="1:15" ht="15.75" thickBot="1" x14ac:dyDescent="0.3">
      <c r="A7" s="1097">
        <v>44627</v>
      </c>
      <c r="B7" s="1099">
        <v>680</v>
      </c>
      <c r="C7" s="1099">
        <v>6869.06</v>
      </c>
      <c r="D7" s="638">
        <f t="shared" si="0"/>
        <v>-1.8050541516245487E-2</v>
      </c>
      <c r="E7" s="638">
        <f t="shared" si="1"/>
        <v>-8.5533000785182143E-3</v>
      </c>
      <c r="F7" s="638"/>
      <c r="G7" s="638"/>
      <c r="I7" s="1018"/>
      <c r="J7" s="413" t="s">
        <v>679</v>
      </c>
      <c r="K7" s="414">
        <v>0.30734004419108435</v>
      </c>
      <c r="L7" s="415">
        <v>0.11962303247522511</v>
      </c>
      <c r="M7" s="415">
        <v>0.32216059899117427</v>
      </c>
      <c r="N7" s="415">
        <v>2.5692380290955836</v>
      </c>
      <c r="O7" s="416">
        <v>1.2833769436884357E-2</v>
      </c>
    </row>
    <row r="8" spans="1:15" ht="15.75" thickTop="1" x14ac:dyDescent="0.25">
      <c r="A8" s="1097">
        <v>44628</v>
      </c>
      <c r="B8" s="1099">
        <v>685</v>
      </c>
      <c r="C8" s="1099">
        <v>6814.18</v>
      </c>
      <c r="D8" s="638">
        <f t="shared" si="0"/>
        <v>7.3529411764705881E-3</v>
      </c>
      <c r="E8" s="638">
        <f t="shared" si="1"/>
        <v>-7.9894483379094241E-3</v>
      </c>
      <c r="F8" s="638"/>
      <c r="G8" s="638"/>
      <c r="I8" s="1019" t="s">
        <v>709</v>
      </c>
      <c r="J8" s="1019"/>
      <c r="K8" s="1019"/>
      <c r="L8" s="1019"/>
      <c r="M8" s="1019"/>
      <c r="N8" s="1019"/>
      <c r="O8" s="1019"/>
    </row>
    <row r="9" spans="1:15" x14ac:dyDescent="0.25">
      <c r="A9" s="1097">
        <v>44629</v>
      </c>
      <c r="B9" s="1099">
        <v>690</v>
      </c>
      <c r="C9" s="1099">
        <v>6864.44</v>
      </c>
      <c r="D9" s="638">
        <f t="shared" si="0"/>
        <v>7.2992700729927005E-3</v>
      </c>
      <c r="E9" s="638">
        <f t="shared" si="1"/>
        <v>7.3757957670621127E-3</v>
      </c>
      <c r="F9" s="638"/>
      <c r="G9" s="638"/>
    </row>
    <row r="10" spans="1:15" ht="15.75" thickBot="1" x14ac:dyDescent="0.3">
      <c r="A10" s="1097">
        <v>44630</v>
      </c>
      <c r="B10" s="1099">
        <v>682.5</v>
      </c>
      <c r="C10" s="1099">
        <v>6924</v>
      </c>
      <c r="D10" s="638">
        <f t="shared" si="0"/>
        <v>-1.0869565217391304E-2</v>
      </c>
      <c r="E10" s="638">
        <f t="shared" si="1"/>
        <v>8.6765999848495146E-3</v>
      </c>
      <c r="F10" s="638"/>
      <c r="G10" s="638"/>
      <c r="I10" s="1007" t="s">
        <v>674</v>
      </c>
      <c r="J10" s="1007"/>
      <c r="K10" s="404"/>
    </row>
    <row r="11" spans="1:15" ht="16.5" thickTop="1" thickBot="1" x14ac:dyDescent="0.3">
      <c r="A11" s="1097">
        <v>44631</v>
      </c>
      <c r="B11" s="1099">
        <v>675</v>
      </c>
      <c r="C11" s="1099">
        <v>6922.6</v>
      </c>
      <c r="D11" s="638">
        <f t="shared" si="0"/>
        <v>-1.098901098901099E-2</v>
      </c>
      <c r="E11" s="638">
        <f t="shared" si="1"/>
        <v>-2.0219526285378917E-4</v>
      </c>
      <c r="F11" s="638"/>
      <c r="G11" s="638"/>
      <c r="I11" s="438" t="s">
        <v>675</v>
      </c>
      <c r="J11" s="439" t="s">
        <v>676</v>
      </c>
      <c r="K11" s="404"/>
    </row>
    <row r="12" spans="1:15" ht="16.5" thickTop="1" thickBot="1" x14ac:dyDescent="0.3">
      <c r="A12" s="1097">
        <v>44634</v>
      </c>
      <c r="B12" s="1099">
        <v>680</v>
      </c>
      <c r="C12" s="1099">
        <v>6952.2</v>
      </c>
      <c r="D12" s="638">
        <f t="shared" si="0"/>
        <v>7.4074074074074077E-3</v>
      </c>
      <c r="E12" s="638">
        <f t="shared" si="1"/>
        <v>4.2758501141188935E-3</v>
      </c>
      <c r="F12" s="638"/>
      <c r="G12" s="638"/>
      <c r="I12" s="440">
        <v>0.48691597253347485</v>
      </c>
      <c r="J12" s="441">
        <v>2</v>
      </c>
      <c r="K12" s="404"/>
    </row>
    <row r="13" spans="1:15" ht="15.75" thickTop="1" x14ac:dyDescent="0.25">
      <c r="A13" s="1097">
        <v>44635</v>
      </c>
      <c r="B13" s="1099">
        <v>672.5</v>
      </c>
      <c r="C13" s="1099">
        <v>6918.18</v>
      </c>
      <c r="D13" s="638">
        <f t="shared" si="0"/>
        <v>-1.1029411764705883E-2</v>
      </c>
      <c r="E13" s="638">
        <f t="shared" si="1"/>
        <v>-4.8934150340898602E-3</v>
      </c>
      <c r="F13" s="638"/>
      <c r="G13" s="638"/>
    </row>
    <row r="14" spans="1:15" x14ac:dyDescent="0.25">
      <c r="A14" s="1097">
        <v>44636</v>
      </c>
      <c r="B14" s="1099">
        <v>680</v>
      </c>
      <c r="C14" s="1099">
        <v>6992.39</v>
      </c>
      <c r="D14" s="638">
        <f t="shared" si="0"/>
        <v>1.1152416356877323E-2</v>
      </c>
      <c r="E14" s="638">
        <f t="shared" si="1"/>
        <v>1.0726809652249585E-2</v>
      </c>
      <c r="F14" s="638"/>
      <c r="G14" s="638"/>
    </row>
    <row r="15" spans="1:15" x14ac:dyDescent="0.25">
      <c r="A15" s="1097">
        <v>44637</v>
      </c>
      <c r="B15" s="1099">
        <v>670</v>
      </c>
      <c r="C15" s="1099">
        <v>6964.38</v>
      </c>
      <c r="D15" s="638">
        <f t="shared" si="0"/>
        <v>-1.4705882352941176E-2</v>
      </c>
      <c r="E15" s="638">
        <f t="shared" si="1"/>
        <v>-4.0057834302720842E-3</v>
      </c>
      <c r="F15" s="638"/>
      <c r="G15" s="638"/>
    </row>
    <row r="16" spans="1:15" x14ac:dyDescent="0.25">
      <c r="A16" s="1097">
        <v>44638</v>
      </c>
      <c r="B16" s="1099">
        <v>677.5</v>
      </c>
      <c r="C16" s="1099">
        <v>6954.96</v>
      </c>
      <c r="D16" s="638">
        <f t="shared" si="0"/>
        <v>1.1194029850746268E-2</v>
      </c>
      <c r="E16" s="638">
        <f t="shared" si="1"/>
        <v>-1.3525970725319515E-3</v>
      </c>
      <c r="F16" s="638"/>
      <c r="G16" s="638"/>
    </row>
    <row r="17" spans="1:16" x14ac:dyDescent="0.25">
      <c r="A17" s="1097">
        <v>44641</v>
      </c>
      <c r="B17" s="1099">
        <v>672.5</v>
      </c>
      <c r="C17" s="1099">
        <v>6955.18</v>
      </c>
      <c r="D17" s="638">
        <f t="shared" si="0"/>
        <v>-7.3800738007380072E-3</v>
      </c>
      <c r="E17" s="638">
        <f t="shared" si="1"/>
        <v>3.1632101406802434E-5</v>
      </c>
      <c r="F17" s="638"/>
      <c r="G17" s="638"/>
    </row>
    <row r="18" spans="1:16" x14ac:dyDescent="0.25">
      <c r="A18" s="1097">
        <v>44642</v>
      </c>
      <c r="B18" s="1099">
        <v>667.5</v>
      </c>
      <c r="C18" s="1099">
        <v>7000.82</v>
      </c>
      <c r="D18" s="638">
        <f t="shared" si="0"/>
        <v>-7.4349442379182153E-3</v>
      </c>
      <c r="E18" s="638">
        <f t="shared" si="1"/>
        <v>6.562015648768172E-3</v>
      </c>
      <c r="F18" s="638"/>
      <c r="G18" s="638"/>
    </row>
    <row r="19" spans="1:16" x14ac:dyDescent="0.25">
      <c r="A19" s="1097">
        <v>44643</v>
      </c>
      <c r="B19" s="1099">
        <v>670</v>
      </c>
      <c r="C19" s="1099">
        <v>6996.11</v>
      </c>
      <c r="D19" s="638">
        <f t="shared" si="0"/>
        <v>3.7453183520599251E-3</v>
      </c>
      <c r="E19" s="638">
        <f t="shared" si="1"/>
        <v>-6.7277833168115115E-4</v>
      </c>
      <c r="F19" s="638"/>
      <c r="G19" s="638"/>
    </row>
    <row r="20" spans="1:16" x14ac:dyDescent="0.25">
      <c r="A20" s="1097">
        <v>44644</v>
      </c>
      <c r="B20" s="1099">
        <v>667.5</v>
      </c>
      <c r="C20" s="1099">
        <v>7049.68</v>
      </c>
      <c r="D20" s="638">
        <f t="shared" si="0"/>
        <v>-3.7313432835820895E-3</v>
      </c>
      <c r="E20" s="638">
        <f t="shared" si="1"/>
        <v>7.65711230955497E-3</v>
      </c>
      <c r="F20" s="638"/>
      <c r="G20" s="638"/>
    </row>
    <row r="21" spans="1:16" x14ac:dyDescent="0.25">
      <c r="A21" s="1097">
        <v>44645</v>
      </c>
      <c r="B21" s="1099">
        <v>660</v>
      </c>
      <c r="C21" s="1099">
        <v>7002.53</v>
      </c>
      <c r="D21" s="638">
        <f t="shared" si="0"/>
        <v>-1.1235955056179775E-2</v>
      </c>
      <c r="E21" s="638">
        <f t="shared" si="1"/>
        <v>-6.6882468424099457E-3</v>
      </c>
      <c r="F21" s="638"/>
      <c r="G21" s="638"/>
    </row>
    <row r="22" spans="1:16" x14ac:dyDescent="0.25">
      <c r="A22" s="1097">
        <v>44648</v>
      </c>
      <c r="B22" s="1099">
        <v>662.5</v>
      </c>
      <c r="C22" s="1099">
        <v>7049.6</v>
      </c>
      <c r="D22" s="638">
        <f t="shared" si="0"/>
        <v>3.787878787878788E-3</v>
      </c>
      <c r="E22" s="638">
        <f t="shared" si="1"/>
        <v>6.7218562433864074E-3</v>
      </c>
      <c r="F22" s="638"/>
      <c r="G22" s="638"/>
      <c r="P22" s="404"/>
    </row>
    <row r="23" spans="1:16" x14ac:dyDescent="0.25">
      <c r="A23" s="1097">
        <v>44649</v>
      </c>
      <c r="B23" s="1099">
        <v>670</v>
      </c>
      <c r="C23" s="1099">
        <v>7011.68</v>
      </c>
      <c r="D23" s="638">
        <f t="shared" si="0"/>
        <v>1.1320754716981131E-2</v>
      </c>
      <c r="E23" s="638">
        <f t="shared" si="1"/>
        <v>-5.3790285973672365E-3</v>
      </c>
      <c r="F23" s="638"/>
      <c r="G23" s="638"/>
      <c r="P23" s="404"/>
    </row>
    <row r="24" spans="1:16" x14ac:dyDescent="0.25">
      <c r="A24" s="1097">
        <v>44650</v>
      </c>
      <c r="B24" s="1099">
        <v>672.5</v>
      </c>
      <c r="C24" s="1099">
        <v>7053.18</v>
      </c>
      <c r="D24" s="638">
        <f t="shared" si="0"/>
        <v>3.7313432835820895E-3</v>
      </c>
      <c r="E24" s="638">
        <f t="shared" si="1"/>
        <v>5.9186956620952465E-3</v>
      </c>
      <c r="F24" s="638"/>
      <c r="G24" s="638"/>
      <c r="P24" s="404"/>
    </row>
    <row r="25" spans="1:16" x14ac:dyDescent="0.25">
      <c r="A25" s="1097">
        <v>44651</v>
      </c>
      <c r="B25" s="1099">
        <v>675</v>
      </c>
      <c r="C25" s="1099">
        <v>7071.44</v>
      </c>
      <c r="D25" s="638">
        <f t="shared" si="0"/>
        <v>3.7174721189591076E-3</v>
      </c>
      <c r="E25" s="638">
        <f t="shared" si="1"/>
        <v>2.5889031614107832E-3</v>
      </c>
      <c r="F25" s="638"/>
      <c r="G25" s="638"/>
      <c r="P25" s="404"/>
    </row>
    <row r="26" spans="1:16" x14ac:dyDescent="0.25">
      <c r="A26" s="1097">
        <v>44652</v>
      </c>
      <c r="B26" s="1099">
        <v>667.5</v>
      </c>
      <c r="C26" s="1099">
        <v>7078.75</v>
      </c>
      <c r="D26" s="638">
        <f t="shared" si="0"/>
        <v>-1.1111111111111112E-2</v>
      </c>
      <c r="E26" s="638">
        <f t="shared" si="1"/>
        <v>1.033735703053466E-3</v>
      </c>
      <c r="F26" s="638"/>
      <c r="G26" s="638"/>
      <c r="P26" s="404"/>
    </row>
    <row r="27" spans="1:16" ht="15.75" customHeight="1" x14ac:dyDescent="0.25">
      <c r="A27" s="1097">
        <v>44655</v>
      </c>
      <c r="B27" s="1099">
        <v>660</v>
      </c>
      <c r="C27" s="1099">
        <v>7116.21</v>
      </c>
      <c r="D27" s="638">
        <f t="shared" si="0"/>
        <v>-1.1235955056179775E-2</v>
      </c>
      <c r="E27" s="638">
        <f t="shared" si="1"/>
        <v>5.2918947554299895E-3</v>
      </c>
      <c r="F27" s="638"/>
      <c r="G27" s="638"/>
      <c r="P27" s="404"/>
    </row>
    <row r="28" spans="1:16" x14ac:dyDescent="0.25">
      <c r="A28" s="1097">
        <v>44656</v>
      </c>
      <c r="B28" s="1099">
        <v>665</v>
      </c>
      <c r="C28" s="1099">
        <v>7148.29</v>
      </c>
      <c r="D28" s="638">
        <f t="shared" si="0"/>
        <v>7.575757575757576E-3</v>
      </c>
      <c r="E28" s="638">
        <f t="shared" si="1"/>
        <v>4.5080176104977127E-3</v>
      </c>
      <c r="F28" s="638"/>
      <c r="G28" s="638"/>
    </row>
    <row r="29" spans="1:16" x14ac:dyDescent="0.25">
      <c r="A29" s="1097">
        <v>44657</v>
      </c>
      <c r="B29" s="1099">
        <v>660</v>
      </c>
      <c r="C29" s="1099">
        <v>7104.21</v>
      </c>
      <c r="D29" s="638">
        <f t="shared" si="0"/>
        <v>-7.5187969924812026E-3</v>
      </c>
      <c r="E29" s="638">
        <f t="shared" si="1"/>
        <v>-6.1665097526820995E-3</v>
      </c>
      <c r="F29" s="638"/>
      <c r="G29" s="638"/>
    </row>
    <row r="30" spans="1:16" x14ac:dyDescent="0.25">
      <c r="A30" s="1097">
        <v>44658</v>
      </c>
      <c r="B30" s="1099">
        <v>665</v>
      </c>
      <c r="C30" s="1099">
        <v>7127.36</v>
      </c>
      <c r="D30" s="638">
        <f t="shared" si="0"/>
        <v>7.575757575757576E-3</v>
      </c>
      <c r="E30" s="638">
        <f t="shared" si="1"/>
        <v>3.2586311496985076E-3</v>
      </c>
      <c r="F30" s="638"/>
      <c r="G30" s="638"/>
    </row>
    <row r="31" spans="1:16" x14ac:dyDescent="0.25">
      <c r="A31" s="1097">
        <v>44659</v>
      </c>
      <c r="B31" s="1099">
        <v>677.5</v>
      </c>
      <c r="C31" s="1099">
        <v>7210.83</v>
      </c>
      <c r="D31" s="638">
        <f t="shared" si="0"/>
        <v>1.8796992481203006E-2</v>
      </c>
      <c r="E31" s="638">
        <f t="shared" si="1"/>
        <v>1.1711208638261609E-2</v>
      </c>
      <c r="F31" s="638"/>
      <c r="G31" s="638"/>
    </row>
    <row r="32" spans="1:16" x14ac:dyDescent="0.25">
      <c r="A32" s="1097">
        <v>44662</v>
      </c>
      <c r="B32" s="1099">
        <v>672.5</v>
      </c>
      <c r="C32" s="1099">
        <v>7203.79</v>
      </c>
      <c r="D32" s="638">
        <f t="shared" si="0"/>
        <v>-7.3800738007380072E-3</v>
      </c>
      <c r="E32" s="638">
        <f t="shared" si="1"/>
        <v>-9.7630924595365075E-4</v>
      </c>
      <c r="F32" s="638"/>
      <c r="G32" s="638"/>
    </row>
    <row r="33" spans="1:7" x14ac:dyDescent="0.25">
      <c r="A33" s="1097">
        <v>44663</v>
      </c>
      <c r="B33" s="1099">
        <v>667.5</v>
      </c>
      <c r="C33" s="1099">
        <v>7214.78</v>
      </c>
      <c r="D33" s="638">
        <f t="shared" si="0"/>
        <v>-7.4349442379182153E-3</v>
      </c>
      <c r="E33" s="638">
        <f t="shared" si="1"/>
        <v>1.5255858374549761E-3</v>
      </c>
      <c r="F33" s="638"/>
      <c r="G33" s="638"/>
    </row>
    <row r="34" spans="1:7" x14ac:dyDescent="0.25">
      <c r="A34" s="1097">
        <v>44664</v>
      </c>
      <c r="B34" s="1099">
        <v>662.5</v>
      </c>
      <c r="C34" s="1099">
        <v>7262.77</v>
      </c>
      <c r="D34" s="638">
        <f t="shared" si="0"/>
        <v>-7.4906367041198503E-3</v>
      </c>
      <c r="E34" s="638">
        <f t="shared" si="1"/>
        <v>6.6516234729265059E-3</v>
      </c>
      <c r="F34" s="638"/>
      <c r="G34" s="638"/>
    </row>
    <row r="35" spans="1:7" x14ac:dyDescent="0.25">
      <c r="A35" s="1097">
        <v>44665</v>
      </c>
      <c r="B35" s="1099">
        <v>672.5</v>
      </c>
      <c r="C35" s="1099">
        <v>7235.53</v>
      </c>
      <c r="D35" s="638">
        <f t="shared" si="0"/>
        <v>1.509433962264151E-2</v>
      </c>
      <c r="E35" s="638">
        <f t="shared" si="1"/>
        <v>-3.7506350882653161E-3</v>
      </c>
      <c r="F35" s="638"/>
      <c r="G35" s="638"/>
    </row>
    <row r="36" spans="1:7" x14ac:dyDescent="0.25">
      <c r="A36" s="1097">
        <v>44669</v>
      </c>
      <c r="B36" s="1099">
        <v>670</v>
      </c>
      <c r="C36" s="1099">
        <v>7275.28</v>
      </c>
      <c r="D36" s="638">
        <f t="shared" si="0"/>
        <v>-3.7174721189591076E-3</v>
      </c>
      <c r="E36" s="638">
        <f t="shared" si="1"/>
        <v>5.4937233347107954E-3</v>
      </c>
      <c r="F36" s="638"/>
      <c r="G36" s="638"/>
    </row>
    <row r="37" spans="1:7" x14ac:dyDescent="0.25">
      <c r="A37" s="1097">
        <v>44670</v>
      </c>
      <c r="B37" s="1099">
        <v>665</v>
      </c>
      <c r="C37" s="1099">
        <v>7199.23</v>
      </c>
      <c r="D37" s="638">
        <f t="shared" si="0"/>
        <v>-7.462686567164179E-3</v>
      </c>
      <c r="E37" s="638">
        <f t="shared" si="1"/>
        <v>-1.0453205924720448E-2</v>
      </c>
      <c r="F37" s="638"/>
      <c r="G37" s="638"/>
    </row>
    <row r="38" spans="1:7" x14ac:dyDescent="0.25">
      <c r="A38" s="1097">
        <v>44671</v>
      </c>
      <c r="B38" s="1099">
        <v>672.5</v>
      </c>
      <c r="C38" s="1099">
        <v>7227.36</v>
      </c>
      <c r="D38" s="638">
        <f t="shared" si="0"/>
        <v>1.1278195488721804E-2</v>
      </c>
      <c r="E38" s="638">
        <f t="shared" si="1"/>
        <v>3.9073623151364952E-3</v>
      </c>
      <c r="F38" s="638"/>
      <c r="G38" s="638"/>
    </row>
    <row r="39" spans="1:7" x14ac:dyDescent="0.25">
      <c r="A39" s="1097">
        <v>44672</v>
      </c>
      <c r="B39" s="1099">
        <v>675</v>
      </c>
      <c r="C39" s="1099">
        <v>7276.19</v>
      </c>
      <c r="D39" s="638">
        <f t="shared" si="0"/>
        <v>3.7174721189591076E-3</v>
      </c>
      <c r="E39" s="638">
        <f t="shared" si="1"/>
        <v>6.7562706161032422E-3</v>
      </c>
      <c r="F39" s="638"/>
      <c r="G39" s="638"/>
    </row>
    <row r="40" spans="1:7" x14ac:dyDescent="0.25">
      <c r="A40" s="1097">
        <v>44673</v>
      </c>
      <c r="B40" s="1099">
        <v>667.5</v>
      </c>
      <c r="C40" s="1099">
        <v>7225.6</v>
      </c>
      <c r="D40" s="638">
        <f t="shared" si="0"/>
        <v>-1.1111111111111112E-2</v>
      </c>
      <c r="E40" s="638">
        <f t="shared" si="1"/>
        <v>-6.9528145911526831E-3</v>
      </c>
      <c r="F40" s="638"/>
      <c r="G40" s="638"/>
    </row>
    <row r="41" spans="1:7" x14ac:dyDescent="0.25">
      <c r="A41" s="1097">
        <v>44676</v>
      </c>
      <c r="B41" s="1099">
        <v>675</v>
      </c>
      <c r="C41" s="1099">
        <v>7215.97</v>
      </c>
      <c r="D41" s="638">
        <f t="shared" si="0"/>
        <v>1.1235955056179775E-2</v>
      </c>
      <c r="E41" s="638">
        <f t="shared" si="1"/>
        <v>-1.3327612931798203E-3</v>
      </c>
      <c r="F41" s="638"/>
      <c r="G41" s="638"/>
    </row>
    <row r="42" spans="1:7" x14ac:dyDescent="0.25">
      <c r="A42" s="1097">
        <v>44677</v>
      </c>
      <c r="B42" s="1099">
        <v>667.5</v>
      </c>
      <c r="C42" s="1099">
        <v>7232.15</v>
      </c>
      <c r="D42" s="638">
        <f t="shared" si="0"/>
        <v>-1.1111111111111112E-2</v>
      </c>
      <c r="E42" s="638">
        <f t="shared" si="1"/>
        <v>2.2422487898369008E-3</v>
      </c>
      <c r="F42" s="638"/>
      <c r="G42" s="638"/>
    </row>
    <row r="43" spans="1:7" x14ac:dyDescent="0.25">
      <c r="A43" s="1097">
        <v>44678</v>
      </c>
      <c r="B43" s="1099">
        <v>660</v>
      </c>
      <c r="C43" s="1099">
        <v>7196.76</v>
      </c>
      <c r="D43" s="638">
        <f t="shared" si="0"/>
        <v>-1.1235955056179775E-2</v>
      </c>
      <c r="E43" s="638">
        <f t="shared" si="1"/>
        <v>-4.8934272657507683E-3</v>
      </c>
      <c r="F43" s="638"/>
      <c r="G43" s="638"/>
    </row>
    <row r="44" spans="1:7" x14ac:dyDescent="0.25">
      <c r="A44" s="1097">
        <v>44679</v>
      </c>
      <c r="B44" s="1099">
        <v>667.5</v>
      </c>
      <c r="C44" s="1099">
        <v>7228.91</v>
      </c>
      <c r="D44" s="638">
        <f t="shared" si="0"/>
        <v>1.1363636363636364E-2</v>
      </c>
      <c r="E44" s="638">
        <f t="shared" si="1"/>
        <v>4.4672880574035583E-3</v>
      </c>
      <c r="F44" s="638"/>
      <c r="G44" s="638"/>
    </row>
    <row r="45" spans="1:7" x14ac:dyDescent="0.25">
      <c r="A45" s="1097">
        <v>44690</v>
      </c>
      <c r="B45" s="1099">
        <v>657.5</v>
      </c>
      <c r="C45" s="1099">
        <v>6909.75</v>
      </c>
      <c r="D45" s="638">
        <f t="shared" si="0"/>
        <v>-1.4981273408239701E-2</v>
      </c>
      <c r="E45" s="638">
        <f t="shared" si="1"/>
        <v>-4.4150501251225958E-2</v>
      </c>
      <c r="F45" s="638"/>
      <c r="G45" s="638"/>
    </row>
    <row r="46" spans="1:7" x14ac:dyDescent="0.25">
      <c r="A46" s="1097">
        <v>44691</v>
      </c>
      <c r="B46" s="1099">
        <v>650</v>
      </c>
      <c r="C46" s="1099">
        <v>6819.79</v>
      </c>
      <c r="D46" s="638">
        <f t="shared" si="0"/>
        <v>-1.1406844106463879E-2</v>
      </c>
      <c r="E46" s="638">
        <f t="shared" si="1"/>
        <v>-1.3019284344585555E-2</v>
      </c>
      <c r="F46" s="638"/>
      <c r="G46" s="638"/>
    </row>
    <row r="47" spans="1:7" x14ac:dyDescent="0.25">
      <c r="A47" s="1097">
        <v>44692</v>
      </c>
      <c r="B47" s="1099">
        <v>660</v>
      </c>
      <c r="C47" s="1099">
        <v>6816.2</v>
      </c>
      <c r="D47" s="638">
        <f t="shared" si="0"/>
        <v>1.5384615384615385E-2</v>
      </c>
      <c r="E47" s="638">
        <f t="shared" si="1"/>
        <v>-5.264091709568983E-4</v>
      </c>
      <c r="F47" s="638"/>
      <c r="G47" s="638"/>
    </row>
    <row r="48" spans="1:7" x14ac:dyDescent="0.25">
      <c r="A48" s="1097">
        <v>44693</v>
      </c>
      <c r="B48" s="1099">
        <v>655</v>
      </c>
      <c r="C48" s="1099">
        <v>6599.83</v>
      </c>
      <c r="D48" s="638">
        <f t="shared" si="0"/>
        <v>-7.575757575757576E-3</v>
      </c>
      <c r="E48" s="638">
        <f t="shared" si="1"/>
        <v>-3.1743493442093818E-2</v>
      </c>
      <c r="F48" s="638"/>
      <c r="G48" s="638"/>
    </row>
    <row r="49" spans="1:7" x14ac:dyDescent="0.25">
      <c r="A49" s="1097">
        <v>44694</v>
      </c>
      <c r="B49" s="1099">
        <v>662.5</v>
      </c>
      <c r="C49" s="1099">
        <v>6597.99</v>
      </c>
      <c r="D49" s="638">
        <f t="shared" si="0"/>
        <v>1.1450381679389313E-2</v>
      </c>
      <c r="E49" s="638">
        <f t="shared" si="1"/>
        <v>-2.7879505987277636E-4</v>
      </c>
      <c r="F49" s="638"/>
      <c r="G49" s="638"/>
    </row>
    <row r="50" spans="1:7" x14ac:dyDescent="0.25">
      <c r="A50" s="1097">
        <v>44698</v>
      </c>
      <c r="B50" s="1099">
        <v>670</v>
      </c>
      <c r="C50" s="1099">
        <v>6644.46</v>
      </c>
      <c r="D50" s="638">
        <f t="shared" si="0"/>
        <v>1.1320754716981131E-2</v>
      </c>
      <c r="E50" s="638">
        <f t="shared" si="1"/>
        <v>7.0430540209973427E-3</v>
      </c>
      <c r="F50" s="638"/>
      <c r="G50" s="638"/>
    </row>
    <row r="51" spans="1:7" x14ac:dyDescent="0.25">
      <c r="A51" s="1097">
        <v>44699</v>
      </c>
      <c r="B51" s="1099">
        <v>662.5</v>
      </c>
      <c r="C51" s="1099">
        <v>6793.41</v>
      </c>
      <c r="D51" s="638">
        <f t="shared" si="0"/>
        <v>-1.1194029850746268E-2</v>
      </c>
      <c r="E51" s="638">
        <f t="shared" si="1"/>
        <v>2.2417171598594892E-2</v>
      </c>
      <c r="F51" s="638"/>
      <c r="G51" s="638"/>
    </row>
    <row r="52" spans="1:7" x14ac:dyDescent="0.25">
      <c r="A52" s="1097">
        <v>44700</v>
      </c>
      <c r="B52" s="1099">
        <v>665</v>
      </c>
      <c r="C52" s="1099">
        <v>6823.33</v>
      </c>
      <c r="D52" s="638">
        <f t="shared" si="0"/>
        <v>3.7735849056603774E-3</v>
      </c>
      <c r="E52" s="638">
        <f t="shared" si="1"/>
        <v>4.4042682540874276E-3</v>
      </c>
      <c r="F52" s="638"/>
      <c r="G52" s="638"/>
    </row>
    <row r="53" spans="1:7" x14ac:dyDescent="0.25">
      <c r="A53" s="1097">
        <v>44701</v>
      </c>
      <c r="B53" s="1099">
        <v>675</v>
      </c>
      <c r="C53" s="1099">
        <v>6918.14</v>
      </c>
      <c r="D53" s="638">
        <f t="shared" si="0"/>
        <v>1.5037593984962405E-2</v>
      </c>
      <c r="E53" s="638">
        <f t="shared" si="1"/>
        <v>1.3894975034184248E-2</v>
      </c>
      <c r="F53" s="638"/>
      <c r="G53" s="638"/>
    </row>
    <row r="54" spans="1:7" x14ac:dyDescent="0.25">
      <c r="A54" s="1097">
        <v>44704</v>
      </c>
      <c r="B54" s="1099">
        <v>672.5</v>
      </c>
      <c r="C54" s="1099">
        <v>6840.77</v>
      </c>
      <c r="D54" s="638">
        <f t="shared" si="0"/>
        <v>-3.7037037037037038E-3</v>
      </c>
      <c r="E54" s="638">
        <f t="shared" si="1"/>
        <v>-1.1183641845929669E-2</v>
      </c>
      <c r="F54" s="638"/>
      <c r="G54" s="638"/>
    </row>
    <row r="55" spans="1:7" x14ac:dyDescent="0.25">
      <c r="A55" s="1097">
        <v>44705</v>
      </c>
      <c r="B55" s="1099">
        <v>665</v>
      </c>
      <c r="C55" s="1099">
        <v>6914.14</v>
      </c>
      <c r="D55" s="638">
        <f t="shared" si="0"/>
        <v>-1.1152416356877323E-2</v>
      </c>
      <c r="E55" s="638">
        <f t="shared" si="1"/>
        <v>1.0725400795524464E-2</v>
      </c>
      <c r="F55" s="638"/>
      <c r="G55" s="638"/>
    </row>
    <row r="56" spans="1:7" x14ac:dyDescent="0.25">
      <c r="A56" s="1097">
        <v>44706</v>
      </c>
      <c r="B56" s="1099">
        <v>667.5</v>
      </c>
      <c r="C56" s="1099">
        <v>6883.5</v>
      </c>
      <c r="D56" s="638">
        <f t="shared" si="0"/>
        <v>3.7593984962406013E-3</v>
      </c>
      <c r="E56" s="638">
        <f t="shared" si="1"/>
        <v>-4.4314983497586577E-3</v>
      </c>
      <c r="F56" s="638"/>
      <c r="G56" s="638"/>
    </row>
    <row r="57" spans="1:7" x14ac:dyDescent="0.25">
      <c r="A57" s="1097">
        <v>44708</v>
      </c>
      <c r="B57" s="1099">
        <v>672.5</v>
      </c>
      <c r="C57" s="1099">
        <v>7026.25</v>
      </c>
      <c r="D57" s="638">
        <f t="shared" si="0"/>
        <v>7.4906367041198503E-3</v>
      </c>
      <c r="E57" s="638">
        <f t="shared" si="1"/>
        <v>2.0737996658676545E-2</v>
      </c>
      <c r="F57" s="638"/>
      <c r="G57" s="638"/>
    </row>
    <row r="58" spans="1:7" x14ac:dyDescent="0.25">
      <c r="A58" s="1097">
        <v>44711</v>
      </c>
      <c r="B58" s="1099">
        <v>665</v>
      </c>
      <c r="C58" s="1099">
        <v>7037.56</v>
      </c>
      <c r="D58" s="638">
        <f t="shared" si="0"/>
        <v>-1.1152416356877323E-2</v>
      </c>
      <c r="E58" s="638">
        <f t="shared" si="1"/>
        <v>1.6096779932396939E-3</v>
      </c>
      <c r="F58" s="638"/>
      <c r="G58" s="638"/>
    </row>
    <row r="59" spans="1:7" x14ac:dyDescent="0.25">
      <c r="A59" s="1097">
        <v>44712</v>
      </c>
      <c r="B59" s="1099">
        <v>657.5</v>
      </c>
      <c r="C59" s="1099">
        <v>7148.97</v>
      </c>
      <c r="D59" s="638">
        <f t="shared" si="0"/>
        <v>-1.1278195488721804E-2</v>
      </c>
      <c r="E59" s="638">
        <f t="shared" si="1"/>
        <v>1.5830770892184202E-2</v>
      </c>
      <c r="F59" s="638"/>
      <c r="G59" s="638"/>
    </row>
    <row r="60" spans="1:7" x14ac:dyDescent="0.25">
      <c r="A60" s="1097">
        <v>44714</v>
      </c>
      <c r="B60" s="1099">
        <v>660</v>
      </c>
      <c r="C60" s="1099">
        <v>7148.72</v>
      </c>
      <c r="D60" s="638">
        <f t="shared" si="0"/>
        <v>3.8022813688212928E-3</v>
      </c>
      <c r="E60" s="638">
        <f t="shared" si="1"/>
        <v>-3.4970072611858772E-5</v>
      </c>
      <c r="F60" s="638"/>
      <c r="G60" s="638"/>
    </row>
    <row r="61" spans="1:7" x14ac:dyDescent="0.25">
      <c r="A61" s="1097">
        <v>44715</v>
      </c>
      <c r="B61" s="1099">
        <v>655</v>
      </c>
      <c r="C61" s="1099">
        <v>7182.96</v>
      </c>
      <c r="D61" s="638">
        <f t="shared" si="0"/>
        <v>-7.575757575757576E-3</v>
      </c>
      <c r="E61" s="638">
        <f t="shared" si="1"/>
        <v>4.7896686399802732E-3</v>
      </c>
      <c r="F61" s="3" t="s">
        <v>16</v>
      </c>
      <c r="G61" s="3" t="s">
        <v>17</v>
      </c>
    </row>
    <row r="62" spans="1:7" x14ac:dyDescent="0.25">
      <c r="A62" s="1101">
        <v>44718</v>
      </c>
      <c r="B62" s="1099">
        <v>660</v>
      </c>
      <c r="C62" s="1099">
        <v>7096.58</v>
      </c>
      <c r="D62" s="638">
        <f t="shared" si="0"/>
        <v>7.6335877862595417E-3</v>
      </c>
      <c r="E62" s="638">
        <f t="shared" si="1"/>
        <v>-1.2025683005334863E-2</v>
      </c>
      <c r="F62" s="638">
        <f>$F$3+$G$3*E62</f>
        <v>0.48321999858718728</v>
      </c>
      <c r="G62" s="638">
        <f>D62-F62</f>
        <v>-0.47558641080092773</v>
      </c>
    </row>
    <row r="63" spans="1:7" x14ac:dyDescent="0.25">
      <c r="A63" s="1101">
        <v>44719</v>
      </c>
      <c r="B63" s="1099">
        <v>665</v>
      </c>
      <c r="C63" s="1099">
        <v>7141.04</v>
      </c>
      <c r="D63" s="638">
        <f t="shared" si="0"/>
        <v>7.575757575757576E-3</v>
      </c>
      <c r="E63" s="638">
        <f t="shared" si="1"/>
        <v>6.2649896147158263E-3</v>
      </c>
      <c r="F63" s="638">
        <f t="shared" ref="F63:F82" si="2">$F$3+$G$3*E63</f>
        <v>0.48884145471851831</v>
      </c>
      <c r="G63" s="638">
        <f t="shared" ref="G63:G82" si="3">D63-F63</f>
        <v>-0.48126569714276074</v>
      </c>
    </row>
    <row r="64" spans="1:7" x14ac:dyDescent="0.25">
      <c r="A64" s="1101">
        <v>44720</v>
      </c>
      <c r="B64" s="1099">
        <v>660</v>
      </c>
      <c r="C64" s="1099">
        <v>7193.31</v>
      </c>
      <c r="D64" s="638">
        <f t="shared" si="0"/>
        <v>-7.5187969924812026E-3</v>
      </c>
      <c r="E64" s="638">
        <f t="shared" si="1"/>
        <v>7.319662122043909E-3</v>
      </c>
      <c r="F64" s="638">
        <f t="shared" si="2"/>
        <v>0.48916559781352764</v>
      </c>
      <c r="G64" s="638">
        <f t="shared" si="3"/>
        <v>-0.49668439480600884</v>
      </c>
    </row>
    <row r="65" spans="1:7" x14ac:dyDescent="0.25">
      <c r="A65" s="1101">
        <v>44721</v>
      </c>
      <c r="B65" s="1099">
        <v>652.5</v>
      </c>
      <c r="C65" s="1099">
        <v>7182.83</v>
      </c>
      <c r="D65" s="638">
        <f t="shared" si="0"/>
        <v>-1.1363636363636364E-2</v>
      </c>
      <c r="E65" s="638">
        <f t="shared" si="1"/>
        <v>-1.4569092670829525E-3</v>
      </c>
      <c r="F65" s="638">
        <f t="shared" si="2"/>
        <v>0.48646820597494717</v>
      </c>
      <c r="G65" s="638">
        <f t="shared" si="3"/>
        <v>-0.49783184233858352</v>
      </c>
    </row>
    <row r="66" spans="1:7" x14ac:dyDescent="0.25">
      <c r="A66" s="1101">
        <v>44722</v>
      </c>
      <c r="B66" s="1099">
        <v>660</v>
      </c>
      <c r="C66" s="1099">
        <v>7086.64</v>
      </c>
      <c r="D66" s="638">
        <f t="shared" si="0"/>
        <v>1.1494252873563218E-2</v>
      </c>
      <c r="E66" s="638">
        <f t="shared" si="1"/>
        <v>-1.3391657605706887E-2</v>
      </c>
      <c r="F66" s="638">
        <f t="shared" si="2"/>
        <v>0.482800179893145</v>
      </c>
      <c r="G66" s="638">
        <f t="shared" si="3"/>
        <v>-0.47130592701958179</v>
      </c>
    </row>
    <row r="67" spans="1:7" x14ac:dyDescent="0.25">
      <c r="A67" s="1101">
        <v>44725</v>
      </c>
      <c r="B67" s="1099">
        <v>645</v>
      </c>
      <c r="C67" s="1099">
        <v>6995.44</v>
      </c>
      <c r="D67" s="638">
        <f t="shared" si="0"/>
        <v>-2.2727272727272728E-2</v>
      </c>
      <c r="E67" s="638">
        <f t="shared" si="1"/>
        <v>-1.2869286431933994E-2</v>
      </c>
      <c r="F67" s="638">
        <f t="shared" si="2"/>
        <v>0.48296072547277652</v>
      </c>
      <c r="G67" s="638">
        <f t="shared" si="3"/>
        <v>-0.50568799820004928</v>
      </c>
    </row>
    <row r="68" spans="1:7" x14ac:dyDescent="0.25">
      <c r="A68" s="1101">
        <v>44726</v>
      </c>
      <c r="B68" s="1099">
        <v>650</v>
      </c>
      <c r="C68" s="1099">
        <v>7049.88</v>
      </c>
      <c r="D68" s="638">
        <f t="shared" ref="D68:D82" si="4">(B68-B67)/B67</f>
        <v>7.7519379844961239E-3</v>
      </c>
      <c r="E68" s="638">
        <f t="shared" ref="E68:E82" si="5">(C68-C67)/C67</f>
        <v>7.7822124126574613E-3</v>
      </c>
      <c r="F68" s="638">
        <f t="shared" si="2"/>
        <v>0.48930775804028542</v>
      </c>
      <c r="G68" s="638">
        <f t="shared" si="3"/>
        <v>-0.48155582005578929</v>
      </c>
    </row>
    <row r="69" spans="1:7" x14ac:dyDescent="0.25">
      <c r="A69" s="1101">
        <v>44727</v>
      </c>
      <c r="B69" s="1099">
        <v>652.5</v>
      </c>
      <c r="C69" s="1099">
        <v>7007.04</v>
      </c>
      <c r="D69" s="638">
        <f t="shared" si="4"/>
        <v>3.8461538461538464E-3</v>
      </c>
      <c r="E69" s="638">
        <f t="shared" si="5"/>
        <v>-6.0766991778583674E-3</v>
      </c>
      <c r="F69" s="638">
        <f t="shared" si="2"/>
        <v>0.48504835953961595</v>
      </c>
      <c r="G69" s="638">
        <f t="shared" si="3"/>
        <v>-0.48120220569346212</v>
      </c>
    </row>
    <row r="70" spans="1:7" x14ac:dyDescent="0.25">
      <c r="A70" s="1101">
        <v>44728</v>
      </c>
      <c r="B70" s="1099">
        <v>652.5</v>
      </c>
      <c r="C70" s="1099">
        <v>7050.32</v>
      </c>
      <c r="D70" s="638">
        <f t="shared" si="4"/>
        <v>0</v>
      </c>
      <c r="E70" s="638">
        <f t="shared" si="5"/>
        <v>6.1766452025391241E-3</v>
      </c>
      <c r="F70" s="638">
        <f t="shared" si="2"/>
        <v>0.4888143029429759</v>
      </c>
      <c r="G70" s="638">
        <f t="shared" si="3"/>
        <v>-0.4888143029429759</v>
      </c>
    </row>
    <row r="71" spans="1:7" x14ac:dyDescent="0.25">
      <c r="A71" s="1101">
        <v>44729</v>
      </c>
      <c r="B71" s="1099">
        <v>652.5</v>
      </c>
      <c r="C71" s="1099">
        <v>6936.96</v>
      </c>
      <c r="D71" s="638">
        <f t="shared" si="4"/>
        <v>0</v>
      </c>
      <c r="E71" s="638">
        <f t="shared" si="5"/>
        <v>-1.6078702810652521E-2</v>
      </c>
      <c r="F71" s="638">
        <f t="shared" si="2"/>
        <v>0.48197434330111361</v>
      </c>
      <c r="G71" s="638">
        <f t="shared" si="3"/>
        <v>-0.48197434330111361</v>
      </c>
    </row>
    <row r="72" spans="1:7" x14ac:dyDescent="0.25">
      <c r="A72" s="1102">
        <v>44732</v>
      </c>
      <c r="B72" s="1099" t="s">
        <v>537</v>
      </c>
      <c r="C72" s="1106">
        <v>6976.37</v>
      </c>
      <c r="D72" s="638">
        <f t="shared" si="4"/>
        <v>7.2796934865900387E-2</v>
      </c>
      <c r="E72" s="638">
        <f t="shared" si="5"/>
        <v>5.6811629301595874E-3</v>
      </c>
      <c r="F72" s="638">
        <f t="shared" si="2"/>
        <v>0.48866202139948683</v>
      </c>
      <c r="G72" s="638">
        <f t="shared" si="3"/>
        <v>-0.41586508653358645</v>
      </c>
    </row>
    <row r="73" spans="1:7" x14ac:dyDescent="0.25">
      <c r="A73" s="1103">
        <v>44733</v>
      </c>
      <c r="B73" s="1099" t="s">
        <v>538</v>
      </c>
      <c r="C73" s="1106">
        <v>7044.07</v>
      </c>
      <c r="D73" s="638">
        <f t="shared" si="4"/>
        <v>0.05</v>
      </c>
      <c r="E73" s="638">
        <f t="shared" si="5"/>
        <v>9.7041871345699589E-3</v>
      </c>
      <c r="F73" s="638">
        <f t="shared" si="2"/>
        <v>0.48989845783625213</v>
      </c>
      <c r="G73" s="638">
        <f t="shared" si="3"/>
        <v>-0.43989845783625214</v>
      </c>
    </row>
    <row r="74" spans="1:7" x14ac:dyDescent="0.25">
      <c r="A74" s="1103">
        <v>44734</v>
      </c>
      <c r="B74" s="1099" t="s">
        <v>518</v>
      </c>
      <c r="C74" s="1106">
        <v>6984.31</v>
      </c>
      <c r="D74" s="638">
        <f t="shared" si="4"/>
        <v>2.7210884353741496E-2</v>
      </c>
      <c r="E74" s="638">
        <f t="shared" si="5"/>
        <v>-8.4837317062435944E-3</v>
      </c>
      <c r="F74" s="638">
        <f t="shared" si="2"/>
        <v>0.48430858205597266</v>
      </c>
      <c r="G74" s="638">
        <f t="shared" si="3"/>
        <v>-0.45709769770223119</v>
      </c>
    </row>
    <row r="75" spans="1:7" x14ac:dyDescent="0.25">
      <c r="A75" s="1103">
        <v>44735</v>
      </c>
      <c r="B75" s="1099" t="s">
        <v>539</v>
      </c>
      <c r="C75" s="1106">
        <v>6998.26</v>
      </c>
      <c r="D75" s="638">
        <f t="shared" si="4"/>
        <v>-6.6225165562913912E-2</v>
      </c>
      <c r="E75" s="638">
        <f t="shared" si="5"/>
        <v>1.9973340244061068E-3</v>
      </c>
      <c r="F75" s="638">
        <f t="shared" si="2"/>
        <v>0.48752983326080018</v>
      </c>
      <c r="G75" s="638">
        <f t="shared" si="3"/>
        <v>-0.55375499882371404</v>
      </c>
    </row>
    <row r="76" spans="1:7" x14ac:dyDescent="0.25">
      <c r="A76" s="1103">
        <v>44736</v>
      </c>
      <c r="B76" s="1099" t="s">
        <v>540</v>
      </c>
      <c r="C76" s="1106">
        <v>7042.93</v>
      </c>
      <c r="D76" s="638">
        <f t="shared" si="4"/>
        <v>-6.3829787234042548E-2</v>
      </c>
      <c r="E76" s="638">
        <f t="shared" si="5"/>
        <v>6.3830152066370882E-3</v>
      </c>
      <c r="F76" s="638">
        <f t="shared" si="2"/>
        <v>0.48887772870915508</v>
      </c>
      <c r="G76" s="638">
        <f t="shared" si="3"/>
        <v>-0.55270751594319767</v>
      </c>
    </row>
    <row r="77" spans="1:7" x14ac:dyDescent="0.25">
      <c r="A77" s="1103">
        <v>44739</v>
      </c>
      <c r="B77" s="1099" t="s">
        <v>481</v>
      </c>
      <c r="C77" s="1099">
        <v>7016.05</v>
      </c>
      <c r="D77" s="638">
        <f t="shared" si="4"/>
        <v>-6.0606060606060608E-2</v>
      </c>
      <c r="E77" s="638">
        <f t="shared" si="5"/>
        <v>-3.816593378040121E-3</v>
      </c>
      <c r="F77" s="638">
        <f t="shared" si="2"/>
        <v>0.48574298055600862</v>
      </c>
      <c r="G77" s="638">
        <f t="shared" si="3"/>
        <v>-0.54634904116206928</v>
      </c>
    </row>
    <row r="78" spans="1:7" x14ac:dyDescent="0.25">
      <c r="A78" s="1103">
        <v>44740</v>
      </c>
      <c r="B78" s="1099" t="s">
        <v>486</v>
      </c>
      <c r="C78" s="1099">
        <v>6996.45</v>
      </c>
      <c r="D78" s="638">
        <f t="shared" si="4"/>
        <v>-4.8387096774193547E-2</v>
      </c>
      <c r="E78" s="638">
        <f t="shared" si="5"/>
        <v>-2.7935946864689337E-3</v>
      </c>
      <c r="F78" s="638">
        <f t="shared" si="2"/>
        <v>0.48605738901908352</v>
      </c>
      <c r="G78" s="638">
        <f t="shared" si="3"/>
        <v>-0.53444448579327708</v>
      </c>
    </row>
    <row r="79" spans="1:7" x14ac:dyDescent="0.25">
      <c r="A79" s="1103">
        <v>44741</v>
      </c>
      <c r="B79" s="1099" t="s">
        <v>486</v>
      </c>
      <c r="C79" s="1099">
        <v>6942.35</v>
      </c>
      <c r="D79" s="638">
        <f t="shared" si="4"/>
        <v>0</v>
      </c>
      <c r="E79" s="638">
        <f t="shared" si="5"/>
        <v>-7.7324929071171033E-3</v>
      </c>
      <c r="F79" s="638">
        <f t="shared" si="2"/>
        <v>0.48453946782169421</v>
      </c>
      <c r="G79" s="638">
        <f t="shared" si="3"/>
        <v>-0.48453946782169421</v>
      </c>
    </row>
    <row r="80" spans="1:7" x14ac:dyDescent="0.25">
      <c r="A80" s="1103">
        <v>44742</v>
      </c>
      <c r="B80" s="1099" t="s">
        <v>485</v>
      </c>
      <c r="C80" s="1099">
        <v>6911.58</v>
      </c>
      <c r="D80" s="638">
        <f t="shared" si="4"/>
        <v>1.6949152542372881E-2</v>
      </c>
      <c r="E80" s="638">
        <f t="shared" si="5"/>
        <v>-4.4322167565738453E-3</v>
      </c>
      <c r="F80" s="638">
        <f t="shared" si="2"/>
        <v>0.48555377483964496</v>
      </c>
      <c r="G80" s="638">
        <f t="shared" si="3"/>
        <v>-0.46860462229727207</v>
      </c>
    </row>
    <row r="81" spans="1:7" x14ac:dyDescent="0.25">
      <c r="A81" s="1103">
        <v>44743</v>
      </c>
      <c r="B81" s="1099" t="s">
        <v>541</v>
      </c>
      <c r="C81" s="1099">
        <v>6794.32</v>
      </c>
      <c r="D81" s="638">
        <f t="shared" si="4"/>
        <v>-6.6666666666666666E-2</v>
      </c>
      <c r="E81" s="638">
        <f t="shared" si="5"/>
        <v>-1.6965729977805395E-2</v>
      </c>
      <c r="F81" s="638">
        <f t="shared" si="2"/>
        <v>0.48170172433236214</v>
      </c>
      <c r="G81" s="638">
        <f t="shared" si="3"/>
        <v>-0.54836839099902879</v>
      </c>
    </row>
    <row r="82" spans="1:7" x14ac:dyDescent="0.25">
      <c r="A82" s="1103">
        <v>44746</v>
      </c>
      <c r="B82" s="1099" t="s">
        <v>80</v>
      </c>
      <c r="C82" s="1099">
        <v>6639.17</v>
      </c>
      <c r="D82" s="638">
        <f t="shared" si="4"/>
        <v>-6.25E-2</v>
      </c>
      <c r="E82" s="638">
        <f t="shared" si="5"/>
        <v>-2.283525062110699E-2</v>
      </c>
      <c r="F82" s="638">
        <f t="shared" si="2"/>
        <v>0.47989778559846935</v>
      </c>
      <c r="G82" s="638">
        <f t="shared" si="3"/>
        <v>-0.54239778559846941</v>
      </c>
    </row>
  </sheetData>
  <mergeCells count="8">
    <mergeCell ref="I10:J10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15E60-B60E-4E82-833A-D9A57B26C514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4" max="4" width="23.140625" bestFit="1" customWidth="1"/>
    <col min="5" max="5" width="20.7109375" bestFit="1" customWidth="1"/>
    <col min="6" max="6" width="22.42578125" bestFit="1" customWidth="1"/>
    <col min="7" max="7" width="21.7109375" bestFit="1" customWidth="1"/>
    <col min="9" max="9" width="16" bestFit="1" customWidth="1"/>
    <col min="10" max="10" width="9.85546875" bestFit="1" customWidth="1"/>
    <col min="11" max="12" width="11.7109375" bestFit="1" customWidth="1"/>
    <col min="13" max="13" width="22.85546875" bestFit="1" customWidth="1"/>
    <col min="14" max="15" width="6" bestFit="1" customWidth="1"/>
  </cols>
  <sheetData>
    <row r="1" spans="1:15" x14ac:dyDescent="0.25">
      <c r="A1" s="1" t="s">
        <v>0</v>
      </c>
      <c r="B1" s="4" t="s">
        <v>305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x14ac:dyDescent="0.25">
      <c r="A2" s="1097">
        <v>44600</v>
      </c>
      <c r="B2" s="1107" t="s">
        <v>542</v>
      </c>
      <c r="C2" s="1099">
        <v>6789.52</v>
      </c>
      <c r="D2" s="638"/>
      <c r="E2" s="638"/>
      <c r="F2" s="638"/>
      <c r="G2" s="638"/>
    </row>
    <row r="3" spans="1:15" ht="15.75" thickBot="1" x14ac:dyDescent="0.3">
      <c r="A3" s="1097">
        <v>44601</v>
      </c>
      <c r="B3" s="1107" t="s">
        <v>543</v>
      </c>
      <c r="C3" s="1099">
        <v>6834.6</v>
      </c>
      <c r="D3" s="638">
        <f>(B3-B2)/B2</f>
        <v>-2.386634844868735E-2</v>
      </c>
      <c r="E3" s="638">
        <f>(C3-C2)/C2</f>
        <v>6.6396446287808157E-3</v>
      </c>
      <c r="F3" s="1100">
        <f>I12</f>
        <v>0.236070336024363</v>
      </c>
      <c r="G3" s="1100">
        <f>K7</f>
        <v>1.3617456988092034</v>
      </c>
      <c r="I3" s="1020" t="s">
        <v>673</v>
      </c>
      <c r="J3" s="1020"/>
      <c r="K3" s="1020"/>
      <c r="L3" s="1020"/>
      <c r="M3" s="1020"/>
      <c r="N3" s="1020"/>
      <c r="O3" s="1020"/>
    </row>
    <row r="4" spans="1:15" ht="15.75" thickTop="1" x14ac:dyDescent="0.25">
      <c r="A4" s="1097">
        <v>44602</v>
      </c>
      <c r="B4" s="1107" t="s">
        <v>544</v>
      </c>
      <c r="C4" s="1099">
        <v>6823.64</v>
      </c>
      <c r="D4" s="638">
        <f t="shared" ref="D4:D67" si="0">(B4-B3)/B3</f>
        <v>-1.9559902200488997E-2</v>
      </c>
      <c r="E4" s="638">
        <f t="shared" ref="E4:E67" si="1">(C4-C3)/C3</f>
        <v>-1.6036051853802762E-3</v>
      </c>
      <c r="F4" s="638"/>
      <c r="G4" s="638"/>
      <c r="I4" s="1021" t="s">
        <v>664</v>
      </c>
      <c r="J4" s="1022"/>
      <c r="K4" s="1025" t="s">
        <v>665</v>
      </c>
      <c r="L4" s="1026"/>
      <c r="M4" s="418" t="s">
        <v>666</v>
      </c>
      <c r="N4" s="1026" t="s">
        <v>667</v>
      </c>
      <c r="O4" s="1028" t="s">
        <v>630</v>
      </c>
    </row>
    <row r="5" spans="1:15" ht="15.75" thickBot="1" x14ac:dyDescent="0.3">
      <c r="A5" s="1097">
        <v>44603</v>
      </c>
      <c r="B5" s="1107" t="s">
        <v>545</v>
      </c>
      <c r="C5" s="1099">
        <v>6815.6</v>
      </c>
      <c r="D5" s="638">
        <f t="shared" si="0"/>
        <v>-7.481296758104738E-3</v>
      </c>
      <c r="E5" s="638">
        <f t="shared" si="1"/>
        <v>-1.1782567661834393E-3</v>
      </c>
      <c r="F5" s="638"/>
      <c r="G5" s="638"/>
      <c r="I5" s="1023"/>
      <c r="J5" s="1024"/>
      <c r="K5" s="419" t="s">
        <v>668</v>
      </c>
      <c r="L5" s="420" t="s">
        <v>669</v>
      </c>
      <c r="M5" s="420" t="s">
        <v>670</v>
      </c>
      <c r="N5" s="1027"/>
      <c r="O5" s="1029"/>
    </row>
    <row r="6" spans="1:15" ht="16.5" customHeight="1" thickTop="1" x14ac:dyDescent="0.25">
      <c r="A6" s="1097">
        <v>44606</v>
      </c>
      <c r="B6" s="1107" t="s">
        <v>546</v>
      </c>
      <c r="C6" s="1099">
        <v>6734.48</v>
      </c>
      <c r="D6" s="638">
        <f t="shared" si="0"/>
        <v>2.2613065326633167E-2</v>
      </c>
      <c r="E6" s="638">
        <f t="shared" si="1"/>
        <v>-1.1902106931158049E-2</v>
      </c>
      <c r="F6" s="638"/>
      <c r="G6" s="638"/>
      <c r="I6" s="1030" t="s">
        <v>671</v>
      </c>
      <c r="J6" s="421" t="s">
        <v>672</v>
      </c>
      <c r="K6" s="422">
        <v>1681920.5277214865</v>
      </c>
      <c r="L6" s="423">
        <v>5041168.4459974403</v>
      </c>
      <c r="M6" s="424"/>
      <c r="N6" s="423">
        <v>0.33363704183637993</v>
      </c>
      <c r="O6" s="425">
        <v>0.73987775437727565</v>
      </c>
    </row>
    <row r="7" spans="1:15" ht="15.75" thickBot="1" x14ac:dyDescent="0.3">
      <c r="A7" s="1097">
        <v>44607</v>
      </c>
      <c r="B7" s="1107" t="s">
        <v>547</v>
      </c>
      <c r="C7" s="1099">
        <v>6807.49</v>
      </c>
      <c r="D7" s="638">
        <f t="shared" si="0"/>
        <v>3.1941031941031942E-2</v>
      </c>
      <c r="E7" s="638">
        <f t="shared" si="1"/>
        <v>1.0841223078842051E-2</v>
      </c>
      <c r="F7" s="638"/>
      <c r="G7" s="638"/>
      <c r="I7" s="1031"/>
      <c r="J7" s="426" t="s">
        <v>679</v>
      </c>
      <c r="K7" s="427">
        <v>1.3617456988092034</v>
      </c>
      <c r="L7" s="428">
        <v>0.55402381546939861</v>
      </c>
      <c r="M7" s="428">
        <v>0.30956707975719316</v>
      </c>
      <c r="N7" s="428">
        <v>2.4579190655467755</v>
      </c>
      <c r="O7" s="429">
        <v>1.7038080411364839E-2</v>
      </c>
    </row>
    <row r="8" spans="1:15" ht="15.75" thickTop="1" x14ac:dyDescent="0.25">
      <c r="A8" s="1097">
        <v>44608</v>
      </c>
      <c r="B8" s="1107" t="s">
        <v>548</v>
      </c>
      <c r="C8" s="1099">
        <v>6850.19</v>
      </c>
      <c r="D8" s="638">
        <f t="shared" si="0"/>
        <v>1.9047619047619049E-2</v>
      </c>
      <c r="E8" s="638">
        <f t="shared" si="1"/>
        <v>6.2725027873709429E-3</v>
      </c>
      <c r="F8" s="638"/>
      <c r="G8" s="638"/>
      <c r="I8" s="1032" t="s">
        <v>710</v>
      </c>
      <c r="J8" s="1032"/>
      <c r="K8" s="1032"/>
      <c r="L8" s="1032"/>
      <c r="M8" s="1032"/>
      <c r="N8" s="1032"/>
      <c r="O8" s="1032"/>
    </row>
    <row r="9" spans="1:15" x14ac:dyDescent="0.25">
      <c r="A9" s="1097">
        <v>44609</v>
      </c>
      <c r="B9" s="1107" t="s">
        <v>549</v>
      </c>
      <c r="C9" s="1099">
        <v>6835.11</v>
      </c>
      <c r="D9" s="638">
        <f t="shared" si="0"/>
        <v>-9.3457943925233638E-3</v>
      </c>
      <c r="E9" s="638">
        <f t="shared" si="1"/>
        <v>-2.201398793318131E-3</v>
      </c>
      <c r="F9" s="638"/>
      <c r="G9" s="638"/>
    </row>
    <row r="10" spans="1:15" ht="15.75" thickBot="1" x14ac:dyDescent="0.3">
      <c r="A10" s="1097">
        <v>44610</v>
      </c>
      <c r="B10" s="1107" t="s">
        <v>550</v>
      </c>
      <c r="C10" s="1099">
        <v>6892.81</v>
      </c>
      <c r="D10" s="638">
        <f t="shared" si="0"/>
        <v>4.7169811320754715E-3</v>
      </c>
      <c r="E10" s="638">
        <f t="shared" si="1"/>
        <v>8.4417075950497834E-3</v>
      </c>
      <c r="F10" s="638"/>
      <c r="G10" s="638"/>
      <c r="I10" s="1020" t="s">
        <v>674</v>
      </c>
      <c r="J10" s="1020"/>
      <c r="K10" s="417"/>
    </row>
    <row r="11" spans="1:15" ht="16.5" thickTop="1" thickBot="1" x14ac:dyDescent="0.3">
      <c r="A11" s="1097">
        <v>44613</v>
      </c>
      <c r="B11" s="1107" t="s">
        <v>551</v>
      </c>
      <c r="C11" s="1099">
        <v>6902.96</v>
      </c>
      <c r="D11" s="638">
        <f t="shared" si="0"/>
        <v>5.1643192488262914E-2</v>
      </c>
      <c r="E11" s="638">
        <f t="shared" si="1"/>
        <v>1.4725489314226905E-3</v>
      </c>
      <c r="F11" s="638"/>
      <c r="G11" s="638"/>
      <c r="I11" s="430" t="s">
        <v>675</v>
      </c>
      <c r="J11" s="431" t="s">
        <v>676</v>
      </c>
      <c r="K11" s="417"/>
    </row>
    <row r="12" spans="1:15" ht="16.5" thickTop="1" thickBot="1" x14ac:dyDescent="0.3">
      <c r="A12" s="1097">
        <v>44614</v>
      </c>
      <c r="B12" s="1107" t="s">
        <v>552</v>
      </c>
      <c r="C12" s="1099">
        <v>6861.99</v>
      </c>
      <c r="D12" s="638">
        <f t="shared" si="0"/>
        <v>1.1160714285714286E-2</v>
      </c>
      <c r="E12" s="638">
        <f t="shared" si="1"/>
        <v>-5.9351350724906786E-3</v>
      </c>
      <c r="F12" s="638"/>
      <c r="G12" s="638"/>
      <c r="I12" s="432">
        <v>0.236070336024363</v>
      </c>
      <c r="J12" s="433">
        <v>2</v>
      </c>
      <c r="K12" s="417"/>
    </row>
    <row r="13" spans="1:15" ht="15.75" thickTop="1" x14ac:dyDescent="0.25">
      <c r="A13" s="1097">
        <v>44615</v>
      </c>
      <c r="B13" s="1107" t="s">
        <v>553</v>
      </c>
      <c r="C13" s="1099">
        <v>6920.05</v>
      </c>
      <c r="D13" s="638">
        <f t="shared" si="0"/>
        <v>3.0905077262693158E-2</v>
      </c>
      <c r="E13" s="638">
        <f t="shared" si="1"/>
        <v>8.4611023915803444E-3</v>
      </c>
      <c r="F13" s="638"/>
      <c r="G13" s="638"/>
    </row>
    <row r="14" spans="1:15" x14ac:dyDescent="0.25">
      <c r="A14" s="1097">
        <v>44616</v>
      </c>
      <c r="B14" s="1107" t="s">
        <v>554</v>
      </c>
      <c r="C14" s="1099">
        <v>6817.81</v>
      </c>
      <c r="D14" s="638">
        <f t="shared" si="0"/>
        <v>6.2098501070663809E-2</v>
      </c>
      <c r="E14" s="638">
        <f t="shared" si="1"/>
        <v>-1.4774459722111803E-2</v>
      </c>
      <c r="F14" s="638"/>
      <c r="G14" s="638"/>
    </row>
    <row r="15" spans="1:15" x14ac:dyDescent="0.25">
      <c r="A15" s="1097">
        <v>44617</v>
      </c>
      <c r="B15" s="1107" t="s">
        <v>14</v>
      </c>
      <c r="C15" s="1099">
        <v>6888.17</v>
      </c>
      <c r="D15" s="638">
        <f t="shared" si="0"/>
        <v>-1.0080645161290322E-2</v>
      </c>
      <c r="E15" s="638">
        <f t="shared" si="1"/>
        <v>1.0320029452272748E-2</v>
      </c>
      <c r="F15" s="638"/>
      <c r="G15" s="638"/>
    </row>
    <row r="16" spans="1:15" x14ac:dyDescent="0.25">
      <c r="A16" s="1097">
        <v>44621</v>
      </c>
      <c r="B16" s="1107" t="s">
        <v>555</v>
      </c>
      <c r="C16" s="1099">
        <v>6921.44</v>
      </c>
      <c r="D16" s="638">
        <f t="shared" si="0"/>
        <v>-3.8696537678207736E-2</v>
      </c>
      <c r="E16" s="638">
        <f t="shared" si="1"/>
        <v>4.8300201650074729E-3</v>
      </c>
      <c r="F16" s="638"/>
      <c r="G16" s="638"/>
    </row>
    <row r="17" spans="1:16" x14ac:dyDescent="0.25">
      <c r="A17" s="1097">
        <v>44622</v>
      </c>
      <c r="B17" s="1107" t="s">
        <v>556</v>
      </c>
      <c r="C17" s="1099">
        <v>6868.4</v>
      </c>
      <c r="D17" s="638">
        <f t="shared" si="0"/>
        <v>-1.6949152542372881E-2</v>
      </c>
      <c r="E17" s="638">
        <f t="shared" si="1"/>
        <v>-7.6631452414526405E-3</v>
      </c>
      <c r="F17" s="638"/>
      <c r="G17" s="638"/>
    </row>
    <row r="18" spans="1:16" x14ac:dyDescent="0.25">
      <c r="A18" s="1097">
        <v>44624</v>
      </c>
      <c r="B18" s="1107" t="s">
        <v>557</v>
      </c>
      <c r="C18" s="1099">
        <v>6928.32</v>
      </c>
      <c r="D18" s="638">
        <f t="shared" si="0"/>
        <v>8.6206896551724144E-2</v>
      </c>
      <c r="E18" s="638">
        <f t="shared" si="1"/>
        <v>8.7240114145943851E-3</v>
      </c>
      <c r="F18" s="638"/>
      <c r="G18" s="638"/>
    </row>
    <row r="19" spans="1:16" x14ac:dyDescent="0.25">
      <c r="A19" s="1097">
        <v>44627</v>
      </c>
      <c r="B19" s="1107" t="s">
        <v>558</v>
      </c>
      <c r="C19" s="1099">
        <v>6869.06</v>
      </c>
      <c r="D19" s="638">
        <f t="shared" si="0"/>
        <v>9.1269841269841265E-2</v>
      </c>
      <c r="E19" s="638">
        <f t="shared" si="1"/>
        <v>-8.5533000785182143E-3</v>
      </c>
      <c r="F19" s="638"/>
      <c r="G19" s="638"/>
    </row>
    <row r="20" spans="1:16" x14ac:dyDescent="0.25">
      <c r="A20" s="1097">
        <v>44628</v>
      </c>
      <c r="B20" s="1107" t="s">
        <v>559</v>
      </c>
      <c r="C20" s="1099">
        <v>6814.18</v>
      </c>
      <c r="D20" s="638">
        <f t="shared" si="0"/>
        <v>-6.9090909090909092E-2</v>
      </c>
      <c r="E20" s="638">
        <f t="shared" si="1"/>
        <v>-7.9894483379094241E-3</v>
      </c>
      <c r="F20" s="638"/>
      <c r="G20" s="638"/>
    </row>
    <row r="21" spans="1:16" x14ac:dyDescent="0.25">
      <c r="A21" s="1097">
        <v>44629</v>
      </c>
      <c r="B21" s="1107" t="s">
        <v>560</v>
      </c>
      <c r="C21" s="1099">
        <v>6864.44</v>
      </c>
      <c r="D21" s="638">
        <f t="shared" si="0"/>
        <v>-6.8359375E-2</v>
      </c>
      <c r="E21" s="638">
        <f t="shared" si="1"/>
        <v>7.3757957670621127E-3</v>
      </c>
      <c r="F21" s="638"/>
      <c r="G21" s="638"/>
    </row>
    <row r="22" spans="1:16" x14ac:dyDescent="0.25">
      <c r="A22" s="1097">
        <v>44630</v>
      </c>
      <c r="B22" s="1107" t="s">
        <v>561</v>
      </c>
      <c r="C22" s="1099">
        <v>6924</v>
      </c>
      <c r="D22" s="638">
        <f t="shared" si="0"/>
        <v>-4.40251572327044E-2</v>
      </c>
      <c r="E22" s="638">
        <f t="shared" si="1"/>
        <v>8.6765999848495146E-3</v>
      </c>
      <c r="F22" s="638"/>
      <c r="G22" s="638"/>
      <c r="P22" s="417"/>
    </row>
    <row r="23" spans="1:16" x14ac:dyDescent="0.25">
      <c r="A23" s="1097">
        <v>44631</v>
      </c>
      <c r="B23" s="1107" t="s">
        <v>562</v>
      </c>
      <c r="C23" s="1099">
        <v>6922.6</v>
      </c>
      <c r="D23" s="638">
        <f t="shared" si="0"/>
        <v>-2.4122807017543858E-2</v>
      </c>
      <c r="E23" s="638">
        <f t="shared" si="1"/>
        <v>-2.0219526285378917E-4</v>
      </c>
      <c r="F23" s="638"/>
      <c r="G23" s="638"/>
      <c r="P23" s="417"/>
    </row>
    <row r="24" spans="1:16" x14ac:dyDescent="0.25">
      <c r="A24" s="1097">
        <v>44634</v>
      </c>
      <c r="B24" s="1107" t="s">
        <v>563</v>
      </c>
      <c r="C24" s="1099">
        <v>6952.2</v>
      </c>
      <c r="D24" s="638">
        <f t="shared" si="0"/>
        <v>-6.5168539325842698E-2</v>
      </c>
      <c r="E24" s="638">
        <f t="shared" si="1"/>
        <v>4.2758501141188935E-3</v>
      </c>
      <c r="F24" s="638"/>
      <c r="G24" s="638"/>
      <c r="P24" s="417"/>
    </row>
    <row r="25" spans="1:16" x14ac:dyDescent="0.25">
      <c r="A25" s="1097">
        <v>44635</v>
      </c>
      <c r="B25" s="1107" t="s">
        <v>549</v>
      </c>
      <c r="C25" s="1099">
        <v>6918.18</v>
      </c>
      <c r="D25" s="638">
        <f t="shared" si="0"/>
        <v>1.9230769230769232E-2</v>
      </c>
      <c r="E25" s="638">
        <f t="shared" si="1"/>
        <v>-4.8934150340898602E-3</v>
      </c>
      <c r="F25" s="638"/>
      <c r="G25" s="638"/>
      <c r="P25" s="417"/>
    </row>
    <row r="26" spans="1:16" x14ac:dyDescent="0.25">
      <c r="A26" s="1097">
        <v>44636</v>
      </c>
      <c r="B26" s="1107" t="s">
        <v>564</v>
      </c>
      <c r="C26" s="1099">
        <v>6992.39</v>
      </c>
      <c r="D26" s="638">
        <f t="shared" si="0"/>
        <v>3.5377358490566037E-2</v>
      </c>
      <c r="E26" s="638">
        <f t="shared" si="1"/>
        <v>1.0726809652249585E-2</v>
      </c>
      <c r="F26" s="638"/>
      <c r="G26" s="638"/>
      <c r="P26" s="417"/>
    </row>
    <row r="27" spans="1:16" ht="15.75" customHeight="1" x14ac:dyDescent="0.25">
      <c r="A27" s="1097">
        <v>44637</v>
      </c>
      <c r="B27" s="1107" t="s">
        <v>547</v>
      </c>
      <c r="C27" s="1099">
        <v>6964.38</v>
      </c>
      <c r="D27" s="638">
        <f t="shared" si="0"/>
        <v>-4.328018223234624E-2</v>
      </c>
      <c r="E27" s="638">
        <f t="shared" si="1"/>
        <v>-4.0057834302720842E-3</v>
      </c>
      <c r="F27" s="638"/>
      <c r="G27" s="638"/>
      <c r="P27" s="417"/>
    </row>
    <row r="28" spans="1:16" x14ac:dyDescent="0.25">
      <c r="A28" s="1097">
        <v>44638</v>
      </c>
      <c r="B28" s="1107" t="s">
        <v>547</v>
      </c>
      <c r="C28" s="1099">
        <v>6954.96</v>
      </c>
      <c r="D28" s="638">
        <f t="shared" si="0"/>
        <v>0</v>
      </c>
      <c r="E28" s="638">
        <f t="shared" si="1"/>
        <v>-1.3525970725319515E-3</v>
      </c>
      <c r="F28" s="638"/>
      <c r="G28" s="638"/>
    </row>
    <row r="29" spans="1:16" x14ac:dyDescent="0.25">
      <c r="A29" s="1097">
        <v>44641</v>
      </c>
      <c r="B29" s="1107" t="s">
        <v>565</v>
      </c>
      <c r="C29" s="1099">
        <v>6955.18</v>
      </c>
      <c r="D29" s="638">
        <f t="shared" si="0"/>
        <v>3.8095238095238099E-2</v>
      </c>
      <c r="E29" s="638">
        <f t="shared" si="1"/>
        <v>3.1632101406802434E-5</v>
      </c>
      <c r="F29" s="638"/>
      <c r="G29" s="638"/>
    </row>
    <row r="30" spans="1:16" x14ac:dyDescent="0.25">
      <c r="A30" s="1097">
        <v>44642</v>
      </c>
      <c r="B30" s="1107" t="s">
        <v>566</v>
      </c>
      <c r="C30" s="1099">
        <v>7000.82</v>
      </c>
      <c r="D30" s="638">
        <f t="shared" si="0"/>
        <v>3.669724770642202E-2</v>
      </c>
      <c r="E30" s="638">
        <f t="shared" si="1"/>
        <v>6.562015648768172E-3</v>
      </c>
      <c r="F30" s="638"/>
      <c r="G30" s="638"/>
    </row>
    <row r="31" spans="1:16" x14ac:dyDescent="0.25">
      <c r="A31" s="1097">
        <v>44643</v>
      </c>
      <c r="B31" s="1107" t="s">
        <v>567</v>
      </c>
      <c r="C31" s="1099">
        <v>6996.11</v>
      </c>
      <c r="D31" s="638">
        <f t="shared" si="0"/>
        <v>-1.7699115044247787E-2</v>
      </c>
      <c r="E31" s="638">
        <f t="shared" si="1"/>
        <v>-6.7277833168115115E-4</v>
      </c>
      <c r="F31" s="638"/>
      <c r="G31" s="638"/>
    </row>
    <row r="32" spans="1:16" x14ac:dyDescent="0.25">
      <c r="A32" s="1097">
        <v>44644</v>
      </c>
      <c r="B32" s="1107" t="s">
        <v>561</v>
      </c>
      <c r="C32" s="1099">
        <v>7049.68</v>
      </c>
      <c r="D32" s="638">
        <f t="shared" si="0"/>
        <v>2.7027027027027029E-2</v>
      </c>
      <c r="E32" s="638">
        <f t="shared" si="1"/>
        <v>7.65711230955497E-3</v>
      </c>
      <c r="F32" s="638"/>
      <c r="G32" s="638"/>
    </row>
    <row r="33" spans="1:7" x14ac:dyDescent="0.25">
      <c r="A33" s="1097">
        <v>44645</v>
      </c>
      <c r="B33" s="1107" t="s">
        <v>555</v>
      </c>
      <c r="C33" s="1099">
        <v>7002.53</v>
      </c>
      <c r="D33" s="638">
        <f t="shared" si="0"/>
        <v>3.5087719298245612E-2</v>
      </c>
      <c r="E33" s="638">
        <f t="shared" si="1"/>
        <v>-6.6882468424099457E-3</v>
      </c>
      <c r="F33" s="638"/>
      <c r="G33" s="638"/>
    </row>
    <row r="34" spans="1:7" x14ac:dyDescent="0.25">
      <c r="A34" s="1097">
        <v>44648</v>
      </c>
      <c r="B34" s="1107" t="s">
        <v>561</v>
      </c>
      <c r="C34" s="1099">
        <v>7049.6</v>
      </c>
      <c r="D34" s="638">
        <f t="shared" si="0"/>
        <v>-3.3898305084745763E-2</v>
      </c>
      <c r="E34" s="638">
        <f t="shared" si="1"/>
        <v>6.7218562433864074E-3</v>
      </c>
      <c r="F34" s="638"/>
      <c r="G34" s="638"/>
    </row>
    <row r="35" spans="1:7" x14ac:dyDescent="0.25">
      <c r="A35" s="1097">
        <v>44649</v>
      </c>
      <c r="B35" s="1107" t="s">
        <v>564</v>
      </c>
      <c r="C35" s="1099">
        <v>7011.68</v>
      </c>
      <c r="D35" s="638">
        <f t="shared" si="0"/>
        <v>-3.7280701754385963E-2</v>
      </c>
      <c r="E35" s="638">
        <f t="shared" si="1"/>
        <v>-5.3790285973672365E-3</v>
      </c>
      <c r="F35" s="638"/>
      <c r="G35" s="638"/>
    </row>
    <row r="36" spans="1:7" x14ac:dyDescent="0.25">
      <c r="A36" s="1097">
        <v>44650</v>
      </c>
      <c r="B36" s="1107" t="s">
        <v>549</v>
      </c>
      <c r="C36" s="1099">
        <v>7053.18</v>
      </c>
      <c r="D36" s="638">
        <f t="shared" si="0"/>
        <v>-3.4168564920273349E-2</v>
      </c>
      <c r="E36" s="638">
        <f t="shared" si="1"/>
        <v>5.9186956620952465E-3</v>
      </c>
      <c r="F36" s="638"/>
      <c r="G36" s="638"/>
    </row>
    <row r="37" spans="1:7" x14ac:dyDescent="0.25">
      <c r="A37" s="1097">
        <v>44651</v>
      </c>
      <c r="B37" s="1107" t="s">
        <v>548</v>
      </c>
      <c r="C37" s="1099">
        <v>7071.44</v>
      </c>
      <c r="D37" s="638">
        <f t="shared" si="0"/>
        <v>9.433962264150943E-3</v>
      </c>
      <c r="E37" s="638">
        <f t="shared" si="1"/>
        <v>2.5889031614107832E-3</v>
      </c>
      <c r="F37" s="638"/>
      <c r="G37" s="638"/>
    </row>
    <row r="38" spans="1:7" x14ac:dyDescent="0.25">
      <c r="A38" s="1097">
        <v>44652</v>
      </c>
      <c r="B38" s="1107" t="s">
        <v>568</v>
      </c>
      <c r="C38" s="1099">
        <v>7078.75</v>
      </c>
      <c r="D38" s="638">
        <f t="shared" si="0"/>
        <v>-1.4018691588785047E-2</v>
      </c>
      <c r="E38" s="638">
        <f t="shared" si="1"/>
        <v>1.033735703053466E-3</v>
      </c>
      <c r="F38" s="638"/>
      <c r="G38" s="638"/>
    </row>
    <row r="39" spans="1:7" x14ac:dyDescent="0.25">
      <c r="A39" s="1097">
        <v>44655</v>
      </c>
      <c r="B39" s="1107" t="s">
        <v>524</v>
      </c>
      <c r="C39" s="1099">
        <v>7116.21</v>
      </c>
      <c r="D39" s="638">
        <f t="shared" si="0"/>
        <v>0.10900473933649289</v>
      </c>
      <c r="E39" s="638">
        <f t="shared" si="1"/>
        <v>5.2918947554299895E-3</v>
      </c>
      <c r="F39" s="638"/>
      <c r="G39" s="638"/>
    </row>
    <row r="40" spans="1:7" x14ac:dyDescent="0.25">
      <c r="A40" s="1097">
        <v>44656</v>
      </c>
      <c r="B40" s="1107" t="s">
        <v>569</v>
      </c>
      <c r="C40" s="1099">
        <v>7148.29</v>
      </c>
      <c r="D40" s="638">
        <f t="shared" si="0"/>
        <v>2.7777777777777776E-2</v>
      </c>
      <c r="E40" s="638">
        <f t="shared" si="1"/>
        <v>4.5080176104977127E-3</v>
      </c>
      <c r="F40" s="638"/>
      <c r="G40" s="638"/>
    </row>
    <row r="41" spans="1:7" x14ac:dyDescent="0.25">
      <c r="A41" s="1097">
        <v>44657</v>
      </c>
      <c r="B41" s="1107" t="s">
        <v>570</v>
      </c>
      <c r="C41" s="1099">
        <v>7104.21</v>
      </c>
      <c r="D41" s="638">
        <f t="shared" si="0"/>
        <v>3.7422037422037424E-2</v>
      </c>
      <c r="E41" s="638">
        <f t="shared" si="1"/>
        <v>-6.1665097526820995E-3</v>
      </c>
      <c r="F41" s="638"/>
      <c r="G41" s="638"/>
    </row>
    <row r="42" spans="1:7" x14ac:dyDescent="0.25">
      <c r="A42" s="1097">
        <v>44658</v>
      </c>
      <c r="B42" s="1107" t="s">
        <v>554</v>
      </c>
      <c r="C42" s="1099">
        <v>7127.36</v>
      </c>
      <c r="D42" s="638">
        <f t="shared" si="0"/>
        <v>-6.0120240480961923E-3</v>
      </c>
      <c r="E42" s="638">
        <f t="shared" si="1"/>
        <v>3.2586311496985076E-3</v>
      </c>
      <c r="F42" s="638"/>
      <c r="G42" s="638"/>
    </row>
    <row r="43" spans="1:7" x14ac:dyDescent="0.25">
      <c r="A43" s="1097">
        <v>44659</v>
      </c>
      <c r="B43" s="1107" t="s">
        <v>571</v>
      </c>
      <c r="C43" s="1099">
        <v>7210.83</v>
      </c>
      <c r="D43" s="638">
        <f t="shared" si="0"/>
        <v>4.0322580645161289E-2</v>
      </c>
      <c r="E43" s="638">
        <f t="shared" si="1"/>
        <v>1.1711208638261609E-2</v>
      </c>
      <c r="F43" s="638"/>
      <c r="G43" s="638"/>
    </row>
    <row r="44" spans="1:7" x14ac:dyDescent="0.25">
      <c r="A44" s="1097">
        <v>44662</v>
      </c>
      <c r="B44" s="1107" t="s">
        <v>572</v>
      </c>
      <c r="C44" s="1099">
        <v>7203.79</v>
      </c>
      <c r="D44" s="638">
        <f t="shared" si="0"/>
        <v>-1.5503875968992248E-2</v>
      </c>
      <c r="E44" s="638">
        <f t="shared" si="1"/>
        <v>-9.7630924595365075E-4</v>
      </c>
      <c r="F44" s="638"/>
      <c r="G44" s="638"/>
    </row>
    <row r="45" spans="1:7" x14ac:dyDescent="0.25">
      <c r="A45" s="1097">
        <v>44663</v>
      </c>
      <c r="B45" s="1107" t="s">
        <v>573</v>
      </c>
      <c r="C45" s="1099">
        <v>7214.78</v>
      </c>
      <c r="D45" s="638">
        <f t="shared" si="0"/>
        <v>3.937007874015748E-2</v>
      </c>
      <c r="E45" s="638">
        <f t="shared" si="1"/>
        <v>1.5255858374549761E-3</v>
      </c>
      <c r="F45" s="638"/>
      <c r="G45" s="638"/>
    </row>
    <row r="46" spans="1:7" x14ac:dyDescent="0.25">
      <c r="A46" s="1097">
        <v>44664</v>
      </c>
      <c r="B46" s="1107" t="s">
        <v>574</v>
      </c>
      <c r="C46" s="1099">
        <v>7262.77</v>
      </c>
      <c r="D46" s="638">
        <f t="shared" si="0"/>
        <v>2.6515151515151516E-2</v>
      </c>
      <c r="E46" s="638">
        <f t="shared" si="1"/>
        <v>6.6516234729265059E-3</v>
      </c>
      <c r="F46" s="638"/>
      <c r="G46" s="638"/>
    </row>
    <row r="47" spans="1:7" x14ac:dyDescent="0.25">
      <c r="A47" s="1097">
        <v>44665</v>
      </c>
      <c r="B47" s="1107" t="s">
        <v>575</v>
      </c>
      <c r="C47" s="1099">
        <v>7235.53</v>
      </c>
      <c r="D47" s="638">
        <f t="shared" si="0"/>
        <v>3.6900369003690036E-3</v>
      </c>
      <c r="E47" s="638">
        <f t="shared" si="1"/>
        <v>-3.7506350882653161E-3</v>
      </c>
      <c r="F47" s="638"/>
      <c r="G47" s="638"/>
    </row>
    <row r="48" spans="1:7" x14ac:dyDescent="0.25">
      <c r="A48" s="1097">
        <v>44669</v>
      </c>
      <c r="B48" s="1107" t="s">
        <v>576</v>
      </c>
      <c r="C48" s="1099">
        <v>7275.28</v>
      </c>
      <c r="D48" s="638">
        <f t="shared" si="0"/>
        <v>3.4926470588235295E-2</v>
      </c>
      <c r="E48" s="638">
        <f t="shared" si="1"/>
        <v>5.4937233347107954E-3</v>
      </c>
      <c r="F48" s="638"/>
      <c r="G48" s="638"/>
    </row>
    <row r="49" spans="1:7" x14ac:dyDescent="0.25">
      <c r="A49" s="1097">
        <v>44670</v>
      </c>
      <c r="B49" s="1107" t="s">
        <v>558</v>
      </c>
      <c r="C49" s="1099">
        <v>7199.23</v>
      </c>
      <c r="D49" s="638">
        <f t="shared" si="0"/>
        <v>-2.3090586145648313E-2</v>
      </c>
      <c r="E49" s="638">
        <f t="shared" si="1"/>
        <v>-1.0453205924720448E-2</v>
      </c>
      <c r="F49" s="638"/>
      <c r="G49" s="638"/>
    </row>
    <row r="50" spans="1:7" x14ac:dyDescent="0.25">
      <c r="A50" s="1097">
        <v>44671</v>
      </c>
      <c r="B50" s="1107" t="s">
        <v>577</v>
      </c>
      <c r="C50" s="1099">
        <v>7227.36</v>
      </c>
      <c r="D50" s="638">
        <f t="shared" si="0"/>
        <v>7.2727272727272727E-3</v>
      </c>
      <c r="E50" s="638">
        <f t="shared" si="1"/>
        <v>3.9073623151364952E-3</v>
      </c>
      <c r="F50" s="638"/>
      <c r="G50" s="638"/>
    </row>
    <row r="51" spans="1:7" x14ac:dyDescent="0.25">
      <c r="A51" s="1097">
        <v>44672</v>
      </c>
      <c r="B51" s="1107" t="s">
        <v>571</v>
      </c>
      <c r="C51" s="1099">
        <v>7276.19</v>
      </c>
      <c r="D51" s="638">
        <f t="shared" si="0"/>
        <v>-6.8592057761732855E-2</v>
      </c>
      <c r="E51" s="638">
        <f t="shared" si="1"/>
        <v>6.7562706161032422E-3</v>
      </c>
      <c r="F51" s="638"/>
      <c r="G51" s="638"/>
    </row>
    <row r="52" spans="1:7" x14ac:dyDescent="0.25">
      <c r="A52" s="1097">
        <v>44673</v>
      </c>
      <c r="B52" s="1107" t="s">
        <v>578</v>
      </c>
      <c r="C52" s="1099">
        <v>7225.6</v>
      </c>
      <c r="D52" s="638">
        <f t="shared" si="0"/>
        <v>-2.5193798449612403E-2</v>
      </c>
      <c r="E52" s="638">
        <f t="shared" si="1"/>
        <v>-6.9528145911526831E-3</v>
      </c>
      <c r="F52" s="638"/>
      <c r="G52" s="638"/>
    </row>
    <row r="53" spans="1:7" x14ac:dyDescent="0.25">
      <c r="A53" s="1097">
        <v>44676</v>
      </c>
      <c r="B53" s="1107" t="s">
        <v>560</v>
      </c>
      <c r="C53" s="1099">
        <v>7215.97</v>
      </c>
      <c r="D53" s="638">
        <f t="shared" si="0"/>
        <v>-5.168986083499006E-2</v>
      </c>
      <c r="E53" s="638">
        <f t="shared" si="1"/>
        <v>-1.3327612931798203E-3</v>
      </c>
      <c r="F53" s="638"/>
      <c r="G53" s="638"/>
    </row>
    <row r="54" spans="1:7" x14ac:dyDescent="0.25">
      <c r="A54" s="1097">
        <v>44677</v>
      </c>
      <c r="B54" s="1107" t="s">
        <v>567</v>
      </c>
      <c r="C54" s="1099">
        <v>7232.15</v>
      </c>
      <c r="D54" s="638">
        <f t="shared" si="0"/>
        <v>-6.9182389937106917E-2</v>
      </c>
      <c r="E54" s="638">
        <f t="shared" si="1"/>
        <v>2.2422487898369008E-3</v>
      </c>
      <c r="F54" s="638"/>
      <c r="G54" s="638"/>
    </row>
    <row r="55" spans="1:7" x14ac:dyDescent="0.25">
      <c r="A55" s="1097">
        <v>44678</v>
      </c>
      <c r="B55" s="1107" t="s">
        <v>579</v>
      </c>
      <c r="C55" s="1099">
        <v>7196.76</v>
      </c>
      <c r="D55" s="638">
        <f t="shared" si="0"/>
        <v>3.6036036036036036E-2</v>
      </c>
      <c r="E55" s="638">
        <f t="shared" si="1"/>
        <v>-4.8934272657507683E-3</v>
      </c>
      <c r="F55" s="638"/>
      <c r="G55" s="638"/>
    </row>
    <row r="56" spans="1:7" x14ac:dyDescent="0.25">
      <c r="A56" s="1097">
        <v>44679</v>
      </c>
      <c r="B56" s="1107" t="s">
        <v>580</v>
      </c>
      <c r="C56" s="1099">
        <v>7228.91</v>
      </c>
      <c r="D56" s="638">
        <f t="shared" si="0"/>
        <v>2.1739130434782609E-3</v>
      </c>
      <c r="E56" s="638">
        <f t="shared" si="1"/>
        <v>4.4672880574035583E-3</v>
      </c>
      <c r="F56" s="638"/>
      <c r="G56" s="638"/>
    </row>
    <row r="57" spans="1:7" x14ac:dyDescent="0.25">
      <c r="A57" s="1097">
        <v>44690</v>
      </c>
      <c r="B57" s="1107" t="s">
        <v>581</v>
      </c>
      <c r="C57" s="1099">
        <v>6909.75</v>
      </c>
      <c r="D57" s="638">
        <f t="shared" si="0"/>
        <v>-4.5553145336225599E-2</v>
      </c>
      <c r="E57" s="638">
        <f t="shared" si="1"/>
        <v>-4.4150501251225958E-2</v>
      </c>
      <c r="F57" s="638"/>
      <c r="G57" s="638"/>
    </row>
    <row r="58" spans="1:7" x14ac:dyDescent="0.25">
      <c r="A58" s="1097">
        <v>44691</v>
      </c>
      <c r="B58" s="1107" t="s">
        <v>582</v>
      </c>
      <c r="C58" s="1099">
        <v>6819.79</v>
      </c>
      <c r="D58" s="638">
        <f t="shared" si="0"/>
        <v>-6.8181818181818177E-2</v>
      </c>
      <c r="E58" s="638">
        <f t="shared" si="1"/>
        <v>-1.3019284344585555E-2</v>
      </c>
      <c r="F58" s="638"/>
      <c r="G58" s="638"/>
    </row>
    <row r="59" spans="1:7" x14ac:dyDescent="0.25">
      <c r="A59" s="1097">
        <v>44692</v>
      </c>
      <c r="B59" s="1107" t="s">
        <v>583</v>
      </c>
      <c r="C59" s="1099">
        <v>6816.2</v>
      </c>
      <c r="D59" s="638">
        <f t="shared" si="0"/>
        <v>9.7560975609756097E-3</v>
      </c>
      <c r="E59" s="638">
        <f t="shared" si="1"/>
        <v>-5.264091709568983E-4</v>
      </c>
      <c r="F59" s="638"/>
      <c r="G59" s="638"/>
    </row>
    <row r="60" spans="1:7" x14ac:dyDescent="0.25">
      <c r="A60" s="1097">
        <v>44693</v>
      </c>
      <c r="B60" s="1107" t="s">
        <v>584</v>
      </c>
      <c r="C60" s="1099">
        <v>6599.83</v>
      </c>
      <c r="D60" s="638">
        <f t="shared" si="0"/>
        <v>-3.3816425120772944E-2</v>
      </c>
      <c r="E60" s="638">
        <f t="shared" si="1"/>
        <v>-3.1743493442093818E-2</v>
      </c>
      <c r="F60" s="638"/>
      <c r="G60" s="638"/>
    </row>
    <row r="61" spans="1:7" x14ac:dyDescent="0.25">
      <c r="A61" s="1097">
        <v>44694</v>
      </c>
      <c r="B61" s="1107" t="s">
        <v>585</v>
      </c>
      <c r="C61" s="1099">
        <v>6597.99</v>
      </c>
      <c r="D61" s="638">
        <f t="shared" si="0"/>
        <v>5.2499999999999998E-2</v>
      </c>
      <c r="E61" s="638">
        <f t="shared" si="1"/>
        <v>-2.7879505987277636E-4</v>
      </c>
      <c r="F61" s="3" t="s">
        <v>16</v>
      </c>
      <c r="G61" s="3" t="s">
        <v>17</v>
      </c>
    </row>
    <row r="62" spans="1:7" x14ac:dyDescent="0.25">
      <c r="A62" s="1101">
        <v>44698</v>
      </c>
      <c r="B62" s="1107" t="s">
        <v>564</v>
      </c>
      <c r="C62" s="1099">
        <v>6644.46</v>
      </c>
      <c r="D62" s="638">
        <f t="shared" si="0"/>
        <v>4.2755344418052253E-2</v>
      </c>
      <c r="E62" s="638">
        <f t="shared" si="1"/>
        <v>7.0430540209973427E-3</v>
      </c>
      <c r="F62" s="638">
        <f>$F$3+$G$3*E62</f>
        <v>0.24566118454393701</v>
      </c>
      <c r="G62" s="638">
        <f>D62-F62</f>
        <v>-0.20290584012588475</v>
      </c>
    </row>
    <row r="63" spans="1:7" x14ac:dyDescent="0.25">
      <c r="A63" s="1101">
        <v>44699</v>
      </c>
      <c r="B63" s="1107" t="s">
        <v>564</v>
      </c>
      <c r="C63" s="1099">
        <v>6793.41</v>
      </c>
      <c r="D63" s="638">
        <f t="shared" si="0"/>
        <v>0</v>
      </c>
      <c r="E63" s="638">
        <f t="shared" si="1"/>
        <v>2.2417171598594892E-2</v>
      </c>
      <c r="F63" s="638">
        <f t="shared" ref="F63:F82" si="2">$F$3+$G$3*E63</f>
        <v>0.26659682302821741</v>
      </c>
      <c r="G63" s="638">
        <f t="shared" ref="G63:G82" si="3">D63-F63</f>
        <v>-0.26659682302821741</v>
      </c>
    </row>
    <row r="64" spans="1:7" x14ac:dyDescent="0.25">
      <c r="A64" s="1101">
        <v>44700</v>
      </c>
      <c r="B64" s="1107" t="s">
        <v>548</v>
      </c>
      <c r="C64" s="1099">
        <v>6823.33</v>
      </c>
      <c r="D64" s="638">
        <f t="shared" si="0"/>
        <v>-2.5056947608200455E-2</v>
      </c>
      <c r="E64" s="638">
        <f t="shared" si="1"/>
        <v>4.4042682540874276E-3</v>
      </c>
      <c r="F64" s="638">
        <f t="shared" si="2"/>
        <v>0.24206782937576848</v>
      </c>
      <c r="G64" s="638">
        <f t="shared" si="3"/>
        <v>-0.26712477698396891</v>
      </c>
    </row>
    <row r="65" spans="1:7" x14ac:dyDescent="0.25">
      <c r="A65" s="1101">
        <v>44701</v>
      </c>
      <c r="B65" s="1107" t="s">
        <v>586</v>
      </c>
      <c r="C65" s="1099">
        <v>6918.14</v>
      </c>
      <c r="D65" s="638">
        <f t="shared" si="0"/>
        <v>3.2710280373831772E-2</v>
      </c>
      <c r="E65" s="638">
        <f t="shared" si="1"/>
        <v>1.3894975034184248E-2</v>
      </c>
      <c r="F65" s="638">
        <f t="shared" si="2"/>
        <v>0.25499175851222466</v>
      </c>
      <c r="G65" s="638">
        <f t="shared" si="3"/>
        <v>-0.22228147813839289</v>
      </c>
    </row>
    <row r="66" spans="1:7" x14ac:dyDescent="0.25">
      <c r="A66" s="1101">
        <v>44704</v>
      </c>
      <c r="B66" s="1107" t="s">
        <v>565</v>
      </c>
      <c r="C66" s="1099">
        <v>6840.77</v>
      </c>
      <c r="D66" s="638">
        <f t="shared" si="0"/>
        <v>-1.3574660633484163E-2</v>
      </c>
      <c r="E66" s="638">
        <f t="shared" si="1"/>
        <v>-1.1183641845929669E-2</v>
      </c>
      <c r="F66" s="638">
        <f t="shared" si="2"/>
        <v>0.22084105984364566</v>
      </c>
      <c r="G66" s="638">
        <f t="shared" si="3"/>
        <v>-0.23441572047712983</v>
      </c>
    </row>
    <row r="67" spans="1:7" x14ac:dyDescent="0.25">
      <c r="A67" s="1101">
        <v>44705</v>
      </c>
      <c r="B67" s="1107" t="s">
        <v>587</v>
      </c>
      <c r="C67" s="1099">
        <v>6914.14</v>
      </c>
      <c r="D67" s="638">
        <f t="shared" si="0"/>
        <v>1.6055045871559634E-2</v>
      </c>
      <c r="E67" s="638">
        <f t="shared" si="1"/>
        <v>1.0725400795524464E-2</v>
      </c>
      <c r="F67" s="638">
        <f t="shared" si="2"/>
        <v>0.25067560442567327</v>
      </c>
      <c r="G67" s="638">
        <f t="shared" si="3"/>
        <v>-0.23462055855411362</v>
      </c>
    </row>
    <row r="68" spans="1:7" x14ac:dyDescent="0.25">
      <c r="A68" s="1101">
        <v>44706</v>
      </c>
      <c r="B68" s="1107" t="s">
        <v>588</v>
      </c>
      <c r="C68" s="1099">
        <v>6883.5</v>
      </c>
      <c r="D68" s="638">
        <f t="shared" ref="D68:D82" si="4">(B68-B67)/B67</f>
        <v>-5.8690744920993229E-2</v>
      </c>
      <c r="E68" s="638">
        <f t="shared" ref="E68:E82" si="5">(C68-C67)/C67</f>
        <v>-4.4314983497586577E-3</v>
      </c>
      <c r="F68" s="638">
        <f t="shared" si="2"/>
        <v>0.23003576220729907</v>
      </c>
      <c r="G68" s="638">
        <f t="shared" si="3"/>
        <v>-0.28872650712829229</v>
      </c>
    </row>
    <row r="69" spans="1:7" x14ac:dyDescent="0.25">
      <c r="A69" s="1101">
        <v>44708</v>
      </c>
      <c r="B69" s="1107" t="s">
        <v>589</v>
      </c>
      <c r="C69" s="1099">
        <v>7026.25</v>
      </c>
      <c r="D69" s="638">
        <f t="shared" si="4"/>
        <v>9.5923261390887291E-2</v>
      </c>
      <c r="E69" s="638">
        <f t="shared" si="5"/>
        <v>2.0737996658676545E-2</v>
      </c>
      <c r="F69" s="638">
        <f t="shared" si="2"/>
        <v>0.26431021377623543</v>
      </c>
      <c r="G69" s="638">
        <f t="shared" si="3"/>
        <v>-0.16838695238534812</v>
      </c>
    </row>
    <row r="70" spans="1:7" x14ac:dyDescent="0.25">
      <c r="A70" s="1101">
        <v>44711</v>
      </c>
      <c r="B70" s="1107" t="s">
        <v>590</v>
      </c>
      <c r="C70" s="1099">
        <v>7037.56</v>
      </c>
      <c r="D70" s="638">
        <f t="shared" si="4"/>
        <v>2.1881838074398249E-3</v>
      </c>
      <c r="E70" s="638">
        <f t="shared" si="5"/>
        <v>1.6096779932396939E-3</v>
      </c>
      <c r="F70" s="638">
        <f t="shared" si="2"/>
        <v>0.23826230810812499</v>
      </c>
      <c r="G70" s="638">
        <f t="shared" si="3"/>
        <v>-0.23607412430068517</v>
      </c>
    </row>
    <row r="71" spans="1:7" x14ac:dyDescent="0.25">
      <c r="A71" s="1101">
        <v>44712</v>
      </c>
      <c r="B71" s="1107" t="s">
        <v>591</v>
      </c>
      <c r="C71" s="1099">
        <v>7148.97</v>
      </c>
      <c r="D71" s="638">
        <f t="shared" si="4"/>
        <v>3.7117903930131008E-2</v>
      </c>
      <c r="E71" s="638">
        <f t="shared" si="5"/>
        <v>1.5830770892184202E-2</v>
      </c>
      <c r="F71" s="638">
        <f t="shared" si="2"/>
        <v>0.2576278201956288</v>
      </c>
      <c r="G71" s="638">
        <f t="shared" si="3"/>
        <v>-0.22050991626549779</v>
      </c>
    </row>
    <row r="72" spans="1:7" x14ac:dyDescent="0.25">
      <c r="A72" s="1102">
        <v>44714</v>
      </c>
      <c r="B72" s="1107" t="s">
        <v>592</v>
      </c>
      <c r="C72" s="1106">
        <v>7148.72</v>
      </c>
      <c r="D72" s="638">
        <f t="shared" si="4"/>
        <v>-2.736842105263158E-2</v>
      </c>
      <c r="E72" s="638">
        <f t="shared" si="5"/>
        <v>-3.4970072611858772E-5</v>
      </c>
      <c r="F72" s="638">
        <f t="shared" si="2"/>
        <v>0.23602271567839675</v>
      </c>
      <c r="G72" s="638">
        <f t="shared" si="3"/>
        <v>-0.26339113673102832</v>
      </c>
    </row>
    <row r="73" spans="1:7" x14ac:dyDescent="0.25">
      <c r="A73" s="1103">
        <v>44715</v>
      </c>
      <c r="B73" s="1107" t="s">
        <v>520</v>
      </c>
      <c r="C73" s="1099">
        <v>7182.96</v>
      </c>
      <c r="D73" s="638">
        <f t="shared" si="4"/>
        <v>4.3290043290043288E-2</v>
      </c>
      <c r="E73" s="638">
        <f t="shared" si="5"/>
        <v>4.7896686399802732E-3</v>
      </c>
      <c r="F73" s="638">
        <f t="shared" si="2"/>
        <v>0.24259264669357747</v>
      </c>
      <c r="G73" s="638">
        <f t="shared" si="3"/>
        <v>-0.19930260340353417</v>
      </c>
    </row>
    <row r="74" spans="1:7" x14ac:dyDescent="0.25">
      <c r="A74" s="1103">
        <v>44718</v>
      </c>
      <c r="B74" s="1107" t="s">
        <v>522</v>
      </c>
      <c r="C74" s="1099">
        <v>7096.58</v>
      </c>
      <c r="D74" s="638">
        <f t="shared" si="4"/>
        <v>-3.3195020746887967E-2</v>
      </c>
      <c r="E74" s="638">
        <f t="shared" si="5"/>
        <v>-1.2025683005334863E-2</v>
      </c>
      <c r="F74" s="638">
        <f t="shared" si="2"/>
        <v>0.21969441391660532</v>
      </c>
      <c r="G74" s="638">
        <f t="shared" si="3"/>
        <v>-0.25288943466349328</v>
      </c>
    </row>
    <row r="75" spans="1:7" x14ac:dyDescent="0.25">
      <c r="A75" s="1103">
        <v>44719</v>
      </c>
      <c r="B75" s="1107" t="s">
        <v>522</v>
      </c>
      <c r="C75" s="1099">
        <v>7141.04</v>
      </c>
      <c r="D75" s="638">
        <f t="shared" si="4"/>
        <v>0</v>
      </c>
      <c r="E75" s="638">
        <f t="shared" si="5"/>
        <v>6.2649896147158263E-3</v>
      </c>
      <c r="F75" s="638">
        <f t="shared" si="2"/>
        <v>0.2446016586852866</v>
      </c>
      <c r="G75" s="638">
        <f t="shared" si="3"/>
        <v>-0.2446016586852866</v>
      </c>
    </row>
    <row r="76" spans="1:7" x14ac:dyDescent="0.25">
      <c r="A76" s="1103">
        <v>44720</v>
      </c>
      <c r="B76" s="1107" t="s">
        <v>565</v>
      </c>
      <c r="C76" s="1099">
        <v>7193.31</v>
      </c>
      <c r="D76" s="638">
        <f t="shared" si="4"/>
        <v>-6.4377682403433473E-2</v>
      </c>
      <c r="E76" s="638">
        <f t="shared" si="5"/>
        <v>7.319662122043909E-3</v>
      </c>
      <c r="F76" s="638">
        <f t="shared" si="2"/>
        <v>0.24603785443579293</v>
      </c>
      <c r="G76" s="638">
        <f t="shared" si="3"/>
        <v>-0.3104155368392264</v>
      </c>
    </row>
    <row r="77" spans="1:7" x14ac:dyDescent="0.25">
      <c r="A77" s="1103">
        <v>44721</v>
      </c>
      <c r="B77" s="1107" t="s">
        <v>565</v>
      </c>
      <c r="C77" s="1099">
        <v>7182.83</v>
      </c>
      <c r="D77" s="638">
        <f t="shared" si="4"/>
        <v>0</v>
      </c>
      <c r="E77" s="638">
        <f t="shared" si="5"/>
        <v>-1.4569092670829525E-3</v>
      </c>
      <c r="F77" s="638">
        <f t="shared" si="2"/>
        <v>0.23408639609635754</v>
      </c>
      <c r="G77" s="638">
        <f t="shared" si="3"/>
        <v>-0.23408639609635754</v>
      </c>
    </row>
    <row r="78" spans="1:7" x14ac:dyDescent="0.25">
      <c r="A78" s="1103">
        <v>44722</v>
      </c>
      <c r="B78" s="1107" t="s">
        <v>547</v>
      </c>
      <c r="C78" s="1099">
        <v>7086.64</v>
      </c>
      <c r="D78" s="638">
        <f t="shared" si="4"/>
        <v>-3.669724770642202E-2</v>
      </c>
      <c r="E78" s="638">
        <f t="shared" si="5"/>
        <v>-1.3391657605706887E-2</v>
      </c>
      <c r="F78" s="638">
        <f t="shared" si="2"/>
        <v>0.2178343038798661</v>
      </c>
      <c r="G78" s="638">
        <f t="shared" si="3"/>
        <v>-0.25453155158628815</v>
      </c>
    </row>
    <row r="79" spans="1:7" x14ac:dyDescent="0.25">
      <c r="A79" s="1103">
        <v>44725</v>
      </c>
      <c r="B79" s="1107" t="s">
        <v>593</v>
      </c>
      <c r="C79" s="1099">
        <v>6995.44</v>
      </c>
      <c r="D79" s="638">
        <f t="shared" si="4"/>
        <v>-3.8095238095238099E-2</v>
      </c>
      <c r="E79" s="638">
        <f t="shared" si="5"/>
        <v>-1.2869286431933994E-2</v>
      </c>
      <c r="F79" s="638">
        <f t="shared" si="2"/>
        <v>0.21854564057893325</v>
      </c>
      <c r="G79" s="638">
        <f t="shared" si="3"/>
        <v>-0.25664087867417135</v>
      </c>
    </row>
    <row r="80" spans="1:7" x14ac:dyDescent="0.25">
      <c r="A80" s="1103">
        <v>44726</v>
      </c>
      <c r="B80" s="1107" t="s">
        <v>593</v>
      </c>
      <c r="C80" s="1099">
        <v>7049.88</v>
      </c>
      <c r="D80" s="638">
        <f t="shared" si="4"/>
        <v>0</v>
      </c>
      <c r="E80" s="638">
        <f t="shared" si="5"/>
        <v>7.7822124126574613E-3</v>
      </c>
      <c r="F80" s="638">
        <f t="shared" si="2"/>
        <v>0.24666773030451888</v>
      </c>
      <c r="G80" s="638">
        <f t="shared" si="3"/>
        <v>-0.24666773030451888</v>
      </c>
    </row>
    <row r="81" spans="1:7" x14ac:dyDescent="0.25">
      <c r="A81" s="1103">
        <v>44727</v>
      </c>
      <c r="B81" s="1107" t="s">
        <v>594</v>
      </c>
      <c r="C81" s="1099">
        <v>7007.04</v>
      </c>
      <c r="D81" s="638">
        <f t="shared" si="4"/>
        <v>-6.6831683168316836E-2</v>
      </c>
      <c r="E81" s="638">
        <f t="shared" si="5"/>
        <v>-6.0766991778583674E-3</v>
      </c>
      <c r="F81" s="638">
        <f t="shared" si="2"/>
        <v>0.22779541705595696</v>
      </c>
      <c r="G81" s="638">
        <f t="shared" si="3"/>
        <v>-0.2946271002242738</v>
      </c>
    </row>
    <row r="82" spans="1:7" x14ac:dyDescent="0.25">
      <c r="A82" s="1103">
        <v>44728</v>
      </c>
      <c r="B82" s="1107" t="s">
        <v>595</v>
      </c>
      <c r="C82" s="1099">
        <v>7050.32</v>
      </c>
      <c r="D82" s="638">
        <f t="shared" si="4"/>
        <v>-1.3262599469496022E-2</v>
      </c>
      <c r="E82" s="638">
        <f t="shared" si="5"/>
        <v>6.1766452025391241E-3</v>
      </c>
      <c r="F82" s="638">
        <f t="shared" si="2"/>
        <v>0.24448135606199115</v>
      </c>
      <c r="G82" s="638">
        <f t="shared" si="3"/>
        <v>-0.25774395553148716</v>
      </c>
    </row>
  </sheetData>
  <mergeCells count="8">
    <mergeCell ref="I10:J10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41F3B-46FC-4723-9CAC-6D987F95883B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3" max="3" width="10.85546875" bestFit="1" customWidth="1"/>
    <col min="4" max="4" width="23.140625" bestFit="1" customWidth="1"/>
    <col min="5" max="5" width="20.7109375" bestFit="1" customWidth="1"/>
    <col min="6" max="6" width="22.42578125" bestFit="1" customWidth="1"/>
    <col min="7" max="7" width="21.7109375" bestFit="1" customWidth="1"/>
    <col min="9" max="9" width="16" bestFit="1" customWidth="1"/>
    <col min="10" max="10" width="9.85546875" bestFit="1" customWidth="1"/>
    <col min="11" max="11" width="13" bestFit="1" customWidth="1"/>
    <col min="12" max="12" width="12.42578125" bestFit="1" customWidth="1"/>
    <col min="13" max="13" width="22.85546875" bestFit="1" customWidth="1"/>
    <col min="14" max="14" width="6.5703125" bestFit="1" customWidth="1"/>
    <col min="15" max="15" width="6" bestFit="1" customWidth="1"/>
  </cols>
  <sheetData>
    <row r="1" spans="1:15" x14ac:dyDescent="0.25">
      <c r="A1" s="1" t="s">
        <v>0</v>
      </c>
      <c r="B1" s="4" t="s">
        <v>306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x14ac:dyDescent="0.25">
      <c r="A2" s="1097">
        <v>44557</v>
      </c>
      <c r="B2" s="1099">
        <v>1015.62</v>
      </c>
      <c r="C2" s="1099">
        <v>6575.44</v>
      </c>
      <c r="D2" s="638"/>
      <c r="E2" s="638"/>
      <c r="F2" s="638"/>
      <c r="G2" s="638"/>
    </row>
    <row r="3" spans="1:15" ht="15.75" thickBot="1" x14ac:dyDescent="0.3">
      <c r="A3" s="1097">
        <v>44558</v>
      </c>
      <c r="B3" s="1099">
        <v>1028.1199999999999</v>
      </c>
      <c r="C3" s="1099">
        <v>6598.34</v>
      </c>
      <c r="D3" s="638">
        <f>(B3-B2)/B2</f>
        <v>1.2307752899706471E-2</v>
      </c>
      <c r="E3" s="638">
        <f>(C3-C2)/C2</f>
        <v>3.4826566739260866E-3</v>
      </c>
      <c r="F3" s="1100">
        <f>I12</f>
        <v>0.28292167366677723</v>
      </c>
      <c r="G3" s="1100">
        <f>K7</f>
        <v>1.168687479080964</v>
      </c>
      <c r="I3" s="1033" t="s">
        <v>673</v>
      </c>
      <c r="J3" s="1033"/>
      <c r="K3" s="1033"/>
      <c r="L3" s="1033"/>
      <c r="M3" s="1033"/>
      <c r="N3" s="1033"/>
      <c r="O3" s="1033"/>
    </row>
    <row r="4" spans="1:15" ht="15.75" thickTop="1" x14ac:dyDescent="0.25">
      <c r="A4" s="1097">
        <v>44559</v>
      </c>
      <c r="B4" s="1099">
        <v>1043.75</v>
      </c>
      <c r="C4" s="1099">
        <v>6600.67</v>
      </c>
      <c r="D4" s="638">
        <f t="shared" ref="D4:D67" si="0">(B4-B3)/B3</f>
        <v>1.5202505544100018E-2</v>
      </c>
      <c r="E4" s="638">
        <f t="shared" ref="E4:E67" si="1">(C4-C3)/C3</f>
        <v>3.531191178387181E-4</v>
      </c>
      <c r="F4" s="638"/>
      <c r="G4" s="638"/>
      <c r="I4" s="1034" t="s">
        <v>664</v>
      </c>
      <c r="J4" s="1035"/>
      <c r="K4" s="1038" t="s">
        <v>665</v>
      </c>
      <c r="L4" s="1039"/>
      <c r="M4" s="15" t="s">
        <v>666</v>
      </c>
      <c r="N4" s="1039" t="s">
        <v>667</v>
      </c>
      <c r="O4" s="1041" t="s">
        <v>630</v>
      </c>
    </row>
    <row r="5" spans="1:15" ht="15.75" thickBot="1" x14ac:dyDescent="0.3">
      <c r="A5" s="1097">
        <v>44560</v>
      </c>
      <c r="B5" s="1099">
        <v>1071.8699999999999</v>
      </c>
      <c r="C5" s="1099">
        <v>6581.48</v>
      </c>
      <c r="D5" s="638">
        <f t="shared" si="0"/>
        <v>2.6941317365269356E-2</v>
      </c>
      <c r="E5" s="638">
        <f t="shared" si="1"/>
        <v>-2.9072806245427373E-3</v>
      </c>
      <c r="F5" s="638"/>
      <c r="G5" s="638"/>
      <c r="I5" s="1036"/>
      <c r="J5" s="1037"/>
      <c r="K5" s="16" t="s">
        <v>668</v>
      </c>
      <c r="L5" s="17" t="s">
        <v>669</v>
      </c>
      <c r="M5" s="17" t="s">
        <v>670</v>
      </c>
      <c r="N5" s="1040"/>
      <c r="O5" s="1042"/>
    </row>
    <row r="6" spans="1:15" ht="17.25" customHeight="1" thickTop="1" x14ac:dyDescent="0.25">
      <c r="A6" s="1097">
        <v>44564</v>
      </c>
      <c r="B6" s="1099">
        <v>1078.1199999999999</v>
      </c>
      <c r="C6" s="1099">
        <v>6665.3</v>
      </c>
      <c r="D6" s="638">
        <f t="shared" si="0"/>
        <v>5.8309309897655506E-3</v>
      </c>
      <c r="E6" s="638">
        <f t="shared" si="1"/>
        <v>1.2735737250588108E-2</v>
      </c>
      <c r="F6" s="638"/>
      <c r="G6" s="638"/>
      <c r="I6" s="1043" t="s">
        <v>671</v>
      </c>
      <c r="J6" s="18" t="s">
        <v>672</v>
      </c>
      <c r="K6" s="19">
        <v>-2826779.7133028889</v>
      </c>
      <c r="L6" s="20">
        <v>2660779.3362607923</v>
      </c>
      <c r="M6" s="21"/>
      <c r="N6" s="20">
        <v>-1.0623878781603053</v>
      </c>
      <c r="O6" s="22">
        <v>0.29254011503981447</v>
      </c>
    </row>
    <row r="7" spans="1:15" ht="15.75" thickBot="1" x14ac:dyDescent="0.3">
      <c r="A7" s="1097">
        <v>44565</v>
      </c>
      <c r="B7" s="1099">
        <v>1078.1199999999999</v>
      </c>
      <c r="C7" s="1099">
        <v>6695.37</v>
      </c>
      <c r="D7" s="638">
        <f t="shared" si="0"/>
        <v>0</v>
      </c>
      <c r="E7" s="638">
        <f t="shared" si="1"/>
        <v>4.5114248420925849E-3</v>
      </c>
      <c r="F7" s="638"/>
      <c r="G7" s="638"/>
      <c r="I7" s="1044"/>
      <c r="J7" s="23" t="s">
        <v>679</v>
      </c>
      <c r="K7" s="24">
        <v>1.168687479080964</v>
      </c>
      <c r="L7" s="25">
        <v>0.45537566309837779</v>
      </c>
      <c r="M7" s="25">
        <v>0.32184442238197025</v>
      </c>
      <c r="N7" s="25">
        <v>2.566424984438584</v>
      </c>
      <c r="O7" s="26">
        <v>1.2927215960030719E-2</v>
      </c>
    </row>
    <row r="8" spans="1:15" ht="15.75" thickTop="1" x14ac:dyDescent="0.25">
      <c r="A8" s="1097">
        <v>44566</v>
      </c>
      <c r="B8" s="1099">
        <v>1093.75</v>
      </c>
      <c r="C8" s="1099">
        <v>6662.29</v>
      </c>
      <c r="D8" s="638">
        <f t="shared" si="0"/>
        <v>1.4497458538938255E-2</v>
      </c>
      <c r="E8" s="638">
        <f t="shared" si="1"/>
        <v>-4.940727696900982E-3</v>
      </c>
      <c r="F8" s="638"/>
      <c r="G8" s="638"/>
      <c r="I8" s="1045" t="s">
        <v>711</v>
      </c>
      <c r="J8" s="1045"/>
      <c r="K8" s="1045"/>
      <c r="L8" s="1045"/>
      <c r="M8" s="1045"/>
      <c r="N8" s="1045"/>
      <c r="O8" s="1045"/>
    </row>
    <row r="9" spans="1:15" x14ac:dyDescent="0.25">
      <c r="A9" s="1097">
        <v>44567</v>
      </c>
      <c r="B9" s="1099">
        <v>1078.1199999999999</v>
      </c>
      <c r="C9" s="1099">
        <v>6653.35</v>
      </c>
      <c r="D9" s="638">
        <f t="shared" si="0"/>
        <v>-1.4290285714285814E-2</v>
      </c>
      <c r="E9" s="638">
        <f t="shared" si="1"/>
        <v>-1.3418809448402277E-3</v>
      </c>
      <c r="F9" s="638"/>
      <c r="G9" s="638"/>
    </row>
    <row r="10" spans="1:15" ht="15.75" thickBot="1" x14ac:dyDescent="0.3">
      <c r="A10" s="1097">
        <v>44568</v>
      </c>
      <c r="B10" s="1099">
        <v>1087.5</v>
      </c>
      <c r="C10" s="1099">
        <v>6701.31</v>
      </c>
      <c r="D10" s="638">
        <f t="shared" si="0"/>
        <v>8.7003302044300363E-3</v>
      </c>
      <c r="E10" s="638">
        <f t="shared" si="1"/>
        <v>7.2083987765561757E-3</v>
      </c>
      <c r="F10" s="638"/>
      <c r="G10" s="638"/>
      <c r="I10" s="1033" t="s">
        <v>674</v>
      </c>
      <c r="J10" s="1033"/>
      <c r="K10" s="14"/>
    </row>
    <row r="11" spans="1:15" ht="16.5" thickTop="1" thickBot="1" x14ac:dyDescent="0.3">
      <c r="A11" s="1097">
        <v>44571</v>
      </c>
      <c r="B11" s="1099">
        <v>1078.1199999999999</v>
      </c>
      <c r="C11" s="1099">
        <v>6691.12</v>
      </c>
      <c r="D11" s="638">
        <f t="shared" si="0"/>
        <v>-8.6252873563219395E-3</v>
      </c>
      <c r="E11" s="638">
        <f t="shared" si="1"/>
        <v>-1.5205982113945644E-3</v>
      </c>
      <c r="F11" s="638"/>
      <c r="G11" s="638"/>
      <c r="I11" s="434" t="s">
        <v>675</v>
      </c>
      <c r="J11" s="435" t="s">
        <v>676</v>
      </c>
      <c r="K11" s="14"/>
    </row>
    <row r="12" spans="1:15" ht="16.5" thickTop="1" thickBot="1" x14ac:dyDescent="0.3">
      <c r="A12" s="1097">
        <v>44572</v>
      </c>
      <c r="B12" s="1099">
        <v>1078.1199999999999</v>
      </c>
      <c r="C12" s="1099">
        <v>6647.97</v>
      </c>
      <c r="D12" s="638">
        <f t="shared" si="0"/>
        <v>0</v>
      </c>
      <c r="E12" s="638">
        <f t="shared" si="1"/>
        <v>-6.4488456342136503E-3</v>
      </c>
      <c r="F12" s="638"/>
      <c r="G12" s="638"/>
      <c r="I12" s="436">
        <v>0.28292167366677723</v>
      </c>
      <c r="J12" s="437">
        <v>2</v>
      </c>
      <c r="K12" s="14"/>
    </row>
    <row r="13" spans="1:15" ht="15.75" thickTop="1" x14ac:dyDescent="0.25">
      <c r="A13" s="1097">
        <v>44573</v>
      </c>
      <c r="B13" s="1099">
        <v>1084.3699999999999</v>
      </c>
      <c r="C13" s="1099">
        <v>6647.06</v>
      </c>
      <c r="D13" s="638">
        <f t="shared" si="0"/>
        <v>5.7971283345082184E-3</v>
      </c>
      <c r="E13" s="638">
        <f t="shared" si="1"/>
        <v>-1.368838908719285E-4</v>
      </c>
      <c r="F13" s="638"/>
      <c r="G13" s="638"/>
    </row>
    <row r="14" spans="1:15" x14ac:dyDescent="0.25">
      <c r="A14" s="1097">
        <v>44574</v>
      </c>
      <c r="B14" s="1099">
        <v>1081.25</v>
      </c>
      <c r="C14" s="1099">
        <v>6658.35</v>
      </c>
      <c r="D14" s="638">
        <f t="shared" si="0"/>
        <v>-2.8772466962382684E-3</v>
      </c>
      <c r="E14" s="638">
        <f t="shared" si="1"/>
        <v>1.6984952746026006E-3</v>
      </c>
      <c r="F14" s="638"/>
      <c r="G14" s="638"/>
    </row>
    <row r="15" spans="1:15" x14ac:dyDescent="0.25">
      <c r="A15" s="1097">
        <v>44575</v>
      </c>
      <c r="B15" s="1099">
        <v>1078.1199999999999</v>
      </c>
      <c r="C15" s="1099">
        <v>6693.4</v>
      </c>
      <c r="D15" s="638">
        <f t="shared" si="0"/>
        <v>-2.8947976878613726E-3</v>
      </c>
      <c r="E15" s="638">
        <f t="shared" si="1"/>
        <v>5.2640669234869401E-3</v>
      </c>
      <c r="F15" s="638"/>
      <c r="G15" s="638"/>
    </row>
    <row r="16" spans="1:15" x14ac:dyDescent="0.25">
      <c r="A16" s="1097">
        <v>44578</v>
      </c>
      <c r="B16" s="1099">
        <v>1078.1199999999999</v>
      </c>
      <c r="C16" s="1099">
        <v>6645.04</v>
      </c>
      <c r="D16" s="638">
        <f t="shared" si="0"/>
        <v>0</v>
      </c>
      <c r="E16" s="638">
        <f t="shared" si="1"/>
        <v>-7.2250276391668923E-3</v>
      </c>
      <c r="F16" s="638"/>
      <c r="G16" s="638"/>
    </row>
    <row r="17" spans="1:16" x14ac:dyDescent="0.25">
      <c r="A17" s="1097">
        <v>44579</v>
      </c>
      <c r="B17" s="1099">
        <v>1031.25</v>
      </c>
      <c r="C17" s="1099">
        <v>6614.05</v>
      </c>
      <c r="D17" s="638">
        <f t="shared" si="0"/>
        <v>-4.3473824806143931E-2</v>
      </c>
      <c r="E17" s="638">
        <f t="shared" si="1"/>
        <v>-4.6636288118656593E-3</v>
      </c>
      <c r="F17" s="638"/>
      <c r="G17" s="638"/>
    </row>
    <row r="18" spans="1:16" x14ac:dyDescent="0.25">
      <c r="A18" s="1097">
        <v>44580</v>
      </c>
      <c r="B18" s="1099">
        <v>1015.62</v>
      </c>
      <c r="C18" s="1099">
        <v>6591.98</v>
      </c>
      <c r="D18" s="638">
        <f t="shared" si="0"/>
        <v>-1.5156363636363633E-2</v>
      </c>
      <c r="E18" s="638">
        <f t="shared" si="1"/>
        <v>-3.3368359779561113E-3</v>
      </c>
      <c r="F18" s="638"/>
      <c r="G18" s="638"/>
    </row>
    <row r="19" spans="1:16" x14ac:dyDescent="0.25">
      <c r="A19" s="1097">
        <v>44581</v>
      </c>
      <c r="B19" s="1099">
        <v>971.87</v>
      </c>
      <c r="C19" s="1099">
        <v>6626.87</v>
      </c>
      <c r="D19" s="638">
        <f t="shared" si="0"/>
        <v>-4.3077135148973038E-2</v>
      </c>
      <c r="E19" s="638">
        <f t="shared" si="1"/>
        <v>5.2927951844514588E-3</v>
      </c>
      <c r="F19" s="638"/>
      <c r="G19" s="638"/>
    </row>
    <row r="20" spans="1:16" x14ac:dyDescent="0.25">
      <c r="A20" s="1097">
        <v>44582</v>
      </c>
      <c r="B20" s="1099">
        <v>1000</v>
      </c>
      <c r="C20" s="1099">
        <v>6726.37</v>
      </c>
      <c r="D20" s="638">
        <f t="shared" si="0"/>
        <v>2.894420035601469E-2</v>
      </c>
      <c r="E20" s="638">
        <f t="shared" si="1"/>
        <v>1.5014629832786822E-2</v>
      </c>
      <c r="F20" s="638"/>
      <c r="G20" s="638"/>
    </row>
    <row r="21" spans="1:16" x14ac:dyDescent="0.25">
      <c r="A21" s="1097">
        <v>44585</v>
      </c>
      <c r="B21" s="1099">
        <v>975</v>
      </c>
      <c r="C21" s="1099">
        <v>6655.16</v>
      </c>
      <c r="D21" s="638">
        <f t="shared" si="0"/>
        <v>-2.5000000000000001E-2</v>
      </c>
      <c r="E21" s="638">
        <f t="shared" si="1"/>
        <v>-1.0586690889736966E-2</v>
      </c>
      <c r="F21" s="638"/>
      <c r="G21" s="638"/>
    </row>
    <row r="22" spans="1:16" x14ac:dyDescent="0.25">
      <c r="A22" s="1097">
        <v>44586</v>
      </c>
      <c r="B22" s="1099">
        <v>937.5</v>
      </c>
      <c r="C22" s="1099">
        <v>6568.17</v>
      </c>
      <c r="D22" s="638">
        <f t="shared" si="0"/>
        <v>-3.8461538461538464E-2</v>
      </c>
      <c r="E22" s="638">
        <f t="shared" si="1"/>
        <v>-1.3071060650683046E-2</v>
      </c>
      <c r="F22" s="638"/>
      <c r="G22" s="638"/>
      <c r="P22" s="14"/>
    </row>
    <row r="23" spans="1:16" x14ac:dyDescent="0.25">
      <c r="A23" s="1097">
        <v>44587</v>
      </c>
      <c r="B23" s="1099">
        <v>1000</v>
      </c>
      <c r="C23" s="1099">
        <v>6600.81</v>
      </c>
      <c r="D23" s="638">
        <f t="shared" si="0"/>
        <v>6.6666666666666666E-2</v>
      </c>
      <c r="E23" s="638">
        <f t="shared" si="1"/>
        <v>4.9694207062241577E-3</v>
      </c>
      <c r="F23" s="638"/>
      <c r="G23" s="638"/>
      <c r="P23" s="14"/>
    </row>
    <row r="24" spans="1:16" x14ac:dyDescent="0.25">
      <c r="A24" s="1097">
        <v>44588</v>
      </c>
      <c r="B24" s="1099">
        <v>1043.75</v>
      </c>
      <c r="C24" s="1099">
        <v>6611.16</v>
      </c>
      <c r="D24" s="638">
        <f t="shared" si="0"/>
        <v>4.3749999999999997E-2</v>
      </c>
      <c r="E24" s="638">
        <f t="shared" si="1"/>
        <v>1.5679893831210797E-3</v>
      </c>
      <c r="F24" s="638"/>
      <c r="G24" s="638"/>
      <c r="P24" s="14"/>
    </row>
    <row r="25" spans="1:16" x14ac:dyDescent="0.25">
      <c r="A25" s="1097">
        <v>44589</v>
      </c>
      <c r="B25" s="1099">
        <v>1025</v>
      </c>
      <c r="C25" s="1099">
        <v>6645.51</v>
      </c>
      <c r="D25" s="638">
        <f t="shared" si="0"/>
        <v>-1.7964071856287425E-2</v>
      </c>
      <c r="E25" s="638">
        <f t="shared" si="1"/>
        <v>5.1957598969016583E-3</v>
      </c>
      <c r="F25" s="638"/>
      <c r="G25" s="638"/>
      <c r="P25" s="14"/>
    </row>
    <row r="26" spans="1:16" x14ac:dyDescent="0.25">
      <c r="A26" s="1097">
        <v>44592</v>
      </c>
      <c r="B26" s="1099">
        <v>1034.3699999999999</v>
      </c>
      <c r="C26" s="1099">
        <v>6631.15</v>
      </c>
      <c r="D26" s="638">
        <f t="shared" si="0"/>
        <v>9.1414634146340396E-3</v>
      </c>
      <c r="E26" s="638">
        <f t="shared" si="1"/>
        <v>-2.1608574812167283E-3</v>
      </c>
      <c r="F26" s="638"/>
      <c r="G26" s="638"/>
      <c r="P26" s="14"/>
    </row>
    <row r="27" spans="1:16" ht="15.75" customHeight="1" x14ac:dyDescent="0.25">
      <c r="A27" s="1097">
        <v>44594</v>
      </c>
      <c r="B27" s="1099">
        <v>1028.1199999999999</v>
      </c>
      <c r="C27" s="1099">
        <v>6707.65</v>
      </c>
      <c r="D27" s="638">
        <f t="shared" si="0"/>
        <v>-6.0423252801222009E-3</v>
      </c>
      <c r="E27" s="638">
        <f t="shared" si="1"/>
        <v>1.1536460493277939E-2</v>
      </c>
      <c r="F27" s="638"/>
      <c r="G27" s="638"/>
      <c r="P27" s="14"/>
    </row>
    <row r="28" spans="1:16" x14ac:dyDescent="0.25">
      <c r="A28" s="1097">
        <v>44595</v>
      </c>
      <c r="B28" s="1099">
        <v>1050</v>
      </c>
      <c r="C28" s="1099">
        <v>6683.85</v>
      </c>
      <c r="D28" s="638">
        <f t="shared" si="0"/>
        <v>2.1281562463525767E-2</v>
      </c>
      <c r="E28" s="638">
        <f t="shared" si="1"/>
        <v>-3.5481875172376724E-3</v>
      </c>
      <c r="F28" s="638"/>
      <c r="G28" s="638"/>
    </row>
    <row r="29" spans="1:16" x14ac:dyDescent="0.25">
      <c r="A29" s="1097">
        <v>44596</v>
      </c>
      <c r="B29" s="1099">
        <v>1028.1199999999999</v>
      </c>
      <c r="C29" s="1099">
        <v>6731.39</v>
      </c>
      <c r="D29" s="638">
        <f t="shared" si="0"/>
        <v>-2.0838095238095343E-2</v>
      </c>
      <c r="E29" s="638">
        <f t="shared" si="1"/>
        <v>7.1126671005483305E-3</v>
      </c>
      <c r="F29" s="638"/>
      <c r="G29" s="638"/>
    </row>
    <row r="30" spans="1:16" x14ac:dyDescent="0.25">
      <c r="A30" s="1097">
        <v>44599</v>
      </c>
      <c r="B30" s="1099">
        <v>1018.75</v>
      </c>
      <c r="C30" s="1099">
        <v>6804.93</v>
      </c>
      <c r="D30" s="638">
        <f t="shared" si="0"/>
        <v>-9.1137221336029754E-3</v>
      </c>
      <c r="E30" s="638">
        <f t="shared" si="1"/>
        <v>1.0924935265970321E-2</v>
      </c>
      <c r="F30" s="638"/>
      <c r="G30" s="638"/>
    </row>
    <row r="31" spans="1:16" x14ac:dyDescent="0.25">
      <c r="A31" s="1097">
        <v>44600</v>
      </c>
      <c r="B31" s="1099">
        <v>1015.62</v>
      </c>
      <c r="C31" s="1099">
        <v>6789.52</v>
      </c>
      <c r="D31" s="638">
        <f t="shared" si="0"/>
        <v>-3.0723926380368054E-3</v>
      </c>
      <c r="E31" s="638">
        <f t="shared" si="1"/>
        <v>-2.26453468294308E-3</v>
      </c>
      <c r="F31" s="638"/>
      <c r="G31" s="638"/>
    </row>
    <row r="32" spans="1:16" x14ac:dyDescent="0.25">
      <c r="A32" s="1097">
        <v>44601</v>
      </c>
      <c r="B32" s="1099">
        <v>1000</v>
      </c>
      <c r="C32" s="1099">
        <v>6834.6</v>
      </c>
      <c r="D32" s="638">
        <f t="shared" si="0"/>
        <v>-1.537976802347335E-2</v>
      </c>
      <c r="E32" s="638">
        <f t="shared" si="1"/>
        <v>6.6396446287808157E-3</v>
      </c>
      <c r="F32" s="638"/>
      <c r="G32" s="638"/>
    </row>
    <row r="33" spans="1:7" x14ac:dyDescent="0.25">
      <c r="A33" s="1097">
        <v>44602</v>
      </c>
      <c r="B33" s="1099">
        <v>993.75</v>
      </c>
      <c r="C33" s="1099">
        <v>6823.64</v>
      </c>
      <c r="D33" s="638">
        <f t="shared" si="0"/>
        <v>-6.2500000000000003E-3</v>
      </c>
      <c r="E33" s="638">
        <f t="shared" si="1"/>
        <v>-1.6036051853802762E-3</v>
      </c>
      <c r="F33" s="638"/>
      <c r="G33" s="638"/>
    </row>
    <row r="34" spans="1:7" x14ac:dyDescent="0.25">
      <c r="A34" s="1097">
        <v>44603</v>
      </c>
      <c r="B34" s="1099">
        <v>987.5</v>
      </c>
      <c r="C34" s="1099">
        <v>6815.6</v>
      </c>
      <c r="D34" s="638">
        <f t="shared" si="0"/>
        <v>-6.2893081761006293E-3</v>
      </c>
      <c r="E34" s="638">
        <f t="shared" si="1"/>
        <v>-1.1782567661834393E-3</v>
      </c>
      <c r="F34" s="638"/>
      <c r="G34" s="638"/>
    </row>
    <row r="35" spans="1:7" x14ac:dyDescent="0.25">
      <c r="A35" s="1097">
        <v>44606</v>
      </c>
      <c r="B35" s="1099">
        <v>943.75</v>
      </c>
      <c r="C35" s="1099">
        <v>6734.48</v>
      </c>
      <c r="D35" s="638">
        <f t="shared" si="0"/>
        <v>-4.4303797468354431E-2</v>
      </c>
      <c r="E35" s="638">
        <f t="shared" si="1"/>
        <v>-1.1902106931158049E-2</v>
      </c>
      <c r="F35" s="638"/>
      <c r="G35" s="638"/>
    </row>
    <row r="36" spans="1:7" x14ac:dyDescent="0.25">
      <c r="A36" s="1097">
        <v>44607</v>
      </c>
      <c r="B36" s="1099">
        <v>968.75</v>
      </c>
      <c r="C36" s="1099">
        <v>6807.49</v>
      </c>
      <c r="D36" s="638">
        <f t="shared" si="0"/>
        <v>2.6490066225165563E-2</v>
      </c>
      <c r="E36" s="638">
        <f t="shared" si="1"/>
        <v>1.0841223078842051E-2</v>
      </c>
      <c r="F36" s="638"/>
      <c r="G36" s="638"/>
    </row>
    <row r="37" spans="1:7" x14ac:dyDescent="0.25">
      <c r="A37" s="1097">
        <v>44608</v>
      </c>
      <c r="B37" s="1099">
        <v>996.87</v>
      </c>
      <c r="C37" s="1099">
        <v>6850.19</v>
      </c>
      <c r="D37" s="638">
        <f t="shared" si="0"/>
        <v>2.9027096774193552E-2</v>
      </c>
      <c r="E37" s="638">
        <f t="shared" si="1"/>
        <v>6.2725027873709429E-3</v>
      </c>
      <c r="F37" s="638"/>
      <c r="G37" s="638"/>
    </row>
    <row r="38" spans="1:7" x14ac:dyDescent="0.25">
      <c r="A38" s="1097">
        <v>44609</v>
      </c>
      <c r="B38" s="1099">
        <v>990.62</v>
      </c>
      <c r="C38" s="1099">
        <v>6835.11</v>
      </c>
      <c r="D38" s="638">
        <f t="shared" si="0"/>
        <v>-6.2696239228786097E-3</v>
      </c>
      <c r="E38" s="638">
        <f t="shared" si="1"/>
        <v>-2.201398793318131E-3</v>
      </c>
      <c r="F38" s="638"/>
      <c r="G38" s="638"/>
    </row>
    <row r="39" spans="1:7" x14ac:dyDescent="0.25">
      <c r="A39" s="1097">
        <v>44610</v>
      </c>
      <c r="B39" s="1099">
        <v>1003.12</v>
      </c>
      <c r="C39" s="1099">
        <v>6892.81</v>
      </c>
      <c r="D39" s="638">
        <f t="shared" si="0"/>
        <v>1.2618360218852839E-2</v>
      </c>
      <c r="E39" s="638">
        <f t="shared" si="1"/>
        <v>8.4417075950497834E-3</v>
      </c>
      <c r="F39" s="638"/>
      <c r="G39" s="638"/>
    </row>
    <row r="40" spans="1:7" x14ac:dyDescent="0.25">
      <c r="A40" s="1097">
        <v>44613</v>
      </c>
      <c r="B40" s="1099">
        <v>987.5</v>
      </c>
      <c r="C40" s="1099">
        <v>6902.96</v>
      </c>
      <c r="D40" s="638">
        <f t="shared" si="0"/>
        <v>-1.5571417178403386E-2</v>
      </c>
      <c r="E40" s="638">
        <f t="shared" si="1"/>
        <v>1.4725489314226905E-3</v>
      </c>
      <c r="F40" s="638"/>
      <c r="G40" s="638"/>
    </row>
    <row r="41" spans="1:7" x14ac:dyDescent="0.25">
      <c r="A41" s="1097">
        <v>44614</v>
      </c>
      <c r="B41" s="1099">
        <v>965.62</v>
      </c>
      <c r="C41" s="1099">
        <v>6861.99</v>
      </c>
      <c r="D41" s="638">
        <f t="shared" si="0"/>
        <v>-2.2156962025316453E-2</v>
      </c>
      <c r="E41" s="638">
        <f t="shared" si="1"/>
        <v>-5.9351350724906786E-3</v>
      </c>
      <c r="F41" s="638"/>
      <c r="G41" s="638"/>
    </row>
    <row r="42" spans="1:7" x14ac:dyDescent="0.25">
      <c r="A42" s="1097">
        <v>44615</v>
      </c>
      <c r="B42" s="1099">
        <v>956.25</v>
      </c>
      <c r="C42" s="1099">
        <v>6920.05</v>
      </c>
      <c r="D42" s="638">
        <f t="shared" si="0"/>
        <v>-9.7036101157805393E-3</v>
      </c>
      <c r="E42" s="638">
        <f t="shared" si="1"/>
        <v>8.4611023915803444E-3</v>
      </c>
      <c r="F42" s="638"/>
      <c r="G42" s="638"/>
    </row>
    <row r="43" spans="1:7" x14ac:dyDescent="0.25">
      <c r="A43" s="1097">
        <v>44616</v>
      </c>
      <c r="B43" s="1099">
        <v>940.62</v>
      </c>
      <c r="C43" s="1099">
        <v>6817.81</v>
      </c>
      <c r="D43" s="638">
        <f t="shared" si="0"/>
        <v>-1.6345098039215682E-2</v>
      </c>
      <c r="E43" s="638">
        <f t="shared" si="1"/>
        <v>-1.4774459722111803E-2</v>
      </c>
      <c r="F43" s="638"/>
      <c r="G43" s="638"/>
    </row>
    <row r="44" spans="1:7" x14ac:dyDescent="0.25">
      <c r="A44" s="1097">
        <v>44617</v>
      </c>
      <c r="B44" s="1099">
        <v>975</v>
      </c>
      <c r="C44" s="1099">
        <v>6888.17</v>
      </c>
      <c r="D44" s="638">
        <f t="shared" si="0"/>
        <v>3.6550360400586845E-2</v>
      </c>
      <c r="E44" s="638">
        <f t="shared" si="1"/>
        <v>1.0320029452272748E-2</v>
      </c>
      <c r="F44" s="638"/>
      <c r="G44" s="638"/>
    </row>
    <row r="45" spans="1:7" x14ac:dyDescent="0.25">
      <c r="A45" s="1097">
        <v>44621</v>
      </c>
      <c r="B45" s="1099">
        <v>950</v>
      </c>
      <c r="C45" s="1099">
        <v>6921.44</v>
      </c>
      <c r="D45" s="638">
        <f t="shared" si="0"/>
        <v>-2.564102564102564E-2</v>
      </c>
      <c r="E45" s="638">
        <f t="shared" si="1"/>
        <v>4.8300201650074729E-3</v>
      </c>
      <c r="F45" s="638"/>
      <c r="G45" s="638"/>
    </row>
    <row r="46" spans="1:7" x14ac:dyDescent="0.25">
      <c r="A46" s="1097">
        <v>44622</v>
      </c>
      <c r="B46" s="1099">
        <v>937.5</v>
      </c>
      <c r="C46" s="1099">
        <v>6868.4</v>
      </c>
      <c r="D46" s="638">
        <f t="shared" si="0"/>
        <v>-1.3157894736842105E-2</v>
      </c>
      <c r="E46" s="638">
        <f t="shared" si="1"/>
        <v>-7.6631452414526405E-3</v>
      </c>
      <c r="F46" s="638"/>
      <c r="G46" s="638"/>
    </row>
    <row r="47" spans="1:7" x14ac:dyDescent="0.25">
      <c r="A47" s="1097">
        <v>44624</v>
      </c>
      <c r="B47" s="1099">
        <v>934.37</v>
      </c>
      <c r="C47" s="1099">
        <v>6928.32</v>
      </c>
      <c r="D47" s="638">
        <f t="shared" si="0"/>
        <v>-3.3386666666666617E-3</v>
      </c>
      <c r="E47" s="638">
        <f t="shared" si="1"/>
        <v>8.7240114145943851E-3</v>
      </c>
      <c r="F47" s="638"/>
      <c r="G47" s="638"/>
    </row>
    <row r="48" spans="1:7" x14ac:dyDescent="0.25">
      <c r="A48" s="1097">
        <v>44627</v>
      </c>
      <c r="B48" s="1099">
        <v>937.5</v>
      </c>
      <c r="C48" s="1099">
        <v>6869.06</v>
      </c>
      <c r="D48" s="638">
        <f t="shared" si="0"/>
        <v>3.3498507015422107E-3</v>
      </c>
      <c r="E48" s="638">
        <f t="shared" si="1"/>
        <v>-8.5533000785182143E-3</v>
      </c>
      <c r="F48" s="638"/>
      <c r="G48" s="638"/>
    </row>
    <row r="49" spans="1:7" x14ac:dyDescent="0.25">
      <c r="A49" s="1097">
        <v>44628</v>
      </c>
      <c r="B49" s="1099">
        <v>931.25</v>
      </c>
      <c r="C49" s="1099">
        <v>6814.18</v>
      </c>
      <c r="D49" s="638">
        <f t="shared" si="0"/>
        <v>-6.6666666666666671E-3</v>
      </c>
      <c r="E49" s="638">
        <f t="shared" si="1"/>
        <v>-7.9894483379094241E-3</v>
      </c>
      <c r="F49" s="638"/>
      <c r="G49" s="638"/>
    </row>
    <row r="50" spans="1:7" x14ac:dyDescent="0.25">
      <c r="A50" s="1097">
        <v>44629</v>
      </c>
      <c r="B50" s="1099">
        <v>962.5</v>
      </c>
      <c r="C50" s="1099">
        <v>6864.44</v>
      </c>
      <c r="D50" s="638">
        <f t="shared" si="0"/>
        <v>3.3557046979865772E-2</v>
      </c>
      <c r="E50" s="638">
        <f t="shared" si="1"/>
        <v>7.3757957670621127E-3</v>
      </c>
      <c r="F50" s="638"/>
      <c r="G50" s="638"/>
    </row>
    <row r="51" spans="1:7" x14ac:dyDescent="0.25">
      <c r="A51" s="1097">
        <v>44630</v>
      </c>
      <c r="B51" s="1099">
        <v>984.37</v>
      </c>
      <c r="C51" s="1099">
        <v>6924</v>
      </c>
      <c r="D51" s="638">
        <f t="shared" si="0"/>
        <v>2.2722077922077928E-2</v>
      </c>
      <c r="E51" s="638">
        <f t="shared" si="1"/>
        <v>8.6765999848495146E-3</v>
      </c>
      <c r="F51" s="638"/>
      <c r="G51" s="638"/>
    </row>
    <row r="52" spans="1:7" x14ac:dyDescent="0.25">
      <c r="A52" s="1097">
        <v>44631</v>
      </c>
      <c r="B52" s="1099">
        <v>925</v>
      </c>
      <c r="C52" s="1099">
        <v>6922.6</v>
      </c>
      <c r="D52" s="638">
        <f t="shared" si="0"/>
        <v>-6.0312687302538685E-2</v>
      </c>
      <c r="E52" s="638">
        <f t="shared" si="1"/>
        <v>-2.0219526285378917E-4</v>
      </c>
      <c r="F52" s="638"/>
      <c r="G52" s="638"/>
    </row>
    <row r="53" spans="1:7" x14ac:dyDescent="0.25">
      <c r="A53" s="1097">
        <v>44634</v>
      </c>
      <c r="B53" s="1099">
        <v>928.12</v>
      </c>
      <c r="C53" s="1099">
        <v>6952.2</v>
      </c>
      <c r="D53" s="638">
        <f t="shared" si="0"/>
        <v>3.3729729729729779E-3</v>
      </c>
      <c r="E53" s="638">
        <f t="shared" si="1"/>
        <v>4.2758501141188935E-3</v>
      </c>
      <c r="F53" s="638"/>
      <c r="G53" s="638"/>
    </row>
    <row r="54" spans="1:7" x14ac:dyDescent="0.25">
      <c r="A54" s="1097">
        <v>44635</v>
      </c>
      <c r="B54" s="1099">
        <v>925</v>
      </c>
      <c r="C54" s="1099">
        <v>6918.18</v>
      </c>
      <c r="D54" s="638">
        <f t="shared" si="0"/>
        <v>-3.3616342714304233E-3</v>
      </c>
      <c r="E54" s="638">
        <f t="shared" si="1"/>
        <v>-4.8934150340898602E-3</v>
      </c>
      <c r="F54" s="638"/>
      <c r="G54" s="638"/>
    </row>
    <row r="55" spans="1:7" x14ac:dyDescent="0.25">
      <c r="A55" s="1097">
        <v>44636</v>
      </c>
      <c r="B55" s="1099">
        <v>918.75</v>
      </c>
      <c r="C55" s="1099">
        <v>6992.39</v>
      </c>
      <c r="D55" s="638">
        <f t="shared" si="0"/>
        <v>-6.7567567567567571E-3</v>
      </c>
      <c r="E55" s="638">
        <f t="shared" si="1"/>
        <v>1.0726809652249585E-2</v>
      </c>
      <c r="F55" s="638"/>
      <c r="G55" s="638"/>
    </row>
    <row r="56" spans="1:7" x14ac:dyDescent="0.25">
      <c r="A56" s="1097">
        <v>44637</v>
      </c>
      <c r="B56" s="1099">
        <v>903.12</v>
      </c>
      <c r="C56" s="1099">
        <v>6964.38</v>
      </c>
      <c r="D56" s="638">
        <f t="shared" si="0"/>
        <v>-1.7012244897959179E-2</v>
      </c>
      <c r="E56" s="638">
        <f t="shared" si="1"/>
        <v>-4.0057834302720842E-3</v>
      </c>
      <c r="F56" s="638"/>
      <c r="G56" s="638"/>
    </row>
    <row r="57" spans="1:7" x14ac:dyDescent="0.25">
      <c r="A57" s="1097">
        <v>44638</v>
      </c>
      <c r="B57" s="1099">
        <v>900</v>
      </c>
      <c r="C57" s="1099">
        <v>6954.96</v>
      </c>
      <c r="D57" s="638">
        <f t="shared" si="0"/>
        <v>-3.4546904065904912E-3</v>
      </c>
      <c r="E57" s="638">
        <f t="shared" si="1"/>
        <v>-1.3525970725319515E-3</v>
      </c>
      <c r="F57" s="638"/>
      <c r="G57" s="638"/>
    </row>
    <row r="58" spans="1:7" x14ac:dyDescent="0.25">
      <c r="A58" s="1097">
        <v>44641</v>
      </c>
      <c r="B58" s="1099">
        <v>900</v>
      </c>
      <c r="C58" s="1099">
        <v>6955.18</v>
      </c>
      <c r="D58" s="638">
        <f t="shared" si="0"/>
        <v>0</v>
      </c>
      <c r="E58" s="638">
        <f t="shared" si="1"/>
        <v>3.1632101406802434E-5</v>
      </c>
      <c r="F58" s="638"/>
      <c r="G58" s="638"/>
    </row>
    <row r="59" spans="1:7" x14ac:dyDescent="0.25">
      <c r="A59" s="1097">
        <v>44642</v>
      </c>
      <c r="B59" s="1099">
        <v>900</v>
      </c>
      <c r="C59" s="1099">
        <v>7000.82</v>
      </c>
      <c r="D59" s="638">
        <f t="shared" si="0"/>
        <v>0</v>
      </c>
      <c r="E59" s="638">
        <f t="shared" si="1"/>
        <v>6.562015648768172E-3</v>
      </c>
      <c r="F59" s="638"/>
      <c r="G59" s="638"/>
    </row>
    <row r="60" spans="1:7" x14ac:dyDescent="0.25">
      <c r="A60" s="1097">
        <v>44643</v>
      </c>
      <c r="B60" s="1099">
        <v>931.25</v>
      </c>
      <c r="C60" s="1099">
        <v>6996.11</v>
      </c>
      <c r="D60" s="638">
        <f t="shared" si="0"/>
        <v>3.4722222222222224E-2</v>
      </c>
      <c r="E60" s="638">
        <f t="shared" si="1"/>
        <v>-6.7277833168115115E-4</v>
      </c>
      <c r="F60" s="638"/>
      <c r="G60" s="638"/>
    </row>
    <row r="61" spans="1:7" x14ac:dyDescent="0.25">
      <c r="A61" s="1097">
        <v>44644</v>
      </c>
      <c r="B61" s="1099">
        <v>959.37</v>
      </c>
      <c r="C61" s="1099">
        <v>7049.68</v>
      </c>
      <c r="D61" s="638">
        <f t="shared" si="0"/>
        <v>3.019597315436242E-2</v>
      </c>
      <c r="E61" s="638">
        <f t="shared" si="1"/>
        <v>7.65711230955497E-3</v>
      </c>
      <c r="F61" s="3" t="s">
        <v>16</v>
      </c>
      <c r="G61" s="3" t="s">
        <v>17</v>
      </c>
    </row>
    <row r="62" spans="1:7" x14ac:dyDescent="0.25">
      <c r="A62" s="1101">
        <v>44645</v>
      </c>
      <c r="B62" s="1099">
        <v>956.25</v>
      </c>
      <c r="C62" s="1099">
        <v>7002.53</v>
      </c>
      <c r="D62" s="638">
        <f t="shared" si="0"/>
        <v>-3.2521342130773369E-3</v>
      </c>
      <c r="E62" s="638">
        <f t="shared" si="1"/>
        <v>-6.6882468424099457E-3</v>
      </c>
      <c r="F62" s="638">
        <f>$F$3+$G$3*E62</f>
        <v>0.27510520332504995</v>
      </c>
      <c r="G62" s="638">
        <f>D62-F62</f>
        <v>-0.2783573375381273</v>
      </c>
    </row>
    <row r="63" spans="1:7" x14ac:dyDescent="0.25">
      <c r="A63" s="1101">
        <v>44648</v>
      </c>
      <c r="B63" s="1099">
        <v>937.5</v>
      </c>
      <c r="C63" s="1099">
        <v>7049.6</v>
      </c>
      <c r="D63" s="638">
        <f t="shared" si="0"/>
        <v>-1.9607843137254902E-2</v>
      </c>
      <c r="E63" s="638">
        <f t="shared" si="1"/>
        <v>6.7218562433864074E-3</v>
      </c>
      <c r="F63" s="638">
        <f t="shared" ref="F63:F82" si="2">$F$3+$G$3*E63</f>
        <v>0.29077742289460512</v>
      </c>
      <c r="G63" s="638">
        <f t="shared" ref="G63:G82" si="3">D63-F63</f>
        <v>-0.31038526603186001</v>
      </c>
    </row>
    <row r="64" spans="1:7" x14ac:dyDescent="0.25">
      <c r="A64" s="1101">
        <v>44649</v>
      </c>
      <c r="B64" s="1099">
        <v>962.5</v>
      </c>
      <c r="C64" s="1099">
        <v>7011.68</v>
      </c>
      <c r="D64" s="638">
        <f t="shared" si="0"/>
        <v>2.6666666666666668E-2</v>
      </c>
      <c r="E64" s="638">
        <f t="shared" si="1"/>
        <v>-5.3790285973672365E-3</v>
      </c>
      <c r="F64" s="638">
        <f t="shared" si="2"/>
        <v>0.27663527029541568</v>
      </c>
      <c r="G64" s="638">
        <f t="shared" si="3"/>
        <v>-0.24996860362874901</v>
      </c>
    </row>
    <row r="65" spans="1:7" x14ac:dyDescent="0.25">
      <c r="A65" s="1101">
        <v>44650</v>
      </c>
      <c r="B65" s="1099">
        <v>975</v>
      </c>
      <c r="C65" s="1099">
        <v>7053.18</v>
      </c>
      <c r="D65" s="638">
        <f t="shared" si="0"/>
        <v>1.2987012987012988E-2</v>
      </c>
      <c r="E65" s="638">
        <f t="shared" si="1"/>
        <v>5.9186956620952465E-3</v>
      </c>
      <c r="F65" s="638">
        <f t="shared" si="2"/>
        <v>0.28983877917955875</v>
      </c>
      <c r="G65" s="638">
        <f t="shared" si="3"/>
        <v>-0.27685176619254576</v>
      </c>
    </row>
    <row r="66" spans="1:7" x14ac:dyDescent="0.25">
      <c r="A66" s="1101">
        <v>44651</v>
      </c>
      <c r="B66" s="1099">
        <v>1003.12</v>
      </c>
      <c r="C66" s="1099">
        <v>7071.44</v>
      </c>
      <c r="D66" s="638">
        <f t="shared" si="0"/>
        <v>2.8841025641025645E-2</v>
      </c>
      <c r="E66" s="638">
        <f t="shared" si="1"/>
        <v>2.5889031614107832E-3</v>
      </c>
      <c r="F66" s="638">
        <f t="shared" si="2"/>
        <v>0.28594729237607114</v>
      </c>
      <c r="G66" s="638">
        <f t="shared" si="3"/>
        <v>-0.2571062667350455</v>
      </c>
    </row>
    <row r="67" spans="1:7" x14ac:dyDescent="0.25">
      <c r="A67" s="1101">
        <v>44652</v>
      </c>
      <c r="B67" s="1099">
        <v>1015.62</v>
      </c>
      <c r="C67" s="1099">
        <v>7078.75</v>
      </c>
      <c r="D67" s="638">
        <f t="shared" si="0"/>
        <v>1.2461121301539198E-2</v>
      </c>
      <c r="E67" s="638">
        <f t="shared" si="1"/>
        <v>1.033735703053466E-3</v>
      </c>
      <c r="F67" s="638">
        <f t="shared" si="2"/>
        <v>0.28412978763961477</v>
      </c>
      <c r="G67" s="638">
        <f t="shared" si="3"/>
        <v>-0.27166866633807557</v>
      </c>
    </row>
    <row r="68" spans="1:7" x14ac:dyDescent="0.25">
      <c r="A68" s="1101">
        <v>44655</v>
      </c>
      <c r="B68" s="1099">
        <v>1037.5</v>
      </c>
      <c r="C68" s="1099">
        <v>7116.21</v>
      </c>
      <c r="D68" s="638">
        <f t="shared" ref="D68:D82" si="4">(B68-B67)/B67</f>
        <v>2.1543490675646398E-2</v>
      </c>
      <c r="E68" s="638">
        <f t="shared" ref="E68:E82" si="5">(C68-C67)/C67</f>
        <v>5.2918947554299895E-3</v>
      </c>
      <c r="F68" s="638">
        <f t="shared" si="2"/>
        <v>0.28910624480806246</v>
      </c>
      <c r="G68" s="638">
        <f t="shared" si="3"/>
        <v>-0.26756275413241604</v>
      </c>
    </row>
    <row r="69" spans="1:7" x14ac:dyDescent="0.25">
      <c r="A69" s="1101">
        <v>44656</v>
      </c>
      <c r="B69" s="1099">
        <v>1084.3699999999999</v>
      </c>
      <c r="C69" s="1099">
        <v>7148.29</v>
      </c>
      <c r="D69" s="638">
        <f t="shared" si="4"/>
        <v>4.5175903614457724E-2</v>
      </c>
      <c r="E69" s="638">
        <f t="shared" si="5"/>
        <v>4.5080176104977127E-3</v>
      </c>
      <c r="F69" s="638">
        <f t="shared" si="2"/>
        <v>0.28819013740364241</v>
      </c>
      <c r="G69" s="638">
        <f t="shared" si="3"/>
        <v>-0.24301423378918469</v>
      </c>
    </row>
    <row r="70" spans="1:7" x14ac:dyDescent="0.25">
      <c r="A70" s="1101">
        <v>44657</v>
      </c>
      <c r="B70" s="1099">
        <v>1075</v>
      </c>
      <c r="C70" s="1099">
        <v>7104.21</v>
      </c>
      <c r="D70" s="638">
        <f t="shared" si="4"/>
        <v>-8.640962033254233E-3</v>
      </c>
      <c r="E70" s="638">
        <f t="shared" si="5"/>
        <v>-6.1665097526820995E-3</v>
      </c>
      <c r="F70" s="638">
        <f t="shared" si="2"/>
        <v>0.27571495092918702</v>
      </c>
      <c r="G70" s="638">
        <f t="shared" si="3"/>
        <v>-0.28435591296244123</v>
      </c>
    </row>
    <row r="71" spans="1:7" x14ac:dyDescent="0.25">
      <c r="A71" s="1101">
        <v>44658</v>
      </c>
      <c r="B71" s="1099">
        <v>1081.25</v>
      </c>
      <c r="C71" s="1099">
        <v>7127.36</v>
      </c>
      <c r="D71" s="638">
        <f t="shared" si="4"/>
        <v>5.8139534883720929E-3</v>
      </c>
      <c r="E71" s="638">
        <f t="shared" si="5"/>
        <v>3.2586311496985076E-3</v>
      </c>
      <c r="F71" s="638">
        <f t="shared" si="2"/>
        <v>0.28672999509037306</v>
      </c>
      <c r="G71" s="638">
        <f t="shared" si="3"/>
        <v>-0.28091604160200095</v>
      </c>
    </row>
    <row r="72" spans="1:7" x14ac:dyDescent="0.25">
      <c r="A72" s="1102">
        <v>44659</v>
      </c>
      <c r="B72" s="1106" t="s">
        <v>167</v>
      </c>
      <c r="C72" s="1106">
        <v>7210.83</v>
      </c>
      <c r="D72" s="638">
        <f t="shared" si="4"/>
        <v>0.10057803468208093</v>
      </c>
      <c r="E72" s="638">
        <f t="shared" si="5"/>
        <v>1.1711208638261609E-2</v>
      </c>
      <c r="F72" s="638">
        <f t="shared" si="2"/>
        <v>0.29660841656721842</v>
      </c>
      <c r="G72" s="638">
        <f t="shared" si="3"/>
        <v>-0.19603038188513749</v>
      </c>
    </row>
    <row r="73" spans="1:7" x14ac:dyDescent="0.25">
      <c r="A73" s="1103">
        <v>44662</v>
      </c>
      <c r="B73" s="1099" t="s">
        <v>460</v>
      </c>
      <c r="C73" s="1099">
        <v>7203.79</v>
      </c>
      <c r="D73" s="638">
        <f t="shared" si="4"/>
        <v>-3.7815126050420166E-2</v>
      </c>
      <c r="E73" s="638">
        <f t="shared" si="5"/>
        <v>-9.7630924595365075E-4</v>
      </c>
      <c r="F73" s="638">
        <f t="shared" si="2"/>
        <v>0.28178067327532019</v>
      </c>
      <c r="G73" s="638">
        <f t="shared" si="3"/>
        <v>-0.31959579932574034</v>
      </c>
    </row>
    <row r="74" spans="1:7" x14ac:dyDescent="0.25">
      <c r="A74" s="1103">
        <v>44663</v>
      </c>
      <c r="B74" s="1099" t="s">
        <v>596</v>
      </c>
      <c r="C74" s="1099">
        <v>7214.78</v>
      </c>
      <c r="D74" s="638">
        <f t="shared" si="4"/>
        <v>7.8602620087336247E-2</v>
      </c>
      <c r="E74" s="638">
        <f t="shared" si="5"/>
        <v>1.5255858374549761E-3</v>
      </c>
      <c r="F74" s="638">
        <f t="shared" si="2"/>
        <v>0.28470460673327408</v>
      </c>
      <c r="G74" s="638">
        <f t="shared" si="3"/>
        <v>-0.20610198664593782</v>
      </c>
    </row>
    <row r="75" spans="1:7" x14ac:dyDescent="0.25">
      <c r="A75" s="1103">
        <v>44664</v>
      </c>
      <c r="B75" s="1099" t="s">
        <v>164</v>
      </c>
      <c r="C75" s="1099">
        <v>7262.77</v>
      </c>
      <c r="D75" s="638">
        <f t="shared" si="4"/>
        <v>-4.4534412955465584E-2</v>
      </c>
      <c r="E75" s="638">
        <f t="shared" si="5"/>
        <v>6.6516234729265059E-3</v>
      </c>
      <c r="F75" s="638">
        <f t="shared" si="2"/>
        <v>0.29069534273514747</v>
      </c>
      <c r="G75" s="638">
        <f t="shared" si="3"/>
        <v>-0.33522975569061303</v>
      </c>
    </row>
    <row r="76" spans="1:7" x14ac:dyDescent="0.25">
      <c r="A76" s="1103">
        <v>44665</v>
      </c>
      <c r="B76" s="1099" t="s">
        <v>597</v>
      </c>
      <c r="C76" s="1099">
        <v>7235.53</v>
      </c>
      <c r="D76" s="638">
        <f t="shared" si="4"/>
        <v>1.6949152542372881E-2</v>
      </c>
      <c r="E76" s="638">
        <f t="shared" si="5"/>
        <v>-3.7506350882653161E-3</v>
      </c>
      <c r="F76" s="638">
        <f t="shared" si="2"/>
        <v>0.2785383534005198</v>
      </c>
      <c r="G76" s="638">
        <f t="shared" si="3"/>
        <v>-0.26158920085814691</v>
      </c>
    </row>
    <row r="77" spans="1:7" x14ac:dyDescent="0.25">
      <c r="A77" s="1103">
        <v>44669</v>
      </c>
      <c r="B77" s="1099" t="s">
        <v>597</v>
      </c>
      <c r="C77" s="1099">
        <v>7275.28</v>
      </c>
      <c r="D77" s="638">
        <f t="shared" si="4"/>
        <v>0</v>
      </c>
      <c r="E77" s="638">
        <f t="shared" si="5"/>
        <v>5.4937233347107954E-3</v>
      </c>
      <c r="F77" s="638">
        <f t="shared" si="2"/>
        <v>0.28934211934158865</v>
      </c>
      <c r="G77" s="638">
        <f t="shared" si="3"/>
        <v>-0.28934211934158865</v>
      </c>
    </row>
    <row r="78" spans="1:7" x14ac:dyDescent="0.25">
      <c r="A78" s="1103">
        <v>44670</v>
      </c>
      <c r="B78" s="1099" t="s">
        <v>168</v>
      </c>
      <c r="C78" s="1099">
        <v>7199.23</v>
      </c>
      <c r="D78" s="638">
        <f t="shared" si="4"/>
        <v>8.3333333333333332E-3</v>
      </c>
      <c r="E78" s="638">
        <f t="shared" si="5"/>
        <v>-1.0453205924720448E-2</v>
      </c>
      <c r="F78" s="638">
        <f t="shared" si="2"/>
        <v>0.27070514278630148</v>
      </c>
      <c r="G78" s="638">
        <f t="shared" si="3"/>
        <v>-0.26237180945296812</v>
      </c>
    </row>
    <row r="79" spans="1:7" x14ac:dyDescent="0.25">
      <c r="A79" s="1103">
        <v>44671</v>
      </c>
      <c r="B79" s="1099" t="s">
        <v>156</v>
      </c>
      <c r="C79" s="1099">
        <v>7227.36</v>
      </c>
      <c r="D79" s="638">
        <f t="shared" si="4"/>
        <v>-1.2396694214876033E-2</v>
      </c>
      <c r="E79" s="638">
        <f t="shared" si="5"/>
        <v>3.9073623151364952E-3</v>
      </c>
      <c r="F79" s="638">
        <f t="shared" si="2"/>
        <v>0.28748815908071007</v>
      </c>
      <c r="G79" s="638">
        <f t="shared" si="3"/>
        <v>-0.29988485329558612</v>
      </c>
    </row>
    <row r="80" spans="1:7" x14ac:dyDescent="0.25">
      <c r="A80" s="1103">
        <v>44672</v>
      </c>
      <c r="B80" s="1099" t="s">
        <v>165</v>
      </c>
      <c r="C80" s="1099">
        <v>7276.19</v>
      </c>
      <c r="D80" s="638">
        <f t="shared" si="4"/>
        <v>-8.368200836820083E-3</v>
      </c>
      <c r="E80" s="638">
        <f t="shared" si="5"/>
        <v>6.7562706161032422E-3</v>
      </c>
      <c r="F80" s="638">
        <f t="shared" si="2"/>
        <v>0.29081764254109971</v>
      </c>
      <c r="G80" s="638">
        <f t="shared" si="3"/>
        <v>-0.29918584337791981</v>
      </c>
    </row>
    <row r="81" spans="1:7" x14ac:dyDescent="0.25">
      <c r="A81" s="1103">
        <v>44673</v>
      </c>
      <c r="B81" s="1099" t="s">
        <v>188</v>
      </c>
      <c r="C81" s="1099">
        <v>7225.6</v>
      </c>
      <c r="D81" s="638">
        <f t="shared" si="4"/>
        <v>-3.7974683544303799E-2</v>
      </c>
      <c r="E81" s="638">
        <f t="shared" si="5"/>
        <v>-6.9528145911526831E-3</v>
      </c>
      <c r="F81" s="638">
        <f t="shared" si="2"/>
        <v>0.27479600630972567</v>
      </c>
      <c r="G81" s="638">
        <f t="shared" si="3"/>
        <v>-0.31277068985402945</v>
      </c>
    </row>
    <row r="82" spans="1:7" x14ac:dyDescent="0.25">
      <c r="A82" s="1103">
        <v>44676</v>
      </c>
      <c r="B82" s="1099" t="s">
        <v>451</v>
      </c>
      <c r="C82" s="1099">
        <v>7215.97</v>
      </c>
      <c r="D82" s="638">
        <f t="shared" si="4"/>
        <v>-6.1403508771929821E-2</v>
      </c>
      <c r="E82" s="638">
        <f t="shared" si="5"/>
        <v>-1.3327612931798203E-3</v>
      </c>
      <c r="F82" s="638">
        <f t="shared" si="2"/>
        <v>0.2813640922308342</v>
      </c>
      <c r="G82" s="638">
        <f t="shared" si="3"/>
        <v>-0.34276760100276404</v>
      </c>
    </row>
  </sheetData>
  <mergeCells count="8">
    <mergeCell ref="I10:J10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54B40-9B19-40B5-9707-2BBAD15B50A6}">
  <dimension ref="A2:V71"/>
  <sheetViews>
    <sheetView tabSelected="1" zoomScale="80" zoomScaleNormal="80" workbookViewId="0">
      <selection activeCell="B72" sqref="B72"/>
    </sheetView>
  </sheetViews>
  <sheetFormatPr defaultRowHeight="15" x14ac:dyDescent="0.25"/>
  <cols>
    <col min="1" max="1" width="11.85546875" bestFit="1" customWidth="1"/>
    <col min="2" max="2" width="9.7109375" bestFit="1" customWidth="1"/>
  </cols>
  <sheetData>
    <row r="2" spans="1:22" x14ac:dyDescent="0.25">
      <c r="A2" s="1046" t="s">
        <v>598</v>
      </c>
      <c r="B2" s="1047" t="s">
        <v>599</v>
      </c>
      <c r="C2" s="1047"/>
      <c r="D2" s="1047"/>
      <c r="E2" s="1047"/>
      <c r="F2" s="1047"/>
      <c r="G2" s="1047"/>
      <c r="H2" s="1047"/>
      <c r="I2" s="1047"/>
      <c r="J2" s="1047"/>
      <c r="K2" s="1047"/>
      <c r="L2" s="1047"/>
      <c r="M2" s="1047"/>
      <c r="N2" s="1047"/>
      <c r="O2" s="1047"/>
      <c r="P2" s="1047"/>
      <c r="Q2" s="1047"/>
      <c r="R2" s="1047"/>
      <c r="S2" s="1047"/>
      <c r="T2" s="1047"/>
      <c r="U2" s="1047"/>
      <c r="V2" s="1047"/>
    </row>
    <row r="3" spans="1:22" x14ac:dyDescent="0.25">
      <c r="A3" s="1046"/>
      <c r="B3" s="1" t="s">
        <v>600</v>
      </c>
      <c r="C3" s="1" t="s">
        <v>601</v>
      </c>
      <c r="D3" s="1" t="s">
        <v>602</v>
      </c>
      <c r="E3" s="1" t="s">
        <v>603</v>
      </c>
      <c r="F3" s="1" t="s">
        <v>604</v>
      </c>
      <c r="G3" s="1" t="s">
        <v>605</v>
      </c>
      <c r="H3" s="1" t="s">
        <v>606</v>
      </c>
      <c r="I3" s="1" t="s">
        <v>607</v>
      </c>
      <c r="J3" s="1" t="s">
        <v>608</v>
      </c>
      <c r="K3" s="1" t="s">
        <v>609</v>
      </c>
      <c r="L3" s="1" t="s">
        <v>610</v>
      </c>
      <c r="M3" s="1" t="s">
        <v>611</v>
      </c>
      <c r="N3" s="1" t="s">
        <v>612</v>
      </c>
      <c r="O3" s="1" t="s">
        <v>613</v>
      </c>
      <c r="P3" s="1" t="s">
        <v>614</v>
      </c>
      <c r="Q3" s="1" t="s">
        <v>615</v>
      </c>
      <c r="R3" s="1" t="s">
        <v>616</v>
      </c>
      <c r="S3" s="1" t="s">
        <v>617</v>
      </c>
      <c r="T3" s="1" t="s">
        <v>618</v>
      </c>
      <c r="U3" s="1" t="s">
        <v>619</v>
      </c>
      <c r="V3" s="1" t="s">
        <v>620</v>
      </c>
    </row>
    <row r="4" spans="1:22" x14ac:dyDescent="0.25">
      <c r="A4" s="7" t="s">
        <v>1</v>
      </c>
      <c r="B4" s="638">
        <v>-1.3472117644109289E-2</v>
      </c>
      <c r="C4" s="638">
        <v>3.7074662495015787E-3</v>
      </c>
      <c r="D4" s="638">
        <v>3.1084679050670465E-2</v>
      </c>
      <c r="E4" s="638">
        <v>-1.9895302710876611E-2</v>
      </c>
      <c r="F4" s="638">
        <v>3.4428547173624702E-4</v>
      </c>
      <c r="G4" s="638">
        <v>-1.4334556150115311E-2</v>
      </c>
      <c r="H4" s="638">
        <v>1.6667893558425875E-2</v>
      </c>
      <c r="I4" s="638">
        <v>-8.2876221571328533E-3</v>
      </c>
      <c r="J4" s="638">
        <v>1.1480438709939696E-2</v>
      </c>
      <c r="K4" s="638">
        <v>2.5402398706508879E-2</v>
      </c>
      <c r="L4" s="638">
        <v>1.3005159866995351E-2</v>
      </c>
      <c r="M4" s="638">
        <v>2.2462787693118876E-2</v>
      </c>
      <c r="N4" s="638">
        <v>-2.7977626229598734E-3</v>
      </c>
      <c r="O4" s="638">
        <v>9.744061034340841E-2</v>
      </c>
      <c r="P4" s="638">
        <v>-5.2853160053223276E-3</v>
      </c>
      <c r="Q4" s="638">
        <v>5.1825764343880837E-2</v>
      </c>
      <c r="R4" s="638">
        <v>-2.2571736057780192E-3</v>
      </c>
      <c r="S4" s="638">
        <v>8.3437916867631617E-3</v>
      </c>
      <c r="T4" s="638">
        <v>5.3244402493173998E-3</v>
      </c>
      <c r="U4" s="638">
        <v>-6.0100529141554997E-3</v>
      </c>
      <c r="V4" s="638">
        <v>1.7504688095014154E-2</v>
      </c>
    </row>
    <row r="5" spans="1:22" x14ac:dyDescent="0.25">
      <c r="A5" s="7" t="s">
        <v>18</v>
      </c>
      <c r="B5" s="638">
        <v>2.5097945147315247E-2</v>
      </c>
      <c r="C5" s="638">
        <v>6.458489098135653E-2</v>
      </c>
      <c r="D5" s="638">
        <v>2.4789296586729175E-2</v>
      </c>
      <c r="E5" s="638">
        <v>4.9543589192555623E-2</v>
      </c>
      <c r="F5" s="638">
        <v>2.9845691520816769E-2</v>
      </c>
      <c r="G5" s="638">
        <v>4.7365974960209861E-2</v>
      </c>
      <c r="H5" s="638">
        <v>9.3119908708794441E-2</v>
      </c>
      <c r="I5" s="638">
        <v>0.10869465350459077</v>
      </c>
      <c r="J5" s="638">
        <v>0.11961212283052577</v>
      </c>
      <c r="K5" s="638">
        <v>3.4417697878761727E-2</v>
      </c>
      <c r="L5" s="638">
        <v>0.11297782579221533</v>
      </c>
      <c r="M5" s="638">
        <v>8.9332236056764491E-2</v>
      </c>
      <c r="N5" s="638">
        <v>4.5055913760676372E-2</v>
      </c>
      <c r="O5" s="638">
        <v>4.3738344619242982E-2</v>
      </c>
      <c r="P5" s="638">
        <v>1.1037440273338459E-2</v>
      </c>
      <c r="Q5" s="638">
        <v>-1.638171804913241E-3</v>
      </c>
      <c r="R5" s="638">
        <v>3.1652686796997037E-2</v>
      </c>
      <c r="S5" s="638">
        <v>1.2037325860489861E-3</v>
      </c>
      <c r="T5" s="638">
        <v>9.7862953720000034E-2</v>
      </c>
      <c r="U5" s="638">
        <v>5.0740049725713943E-2</v>
      </c>
      <c r="V5" s="638">
        <v>3.1808829313967599E-2</v>
      </c>
    </row>
    <row r="6" spans="1:22" x14ac:dyDescent="0.25">
      <c r="A6" s="7" t="s">
        <v>19</v>
      </c>
      <c r="B6" s="638">
        <v>-7.9872478862313426E-2</v>
      </c>
      <c r="C6" s="638">
        <v>-7.9705522014347899E-2</v>
      </c>
      <c r="D6" s="638">
        <v>-7.9677665135457085E-2</v>
      </c>
      <c r="E6" s="638">
        <v>-8.8765435259861053E-2</v>
      </c>
      <c r="F6" s="638">
        <v>-5.9660068483906634E-2</v>
      </c>
      <c r="G6" s="638">
        <v>-8.8505282748884306E-2</v>
      </c>
      <c r="H6" s="638">
        <v>-7.9416942200438503E-2</v>
      </c>
      <c r="I6" s="638">
        <v>-7.890989980912988E-2</v>
      </c>
      <c r="J6" s="638">
        <v>-7.5763021049352064E-2</v>
      </c>
      <c r="K6" s="638">
        <v>-9.4635426662124822E-2</v>
      </c>
      <c r="L6" s="638">
        <v>-8.153840164403621E-2</v>
      </c>
      <c r="M6" s="638">
        <v>-9.8524153851822477E-2</v>
      </c>
      <c r="N6" s="638">
        <v>-8.4327016973769292E-2</v>
      </c>
      <c r="O6" s="638">
        <v>-9.6751928809294091E-2</v>
      </c>
      <c r="P6" s="638">
        <v>-8.0617342746171591E-2</v>
      </c>
      <c r="Q6" s="638">
        <v>-6.6858731231563162E-2</v>
      </c>
      <c r="R6" s="638">
        <v>-9.5495734865241988E-2</v>
      </c>
      <c r="S6" s="638">
        <v>-7.9863422495158987E-2</v>
      </c>
      <c r="T6" s="638">
        <v>-8.8623320728618379E-2</v>
      </c>
      <c r="U6" s="638">
        <v>-7.9086437369458029E-2</v>
      </c>
      <c r="V6" s="638">
        <v>-6.7079559751666337E-2</v>
      </c>
    </row>
    <row r="7" spans="1:22" x14ac:dyDescent="0.25">
      <c r="A7" s="7" t="s">
        <v>20</v>
      </c>
      <c r="B7" s="638">
        <v>-3.7030434926799853E-2</v>
      </c>
      <c r="C7" s="638">
        <v>-2.5823554868849598E-2</v>
      </c>
      <c r="D7" s="638">
        <v>-4.2709586154275204E-2</v>
      </c>
      <c r="E7" s="638">
        <v>-8.8429865630170329E-3</v>
      </c>
      <c r="F7" s="638">
        <v>-4.8094609929228427E-2</v>
      </c>
      <c r="G7" s="638">
        <v>-1.4428849374679757E-2</v>
      </c>
      <c r="H7" s="638">
        <v>-5.9254157831063095E-2</v>
      </c>
      <c r="I7" s="638">
        <v>-2.0091901219897811E-2</v>
      </c>
      <c r="J7" s="638">
        <v>-3.1487645021229096E-2</v>
      </c>
      <c r="K7" s="638">
        <v>-1.4517029531708237E-2</v>
      </c>
      <c r="L7" s="638">
        <v>0.2184387126775148</v>
      </c>
      <c r="M7" s="638">
        <v>-0.1736123981435167</v>
      </c>
      <c r="N7" s="638">
        <v>-5.2121314962554219E-2</v>
      </c>
      <c r="O7" s="638">
        <v>-3.6775517983784207E-2</v>
      </c>
      <c r="P7" s="638">
        <v>-3.6722484036275045E-2</v>
      </c>
      <c r="Q7" s="638">
        <v>-4.2086539064823326E-2</v>
      </c>
      <c r="R7" s="638">
        <v>-2.604797914749557E-2</v>
      </c>
      <c r="S7" s="638">
        <v>-4.2266980513129077E-2</v>
      </c>
      <c r="T7" s="638">
        <v>-0.10755280738087139</v>
      </c>
      <c r="U7" s="638">
        <v>-3.1453263262526329E-2</v>
      </c>
      <c r="V7" s="638">
        <v>-0.14911091702031318</v>
      </c>
    </row>
    <row r="8" spans="1:22" x14ac:dyDescent="0.25">
      <c r="A8" s="7" t="s">
        <v>49</v>
      </c>
      <c r="B8" s="638">
        <v>7.558583496065066E-4</v>
      </c>
      <c r="C8" s="638">
        <v>7.5797158897915752E-4</v>
      </c>
      <c r="D8" s="638">
        <v>7.5662656575467254E-4</v>
      </c>
      <c r="E8" s="638">
        <v>7.5667584609925994E-4</v>
      </c>
      <c r="F8" s="638">
        <v>7.5515642810760329E-4</v>
      </c>
      <c r="G8" s="638">
        <v>7.5679955931929113E-4</v>
      </c>
      <c r="H8" s="638">
        <v>7.5600902825536124E-4</v>
      </c>
      <c r="I8" s="638">
        <v>7.5557684834233615E-4</v>
      </c>
      <c r="J8" s="638">
        <v>7.570152129495266E-4</v>
      </c>
      <c r="K8" s="638">
        <v>7.5702369709436574E-4</v>
      </c>
      <c r="L8" s="638">
        <v>6.8555919266695603E-2</v>
      </c>
      <c r="M8" s="638">
        <v>2.4565466921522148E-2</v>
      </c>
      <c r="N8" s="638">
        <v>-0.18529174970282639</v>
      </c>
      <c r="O8" s="638">
        <v>7.5708871396314799E-4</v>
      </c>
      <c r="P8" s="638">
        <v>7.5813156925809454E-4</v>
      </c>
      <c r="Q8" s="638">
        <v>7.5735514716850983E-4</v>
      </c>
      <c r="R8" s="638">
        <v>7.5684751662453617E-4</v>
      </c>
      <c r="S8" s="638">
        <v>7.5909689685406628E-4</v>
      </c>
      <c r="T8" s="638">
        <v>7.5504985834310724E-4</v>
      </c>
      <c r="U8" s="638">
        <v>7.5518586478614624E-4</v>
      </c>
      <c r="V8" s="638">
        <v>7.5728106295332241E-4</v>
      </c>
    </row>
    <row r="9" spans="1:22" x14ac:dyDescent="0.25">
      <c r="A9" s="7" t="s">
        <v>56</v>
      </c>
      <c r="B9" s="638">
        <v>4.6216374800812005E-2</v>
      </c>
      <c r="C9" s="638">
        <v>0.13340553678093853</v>
      </c>
      <c r="D9" s="638">
        <v>2.6073388796061098E-2</v>
      </c>
      <c r="E9" s="638">
        <v>6.6527311205254777E-2</v>
      </c>
      <c r="F9" s="638">
        <v>6.6102573183817834E-2</v>
      </c>
      <c r="G9" s="638">
        <v>2.6574777047163774E-2</v>
      </c>
      <c r="H9" s="638">
        <v>6.6147281037368694E-2</v>
      </c>
      <c r="I9" s="638">
        <v>2.6510847107168119E-2</v>
      </c>
      <c r="J9" s="638">
        <v>7.6244903772533998E-2</v>
      </c>
      <c r="K9" s="638">
        <v>1.7038358473088613E-2</v>
      </c>
      <c r="L9" s="638">
        <v>8.6167515341051479E-2</v>
      </c>
      <c r="M9" s="638">
        <v>4.6076767881069354E-2</v>
      </c>
      <c r="N9" s="638">
        <v>4.6174904131065606E-2</v>
      </c>
      <c r="O9" s="638">
        <v>8.4589228010124112E-2</v>
      </c>
      <c r="P9" s="638">
        <v>9.0648405035444468E-3</v>
      </c>
      <c r="Q9" s="638">
        <v>5.580316869080211E-2</v>
      </c>
      <c r="R9" s="638">
        <v>3.666448126838933E-2</v>
      </c>
      <c r="S9" s="638">
        <v>5.5940171260691944E-2</v>
      </c>
      <c r="T9" s="638">
        <v>5.5647562214381628E-2</v>
      </c>
      <c r="U9" s="638">
        <v>2.7185281602246158E-2</v>
      </c>
      <c r="V9" s="638">
        <v>4.6192173934119236E-2</v>
      </c>
    </row>
    <row r="10" spans="1:22" x14ac:dyDescent="0.25">
      <c r="A10" s="7" t="s">
        <v>82</v>
      </c>
      <c r="B10" s="638">
        <v>-0.16313720235331486</v>
      </c>
      <c r="C10" s="638">
        <v>-0.10073001927334709</v>
      </c>
      <c r="D10" s="638">
        <v>-0.11260662922461764</v>
      </c>
      <c r="E10" s="638">
        <v>-0.10895827760724756</v>
      </c>
      <c r="F10" s="638">
        <v>-0.13062280252432903</v>
      </c>
      <c r="G10" s="638">
        <v>-0.10652218919415615</v>
      </c>
      <c r="H10" s="638">
        <v>-0.14424808950423568</v>
      </c>
      <c r="I10" s="638">
        <v>-9.7067253045339308E-2</v>
      </c>
      <c r="J10" s="638">
        <v>-0.11996209537181358</v>
      </c>
      <c r="K10" s="638">
        <v>-8.7511310383393576E-2</v>
      </c>
      <c r="L10" s="638">
        <v>-6.8156256303011531E-2</v>
      </c>
      <c r="M10" s="638">
        <v>-0.14965100677002613</v>
      </c>
      <c r="N10" s="638">
        <v>-0.1745012854504252</v>
      </c>
      <c r="O10" s="638">
        <v>-9.7320341472281288E-2</v>
      </c>
      <c r="P10" s="638">
        <v>-0.10473905194519521</v>
      </c>
      <c r="Q10" s="638">
        <v>-0.13231669379588987</v>
      </c>
      <c r="R10" s="638">
        <v>-0.11867845160344076</v>
      </c>
      <c r="S10" s="638">
        <v>-0.1391767769782189</v>
      </c>
      <c r="T10" s="638">
        <v>-0.10575300998680738</v>
      </c>
      <c r="U10" s="638">
        <v>-8.7888217987906123E-2</v>
      </c>
      <c r="V10" s="638">
        <v>-0.121348667372027</v>
      </c>
    </row>
    <row r="11" spans="1:22" x14ac:dyDescent="0.25">
      <c r="A11" s="8" t="s">
        <v>83</v>
      </c>
      <c r="B11" s="638">
        <v>-0.18325695666168418</v>
      </c>
      <c r="C11" s="638">
        <v>-0.1856180497532251</v>
      </c>
      <c r="D11" s="638">
        <v>-0.18604252671118651</v>
      </c>
      <c r="E11" s="638">
        <v>-0.19266517994205568</v>
      </c>
      <c r="F11" s="638">
        <v>-0.19326620783171633</v>
      </c>
      <c r="G11" s="638">
        <v>-0.19158190553052323</v>
      </c>
      <c r="H11" s="638">
        <v>-0.18998481697827144</v>
      </c>
      <c r="I11" s="638">
        <v>-0.18960776230215481</v>
      </c>
      <c r="J11" s="638">
        <v>-0.19099892433364271</v>
      </c>
      <c r="K11" s="638">
        <v>-0.18727151988088825</v>
      </c>
      <c r="L11" s="638">
        <v>-0.17770502168846314</v>
      </c>
      <c r="M11" s="638">
        <v>-0.18915863146921741</v>
      </c>
      <c r="N11" s="638">
        <v>-0.23760861890799437</v>
      </c>
      <c r="O11" s="638">
        <v>-0.2473676864695793</v>
      </c>
      <c r="P11" s="638">
        <v>-0.21219375309789762</v>
      </c>
      <c r="Q11" s="638">
        <v>-0.10995108032992285</v>
      </c>
      <c r="R11" s="638">
        <v>-0.21225941280919233</v>
      </c>
      <c r="S11" s="638">
        <v>-0.18505145800449999</v>
      </c>
      <c r="T11" s="638">
        <v>-0.18456569684938767</v>
      </c>
      <c r="U11" s="638">
        <v>-0.18799668239185002</v>
      </c>
      <c r="V11" s="638">
        <v>-0.1937063988386582</v>
      </c>
    </row>
    <row r="12" spans="1:22" x14ac:dyDescent="0.25">
      <c r="A12" s="8" t="s">
        <v>84</v>
      </c>
      <c r="B12" s="638">
        <v>-7.6643372036089175E-2</v>
      </c>
      <c r="C12" s="638">
        <v>0.10438360699788292</v>
      </c>
      <c r="D12" s="638">
        <v>3.7140756674342211E-2</v>
      </c>
      <c r="E12" s="638">
        <v>3.8185297041125117E-2</v>
      </c>
      <c r="F12" s="638">
        <v>2.9974249304997362E-2</v>
      </c>
      <c r="G12" s="638">
        <v>4.1339293838562066E-2</v>
      </c>
      <c r="H12" s="638">
        <v>0.10359831583466564</v>
      </c>
      <c r="I12" s="638">
        <v>3.7767695762884343E-2</v>
      </c>
      <c r="J12" s="638">
        <v>3.7447243978256037E-2</v>
      </c>
      <c r="K12" s="638">
        <v>4.1019825047765801E-2</v>
      </c>
      <c r="L12" s="638">
        <v>1.2704360340196039E-2</v>
      </c>
      <c r="M12" s="638">
        <v>0.15680959183543686</v>
      </c>
      <c r="N12" s="638">
        <v>3.3597225705668365E-2</v>
      </c>
      <c r="O12" s="638">
        <v>3.3948580165352647E-2</v>
      </c>
      <c r="P12" s="638">
        <v>2.0809079954130311E-2</v>
      </c>
      <c r="Q12" s="638">
        <v>2.0743407344632189E-2</v>
      </c>
      <c r="R12" s="638">
        <v>2.7392392371160333E-2</v>
      </c>
      <c r="S12" s="638">
        <v>2.0550710239707261E-2</v>
      </c>
      <c r="T12" s="638">
        <v>3.3816797131080809E-2</v>
      </c>
      <c r="U12" s="638">
        <v>1.359536172595241E-2</v>
      </c>
      <c r="V12" s="638">
        <v>3.4012296919151939E-2</v>
      </c>
    </row>
    <row r="13" spans="1:22" x14ac:dyDescent="0.25">
      <c r="A13" s="8" t="s">
        <v>106</v>
      </c>
      <c r="B13" s="638">
        <v>-0.24435637938666829</v>
      </c>
      <c r="C13" s="638">
        <v>-0.21722241402280226</v>
      </c>
      <c r="D13" s="638">
        <v>-0.22727527888967244</v>
      </c>
      <c r="E13" s="638">
        <v>-0.23253318933875272</v>
      </c>
      <c r="F13" s="638">
        <v>-0.229464917419968</v>
      </c>
      <c r="G13" s="638">
        <v>-0.22688552963977629</v>
      </c>
      <c r="H13" s="638">
        <v>-0.20277560233094413</v>
      </c>
      <c r="I13" s="638">
        <v>-0.19224615929107183</v>
      </c>
      <c r="J13" s="638">
        <v>-0.15153182120466213</v>
      </c>
      <c r="K13" s="638">
        <v>-0.20361781829236833</v>
      </c>
      <c r="L13" s="638">
        <v>-0.24237141954927852</v>
      </c>
      <c r="M13" s="638">
        <v>-0.1796452097615521</v>
      </c>
      <c r="N13" s="638">
        <v>-0.23617603514882263</v>
      </c>
      <c r="O13" s="638">
        <v>-0.23120316233884367</v>
      </c>
      <c r="P13" s="638">
        <v>-0.26223857542618045</v>
      </c>
      <c r="Q13" s="638">
        <v>-0.32402090336839612</v>
      </c>
      <c r="R13" s="638">
        <v>-0.2701091850248743</v>
      </c>
      <c r="S13" s="638">
        <v>-0.23160159233899938</v>
      </c>
      <c r="T13" s="638">
        <v>-0.20016654764583558</v>
      </c>
      <c r="U13" s="638">
        <v>-0.2367080284948378</v>
      </c>
      <c r="V13" s="638">
        <v>-0.23197062647546726</v>
      </c>
    </row>
    <row r="14" spans="1:22" x14ac:dyDescent="0.25">
      <c r="A14" s="8" t="s">
        <v>142</v>
      </c>
      <c r="B14" s="638">
        <v>4.8760730867038429E-2</v>
      </c>
      <c r="C14" s="638">
        <v>3.4723944289427489E-2</v>
      </c>
      <c r="D14" s="638">
        <v>1.7597522177263264E-2</v>
      </c>
      <c r="E14" s="638">
        <v>2.8531454793508198E-2</v>
      </c>
      <c r="F14" s="638">
        <v>6.3019618460343693E-2</v>
      </c>
      <c r="G14" s="638">
        <v>0.13173019207394346</v>
      </c>
      <c r="H14" s="638">
        <v>7.4211745128532791E-2</v>
      </c>
      <c r="I14" s="638">
        <v>9.2609774022037614E-2</v>
      </c>
      <c r="J14" s="638">
        <v>3.9744438427926271E-2</v>
      </c>
      <c r="K14" s="638">
        <v>2.2114539041980109E-2</v>
      </c>
      <c r="L14" s="638">
        <v>3.2985893093377606E-2</v>
      </c>
      <c r="M14" s="638">
        <v>6.6055814887419073E-2</v>
      </c>
      <c r="N14" s="638">
        <v>7.5666056569279369E-2</v>
      </c>
      <c r="O14" s="638">
        <v>0.14456238182702441</v>
      </c>
      <c r="P14" s="638">
        <v>-9.5534844656825837E-3</v>
      </c>
      <c r="Q14" s="638">
        <v>-1.557215083673625E-2</v>
      </c>
      <c r="R14" s="638">
        <v>3.2051199744769859E-2</v>
      </c>
      <c r="S14" s="638">
        <v>3.2805270759340976E-2</v>
      </c>
      <c r="T14" s="638">
        <v>7.9630447881466365E-2</v>
      </c>
      <c r="U14" s="638">
        <v>4.0461468716324014E-2</v>
      </c>
      <c r="V14" s="638">
        <v>4.4846958836950099E-2</v>
      </c>
    </row>
    <row r="15" spans="1:22" x14ac:dyDescent="0.25">
      <c r="A15" s="8" t="s">
        <v>143</v>
      </c>
      <c r="B15" s="638">
        <v>-0.11653789959344264</v>
      </c>
      <c r="C15" s="638">
        <v>-0.1444562897358786</v>
      </c>
      <c r="D15" s="638">
        <v>-0.15754453824256626</v>
      </c>
      <c r="E15" s="638">
        <v>-0.14415742714226565</v>
      </c>
      <c r="F15" s="638">
        <v>-8.451068851405974E-2</v>
      </c>
      <c r="G15" s="638">
        <v>-8.4484398903878752E-2</v>
      </c>
      <c r="H15" s="638">
        <v>-0.14577731887342549</v>
      </c>
      <c r="I15" s="638">
        <v>-0.1432257768410532</v>
      </c>
      <c r="J15" s="638">
        <v>-0.10458724109158749</v>
      </c>
      <c r="K15" s="638">
        <v>-0.12082192756773442</v>
      </c>
      <c r="L15" s="638">
        <v>-6.5733472420658995E-2</v>
      </c>
      <c r="M15" s="638">
        <v>-0.11782752106886837</v>
      </c>
      <c r="N15" s="638">
        <v>-0.14549000432615891</v>
      </c>
      <c r="O15" s="638">
        <v>-0.12256998040201771</v>
      </c>
      <c r="P15" s="638">
        <v>-0.1432965774629093</v>
      </c>
      <c r="Q15" s="638">
        <v>-0.10736152625698837</v>
      </c>
      <c r="R15" s="638">
        <v>-0.13778350347546739</v>
      </c>
      <c r="S15" s="638">
        <v>-9.3376841449147929E-2</v>
      </c>
      <c r="T15" s="638">
        <v>-0.14050506364375298</v>
      </c>
      <c r="U15" s="638">
        <v>-3.547572067625214E-2</v>
      </c>
      <c r="V15" s="638">
        <v>-9.9664577252913111E-2</v>
      </c>
    </row>
    <row r="16" spans="1:22" x14ac:dyDescent="0.25">
      <c r="A16" s="8" t="s">
        <v>621</v>
      </c>
      <c r="B16" s="638">
        <v>3.5495708016833105E-2</v>
      </c>
      <c r="C16" s="638">
        <v>5.9892972075620096E-2</v>
      </c>
      <c r="D16" s="638">
        <v>5.8844064479213726E-2</v>
      </c>
      <c r="E16" s="638">
        <v>3.3963584349940325E-2</v>
      </c>
      <c r="F16" s="638">
        <v>6.3187497095217565E-2</v>
      </c>
      <c r="G16" s="638">
        <v>6.7189172269874142E-2</v>
      </c>
      <c r="H16" s="638">
        <v>4.949706862467422E-2</v>
      </c>
      <c r="I16" s="638">
        <v>0.17132796567887498</v>
      </c>
      <c r="J16" s="638">
        <v>0.11882914919989726</v>
      </c>
      <c r="K16" s="638">
        <v>-2.1212507657076329E-2</v>
      </c>
      <c r="L16" s="638">
        <v>-3.4388238567442483E-2</v>
      </c>
      <c r="M16" s="638">
        <v>-0.19980143658503713</v>
      </c>
      <c r="N16" s="638">
        <v>-0.20264804318107213</v>
      </c>
      <c r="O16" s="638">
        <v>-5.9926009159693393E-2</v>
      </c>
      <c r="P16" s="638">
        <v>0.27304923251648877</v>
      </c>
      <c r="Q16" s="638">
        <v>0.38503175200712403</v>
      </c>
      <c r="R16" s="638">
        <v>0.10295486897275993</v>
      </c>
      <c r="S16" s="638">
        <v>-9.4017686495318234E-2</v>
      </c>
      <c r="T16" s="638">
        <v>-7.4363380462601505E-2</v>
      </c>
      <c r="U16" s="638">
        <v>-8.0259587910214925E-2</v>
      </c>
      <c r="V16" s="638">
        <v>2.9988292785979385E-2</v>
      </c>
    </row>
    <row r="17" spans="1:22" x14ac:dyDescent="0.25">
      <c r="A17" s="8" t="s">
        <v>244</v>
      </c>
      <c r="B17" s="638">
        <v>-0.12445618543597051</v>
      </c>
      <c r="C17" s="638">
        <v>-9.2289975413709369E-2</v>
      </c>
      <c r="D17" s="638">
        <v>3.5360051277126603E-2</v>
      </c>
      <c r="E17" s="638">
        <v>-0.16166228528281656</v>
      </c>
      <c r="F17" s="638">
        <v>-0.16873557310185874</v>
      </c>
      <c r="G17" s="638">
        <v>-0.12236855601167462</v>
      </c>
      <c r="H17" s="638">
        <v>-0.1654668953846099</v>
      </c>
      <c r="I17" s="638">
        <v>-9.0371818446861513E-2</v>
      </c>
      <c r="J17" s="638">
        <v>-0.13242409073247075</v>
      </c>
      <c r="K17" s="638">
        <v>-4.5377218036576836E-2</v>
      </c>
      <c r="L17" s="638">
        <v>0.114073707120419</v>
      </c>
      <c r="M17" s="638">
        <v>-0.20112102808374988</v>
      </c>
      <c r="N17" s="638">
        <v>-0.12089510489687993</v>
      </c>
      <c r="O17" s="638">
        <v>-0.18039542544377835</v>
      </c>
      <c r="P17" s="638">
        <v>-0.12190941137832512</v>
      </c>
      <c r="Q17" s="638">
        <v>-0.1329126580856089</v>
      </c>
      <c r="R17" s="638">
        <v>-0.12909167437541041</v>
      </c>
      <c r="S17" s="638">
        <v>-0.19410438596172866</v>
      </c>
      <c r="T17" s="638">
        <v>-0.15125249830149456</v>
      </c>
      <c r="U17" s="638">
        <v>-0.18477468058093149</v>
      </c>
      <c r="V17" s="638">
        <v>-0.17472425239796582</v>
      </c>
    </row>
    <row r="18" spans="1:22" x14ac:dyDescent="0.25">
      <c r="A18" s="8" t="s">
        <v>245</v>
      </c>
      <c r="B18" s="638">
        <v>0.19844601745493365</v>
      </c>
      <c r="C18" s="638">
        <v>0.19792388834704794</v>
      </c>
      <c r="D18" s="638">
        <v>0.19821887344055725</v>
      </c>
      <c r="E18" s="638">
        <v>0.19799260394214221</v>
      </c>
      <c r="F18" s="638">
        <v>0.19553788913901662</v>
      </c>
      <c r="G18" s="638">
        <v>0.20510499891102812</v>
      </c>
      <c r="H18" s="638">
        <v>0.19915354035955049</v>
      </c>
      <c r="I18" s="638">
        <v>0.19818512871408325</v>
      </c>
      <c r="J18" s="638">
        <v>0.20000307936779371</v>
      </c>
      <c r="K18" s="638">
        <v>0.19991126434596815</v>
      </c>
      <c r="L18" s="638">
        <v>0.23242850790693093</v>
      </c>
      <c r="M18" s="638">
        <v>0.28360154614239125</v>
      </c>
      <c r="N18" s="638">
        <v>0.21348455985762657</v>
      </c>
      <c r="O18" s="638">
        <v>0.20497428037657675</v>
      </c>
      <c r="P18" s="638">
        <v>0.20506739128458301</v>
      </c>
      <c r="Q18" s="638">
        <v>0.21336450824905923</v>
      </c>
      <c r="R18" s="638">
        <v>0.17075644121401298</v>
      </c>
      <c r="S18" s="638">
        <v>0.17049880638361872</v>
      </c>
      <c r="T18" s="638">
        <v>0.1696365737504214</v>
      </c>
      <c r="U18" s="638">
        <v>0.15051840773732444</v>
      </c>
      <c r="V18" s="638">
        <v>0.27280907805649757</v>
      </c>
    </row>
    <row r="19" spans="1:22" x14ac:dyDescent="0.25">
      <c r="A19" s="8" t="s">
        <v>288</v>
      </c>
      <c r="B19" s="638">
        <v>-5.4235744751026889E-2</v>
      </c>
      <c r="C19" s="638">
        <v>4.8193744019034743E-2</v>
      </c>
      <c r="D19" s="638">
        <v>-6.0965299152165309E-2</v>
      </c>
      <c r="E19" s="638">
        <v>-2.4547300003909943E-2</v>
      </c>
      <c r="F19" s="638">
        <v>2.1749947764956173E-3</v>
      </c>
      <c r="G19" s="638">
        <v>-4.1540713381494253E-2</v>
      </c>
      <c r="H19" s="638">
        <v>-7.0162465205288821E-2</v>
      </c>
      <c r="I19" s="638">
        <v>-6.8629379727113166E-2</v>
      </c>
      <c r="J19" s="638">
        <v>-5.0776836344696256E-2</v>
      </c>
      <c r="K19" s="638">
        <v>-4.077280099723507E-2</v>
      </c>
      <c r="L19" s="638">
        <v>-8.2629195246210194E-2</v>
      </c>
      <c r="M19" s="638">
        <v>-5.9190029754996758E-2</v>
      </c>
      <c r="N19" s="638">
        <v>-4.9528072069389903E-2</v>
      </c>
      <c r="O19" s="638">
        <v>-7.1036936721092681E-2</v>
      </c>
      <c r="P19" s="638">
        <v>-6.9019323134384386E-2</v>
      </c>
      <c r="Q19" s="638">
        <v>-5.773934112012153E-2</v>
      </c>
      <c r="R19" s="638">
        <v>-4.0744036539189635E-2</v>
      </c>
      <c r="S19" s="638">
        <v>-7.6523602126633325E-2</v>
      </c>
      <c r="T19" s="638">
        <v>-5.9484370477446251E-2</v>
      </c>
      <c r="U19" s="638">
        <v>-3.4486889718393754E-2</v>
      </c>
      <c r="V19" s="638">
        <v>-5.0807072786430867E-2</v>
      </c>
    </row>
    <row r="20" spans="1:22" x14ac:dyDescent="0.25">
      <c r="A20" s="8" t="s">
        <v>291</v>
      </c>
      <c r="B20" s="638">
        <v>-0.45232068308809548</v>
      </c>
      <c r="C20" s="638">
        <v>-0.43672800487841429</v>
      </c>
      <c r="D20" s="638">
        <v>-0.43964017932654187</v>
      </c>
      <c r="E20" s="638">
        <v>-0.43963753468439853</v>
      </c>
      <c r="F20" s="638">
        <v>-0.43137968103642393</v>
      </c>
      <c r="G20" s="638">
        <v>-0.43841925346786931</v>
      </c>
      <c r="H20" s="638">
        <v>-0.39819493831432279</v>
      </c>
      <c r="I20" s="638">
        <v>-0.41523267188638036</v>
      </c>
      <c r="J20" s="638">
        <v>-0.47440449931031703</v>
      </c>
      <c r="K20" s="638">
        <v>-0.37504918273089682</v>
      </c>
      <c r="L20" s="638">
        <v>-0.37279029773431388</v>
      </c>
      <c r="M20" s="638">
        <v>-0.45728600112375123</v>
      </c>
      <c r="N20" s="638">
        <v>-0.46628468466490341</v>
      </c>
      <c r="O20" s="638">
        <v>-0.45025587162608061</v>
      </c>
      <c r="P20" s="638">
        <v>-0.42204025804767586</v>
      </c>
      <c r="Q20" s="638">
        <v>-0.43257858492221501</v>
      </c>
      <c r="R20" s="638">
        <v>-0.45784164873130684</v>
      </c>
      <c r="S20" s="638">
        <v>-0.45091243402132519</v>
      </c>
      <c r="T20" s="638">
        <v>-0.44407887725601691</v>
      </c>
      <c r="U20" s="638">
        <v>-0.41769025342945065</v>
      </c>
      <c r="V20" s="638">
        <v>-0.45471670489878036</v>
      </c>
    </row>
    <row r="21" spans="1:22" x14ac:dyDescent="0.25">
      <c r="A21" s="8" t="s">
        <v>292</v>
      </c>
      <c r="B21" s="638">
        <v>-0.51326649064367014</v>
      </c>
      <c r="C21" s="638">
        <v>-0.52144401117773342</v>
      </c>
      <c r="D21" s="638">
        <v>-0.51389006542608029</v>
      </c>
      <c r="E21" s="638">
        <v>-0.51810682418188048</v>
      </c>
      <c r="F21" s="638">
        <v>-0.51305578895740278</v>
      </c>
      <c r="G21" s="638">
        <v>-0.49316877693877725</v>
      </c>
      <c r="H21" s="638">
        <v>-0.51377813891040081</v>
      </c>
      <c r="I21" s="638">
        <v>-0.49423721502782503</v>
      </c>
      <c r="J21" s="638">
        <v>-0.50477466081517575</v>
      </c>
      <c r="K21" s="638">
        <v>-0.52714604807216359</v>
      </c>
      <c r="L21" s="638">
        <v>-0.49218036893511236</v>
      </c>
      <c r="M21" s="638">
        <v>-0.51358123678042544</v>
      </c>
      <c r="N21" s="638">
        <v>-0.51593367372770105</v>
      </c>
      <c r="O21" s="638">
        <v>-0.51738591966186509</v>
      </c>
      <c r="P21" s="638">
        <v>-0.52044980090802506</v>
      </c>
      <c r="Q21" s="638">
        <v>-0.51459009273400247</v>
      </c>
      <c r="R21" s="638">
        <v>-0.52391020887438344</v>
      </c>
      <c r="S21" s="638">
        <v>-0.49620996074880097</v>
      </c>
      <c r="T21" s="638">
        <v>-0.50628988020848298</v>
      </c>
      <c r="U21" s="638">
        <v>-0.50704043317944181</v>
      </c>
      <c r="V21" s="638">
        <v>-0.51809232564330476</v>
      </c>
    </row>
    <row r="22" spans="1:22" x14ac:dyDescent="0.25">
      <c r="A22" s="8" t="s">
        <v>293</v>
      </c>
      <c r="B22" s="638">
        <v>-0.24512014590652975</v>
      </c>
      <c r="C22" s="638">
        <v>-0.23278722163074245</v>
      </c>
      <c r="D22" s="638">
        <v>-0.26466379279744329</v>
      </c>
      <c r="E22" s="638">
        <v>-0.24990287132652203</v>
      </c>
      <c r="F22" s="638">
        <v>-0.21571218585603694</v>
      </c>
      <c r="G22" s="638">
        <v>-0.18720770748002979</v>
      </c>
      <c r="H22" s="638">
        <v>-0.2574189717111523</v>
      </c>
      <c r="I22" s="638">
        <v>-0.22752511938566758</v>
      </c>
      <c r="J22" s="638">
        <v>-0.26526420308754367</v>
      </c>
      <c r="K22" s="638">
        <v>-0.21558883366762921</v>
      </c>
      <c r="L22" s="638">
        <v>-0.32019918695720379</v>
      </c>
      <c r="M22" s="638">
        <v>-0.20668009761114797</v>
      </c>
      <c r="N22" s="638">
        <v>-0.28727797933045141</v>
      </c>
      <c r="O22" s="638">
        <v>-0.25533780684461083</v>
      </c>
      <c r="P22" s="638">
        <v>-0.27507789410701661</v>
      </c>
      <c r="Q22" s="638">
        <v>-0.27395009974995349</v>
      </c>
      <c r="R22" s="638">
        <v>-0.27318896174334101</v>
      </c>
      <c r="S22" s="638">
        <v>-0.25152295783780582</v>
      </c>
      <c r="T22" s="638">
        <v>-0.27221198154718906</v>
      </c>
      <c r="U22" s="638">
        <v>-0.24690017908376294</v>
      </c>
      <c r="V22" s="638">
        <v>-0.2836593499201987</v>
      </c>
    </row>
    <row r="23" spans="1:22" x14ac:dyDescent="0.25">
      <c r="A23" s="8" t="s">
        <v>294</v>
      </c>
      <c r="B23" s="638">
        <v>-0.53191756848334315</v>
      </c>
      <c r="C23" s="638">
        <v>-0.48543165234277641</v>
      </c>
      <c r="D23" s="638">
        <v>-0.56374346039781942</v>
      </c>
      <c r="E23" s="638">
        <v>-0.51839119593891447</v>
      </c>
      <c r="F23" s="638">
        <v>-0.53203470123247654</v>
      </c>
      <c r="G23" s="638">
        <v>-0.51567641176471202</v>
      </c>
      <c r="H23" s="638">
        <v>-0.53836513441069533</v>
      </c>
      <c r="I23" s="638">
        <v>-0.52437718062346783</v>
      </c>
      <c r="J23" s="638">
        <v>-0.53818673948602491</v>
      </c>
      <c r="K23" s="638">
        <v>-0.52948597529151409</v>
      </c>
      <c r="L23" s="638">
        <v>-0.51292594177862849</v>
      </c>
      <c r="M23" s="638">
        <v>-0.51496127748369913</v>
      </c>
      <c r="N23" s="638">
        <v>-0.54931369041613531</v>
      </c>
      <c r="O23" s="638">
        <v>-0.55459706048722768</v>
      </c>
      <c r="P23" s="638">
        <v>-0.53871944737594213</v>
      </c>
      <c r="Q23" s="638">
        <v>-0.54668290325587188</v>
      </c>
      <c r="R23" s="638">
        <v>-0.51987699017626188</v>
      </c>
      <c r="S23" s="638">
        <v>-0.53384973769873822</v>
      </c>
      <c r="T23" s="638">
        <v>-0.53885030879392759</v>
      </c>
      <c r="U23" s="638">
        <v>-0.54011089257816003</v>
      </c>
      <c r="V23" s="638">
        <v>-0.53778008370322083</v>
      </c>
    </row>
    <row r="24" spans="1:22" x14ac:dyDescent="0.25">
      <c r="A24" s="8" t="s">
        <v>295</v>
      </c>
      <c r="B24" s="638">
        <v>-0.20776062115316507</v>
      </c>
      <c r="C24" s="638">
        <v>-0.19887889256764293</v>
      </c>
      <c r="D24" s="638">
        <v>-0.201008121228406</v>
      </c>
      <c r="E24" s="638">
        <v>-0.21077926214190676</v>
      </c>
      <c r="F24" s="638">
        <v>-0.18057198642069741</v>
      </c>
      <c r="G24" s="638">
        <v>-0.19216202314878422</v>
      </c>
      <c r="H24" s="638">
        <v>-0.18443862540112288</v>
      </c>
      <c r="I24" s="638">
        <v>-0.1659796190626244</v>
      </c>
      <c r="J24" s="638">
        <v>-0.18478160309339195</v>
      </c>
      <c r="K24" s="638">
        <v>-0.19169620444907159</v>
      </c>
      <c r="L24" s="638">
        <v>-0.20178399644381242</v>
      </c>
      <c r="M24" s="638">
        <v>-0.16324920635120924</v>
      </c>
      <c r="N24" s="638">
        <v>-0.15155119170244913</v>
      </c>
      <c r="O24" s="638">
        <v>-0.17721457548225131</v>
      </c>
      <c r="P24" s="638">
        <v>-0.22176052789382686</v>
      </c>
      <c r="Q24" s="638">
        <v>-0.18887997501947001</v>
      </c>
      <c r="R24" s="638">
        <v>-0.19082923801225804</v>
      </c>
      <c r="S24" s="638">
        <v>-0.20253595207250738</v>
      </c>
      <c r="T24" s="638">
        <v>-0.19321448616076609</v>
      </c>
      <c r="U24" s="638">
        <v>-0.14123114980236681</v>
      </c>
      <c r="V24" s="638">
        <v>-0.18936672044457903</v>
      </c>
    </row>
    <row r="25" spans="1:22" x14ac:dyDescent="0.25">
      <c r="A25" s="8" t="s">
        <v>296</v>
      </c>
      <c r="B25" s="638">
        <v>-0.19367836033020211</v>
      </c>
      <c r="C25" s="638">
        <v>-0.19238152866426475</v>
      </c>
      <c r="D25" s="638">
        <v>-0.18274522373778981</v>
      </c>
      <c r="E25" s="638">
        <v>-0.16290561783876201</v>
      </c>
      <c r="F25" s="638">
        <v>-0.14558480273857882</v>
      </c>
      <c r="G25" s="638">
        <v>-0.21173482564802576</v>
      </c>
      <c r="H25" s="638">
        <v>-0.1218945260632516</v>
      </c>
      <c r="I25" s="638">
        <v>-0.22263705961091979</v>
      </c>
      <c r="J25" s="638">
        <v>-0.19486242602617138</v>
      </c>
      <c r="K25" s="638">
        <v>-0.2003536621948584</v>
      </c>
      <c r="L25" s="638">
        <v>-0.18059410773038323</v>
      </c>
      <c r="M25" s="638">
        <v>-0.17844740688287758</v>
      </c>
      <c r="N25" s="638">
        <v>-0.17501915117566713</v>
      </c>
      <c r="O25" s="638">
        <v>-0.20304907343437958</v>
      </c>
      <c r="P25" s="638">
        <v>-0.19162057142101388</v>
      </c>
      <c r="Q25" s="638">
        <v>-0.1724284113574992</v>
      </c>
      <c r="R25" s="638">
        <v>-0.18972358480123655</v>
      </c>
      <c r="S25" s="638">
        <v>-0.11640706049190792</v>
      </c>
      <c r="T25" s="638">
        <v>-0.13441660054244137</v>
      </c>
      <c r="U25" s="638">
        <v>-0.16566658646762095</v>
      </c>
      <c r="V25" s="638">
        <v>-0.19851469542736899</v>
      </c>
    </row>
    <row r="26" spans="1:22" x14ac:dyDescent="0.25">
      <c r="A26" s="8" t="s">
        <v>297</v>
      </c>
      <c r="B26" s="638">
        <v>-0.42149482593436649</v>
      </c>
      <c r="C26" s="638">
        <v>-0.41618339811529192</v>
      </c>
      <c r="D26" s="638">
        <v>-0.41872694100487801</v>
      </c>
      <c r="E26" s="638">
        <v>-0.4454073890287179</v>
      </c>
      <c r="F26" s="638">
        <v>-0.44948974776288858</v>
      </c>
      <c r="G26" s="638">
        <v>-0.43574622343921315</v>
      </c>
      <c r="H26" s="638">
        <v>-0.42593056220366815</v>
      </c>
      <c r="I26" s="638">
        <v>-0.26854880075949777</v>
      </c>
      <c r="J26" s="638">
        <v>-0.46167041975375783</v>
      </c>
      <c r="K26" s="638">
        <v>-0.32850438512763863</v>
      </c>
      <c r="L26" s="638">
        <v>-0.50553469841630683</v>
      </c>
      <c r="M26" s="638">
        <v>-0.50837803983597141</v>
      </c>
      <c r="N26" s="638">
        <v>-0.42691937662920765</v>
      </c>
      <c r="O26" s="638">
        <v>-0.41938197335189298</v>
      </c>
      <c r="P26" s="638">
        <v>-0.4765885314887901</v>
      </c>
      <c r="Q26" s="638">
        <v>-0.44298610853843806</v>
      </c>
      <c r="R26" s="638">
        <v>-0.44656013583122428</v>
      </c>
      <c r="S26" s="638">
        <v>-0.45747837431795879</v>
      </c>
      <c r="T26" s="638">
        <v>-0.42612633424753632</v>
      </c>
      <c r="U26" s="638">
        <v>-0.45472131252575487</v>
      </c>
      <c r="V26" s="638">
        <v>-0.49340333740655662</v>
      </c>
    </row>
    <row r="27" spans="1:22" x14ac:dyDescent="0.25">
      <c r="A27" s="8" t="s">
        <v>298</v>
      </c>
      <c r="B27" s="638">
        <v>-0.12144605238897418</v>
      </c>
      <c r="C27" s="638">
        <v>-5.7436829909591508E-2</v>
      </c>
      <c r="D27" s="638">
        <v>-0.10705041745607689</v>
      </c>
      <c r="E27" s="638">
        <v>-0.16752677213041192</v>
      </c>
      <c r="F27" s="638">
        <v>-0.15335329051103197</v>
      </c>
      <c r="G27" s="638">
        <v>-0.13551326780117481</v>
      </c>
      <c r="H27" s="638">
        <v>-0.13792801571296057</v>
      </c>
      <c r="I27" s="638">
        <v>-2.7304558318909863E-2</v>
      </c>
      <c r="J27" s="638">
        <v>-0.18211270728625562</v>
      </c>
      <c r="K27" s="638">
        <v>-0.14869441319693738</v>
      </c>
      <c r="L27" s="638">
        <v>-9.4105231442898687E-2</v>
      </c>
      <c r="M27" s="638">
        <v>-0.13647745969975478</v>
      </c>
      <c r="N27" s="638">
        <v>-9.536864326595719E-2</v>
      </c>
      <c r="O27" s="638">
        <v>-0.16393326495831112</v>
      </c>
      <c r="P27" s="638">
        <v>-0.14297591331825704</v>
      </c>
      <c r="Q27" s="638">
        <v>-0.16265930012981183</v>
      </c>
      <c r="R27" s="638">
        <v>-0.15679290723806902</v>
      </c>
      <c r="S27" s="638">
        <v>-0.13544905901291229</v>
      </c>
      <c r="T27" s="638">
        <v>-0.11594168261539932</v>
      </c>
      <c r="U27" s="638">
        <v>-9.2760602274678791E-2</v>
      </c>
      <c r="V27" s="638">
        <v>-0.11135955055673581</v>
      </c>
    </row>
    <row r="28" spans="1:22" x14ac:dyDescent="0.25">
      <c r="A28" s="8" t="s">
        <v>299</v>
      </c>
      <c r="B28" s="638">
        <v>-5.9952424640561608E-2</v>
      </c>
      <c r="C28" s="638">
        <v>-1.9482830980658741E-2</v>
      </c>
      <c r="D28" s="638">
        <v>-7.9036649032283829E-2</v>
      </c>
      <c r="E28" s="638">
        <v>-6.6057591767804999E-2</v>
      </c>
      <c r="F28" s="638">
        <v>-0.10310439150240917</v>
      </c>
      <c r="G28" s="638">
        <v>-0.10188252854258191</v>
      </c>
      <c r="H28" s="638">
        <v>-6.6306176204707523E-2</v>
      </c>
      <c r="I28" s="638">
        <v>-9.4628661411151282E-2</v>
      </c>
      <c r="J28" s="638">
        <v>-8.0735617623460459E-2</v>
      </c>
      <c r="K28" s="638">
        <v>-6.8938350956186667E-2</v>
      </c>
      <c r="L28" s="638">
        <v>0.11221674644096014</v>
      </c>
      <c r="M28" s="638">
        <v>0.11365498705226385</v>
      </c>
      <c r="N28" s="638">
        <v>-5.2986165904312654E-3</v>
      </c>
      <c r="O28" s="638">
        <v>-4.2377013049403854E-2</v>
      </c>
      <c r="P28" s="638">
        <v>-0.13001046526911261</v>
      </c>
      <c r="Q28" s="638">
        <v>-0.15149852806585634</v>
      </c>
      <c r="R28" s="638">
        <v>-0.12759364256048031</v>
      </c>
      <c r="S28" s="638">
        <v>-7.576329904720655E-2</v>
      </c>
      <c r="T28" s="638">
        <v>-7.6419009639670354E-2</v>
      </c>
      <c r="U28" s="638">
        <v>-9.3695090477868365E-2</v>
      </c>
      <c r="V28" s="638">
        <v>-2.9784551923264305E-2</v>
      </c>
    </row>
    <row r="29" spans="1:22" x14ac:dyDescent="0.25">
      <c r="A29" s="8" t="s">
        <v>300</v>
      </c>
      <c r="B29" s="638">
        <v>-0.21600545720955608</v>
      </c>
      <c r="C29" s="638">
        <v>-0.21631120052011885</v>
      </c>
      <c r="D29" s="638">
        <v>-0.20202795101299761</v>
      </c>
      <c r="E29" s="638">
        <v>-0.22023090338307658</v>
      </c>
      <c r="F29" s="638">
        <v>-0.22340238867319509</v>
      </c>
      <c r="G29" s="638">
        <v>-0.2070193836757919</v>
      </c>
      <c r="H29" s="638">
        <v>-0.22499070247174238</v>
      </c>
      <c r="I29" s="638">
        <v>-0.21439303664497675</v>
      </c>
      <c r="J29" s="638">
        <v>-0.22119702814096437</v>
      </c>
      <c r="K29" s="638">
        <v>-0.21188235800071378</v>
      </c>
      <c r="L29" s="638">
        <v>-0.14629993617918191</v>
      </c>
      <c r="M29" s="638">
        <v>-0.22637436126912711</v>
      </c>
      <c r="N29" s="638">
        <v>-0.23382850313361561</v>
      </c>
      <c r="O29" s="638">
        <v>-0.20384195660056112</v>
      </c>
      <c r="P29" s="638">
        <v>-0.2131869827762701</v>
      </c>
      <c r="Q29" s="638">
        <v>-0.2180985635405033</v>
      </c>
      <c r="R29" s="638">
        <v>-0.17092836477969398</v>
      </c>
      <c r="S29" s="638">
        <v>-0.25779507725194079</v>
      </c>
      <c r="T29" s="638">
        <v>-0.19231050561453972</v>
      </c>
      <c r="U29" s="638">
        <v>-0.21862206775252016</v>
      </c>
      <c r="V29" s="638">
        <v>-0.22594058046472806</v>
      </c>
    </row>
    <row r="30" spans="1:22" x14ac:dyDescent="0.25">
      <c r="A30" s="8" t="s">
        <v>301</v>
      </c>
      <c r="B30" s="638">
        <v>-0.47111169454762725</v>
      </c>
      <c r="C30" s="638">
        <v>-0.47046625509932988</v>
      </c>
      <c r="D30" s="638">
        <v>-0.47785696949363787</v>
      </c>
      <c r="E30" s="638">
        <v>-0.46293403151393797</v>
      </c>
      <c r="F30" s="638">
        <v>-0.43753612935942682</v>
      </c>
      <c r="G30" s="638">
        <v>-0.48990602787419735</v>
      </c>
      <c r="H30" s="638">
        <v>-0.46617133059166566</v>
      </c>
      <c r="I30" s="638">
        <v>-0.48175654231624238</v>
      </c>
      <c r="J30" s="638">
        <v>-0.46847969391355382</v>
      </c>
      <c r="K30" s="638">
        <v>-0.47356724125267935</v>
      </c>
      <c r="L30" s="638">
        <v>-0.5163377894478135</v>
      </c>
      <c r="M30" s="638">
        <v>-0.45409063250665482</v>
      </c>
      <c r="N30" s="638">
        <v>-0.48168566325623396</v>
      </c>
      <c r="O30" s="638">
        <v>-0.47340380823159628</v>
      </c>
      <c r="P30" s="638">
        <v>-0.46593387254390356</v>
      </c>
      <c r="Q30" s="638">
        <v>-0.47384740327058311</v>
      </c>
      <c r="R30" s="638">
        <v>-0.4815853279080321</v>
      </c>
      <c r="S30" s="638">
        <v>-0.46743043727192796</v>
      </c>
      <c r="T30" s="638">
        <v>-0.47327444787840073</v>
      </c>
      <c r="U30" s="638">
        <v>-0.47455200158101934</v>
      </c>
      <c r="V30" s="638">
        <v>-0.47533870165275754</v>
      </c>
    </row>
    <row r="31" spans="1:22" x14ac:dyDescent="0.25">
      <c r="A31" s="8" t="s">
        <v>302</v>
      </c>
      <c r="B31" s="638">
        <v>0.42858674979229527</v>
      </c>
      <c r="C31" s="638">
        <v>0.4308276828214363</v>
      </c>
      <c r="D31" s="638">
        <v>0.43248859734968131</v>
      </c>
      <c r="E31" s="638">
        <v>0.43503264334068864</v>
      </c>
      <c r="F31" s="638">
        <v>0.4372378772466321</v>
      </c>
      <c r="G31" s="638">
        <v>0.44823632272264852</v>
      </c>
      <c r="H31" s="638">
        <v>0.4491591749340445</v>
      </c>
      <c r="I31" s="638">
        <v>0.45237206887210696</v>
      </c>
      <c r="J31" s="638">
        <v>0.43268597225958777</v>
      </c>
      <c r="K31" s="638">
        <v>0.45907261620537881</v>
      </c>
      <c r="L31" s="638">
        <v>0.45247228674525708</v>
      </c>
      <c r="M31" s="638">
        <v>0.46376578940282381</v>
      </c>
      <c r="N31" s="638">
        <v>0.50206941441550212</v>
      </c>
      <c r="O31" s="638">
        <v>0.42570266063807122</v>
      </c>
      <c r="P31" s="638">
        <v>0.3835349857464353</v>
      </c>
      <c r="Q31" s="638">
        <v>0.42495617949761877</v>
      </c>
      <c r="R31" s="638">
        <v>0.41777810582150382</v>
      </c>
      <c r="S31" s="638">
        <v>0.43229455425840208</v>
      </c>
      <c r="T31" s="638">
        <v>0.43277070113956401</v>
      </c>
      <c r="U31" s="638">
        <v>0.42383547010081701</v>
      </c>
      <c r="V31" s="638">
        <v>0.45839260747548383</v>
      </c>
    </row>
    <row r="32" spans="1:22" x14ac:dyDescent="0.25">
      <c r="A32" s="8" t="s">
        <v>303</v>
      </c>
      <c r="B32" s="638">
        <v>-0.17978211380652881</v>
      </c>
      <c r="C32" s="638">
        <v>-0.14050508715298371</v>
      </c>
      <c r="D32" s="638">
        <v>-0.12118417786406252</v>
      </c>
      <c r="E32" s="638">
        <v>-0.12760005786544051</v>
      </c>
      <c r="F32" s="638">
        <v>-0.15249187606683998</v>
      </c>
      <c r="G32" s="638">
        <v>-0.18814171793747453</v>
      </c>
      <c r="H32" s="638">
        <v>-7.3108578364322468E-2</v>
      </c>
      <c r="I32" s="638">
        <v>-0.11954676436427894</v>
      </c>
      <c r="J32" s="638">
        <v>-0.12651733653998828</v>
      </c>
      <c r="K32" s="638">
        <v>-0.19775816809579733</v>
      </c>
      <c r="L32" s="638">
        <v>-0.19084160334227707</v>
      </c>
      <c r="M32" s="638">
        <v>-0.19913324645316738</v>
      </c>
      <c r="N32" s="638">
        <v>-0.15777421202736649</v>
      </c>
      <c r="O32" s="638">
        <v>-0.13959758233178174</v>
      </c>
      <c r="P32" s="638">
        <v>-0.14038120753174796</v>
      </c>
      <c r="Q32" s="638">
        <v>-0.10527788280296768</v>
      </c>
      <c r="R32" s="638">
        <v>-0.11398559370557297</v>
      </c>
      <c r="S32" s="638">
        <v>-0.16900623372657414</v>
      </c>
      <c r="T32" s="638">
        <v>-9.5692662684666668E-2</v>
      </c>
      <c r="U32" s="638">
        <v>-0.10942071642413524</v>
      </c>
      <c r="V32" s="638">
        <v>-0.11788732476934294</v>
      </c>
    </row>
    <row r="33" spans="1:22" x14ac:dyDescent="0.25">
      <c r="A33" s="8" t="s">
        <v>304</v>
      </c>
      <c r="B33" s="638">
        <v>-0.47558641080092773</v>
      </c>
      <c r="C33" s="638">
        <v>-0.48126569714276074</v>
      </c>
      <c r="D33" s="638">
        <v>-0.49668439480600884</v>
      </c>
      <c r="E33" s="638">
        <v>-0.49783184233858352</v>
      </c>
      <c r="F33" s="638">
        <v>-0.47130592701958179</v>
      </c>
      <c r="G33" s="638">
        <v>-0.50568799820004928</v>
      </c>
      <c r="H33" s="638">
        <v>-0.48155582005578929</v>
      </c>
      <c r="I33" s="638">
        <v>-0.48120220569346212</v>
      </c>
      <c r="J33" s="638">
        <v>-0.4888143029429759</v>
      </c>
      <c r="K33" s="638">
        <v>-0.48197434330111361</v>
      </c>
      <c r="L33" s="638">
        <v>-0.41586508653358645</v>
      </c>
      <c r="M33" s="638">
        <v>-0.43989845783625214</v>
      </c>
      <c r="N33" s="638">
        <v>-0.45709769770223119</v>
      </c>
      <c r="O33" s="638">
        <v>-0.55375499882371404</v>
      </c>
      <c r="P33" s="638">
        <v>-0.55270751594319767</v>
      </c>
      <c r="Q33" s="638">
        <v>-0.54634904116206928</v>
      </c>
      <c r="R33" s="638">
        <v>-0.53444448579327708</v>
      </c>
      <c r="S33" s="638">
        <v>-0.48453946782169421</v>
      </c>
      <c r="T33" s="638">
        <v>-0.46860462229727207</v>
      </c>
      <c r="U33" s="638">
        <v>-0.54836839099902879</v>
      </c>
      <c r="V33" s="638">
        <v>-0.54239778559846941</v>
      </c>
    </row>
    <row r="34" spans="1:22" x14ac:dyDescent="0.25">
      <c r="A34" s="8" t="s">
        <v>305</v>
      </c>
      <c r="B34" s="638">
        <v>-0.20290584012588475</v>
      </c>
      <c r="C34" s="638">
        <v>-0.26659682302821741</v>
      </c>
      <c r="D34" s="638">
        <v>-0.26712477698396891</v>
      </c>
      <c r="E34" s="638">
        <v>-0.22228147813839289</v>
      </c>
      <c r="F34" s="638">
        <v>-0.23441572047712983</v>
      </c>
      <c r="G34" s="638">
        <v>-0.23462055855411362</v>
      </c>
      <c r="H34" s="638">
        <v>-0.28872650712829229</v>
      </c>
      <c r="I34" s="638">
        <v>-0.16838695238534812</v>
      </c>
      <c r="J34" s="638">
        <v>-0.23607412430068517</v>
      </c>
      <c r="K34" s="638">
        <v>-0.22050991626549779</v>
      </c>
      <c r="L34" s="638">
        <v>-0.26339113673102832</v>
      </c>
      <c r="M34" s="638">
        <v>-0.19930260340353417</v>
      </c>
      <c r="N34" s="638">
        <v>-0.25288943466349328</v>
      </c>
      <c r="O34" s="638">
        <v>-0.2446016586852866</v>
      </c>
      <c r="P34" s="638">
        <v>-0.3104155368392264</v>
      </c>
      <c r="Q34" s="638">
        <v>-0.23408639609635754</v>
      </c>
      <c r="R34" s="638">
        <v>-0.25453155158628815</v>
      </c>
      <c r="S34" s="638">
        <v>-0.25664087867417135</v>
      </c>
      <c r="T34" s="638">
        <v>-0.24666773030451888</v>
      </c>
      <c r="U34" s="638">
        <v>-0.2946271002242738</v>
      </c>
      <c r="V34" s="638">
        <v>-0.25774395553148716</v>
      </c>
    </row>
    <row r="35" spans="1:22" x14ac:dyDescent="0.25">
      <c r="A35" s="8" t="s">
        <v>306</v>
      </c>
      <c r="B35" s="638">
        <v>-0.2783573375381273</v>
      </c>
      <c r="C35" s="638">
        <v>-0.31038526603186001</v>
      </c>
      <c r="D35" s="638">
        <v>-0.24996860362874901</v>
      </c>
      <c r="E35" s="638">
        <v>-0.27685176619254576</v>
      </c>
      <c r="F35" s="638">
        <v>-0.2571062667350455</v>
      </c>
      <c r="G35" s="638">
        <v>-0.27166866633807557</v>
      </c>
      <c r="H35" s="638">
        <v>-0.26756275413241604</v>
      </c>
      <c r="I35" s="638">
        <v>-0.24301423378918469</v>
      </c>
      <c r="J35" s="638">
        <v>-0.28435591296244123</v>
      </c>
      <c r="K35" s="638">
        <v>-0.28091604160200095</v>
      </c>
      <c r="L35" s="638">
        <v>-0.19603038188513749</v>
      </c>
      <c r="M35" s="638">
        <v>-0.31959579932574034</v>
      </c>
      <c r="N35" s="638">
        <v>-0.20610198664593782</v>
      </c>
      <c r="O35" s="638">
        <v>-0.33522975569061303</v>
      </c>
      <c r="P35" s="638">
        <v>-0.26158920085814691</v>
      </c>
      <c r="Q35" s="638">
        <v>-0.28934211934158865</v>
      </c>
      <c r="R35" s="638">
        <v>-0.26237180945296812</v>
      </c>
      <c r="S35" s="638">
        <v>-0.29988485329558612</v>
      </c>
      <c r="T35" s="638">
        <v>-0.29918584337791981</v>
      </c>
      <c r="U35" s="638">
        <v>-0.31277068985402945</v>
      </c>
      <c r="V35" s="638">
        <v>-0.34276760100276404</v>
      </c>
    </row>
    <row r="36" spans="1:22" x14ac:dyDescent="0.25">
      <c r="A36" s="9" t="s">
        <v>622</v>
      </c>
      <c r="B36" s="638">
        <f>AVERAGE(B4:B35)</f>
        <v>-0.15251079418187952</v>
      </c>
      <c r="C36" s="638">
        <f t="shared" ref="C36:V36" si="0">AVERAGE(C4:C35)</f>
        <v>-0.13167902563041631</v>
      </c>
      <c r="D36" s="638">
        <f t="shared" si="0"/>
        <v>-0.14343185597841512</v>
      </c>
      <c r="E36" s="638">
        <f t="shared" si="0"/>
        <v>-0.14743560508158701</v>
      </c>
      <c r="F36" s="638">
        <f t="shared" si="0"/>
        <v>-0.14145999748522034</v>
      </c>
      <c r="G36" s="638">
        <f t="shared" si="0"/>
        <v>-0.14159093188635327</v>
      </c>
      <c r="H36" s="638">
        <f t="shared" si="0"/>
        <v>-0.13909831664907737</v>
      </c>
      <c r="I36" s="638">
        <f t="shared" si="0"/>
        <v>-0.12340576511280009</v>
      </c>
      <c r="J36" s="638">
        <f t="shared" si="0"/>
        <v>-0.14165495583352344</v>
      </c>
      <c r="K36" s="638">
        <f t="shared" si="0"/>
        <v>-0.13962715499428935</v>
      </c>
      <c r="L36" s="638">
        <f t="shared" si="0"/>
        <v>-0.11579297294953661</v>
      </c>
      <c r="M36" s="638">
        <f t="shared" si="0"/>
        <v>-0.14436444544310281</v>
      </c>
      <c r="N36" s="638">
        <f t="shared" si="0"/>
        <v>-0.15742754496046302</v>
      </c>
      <c r="O36" s="638">
        <f t="shared" si="0"/>
        <v>-0.15129987916769302</v>
      </c>
      <c r="P36" s="638">
        <f t="shared" si="0"/>
        <v>-0.15642849825539742</v>
      </c>
      <c r="Q36" s="638">
        <f t="shared" si="0"/>
        <v>-0.14347597095630835</v>
      </c>
      <c r="R36" s="638">
        <f t="shared" si="0"/>
        <v>-0.15364451809169583</v>
      </c>
      <c r="S36" s="638">
        <f t="shared" si="0"/>
        <v>-0.15840663736195201</v>
      </c>
      <c r="T36" s="638">
        <f t="shared" si="0"/>
        <v>-0.14750334820940592</v>
      </c>
      <c r="U36" s="638">
        <f t="shared" si="0"/>
        <v>-0.15235080632773357</v>
      </c>
      <c r="V36" s="638">
        <f t="shared" si="0"/>
        <v>-0.15408916044871512</v>
      </c>
    </row>
    <row r="37" spans="1:22" x14ac:dyDescent="0.25">
      <c r="A37" s="9" t="s">
        <v>623</v>
      </c>
      <c r="B37" s="638">
        <f>B36</f>
        <v>-0.15251079418187952</v>
      </c>
      <c r="C37" s="638">
        <f>B37+C36</f>
        <v>-0.28418981981229585</v>
      </c>
      <c r="D37" s="638">
        <f t="shared" ref="D37:V37" si="1">C37+D36</f>
        <v>-0.42762167579071098</v>
      </c>
      <c r="E37" s="638">
        <f t="shared" si="1"/>
        <v>-0.57505728087229802</v>
      </c>
      <c r="F37" s="638">
        <f t="shared" si="1"/>
        <v>-0.71651727835751833</v>
      </c>
      <c r="G37" s="638">
        <f t="shared" si="1"/>
        <v>-0.85810821024387163</v>
      </c>
      <c r="H37" s="638">
        <f t="shared" si="1"/>
        <v>-0.99720652689294897</v>
      </c>
      <c r="I37" s="638">
        <f t="shared" si="1"/>
        <v>-1.1206122920057491</v>
      </c>
      <c r="J37" s="638">
        <f t="shared" si="1"/>
        <v>-1.2622672478392725</v>
      </c>
      <c r="K37" s="638">
        <f t="shared" si="1"/>
        <v>-1.4018944028335618</v>
      </c>
      <c r="L37" s="638">
        <f t="shared" si="1"/>
        <v>-1.5176873757830984</v>
      </c>
      <c r="M37" s="638">
        <f t="shared" si="1"/>
        <v>-1.6620518212262012</v>
      </c>
      <c r="N37" s="638">
        <f t="shared" si="1"/>
        <v>-1.8194793661866642</v>
      </c>
      <c r="O37" s="638">
        <f t="shared" si="1"/>
        <v>-1.9707792453543571</v>
      </c>
      <c r="P37" s="638">
        <f t="shared" si="1"/>
        <v>-2.1272077436097545</v>
      </c>
      <c r="Q37" s="638">
        <f t="shared" si="1"/>
        <v>-2.2706837145660628</v>
      </c>
      <c r="R37" s="638">
        <f t="shared" si="1"/>
        <v>-2.4243282326577584</v>
      </c>
      <c r="S37" s="638">
        <f t="shared" si="1"/>
        <v>-2.5827348700197104</v>
      </c>
      <c r="T37" s="638">
        <f t="shared" si="1"/>
        <v>-2.7302382182291165</v>
      </c>
      <c r="U37" s="638">
        <f t="shared" si="1"/>
        <v>-2.8825890245568502</v>
      </c>
      <c r="V37" s="638">
        <f t="shared" si="1"/>
        <v>-3.0366781850055653</v>
      </c>
    </row>
    <row r="39" spans="1:22" x14ac:dyDescent="0.25">
      <c r="A39" s="3" t="s">
        <v>598</v>
      </c>
      <c r="B39" s="3" t="s">
        <v>624</v>
      </c>
      <c r="C39" s="3" t="s">
        <v>625</v>
      </c>
    </row>
    <row r="40" spans="1:22" x14ac:dyDescent="0.25">
      <c r="A40" s="7" t="s">
        <v>1</v>
      </c>
      <c r="B40" s="638">
        <f>AVERAGE(B4:K4)</f>
        <v>3.2697563084548671E-3</v>
      </c>
      <c r="C40" s="638">
        <f>AVERAGE(M4:V4)</f>
        <v>1.8655177726328711E-2</v>
      </c>
    </row>
    <row r="41" spans="1:22" x14ac:dyDescent="0.25">
      <c r="A41" s="7" t="s">
        <v>18</v>
      </c>
      <c r="B41" s="638">
        <f t="shared" ref="B41:B71" si="2">AVERAGE(B5:K5)</f>
        <v>5.9707177131165592E-2</v>
      </c>
      <c r="C41" s="638">
        <f t="shared" ref="C41:C71" si="3">AVERAGE(M5:V5)</f>
        <v>4.0079401504783667E-2</v>
      </c>
    </row>
    <row r="42" spans="1:22" x14ac:dyDescent="0.25">
      <c r="A42" s="7" t="s">
        <v>19</v>
      </c>
      <c r="B42" s="638">
        <f t="shared" si="2"/>
        <v>-8.0491174222581563E-2</v>
      </c>
      <c r="C42" s="638">
        <f t="shared" si="3"/>
        <v>-8.3722764882276424E-2</v>
      </c>
    </row>
    <row r="43" spans="1:22" x14ac:dyDescent="0.25">
      <c r="A43" s="7" t="s">
        <v>20</v>
      </c>
      <c r="B43" s="638">
        <f t="shared" si="2"/>
        <v>-3.0228075542074805E-2</v>
      </c>
      <c r="C43" s="638">
        <f t="shared" si="3"/>
        <v>-6.9775020151528894E-2</v>
      </c>
    </row>
    <row r="44" spans="1:22" x14ac:dyDescent="0.25">
      <c r="A44" s="7" t="s">
        <v>49</v>
      </c>
      <c r="B44" s="638">
        <f t="shared" si="2"/>
        <v>7.5647131245080805E-4</v>
      </c>
      <c r="C44" s="638">
        <f t="shared" si="3"/>
        <v>-1.5467024615135327E-2</v>
      </c>
    </row>
    <row r="45" spans="1:22" x14ac:dyDescent="0.25">
      <c r="A45" s="7" t="s">
        <v>56</v>
      </c>
      <c r="B45" s="638">
        <f t="shared" si="2"/>
        <v>5.508413522042075E-2</v>
      </c>
      <c r="C45" s="638">
        <f t="shared" si="3"/>
        <v>4.6333857949643391E-2</v>
      </c>
    </row>
    <row r="46" spans="1:22" x14ac:dyDescent="0.25">
      <c r="A46" s="7" t="s">
        <v>82</v>
      </c>
      <c r="B46" s="638">
        <f t="shared" si="2"/>
        <v>-0.11713658684817947</v>
      </c>
      <c r="C46" s="638">
        <f t="shared" si="3"/>
        <v>-0.12313735033622178</v>
      </c>
    </row>
    <row r="47" spans="1:22" x14ac:dyDescent="0.25">
      <c r="A47" s="8" t="s">
        <v>83</v>
      </c>
      <c r="B47" s="638">
        <f t="shared" si="2"/>
        <v>-0.18902938499253483</v>
      </c>
      <c r="C47" s="638">
        <f t="shared" si="3"/>
        <v>-0.19598594191681998</v>
      </c>
    </row>
    <row r="48" spans="1:22" x14ac:dyDescent="0.25">
      <c r="A48" s="8" t="s">
        <v>84</v>
      </c>
      <c r="B48" s="638">
        <f t="shared" si="2"/>
        <v>3.942129124443923E-2</v>
      </c>
      <c r="C48" s="638">
        <f t="shared" si="3"/>
        <v>3.9527544339227311E-2</v>
      </c>
    </row>
    <row r="49" spans="1:3" x14ac:dyDescent="0.25">
      <c r="A49" s="8" t="s">
        <v>106</v>
      </c>
      <c r="B49" s="638">
        <f t="shared" si="2"/>
        <v>-0.21279091098166864</v>
      </c>
      <c r="C49" s="638">
        <f t="shared" si="3"/>
        <v>-0.24038398660238092</v>
      </c>
    </row>
    <row r="50" spans="1:3" x14ac:dyDescent="0.25">
      <c r="A50" s="8" t="s">
        <v>142</v>
      </c>
      <c r="B50" s="638">
        <f t="shared" si="2"/>
        <v>5.5304395928200134E-2</v>
      </c>
      <c r="C50" s="638">
        <f t="shared" si="3"/>
        <v>4.9095396392015538E-2</v>
      </c>
    </row>
    <row r="51" spans="1:3" x14ac:dyDescent="0.25">
      <c r="A51" s="8" t="s">
        <v>143</v>
      </c>
      <c r="B51" s="638">
        <f t="shared" si="2"/>
        <v>-0.12461035065058923</v>
      </c>
      <c r="C51" s="638">
        <f t="shared" si="3"/>
        <v>-0.11433513160144763</v>
      </c>
    </row>
    <row r="52" spans="1:3" x14ac:dyDescent="0.25">
      <c r="A52" s="8" t="s">
        <v>621</v>
      </c>
      <c r="B52" s="638">
        <f t="shared" si="2"/>
        <v>6.3701467413306914E-2</v>
      </c>
      <c r="C52" s="638">
        <f t="shared" si="3"/>
        <v>8.0008002488414862E-3</v>
      </c>
    </row>
    <row r="53" spans="1:3" x14ac:dyDescent="0.25">
      <c r="A53" s="8" t="s">
        <v>244</v>
      </c>
      <c r="B53" s="638">
        <f t="shared" si="2"/>
        <v>-0.10677925465694223</v>
      </c>
      <c r="C53" s="638">
        <f t="shared" si="3"/>
        <v>-0.15911811195058731</v>
      </c>
    </row>
    <row r="54" spans="1:3" x14ac:dyDescent="0.25">
      <c r="A54" s="8" t="s">
        <v>245</v>
      </c>
      <c r="B54" s="638">
        <f t="shared" si="2"/>
        <v>0.19904772840221213</v>
      </c>
      <c r="C54" s="638">
        <f t="shared" si="3"/>
        <v>0.2054711593052112</v>
      </c>
    </row>
    <row r="55" spans="1:3" x14ac:dyDescent="0.25">
      <c r="A55" s="8" t="s">
        <v>288</v>
      </c>
      <c r="B55" s="638">
        <f t="shared" si="2"/>
        <v>-3.6126180076739935E-2</v>
      </c>
      <c r="C55" s="638">
        <f t="shared" si="3"/>
        <v>-5.6855967444807906E-2</v>
      </c>
    </row>
    <row r="56" spans="1:3" x14ac:dyDescent="0.25">
      <c r="A56" s="8" t="s">
        <v>291</v>
      </c>
      <c r="B56" s="638">
        <f t="shared" si="2"/>
        <v>-0.43010066287236609</v>
      </c>
      <c r="C56" s="638">
        <f t="shared" si="3"/>
        <v>-0.44536853187215064</v>
      </c>
    </row>
    <row r="57" spans="1:3" x14ac:dyDescent="0.25">
      <c r="A57" s="8" t="s">
        <v>292</v>
      </c>
      <c r="B57" s="638">
        <f t="shared" si="2"/>
        <v>-0.51128680201511101</v>
      </c>
      <c r="C57" s="638">
        <f t="shared" si="3"/>
        <v>-0.5133483532466433</v>
      </c>
    </row>
    <row r="58" spans="1:3" x14ac:dyDescent="0.25">
      <c r="A58" s="8" t="s">
        <v>293</v>
      </c>
      <c r="B58" s="638">
        <f t="shared" si="2"/>
        <v>-0.23611910528492969</v>
      </c>
      <c r="C58" s="638">
        <f t="shared" si="3"/>
        <v>-0.26258073077754779</v>
      </c>
    </row>
    <row r="59" spans="1:3" x14ac:dyDescent="0.25">
      <c r="A59" s="8" t="s">
        <v>294</v>
      </c>
      <c r="B59" s="638">
        <f t="shared" si="2"/>
        <v>-0.52776100199717446</v>
      </c>
      <c r="C59" s="638">
        <f t="shared" si="3"/>
        <v>-0.5374742391969185</v>
      </c>
    </row>
    <row r="60" spans="1:3" x14ac:dyDescent="0.25">
      <c r="A60" s="8" t="s">
        <v>295</v>
      </c>
      <c r="B60" s="638">
        <f t="shared" si="2"/>
        <v>-0.19180569586668131</v>
      </c>
      <c r="C60" s="638">
        <f t="shared" si="3"/>
        <v>-0.1819833022941684</v>
      </c>
    </row>
    <row r="61" spans="1:3" x14ac:dyDescent="0.25">
      <c r="A61" s="8" t="s">
        <v>296</v>
      </c>
      <c r="B61" s="638">
        <f t="shared" si="2"/>
        <v>-0.18287780328528241</v>
      </c>
      <c r="C61" s="638">
        <f t="shared" si="3"/>
        <v>-0.17252931420020129</v>
      </c>
    </row>
    <row r="62" spans="1:3" x14ac:dyDescent="0.25">
      <c r="A62" s="8" t="s">
        <v>297</v>
      </c>
      <c r="B62" s="638">
        <f t="shared" si="2"/>
        <v>-0.40717026931299188</v>
      </c>
      <c r="C62" s="638">
        <f t="shared" si="3"/>
        <v>-0.45525435241733314</v>
      </c>
    </row>
    <row r="63" spans="1:3" x14ac:dyDescent="0.25">
      <c r="A63" s="8" t="s">
        <v>298</v>
      </c>
      <c r="B63" s="638">
        <f t="shared" si="2"/>
        <v>-0.12383663247123247</v>
      </c>
      <c r="C63" s="638">
        <f t="shared" si="3"/>
        <v>-0.1313718383069887</v>
      </c>
    </row>
    <row r="64" spans="1:3" x14ac:dyDescent="0.25">
      <c r="A64" s="8" t="s">
        <v>299</v>
      </c>
      <c r="B64" s="638">
        <f t="shared" si="2"/>
        <v>-7.401252226618063E-2</v>
      </c>
      <c r="C64" s="638">
        <f t="shared" si="3"/>
        <v>-6.1878522957103013E-2</v>
      </c>
    </row>
    <row r="65" spans="1:3" x14ac:dyDescent="0.25">
      <c r="A65" s="8" t="s">
        <v>300</v>
      </c>
      <c r="B65" s="638">
        <f t="shared" si="2"/>
        <v>-0.21574604097331332</v>
      </c>
      <c r="C65" s="638">
        <f t="shared" si="3"/>
        <v>-0.21609269631834999</v>
      </c>
    </row>
    <row r="66" spans="1:3" x14ac:dyDescent="0.25">
      <c r="A66" s="8" t="s">
        <v>301</v>
      </c>
      <c r="B66" s="638">
        <f t="shared" si="2"/>
        <v>-0.46997859159622984</v>
      </c>
      <c r="C66" s="638">
        <f t="shared" si="3"/>
        <v>-0.47211422961011096</v>
      </c>
    </row>
    <row r="67" spans="1:3" x14ac:dyDescent="0.25">
      <c r="A67" s="8" t="s">
        <v>302</v>
      </c>
      <c r="B67" s="638">
        <f t="shared" si="2"/>
        <v>0.44056997055445002</v>
      </c>
      <c r="C67" s="638">
        <f t="shared" si="3"/>
        <v>0.43651004684962214</v>
      </c>
    </row>
    <row r="68" spans="1:3" x14ac:dyDescent="0.25">
      <c r="A68" s="8" t="s">
        <v>303</v>
      </c>
      <c r="B68" s="638">
        <f t="shared" si="2"/>
        <v>-0.14266358780577174</v>
      </c>
      <c r="C68" s="638">
        <f t="shared" si="3"/>
        <v>-0.13481566624573232</v>
      </c>
    </row>
    <row r="69" spans="1:3" x14ac:dyDescent="0.25">
      <c r="A69" s="8" t="s">
        <v>304</v>
      </c>
      <c r="B69" s="638">
        <f t="shared" si="2"/>
        <v>-0.48619089423012529</v>
      </c>
      <c r="C69" s="638">
        <f t="shared" si="3"/>
        <v>-0.51281624639772061</v>
      </c>
    </row>
    <row r="70" spans="1:3" x14ac:dyDescent="0.25">
      <c r="A70" s="8" t="s">
        <v>305</v>
      </c>
      <c r="B70" s="638">
        <f t="shared" si="2"/>
        <v>-0.23416426973875307</v>
      </c>
      <c r="C70" s="638">
        <f t="shared" si="3"/>
        <v>-0.25515068460086376</v>
      </c>
    </row>
    <row r="71" spans="1:3" x14ac:dyDescent="0.25">
      <c r="A71" s="8" t="s">
        <v>306</v>
      </c>
      <c r="B71" s="638">
        <f t="shared" si="2"/>
        <v>-0.2720186848950446</v>
      </c>
      <c r="C71" s="638">
        <f t="shared" si="3"/>
        <v>-0.29288396588452947</v>
      </c>
    </row>
  </sheetData>
  <mergeCells count="2">
    <mergeCell ref="A2:A3"/>
    <mergeCell ref="B2:V2"/>
  </mergeCells>
  <pageMargins left="0.7" right="0.7" top="0.75" bottom="0.75" header="0.3" footer="0.3"/>
  <pageSetup scale="55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32C5E-8ADE-4E39-A9B6-0CE08427A674}">
  <dimension ref="B2:L40"/>
  <sheetViews>
    <sheetView workbookViewId="0">
      <selection activeCell="B72" sqref="B72"/>
    </sheetView>
  </sheetViews>
  <sheetFormatPr defaultRowHeight="15" x14ac:dyDescent="0.25"/>
  <cols>
    <col min="12" max="12" width="11.42578125" bestFit="1" customWidth="1"/>
  </cols>
  <sheetData>
    <row r="2" spans="2:12" ht="15.75" thickBot="1" x14ac:dyDescent="0.3">
      <c r="B2" s="1057" t="s">
        <v>627</v>
      </c>
      <c r="C2" s="1057"/>
      <c r="D2" s="1057"/>
      <c r="E2" s="1057"/>
      <c r="F2" s="1057"/>
      <c r="G2" s="1057"/>
      <c r="H2" s="1057"/>
      <c r="I2" s="558"/>
    </row>
    <row r="3" spans="2:12" ht="15.75" thickTop="1" x14ac:dyDescent="0.25">
      <c r="B3" s="1058" t="s">
        <v>626</v>
      </c>
      <c r="C3" s="1060" t="s">
        <v>662</v>
      </c>
      <c r="D3" s="1061"/>
      <c r="E3" s="1061"/>
      <c r="F3" s="1061" t="s">
        <v>628</v>
      </c>
      <c r="G3" s="1061"/>
      <c r="H3" s="1062"/>
      <c r="I3" s="558"/>
      <c r="J3" s="10" t="s">
        <v>656</v>
      </c>
      <c r="K3" s="11" t="s">
        <v>630</v>
      </c>
      <c r="L3" s="10" t="s">
        <v>657</v>
      </c>
    </row>
    <row r="4" spans="2:12" ht="15.75" thickBot="1" x14ac:dyDescent="0.3">
      <c r="B4" s="1059"/>
      <c r="C4" s="559" t="s">
        <v>629</v>
      </c>
      <c r="D4" s="560" t="s">
        <v>15</v>
      </c>
      <c r="E4" s="560" t="s">
        <v>630</v>
      </c>
      <c r="F4" s="560" t="s">
        <v>629</v>
      </c>
      <c r="G4" s="560" t="s">
        <v>15</v>
      </c>
      <c r="H4" s="561" t="s">
        <v>630</v>
      </c>
      <c r="I4" s="558"/>
      <c r="J4" s="12" t="s">
        <v>652</v>
      </c>
      <c r="K4" s="639" t="s">
        <v>663</v>
      </c>
      <c r="L4" s="13" t="s">
        <v>659</v>
      </c>
    </row>
    <row r="5" spans="2:12" ht="15.75" thickTop="1" x14ac:dyDescent="0.25">
      <c r="B5" s="562" t="s">
        <v>652</v>
      </c>
      <c r="C5" s="563">
        <v>0.11969048202864263</v>
      </c>
      <c r="D5" s="564">
        <v>32</v>
      </c>
      <c r="E5" s="565" t="s">
        <v>663</v>
      </c>
      <c r="F5" s="566">
        <v>0.95470447002659831</v>
      </c>
      <c r="G5" s="564">
        <v>32</v>
      </c>
      <c r="H5" s="567">
        <v>0.19576710461848698</v>
      </c>
      <c r="I5" s="558"/>
      <c r="J5" s="12" t="s">
        <v>653</v>
      </c>
      <c r="K5" s="640">
        <v>0.15778489606873281</v>
      </c>
      <c r="L5" s="13" t="s">
        <v>659</v>
      </c>
    </row>
    <row r="6" spans="2:12" ht="15.75" thickBot="1" x14ac:dyDescent="0.3">
      <c r="B6" s="568" t="s">
        <v>653</v>
      </c>
      <c r="C6" s="569">
        <v>0.13337239371892728</v>
      </c>
      <c r="D6" s="570">
        <v>32</v>
      </c>
      <c r="E6" s="571">
        <v>0.15778489606873281</v>
      </c>
      <c r="F6" s="571">
        <v>0.95235796634288694</v>
      </c>
      <c r="G6" s="570">
        <v>32</v>
      </c>
      <c r="H6" s="572">
        <v>0.16810257294442579</v>
      </c>
      <c r="I6" s="558"/>
    </row>
    <row r="7" spans="2:12" ht="15.75" thickTop="1" x14ac:dyDescent="0.25">
      <c r="B7" s="1056" t="s">
        <v>654</v>
      </c>
      <c r="C7" s="1056"/>
      <c r="D7" s="1056"/>
      <c r="E7" s="1056"/>
      <c r="F7" s="1056"/>
      <c r="G7" s="1056"/>
      <c r="H7" s="1056"/>
      <c r="I7" s="558"/>
    </row>
    <row r="8" spans="2:12" x14ac:dyDescent="0.25">
      <c r="B8" s="1056" t="s">
        <v>655</v>
      </c>
      <c r="C8" s="1056"/>
      <c r="D8" s="1056"/>
      <c r="E8" s="1056"/>
      <c r="F8" s="1056"/>
      <c r="G8" s="1056"/>
      <c r="H8" s="1056"/>
      <c r="I8" s="558"/>
    </row>
    <row r="10" spans="2:12" x14ac:dyDescent="0.25">
      <c r="B10" s="1049" t="s">
        <v>660</v>
      </c>
      <c r="C10" s="1049"/>
      <c r="D10" s="1049"/>
      <c r="E10" s="1049"/>
      <c r="F10" s="1049"/>
      <c r="G10" s="1049"/>
    </row>
    <row r="11" spans="2:12" x14ac:dyDescent="0.25">
      <c r="B11" s="1049" t="s">
        <v>661</v>
      </c>
      <c r="C11" s="1049"/>
      <c r="D11" s="1049"/>
      <c r="E11" s="1049"/>
      <c r="F11" s="1049"/>
      <c r="G11" s="1049"/>
    </row>
    <row r="13" spans="2:12" ht="15.75" thickBot="1" x14ac:dyDescent="0.3">
      <c r="B13" s="1050" t="s">
        <v>627</v>
      </c>
      <c r="C13" s="1050"/>
      <c r="D13" s="1050"/>
      <c r="E13" s="1050"/>
      <c r="F13" s="1050"/>
      <c r="G13" s="1050"/>
      <c r="H13" s="1050"/>
      <c r="I13" s="587"/>
    </row>
    <row r="14" spans="2:12" ht="15.75" thickTop="1" x14ac:dyDescent="0.25">
      <c r="B14" s="1051" t="s">
        <v>626</v>
      </c>
      <c r="C14" s="1053" t="s">
        <v>662</v>
      </c>
      <c r="D14" s="1054"/>
      <c r="E14" s="1054"/>
      <c r="F14" s="1054" t="s">
        <v>628</v>
      </c>
      <c r="G14" s="1054"/>
      <c r="H14" s="1055"/>
      <c r="I14" s="587"/>
      <c r="J14" s="10" t="s">
        <v>656</v>
      </c>
      <c r="K14" s="11" t="s">
        <v>630</v>
      </c>
      <c r="L14" s="10" t="s">
        <v>657</v>
      </c>
    </row>
    <row r="15" spans="2:12" ht="15.75" thickBot="1" x14ac:dyDescent="0.3">
      <c r="B15" s="1052"/>
      <c r="C15" s="588" t="s">
        <v>629</v>
      </c>
      <c r="D15" s="589" t="s">
        <v>15</v>
      </c>
      <c r="E15" s="589" t="s">
        <v>630</v>
      </c>
      <c r="F15" s="589" t="s">
        <v>629</v>
      </c>
      <c r="G15" s="589" t="s">
        <v>15</v>
      </c>
      <c r="H15" s="590" t="s">
        <v>630</v>
      </c>
      <c r="I15" s="587"/>
      <c r="J15" s="12" t="s">
        <v>600</v>
      </c>
      <c r="K15" s="641">
        <v>9.7124209593615174E-2</v>
      </c>
      <c r="L15" s="13" t="s">
        <v>659</v>
      </c>
    </row>
    <row r="16" spans="2:12" ht="15.75" thickTop="1" x14ac:dyDescent="0.25">
      <c r="B16" s="591" t="s">
        <v>631</v>
      </c>
      <c r="C16" s="592">
        <v>0.14248982954358325</v>
      </c>
      <c r="D16" s="593">
        <v>32</v>
      </c>
      <c r="E16" s="594">
        <v>9.7124209593615174E-2</v>
      </c>
      <c r="F16" s="594">
        <v>0.92165832181074725</v>
      </c>
      <c r="G16" s="593">
        <v>32</v>
      </c>
      <c r="H16" s="595">
        <v>2.3064445006536968E-2</v>
      </c>
      <c r="I16" s="587"/>
      <c r="J16" s="12" t="s">
        <v>601</v>
      </c>
      <c r="K16" s="641">
        <v>0.16315430736946282</v>
      </c>
      <c r="L16" s="13" t="s">
        <v>659</v>
      </c>
    </row>
    <row r="17" spans="2:12" x14ac:dyDescent="0.25">
      <c r="B17" s="596" t="s">
        <v>632</v>
      </c>
      <c r="C17" s="597">
        <v>0.13266363142723092</v>
      </c>
      <c r="D17" s="598">
        <v>32</v>
      </c>
      <c r="E17" s="599">
        <v>0.16315430736946282</v>
      </c>
      <c r="F17" s="599">
        <v>0.95857614431317684</v>
      </c>
      <c r="G17" s="598">
        <v>32</v>
      </c>
      <c r="H17" s="600">
        <v>0.25100004997436581</v>
      </c>
      <c r="I17" s="587"/>
      <c r="J17" s="12" t="s">
        <v>602</v>
      </c>
      <c r="K17" s="642" t="s">
        <v>663</v>
      </c>
      <c r="L17" s="13" t="s">
        <v>659</v>
      </c>
    </row>
    <row r="18" spans="2:12" x14ac:dyDescent="0.25">
      <c r="B18" s="596" t="s">
        <v>633</v>
      </c>
      <c r="C18" s="597">
        <v>0.11989147597059757</v>
      </c>
      <c r="D18" s="598">
        <v>32</v>
      </c>
      <c r="E18" s="601" t="s">
        <v>663</v>
      </c>
      <c r="F18" s="599">
        <v>0.95425578337225936</v>
      </c>
      <c r="G18" s="598">
        <v>32</v>
      </c>
      <c r="H18" s="600">
        <v>0.19016146956882629</v>
      </c>
      <c r="I18" s="587"/>
      <c r="J18" s="12" t="s">
        <v>603</v>
      </c>
      <c r="K18" s="642" t="s">
        <v>663</v>
      </c>
      <c r="L18" s="13" t="s">
        <v>659</v>
      </c>
    </row>
    <row r="19" spans="2:12" x14ac:dyDescent="0.25">
      <c r="B19" s="596" t="s">
        <v>634</v>
      </c>
      <c r="C19" s="597">
        <v>0.10745136349486661</v>
      </c>
      <c r="D19" s="598">
        <v>32</v>
      </c>
      <c r="E19" s="601" t="s">
        <v>663</v>
      </c>
      <c r="F19" s="599">
        <v>0.95153841636387493</v>
      </c>
      <c r="G19" s="598">
        <v>32</v>
      </c>
      <c r="H19" s="600">
        <v>0.15935838733705812</v>
      </c>
      <c r="I19" s="587"/>
      <c r="J19" s="12" t="s">
        <v>604</v>
      </c>
      <c r="K19" s="642" t="s">
        <v>663</v>
      </c>
      <c r="L19" s="13" t="s">
        <v>659</v>
      </c>
    </row>
    <row r="20" spans="2:12" x14ac:dyDescent="0.25">
      <c r="B20" s="596" t="s">
        <v>635</v>
      </c>
      <c r="C20" s="597">
        <v>0.11481306243069711</v>
      </c>
      <c r="D20" s="598">
        <v>32</v>
      </c>
      <c r="E20" s="601" t="s">
        <v>663</v>
      </c>
      <c r="F20" s="599">
        <v>0.95349594978163033</v>
      </c>
      <c r="G20" s="598">
        <v>32</v>
      </c>
      <c r="H20" s="600">
        <v>0.18101564878472071</v>
      </c>
      <c r="I20" s="587"/>
      <c r="J20" s="12" t="s">
        <v>605</v>
      </c>
      <c r="K20" s="642" t="s">
        <v>663</v>
      </c>
      <c r="L20" s="13" t="s">
        <v>659</v>
      </c>
    </row>
    <row r="21" spans="2:12" x14ac:dyDescent="0.25">
      <c r="B21" s="596" t="s">
        <v>636</v>
      </c>
      <c r="C21" s="597">
        <v>0.11419988318397517</v>
      </c>
      <c r="D21" s="598">
        <v>32</v>
      </c>
      <c r="E21" s="601" t="s">
        <v>663</v>
      </c>
      <c r="F21" s="599">
        <v>0.95305737991384054</v>
      </c>
      <c r="G21" s="598">
        <v>32</v>
      </c>
      <c r="H21" s="600">
        <v>0.1759299494594542</v>
      </c>
      <c r="I21" s="587"/>
      <c r="J21" s="12" t="s">
        <v>606</v>
      </c>
      <c r="K21" s="642" t="s">
        <v>663</v>
      </c>
      <c r="L21" s="13" t="s">
        <v>659</v>
      </c>
    </row>
    <row r="22" spans="2:12" x14ac:dyDescent="0.25">
      <c r="B22" s="596" t="s">
        <v>637</v>
      </c>
      <c r="C22" s="597">
        <v>0.10061907309414986</v>
      </c>
      <c r="D22" s="598">
        <v>32</v>
      </c>
      <c r="E22" s="601" t="s">
        <v>663</v>
      </c>
      <c r="F22" s="599">
        <v>0.95949877025106511</v>
      </c>
      <c r="G22" s="598">
        <v>32</v>
      </c>
      <c r="H22" s="600">
        <v>0.26612163847364717</v>
      </c>
      <c r="I22" s="587"/>
      <c r="J22" s="12" t="s">
        <v>607</v>
      </c>
      <c r="K22" s="642" t="s">
        <v>663</v>
      </c>
      <c r="L22" s="13" t="s">
        <v>659</v>
      </c>
    </row>
    <row r="23" spans="2:12" x14ac:dyDescent="0.25">
      <c r="B23" s="596" t="s">
        <v>638</v>
      </c>
      <c r="C23" s="597">
        <v>9.0400117189047613E-2</v>
      </c>
      <c r="D23" s="598">
        <v>32</v>
      </c>
      <c r="E23" s="601" t="s">
        <v>663</v>
      </c>
      <c r="F23" s="599">
        <v>0.96070416873598252</v>
      </c>
      <c r="G23" s="598">
        <v>32</v>
      </c>
      <c r="H23" s="600">
        <v>0.28710514473591198</v>
      </c>
      <c r="I23" s="587"/>
      <c r="J23" s="12" t="s">
        <v>608</v>
      </c>
      <c r="K23" s="642" t="s">
        <v>663</v>
      </c>
      <c r="L23" s="13" t="s">
        <v>659</v>
      </c>
    </row>
    <row r="24" spans="2:12" x14ac:dyDescent="0.25">
      <c r="B24" s="596" t="s">
        <v>639</v>
      </c>
      <c r="C24" s="597">
        <v>9.8935652222915782E-2</v>
      </c>
      <c r="D24" s="598">
        <v>32</v>
      </c>
      <c r="E24" s="601" t="s">
        <v>663</v>
      </c>
      <c r="F24" s="599">
        <v>0.9636211354739721</v>
      </c>
      <c r="G24" s="598">
        <v>32</v>
      </c>
      <c r="H24" s="600">
        <v>0.34393776065205162</v>
      </c>
      <c r="I24" s="587"/>
      <c r="J24" s="12" t="s">
        <v>609</v>
      </c>
      <c r="K24" s="641">
        <v>8.2157971085394105E-2</v>
      </c>
      <c r="L24" s="13" t="s">
        <v>659</v>
      </c>
    </row>
    <row r="25" spans="2:12" x14ac:dyDescent="0.25">
      <c r="B25" s="596" t="s">
        <v>640</v>
      </c>
      <c r="C25" s="597">
        <v>0.14567049844530477</v>
      </c>
      <c r="D25" s="598">
        <v>32</v>
      </c>
      <c r="E25" s="599">
        <v>8.2157971085394105E-2</v>
      </c>
      <c r="F25" s="599">
        <v>0.94459861883649243</v>
      </c>
      <c r="G25" s="598">
        <v>32</v>
      </c>
      <c r="H25" s="600">
        <v>0.10116628056120974</v>
      </c>
      <c r="I25" s="587"/>
      <c r="J25" s="12" t="s">
        <v>610</v>
      </c>
      <c r="K25" s="642" t="s">
        <v>663</v>
      </c>
      <c r="L25" s="13" t="s">
        <v>659</v>
      </c>
    </row>
    <row r="26" spans="2:12" x14ac:dyDescent="0.25">
      <c r="B26" s="596" t="s">
        <v>641</v>
      </c>
      <c r="C26" s="597">
        <v>9.7860788239709284E-2</v>
      </c>
      <c r="D26" s="598">
        <v>32</v>
      </c>
      <c r="E26" s="601" t="s">
        <v>663</v>
      </c>
      <c r="F26" s="599">
        <v>0.96918997816540553</v>
      </c>
      <c r="G26" s="598">
        <v>32</v>
      </c>
      <c r="H26" s="600">
        <v>0.47734471638425724</v>
      </c>
      <c r="I26" s="587"/>
      <c r="J26" s="12" t="s">
        <v>611</v>
      </c>
      <c r="K26" s="641">
        <v>0.18346775979788146</v>
      </c>
      <c r="L26" s="13" t="s">
        <v>659</v>
      </c>
    </row>
    <row r="27" spans="2:12" x14ac:dyDescent="0.25">
      <c r="B27" s="596" t="s">
        <v>642</v>
      </c>
      <c r="C27" s="597">
        <v>0.12998225570667965</v>
      </c>
      <c r="D27" s="598">
        <v>32</v>
      </c>
      <c r="E27" s="599">
        <v>0.18346775979788146</v>
      </c>
      <c r="F27" s="599">
        <v>0.96314571500634649</v>
      </c>
      <c r="G27" s="598">
        <v>32</v>
      </c>
      <c r="H27" s="600">
        <v>0.33407286132256803</v>
      </c>
      <c r="I27" s="587"/>
      <c r="J27" s="12" t="s">
        <v>612</v>
      </c>
      <c r="K27" s="642" t="s">
        <v>663</v>
      </c>
      <c r="L27" s="13" t="s">
        <v>659</v>
      </c>
    </row>
    <row r="28" spans="2:12" x14ac:dyDescent="0.25">
      <c r="B28" s="596" t="s">
        <v>643</v>
      </c>
      <c r="C28" s="597">
        <v>0.1141500043004352</v>
      </c>
      <c r="D28" s="598">
        <v>32</v>
      </c>
      <c r="E28" s="601" t="s">
        <v>663</v>
      </c>
      <c r="F28" s="599">
        <v>0.92956514010338875</v>
      </c>
      <c r="G28" s="598">
        <v>32</v>
      </c>
      <c r="H28" s="600">
        <v>3.808579342578803E-2</v>
      </c>
      <c r="I28" s="587"/>
      <c r="J28" s="12" t="s">
        <v>613</v>
      </c>
      <c r="K28" s="642" t="s">
        <v>663</v>
      </c>
      <c r="L28" s="13" t="s">
        <v>659</v>
      </c>
    </row>
    <row r="29" spans="2:12" x14ac:dyDescent="0.25">
      <c r="B29" s="596" t="s">
        <v>644</v>
      </c>
      <c r="C29" s="597">
        <v>0.10007934078719583</v>
      </c>
      <c r="D29" s="598">
        <v>32</v>
      </c>
      <c r="E29" s="601" t="s">
        <v>663</v>
      </c>
      <c r="F29" s="599">
        <v>0.96149804133698924</v>
      </c>
      <c r="G29" s="598">
        <v>32</v>
      </c>
      <c r="H29" s="600">
        <v>0.30170878902251158</v>
      </c>
      <c r="I29" s="587"/>
      <c r="J29" s="12" t="s">
        <v>614</v>
      </c>
      <c r="K29" s="641">
        <v>0.14234724265825821</v>
      </c>
      <c r="L29" s="13" t="s">
        <v>659</v>
      </c>
    </row>
    <row r="30" spans="2:12" x14ac:dyDescent="0.25">
      <c r="B30" s="596" t="s">
        <v>645</v>
      </c>
      <c r="C30" s="597">
        <v>0.13555180613770312</v>
      </c>
      <c r="D30" s="598">
        <v>32</v>
      </c>
      <c r="E30" s="599">
        <v>0.14234724265825821</v>
      </c>
      <c r="F30" s="599">
        <v>0.96054516322984373</v>
      </c>
      <c r="G30" s="598">
        <v>32</v>
      </c>
      <c r="H30" s="600">
        <v>0.28425580186426602</v>
      </c>
      <c r="I30" s="587"/>
      <c r="J30" s="12" t="s">
        <v>615</v>
      </c>
      <c r="K30" s="641">
        <v>0.18829882659124161</v>
      </c>
      <c r="L30" s="13" t="s">
        <v>659</v>
      </c>
    </row>
    <row r="31" spans="2:12" x14ac:dyDescent="0.25">
      <c r="B31" s="596" t="s">
        <v>646</v>
      </c>
      <c r="C31" s="597">
        <v>0.12934455488995611</v>
      </c>
      <c r="D31" s="598">
        <v>32</v>
      </c>
      <c r="E31" s="599">
        <v>0.18829882659124161</v>
      </c>
      <c r="F31" s="599">
        <v>0.94980416711733584</v>
      </c>
      <c r="G31" s="598">
        <v>32</v>
      </c>
      <c r="H31" s="600">
        <v>0.14228910323514485</v>
      </c>
      <c r="I31" s="587"/>
      <c r="J31" s="12" t="s">
        <v>616</v>
      </c>
      <c r="K31" s="642" t="s">
        <v>663</v>
      </c>
      <c r="L31" s="13" t="s">
        <v>659</v>
      </c>
    </row>
    <row r="32" spans="2:12" x14ac:dyDescent="0.25">
      <c r="B32" s="596" t="s">
        <v>647</v>
      </c>
      <c r="C32" s="597">
        <v>0.10440961300264034</v>
      </c>
      <c r="D32" s="598">
        <v>32</v>
      </c>
      <c r="E32" s="601" t="s">
        <v>663</v>
      </c>
      <c r="F32" s="599">
        <v>0.95933684817996467</v>
      </c>
      <c r="G32" s="598">
        <v>32</v>
      </c>
      <c r="H32" s="600">
        <v>0.26340977873642474</v>
      </c>
      <c r="I32" s="587"/>
      <c r="J32" s="12" t="s">
        <v>617</v>
      </c>
      <c r="K32" s="642" t="s">
        <v>663</v>
      </c>
      <c r="L32" s="13" t="s">
        <v>659</v>
      </c>
    </row>
    <row r="33" spans="2:12" x14ac:dyDescent="0.25">
      <c r="B33" s="596" t="s">
        <v>648</v>
      </c>
      <c r="C33" s="597">
        <v>0.10530408249020508</v>
      </c>
      <c r="D33" s="598">
        <v>32</v>
      </c>
      <c r="E33" s="601" t="s">
        <v>663</v>
      </c>
      <c r="F33" s="599">
        <v>0.95136395113986738</v>
      </c>
      <c r="G33" s="598">
        <v>32</v>
      </c>
      <c r="H33" s="600">
        <v>0.15755471315261607</v>
      </c>
      <c r="I33" s="587"/>
      <c r="J33" s="12" t="s">
        <v>618</v>
      </c>
      <c r="K33" s="642" t="s">
        <v>663</v>
      </c>
      <c r="L33" s="13" t="s">
        <v>659</v>
      </c>
    </row>
    <row r="34" spans="2:12" x14ac:dyDescent="0.25">
      <c r="B34" s="596" t="s">
        <v>649</v>
      </c>
      <c r="C34" s="597">
        <v>0.12605031176497211</v>
      </c>
      <c r="D34" s="598">
        <v>32</v>
      </c>
      <c r="E34" s="601" t="s">
        <v>663</v>
      </c>
      <c r="F34" s="599">
        <v>0.95359260947365421</v>
      </c>
      <c r="G34" s="598">
        <v>32</v>
      </c>
      <c r="H34" s="600">
        <v>0.18215532475222529</v>
      </c>
      <c r="I34" s="587"/>
      <c r="J34" s="12" t="s">
        <v>619</v>
      </c>
      <c r="K34" s="641">
        <v>4.5523739442282591E-3</v>
      </c>
      <c r="L34" s="12" t="s">
        <v>658</v>
      </c>
    </row>
    <row r="35" spans="2:12" x14ac:dyDescent="0.25">
      <c r="B35" s="596" t="s">
        <v>650</v>
      </c>
      <c r="C35" s="597">
        <v>0.1906250312457527</v>
      </c>
      <c r="D35" s="598">
        <v>32</v>
      </c>
      <c r="E35" s="599">
        <v>4.5523739442282591E-3</v>
      </c>
      <c r="F35" s="599">
        <v>0.86099880669298634</v>
      </c>
      <c r="G35" s="598">
        <v>32</v>
      </c>
      <c r="H35" s="600">
        <v>7.2480009478689995E-4</v>
      </c>
      <c r="I35" s="587"/>
      <c r="J35" s="12" t="s">
        <v>620</v>
      </c>
      <c r="K35" s="641">
        <v>3.8833457373877889E-2</v>
      </c>
      <c r="L35" s="12" t="s">
        <v>658</v>
      </c>
    </row>
    <row r="36" spans="2:12" x14ac:dyDescent="0.25">
      <c r="B36" s="596" t="s">
        <v>651</v>
      </c>
      <c r="C36" s="597">
        <v>0.15890599223999202</v>
      </c>
      <c r="D36" s="598">
        <v>32</v>
      </c>
      <c r="E36" s="599">
        <v>3.8833457373877889E-2</v>
      </c>
      <c r="F36" s="599">
        <v>0.93034092418764791</v>
      </c>
      <c r="G36" s="598">
        <v>32</v>
      </c>
      <c r="H36" s="600">
        <v>4.002874315215002E-2</v>
      </c>
      <c r="I36" s="587"/>
      <c r="J36" s="12" t="s">
        <v>652</v>
      </c>
      <c r="K36" s="642" t="s">
        <v>663</v>
      </c>
      <c r="L36" s="13" t="s">
        <v>659</v>
      </c>
    </row>
    <row r="37" spans="2:12" x14ac:dyDescent="0.25">
      <c r="B37" s="596" t="s">
        <v>652</v>
      </c>
      <c r="C37" s="597">
        <v>0.11969048202864263</v>
      </c>
      <c r="D37" s="598">
        <v>32</v>
      </c>
      <c r="E37" s="601" t="s">
        <v>663</v>
      </c>
      <c r="F37" s="599">
        <v>0.95470447002659831</v>
      </c>
      <c r="G37" s="598">
        <v>32</v>
      </c>
      <c r="H37" s="600">
        <v>0.19576710461848698</v>
      </c>
      <c r="I37" s="587"/>
      <c r="J37" s="12" t="s">
        <v>653</v>
      </c>
      <c r="K37" s="641">
        <v>0.15778489606873281</v>
      </c>
      <c r="L37" s="13" t="s">
        <v>659</v>
      </c>
    </row>
    <row r="38" spans="2:12" ht="15.75" thickBot="1" x14ac:dyDescent="0.3">
      <c r="B38" s="602" t="s">
        <v>653</v>
      </c>
      <c r="C38" s="603">
        <v>0.13337239371892728</v>
      </c>
      <c r="D38" s="604">
        <v>32</v>
      </c>
      <c r="E38" s="605">
        <v>0.15778489606873281</v>
      </c>
      <c r="F38" s="605">
        <v>0.95235796634288694</v>
      </c>
      <c r="G38" s="604">
        <v>32</v>
      </c>
      <c r="H38" s="606">
        <v>0.16810257294442579</v>
      </c>
      <c r="I38" s="587"/>
    </row>
    <row r="39" spans="2:12" ht="15.75" thickTop="1" x14ac:dyDescent="0.25">
      <c r="B39" s="1048" t="s">
        <v>654</v>
      </c>
      <c r="C39" s="1048"/>
      <c r="D39" s="1048"/>
      <c r="E39" s="1048"/>
      <c r="F39" s="1048"/>
      <c r="G39" s="1048"/>
      <c r="H39" s="1048"/>
      <c r="I39" s="587"/>
    </row>
    <row r="40" spans="2:12" x14ac:dyDescent="0.25">
      <c r="B40" s="1048" t="s">
        <v>655</v>
      </c>
      <c r="C40" s="1048"/>
      <c r="D40" s="1048"/>
      <c r="E40" s="1048"/>
      <c r="F40" s="1048"/>
      <c r="G40" s="1048"/>
      <c r="H40" s="1048"/>
      <c r="I40" s="587"/>
    </row>
  </sheetData>
  <mergeCells count="14">
    <mergeCell ref="B8:H8"/>
    <mergeCell ref="B2:H2"/>
    <mergeCell ref="B3:B4"/>
    <mergeCell ref="C3:E3"/>
    <mergeCell ref="F3:H3"/>
    <mergeCell ref="B7:H7"/>
    <mergeCell ref="B39:H39"/>
    <mergeCell ref="B40:H40"/>
    <mergeCell ref="B10:G10"/>
    <mergeCell ref="B11:G11"/>
    <mergeCell ref="B13:H13"/>
    <mergeCell ref="B14:B15"/>
    <mergeCell ref="C14:E14"/>
    <mergeCell ref="F14:H14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FD6BF-4A75-4F05-8312-B1218BE0F49F}">
  <dimension ref="B2:L12"/>
  <sheetViews>
    <sheetView workbookViewId="0">
      <selection activeCell="B72" sqref="B72"/>
    </sheetView>
  </sheetViews>
  <sheetFormatPr defaultRowHeight="15" x14ac:dyDescent="0.25"/>
  <cols>
    <col min="4" max="4" width="10.42578125" bestFit="1" customWidth="1"/>
    <col min="5" max="5" width="12.42578125" bestFit="1" customWidth="1"/>
    <col min="6" max="7" width="13.140625" bestFit="1" customWidth="1"/>
    <col min="8" max="8" width="12.42578125" bestFit="1" customWidth="1"/>
  </cols>
  <sheetData>
    <row r="2" spans="2:12" ht="15.75" thickBot="1" x14ac:dyDescent="0.3">
      <c r="B2" s="1064" t="s">
        <v>712</v>
      </c>
      <c r="C2" s="1064"/>
      <c r="D2" s="1064"/>
      <c r="E2" s="1064"/>
      <c r="F2" s="1064"/>
      <c r="G2" s="1064"/>
      <c r="H2" s="1064"/>
      <c r="I2" s="1064"/>
      <c r="J2" s="1064"/>
      <c r="K2" s="1064"/>
      <c r="L2" s="627"/>
    </row>
    <row r="3" spans="2:12" ht="15.75" thickTop="1" x14ac:dyDescent="0.25">
      <c r="B3" s="1065" t="s">
        <v>626</v>
      </c>
      <c r="C3" s="1066"/>
      <c r="D3" s="1071" t="s">
        <v>713</v>
      </c>
      <c r="E3" s="1072"/>
      <c r="F3" s="1072"/>
      <c r="G3" s="1072"/>
      <c r="H3" s="1072"/>
      <c r="I3" s="1072" t="s">
        <v>667</v>
      </c>
      <c r="J3" s="1072" t="s">
        <v>15</v>
      </c>
      <c r="K3" s="1075" t="s">
        <v>714</v>
      </c>
      <c r="L3" s="627"/>
    </row>
    <row r="4" spans="2:12" x14ac:dyDescent="0.25">
      <c r="B4" s="1067"/>
      <c r="C4" s="1068"/>
      <c r="D4" s="1078" t="s">
        <v>715</v>
      </c>
      <c r="E4" s="1073" t="s">
        <v>716</v>
      </c>
      <c r="F4" s="1073" t="s">
        <v>717</v>
      </c>
      <c r="G4" s="1073" t="s">
        <v>718</v>
      </c>
      <c r="H4" s="1073"/>
      <c r="I4" s="1073"/>
      <c r="J4" s="1073"/>
      <c r="K4" s="1076"/>
      <c r="L4" s="627"/>
    </row>
    <row r="5" spans="2:12" ht="15.75" thickBot="1" x14ac:dyDescent="0.3">
      <c r="B5" s="1069"/>
      <c r="C5" s="1070"/>
      <c r="D5" s="1079"/>
      <c r="E5" s="1074"/>
      <c r="F5" s="1074"/>
      <c r="G5" s="628" t="s">
        <v>719</v>
      </c>
      <c r="H5" s="628" t="s">
        <v>720</v>
      </c>
      <c r="I5" s="1074"/>
      <c r="J5" s="1074"/>
      <c r="K5" s="1077"/>
      <c r="L5" s="627"/>
    </row>
    <row r="6" spans="2:12" ht="37.5" thickTop="1" thickBot="1" x14ac:dyDescent="0.3">
      <c r="B6" s="629" t="s">
        <v>721</v>
      </c>
      <c r="C6" s="630" t="s">
        <v>722</v>
      </c>
      <c r="D6" s="631">
        <v>855211.09375</v>
      </c>
      <c r="E6" s="632">
        <v>91669313.965143606</v>
      </c>
      <c r="F6" s="632">
        <v>16204998.38286793</v>
      </c>
      <c r="G6" s="632">
        <v>-32195101.006937638</v>
      </c>
      <c r="H6" s="632">
        <v>33905523.194437638</v>
      </c>
      <c r="I6" s="632">
        <v>5.277452509061259E-2</v>
      </c>
      <c r="J6" s="633">
        <v>31</v>
      </c>
      <c r="K6" s="634">
        <v>0.95825018324786493</v>
      </c>
      <c r="L6" s="627"/>
    </row>
    <row r="8" spans="2:12" x14ac:dyDescent="0.25">
      <c r="B8" t="s">
        <v>723</v>
      </c>
    </row>
    <row r="9" spans="2:12" x14ac:dyDescent="0.25">
      <c r="B9" t="s">
        <v>724</v>
      </c>
    </row>
    <row r="11" spans="2:12" x14ac:dyDescent="0.25">
      <c r="B11" s="1049" t="s">
        <v>725</v>
      </c>
      <c r="C11" s="1049"/>
      <c r="D11" s="1049"/>
      <c r="E11" s="1049"/>
      <c r="F11" s="1049"/>
      <c r="G11" s="1049"/>
    </row>
    <row r="12" spans="2:12" x14ac:dyDescent="0.25">
      <c r="B12" s="1063" t="s">
        <v>726</v>
      </c>
      <c r="C12" s="1063"/>
      <c r="D12" s="1063"/>
      <c r="E12" s="1063"/>
      <c r="F12" s="1063"/>
      <c r="G12" s="1063"/>
    </row>
  </sheetData>
  <mergeCells count="12">
    <mergeCell ref="B12:G12"/>
    <mergeCell ref="B11:G11"/>
    <mergeCell ref="B2:K2"/>
    <mergeCell ref="B3:C5"/>
    <mergeCell ref="D3:H3"/>
    <mergeCell ref="I3:I5"/>
    <mergeCell ref="J3:J5"/>
    <mergeCell ref="K3:K5"/>
    <mergeCell ref="D4:D5"/>
    <mergeCell ref="E4:E5"/>
    <mergeCell ref="F4:F5"/>
    <mergeCell ref="G4:H4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E11AB-C1BA-4C60-8E01-CD018DA9D2F6}">
  <dimension ref="A2:V71"/>
  <sheetViews>
    <sheetView topLeftCell="A34" zoomScale="80" zoomScaleNormal="80" workbookViewId="0">
      <selection activeCell="K57" sqref="K57"/>
    </sheetView>
  </sheetViews>
  <sheetFormatPr defaultRowHeight="15" x14ac:dyDescent="0.25"/>
  <cols>
    <col min="1" max="1" width="11.85546875" bestFit="1" customWidth="1"/>
  </cols>
  <sheetData>
    <row r="2" spans="1:22" x14ac:dyDescent="0.25">
      <c r="A2" s="1046" t="s">
        <v>598</v>
      </c>
      <c r="B2" s="1047" t="s">
        <v>599</v>
      </c>
      <c r="C2" s="1047"/>
      <c r="D2" s="1047"/>
      <c r="E2" s="1047"/>
      <c r="F2" s="1047"/>
      <c r="G2" s="1047"/>
      <c r="H2" s="1047"/>
      <c r="I2" s="1047"/>
      <c r="J2" s="1047"/>
      <c r="K2" s="1047"/>
      <c r="L2" s="1047"/>
      <c r="M2" s="1047"/>
      <c r="N2" s="1047"/>
      <c r="O2" s="1047"/>
      <c r="P2" s="1047"/>
      <c r="Q2" s="1047"/>
      <c r="R2" s="1047"/>
      <c r="S2" s="1047"/>
      <c r="T2" s="1047"/>
      <c r="U2" s="1047"/>
      <c r="V2" s="1047"/>
    </row>
    <row r="3" spans="1:22" x14ac:dyDescent="0.25">
      <c r="A3" s="1046"/>
      <c r="B3" s="1" t="s">
        <v>600</v>
      </c>
      <c r="C3" s="1" t="s">
        <v>601</v>
      </c>
      <c r="D3" s="1" t="s">
        <v>602</v>
      </c>
      <c r="E3" s="1" t="s">
        <v>603</v>
      </c>
      <c r="F3" s="1" t="s">
        <v>604</v>
      </c>
      <c r="G3" s="1" t="s">
        <v>605</v>
      </c>
      <c r="H3" s="1" t="s">
        <v>606</v>
      </c>
      <c r="I3" s="1" t="s">
        <v>607</v>
      </c>
      <c r="J3" s="1" t="s">
        <v>608</v>
      </c>
      <c r="K3" s="1" t="s">
        <v>609</v>
      </c>
      <c r="L3" s="1" t="s">
        <v>610</v>
      </c>
      <c r="M3" s="1" t="s">
        <v>611</v>
      </c>
      <c r="N3" s="1" t="s">
        <v>612</v>
      </c>
      <c r="O3" s="1" t="s">
        <v>613</v>
      </c>
      <c r="P3" s="1" t="s">
        <v>614</v>
      </c>
      <c r="Q3" s="1" t="s">
        <v>615</v>
      </c>
      <c r="R3" s="1" t="s">
        <v>616</v>
      </c>
      <c r="S3" s="1" t="s">
        <v>617</v>
      </c>
      <c r="T3" s="1" t="s">
        <v>618</v>
      </c>
      <c r="U3" s="1" t="s">
        <v>619</v>
      </c>
      <c r="V3" s="1" t="s">
        <v>620</v>
      </c>
    </row>
    <row r="4" spans="1:22" x14ac:dyDescent="0.25">
      <c r="A4" s="7" t="s">
        <v>1</v>
      </c>
      <c r="B4" s="638">
        <v>1.8020708223896877E-2</v>
      </c>
      <c r="C4" s="638">
        <v>0</v>
      </c>
      <c r="D4" s="638">
        <v>1.2261593748792536E-2</v>
      </c>
      <c r="E4" s="638">
        <v>-2.4345256280125366E-2</v>
      </c>
      <c r="F4" s="638">
        <v>-1.4766447461615463E-2</v>
      </c>
      <c r="G4" s="638">
        <v>-8.7632856947743761E-3</v>
      </c>
      <c r="H4" s="638">
        <v>5.1169909881200329E-3</v>
      </c>
      <c r="I4" s="638">
        <v>-1.0595912134836643E-2</v>
      </c>
      <c r="J4" s="638">
        <v>5.9125491353249756E-3</v>
      </c>
      <c r="K4" s="638">
        <v>1.4496699397658642E-2</v>
      </c>
      <c r="L4" s="638">
        <v>-9.752915138902531E-3</v>
      </c>
      <c r="M4" s="638">
        <v>1.6914988824772631E-2</v>
      </c>
      <c r="N4" s="638">
        <v>-1.11496100257573E-2</v>
      </c>
      <c r="O4" s="638">
        <v>8.3001571347721695E-2</v>
      </c>
      <c r="P4" s="638">
        <v>9.433075104658864E-3</v>
      </c>
      <c r="Q4" s="638">
        <v>2.4487773259853372E-2</v>
      </c>
      <c r="R4" s="638">
        <v>-1.7848747160680831E-2</v>
      </c>
      <c r="S4" s="638">
        <v>-1.2994119543136444E-2</v>
      </c>
      <c r="T4" s="638">
        <v>-9.8593321785153398E-3</v>
      </c>
      <c r="U4" s="638">
        <v>-2.2590075450899846E-2</v>
      </c>
      <c r="V4" s="638">
        <v>1.8843690643604426E-2</v>
      </c>
    </row>
    <row r="5" spans="1:22" x14ac:dyDescent="0.25">
      <c r="A5" s="7" t="s">
        <v>18</v>
      </c>
      <c r="B5" s="638">
        <v>-1.2401341973002569E-2</v>
      </c>
      <c r="C5" s="638">
        <v>1.5588106434179381E-2</v>
      </c>
      <c r="D5" s="638">
        <v>-1.1020544533929958E-2</v>
      </c>
      <c r="E5" s="638">
        <v>5.2137946440680974E-3</v>
      </c>
      <c r="F5" s="638">
        <v>-9.168186028903574E-3</v>
      </c>
      <c r="G5" s="638">
        <v>-1.0656968077797509E-2</v>
      </c>
      <c r="H5" s="638">
        <v>4.5306017549656782E-2</v>
      </c>
      <c r="I5" s="638">
        <v>6.3303259240759302E-2</v>
      </c>
      <c r="J5" s="638">
        <v>8.7189231397719558E-2</v>
      </c>
      <c r="K5" s="638">
        <v>-1.8067136278220541E-2</v>
      </c>
      <c r="L5" s="638">
        <v>6.0916207389920582E-2</v>
      </c>
      <c r="M5" s="638">
        <v>3.2417241975112115E-2</v>
      </c>
      <c r="N5" s="638">
        <v>-3.2247443117216839E-4</v>
      </c>
      <c r="O5" s="638">
        <v>5.5719191562716569E-3</v>
      </c>
      <c r="P5" s="638">
        <v>-3.7973328152291069E-2</v>
      </c>
      <c r="Q5" s="638">
        <v>-5.3640303271123735E-2</v>
      </c>
      <c r="R5" s="638">
        <v>-9.2120399794462186E-3</v>
      </c>
      <c r="S5" s="638">
        <v>-4.8191281359831452E-2</v>
      </c>
      <c r="T5" s="638">
        <v>5.5365331385860916E-2</v>
      </c>
      <c r="U5" s="638">
        <v>8.8920698100406169E-3</v>
      </c>
      <c r="V5" s="638">
        <v>-9.9105729230436652E-3</v>
      </c>
    </row>
    <row r="6" spans="1:22" x14ac:dyDescent="0.25">
      <c r="A6" s="7" t="s">
        <v>19</v>
      </c>
      <c r="B6" s="638">
        <v>-3.368849350022407E-3</v>
      </c>
      <c r="C6" s="638">
        <v>-1.9382309175325109E-3</v>
      </c>
      <c r="D6" s="638">
        <v>-1.6995311283445869E-3</v>
      </c>
      <c r="E6" s="638">
        <v>-3.8828234544840516E-3</v>
      </c>
      <c r="F6" s="638">
        <v>1.6922202107897698E-2</v>
      </c>
      <c r="G6" s="638">
        <v>-2.4030161144213413E-3</v>
      </c>
      <c r="H6" s="638">
        <v>5.3454936104919504E-4</v>
      </c>
      <c r="I6" s="638">
        <v>4.8792899326349209E-3</v>
      </c>
      <c r="J6" s="638">
        <v>-5.6969680777974726E-3</v>
      </c>
      <c r="K6" s="638">
        <v>-1.7199194692858469E-2</v>
      </c>
      <c r="L6" s="638">
        <v>-2.3533064158063471E-3</v>
      </c>
      <c r="M6" s="638">
        <v>-9.9767605051144532E-3</v>
      </c>
      <c r="N6" s="638">
        <v>-1.0262859746671309E-2</v>
      </c>
      <c r="O6" s="638">
        <v>-2.2382241166276226E-2</v>
      </c>
      <c r="P6" s="638">
        <v>-9.7514327236830657E-3</v>
      </c>
      <c r="Q6" s="638">
        <v>1.2335753416929097E-2</v>
      </c>
      <c r="R6" s="638">
        <v>-1.109474751039501E-2</v>
      </c>
      <c r="S6" s="638">
        <v>-3.2912472274355849E-3</v>
      </c>
      <c r="T6" s="638">
        <v>-1.4210687925543704E-2</v>
      </c>
      <c r="U6" s="638">
        <v>3.36657637275504E-3</v>
      </c>
      <c r="V6" s="638">
        <v>9.2152187218278621E-3</v>
      </c>
    </row>
    <row r="7" spans="1:22" x14ac:dyDescent="0.25">
      <c r="A7" s="7" t="s">
        <v>20</v>
      </c>
      <c r="B7" s="638">
        <v>-8.1342126568402593E-4</v>
      </c>
      <c r="C7" s="638">
        <v>2.8464501483146669E-3</v>
      </c>
      <c r="D7" s="638">
        <v>-1.4084096911565862E-2</v>
      </c>
      <c r="E7" s="638">
        <v>7.7911520188888791E-3</v>
      </c>
      <c r="F7" s="638">
        <v>-1.3799358639067215E-2</v>
      </c>
      <c r="G7" s="638">
        <v>2.6064015395281609E-2</v>
      </c>
      <c r="H7" s="638">
        <v>-3.0969808010339897E-2</v>
      </c>
      <c r="I7" s="638">
        <v>2.7206524470496322E-3</v>
      </c>
      <c r="J7" s="638">
        <v>-4.6012534746802513E-3</v>
      </c>
      <c r="K7" s="638">
        <v>1.5032867557282156E-2</v>
      </c>
      <c r="L7" s="638">
        <v>0.23618625315196326</v>
      </c>
      <c r="M7" s="638">
        <v>-0.13463030109563326</v>
      </c>
      <c r="N7" s="638">
        <v>-1.3852835168680969E-2</v>
      </c>
      <c r="O7" s="638">
        <v>-9.5004112188513228E-3</v>
      </c>
      <c r="P7" s="638">
        <v>6.2658724614741892E-4</v>
      </c>
      <c r="Q7" s="638">
        <v>-3.2503783248714361E-3</v>
      </c>
      <c r="R7" s="638">
        <v>5.0900627735073357E-3</v>
      </c>
      <c r="S7" s="638">
        <v>-1.8687464002934147E-2</v>
      </c>
      <c r="T7" s="638">
        <v>-7.7961807229662797E-2</v>
      </c>
      <c r="U7" s="638">
        <v>-3.0016946710485694E-4</v>
      </c>
      <c r="V7" s="638">
        <v>-0.11927263176082661</v>
      </c>
    </row>
    <row r="8" spans="1:22" x14ac:dyDescent="0.25">
      <c r="A8" s="7" t="s">
        <v>49</v>
      </c>
      <c r="B8" s="638">
        <v>3.3156347760020166E-3</v>
      </c>
      <c r="C8" s="638">
        <v>-7.8617484486394416E-3</v>
      </c>
      <c r="D8" s="638">
        <v>-7.4762771973544849E-4</v>
      </c>
      <c r="E8" s="638">
        <v>-1.0082821936319691E-3</v>
      </c>
      <c r="F8" s="638">
        <v>7.0282504353513407E-3</v>
      </c>
      <c r="G8" s="638">
        <v>-1.6626283543833265E-3</v>
      </c>
      <c r="H8" s="638">
        <v>2.5186625901645592E-3</v>
      </c>
      <c r="I8" s="638">
        <v>4.8045562624058616E-3</v>
      </c>
      <c r="J8" s="638">
        <v>-2.8032673658096269E-3</v>
      </c>
      <c r="K8" s="638">
        <v>-2.8481418553860868E-3</v>
      </c>
      <c r="L8" s="638">
        <v>5.2860489461107676E-2</v>
      </c>
      <c r="M8" s="638">
        <v>2.6676831837123258E-2</v>
      </c>
      <c r="N8" s="638">
        <v>-0.17693164877499826</v>
      </c>
      <c r="O8" s="638">
        <v>-3.1920302325621199E-3</v>
      </c>
      <c r="P8" s="638">
        <v>-8.7079189815217964E-3</v>
      </c>
      <c r="Q8" s="638">
        <v>-4.6012534746802513E-3</v>
      </c>
      <c r="R8" s="638">
        <v>-1.9162849850907246E-3</v>
      </c>
      <c r="S8" s="638">
        <v>-1.3813746848036735E-2</v>
      </c>
      <c r="T8" s="638">
        <v>7.5919211265889639E-3</v>
      </c>
      <c r="U8" s="638">
        <v>6.8725534323553017E-3</v>
      </c>
      <c r="V8" s="638">
        <v>-4.2094059278460312E-3</v>
      </c>
    </row>
    <row r="9" spans="1:22" x14ac:dyDescent="0.25">
      <c r="A9" s="7" t="s">
        <v>56</v>
      </c>
      <c r="B9" s="638">
        <v>-5.3352423386026932E-3</v>
      </c>
      <c r="C9" s="638">
        <v>6.101881969589202E-2</v>
      </c>
      <c r="D9" s="638">
        <v>-1.2672500120858771E-2</v>
      </c>
      <c r="E9" s="638">
        <v>2.3683264840416031E-2</v>
      </c>
      <c r="F9" s="638">
        <v>2.4742950575942071E-2</v>
      </c>
      <c r="G9" s="638">
        <v>-2.195379986855521E-2</v>
      </c>
      <c r="H9" s="638">
        <v>2.0783653820924688E-2</v>
      </c>
      <c r="I9" s="638">
        <v>-1.6292208361252884E-2</v>
      </c>
      <c r="J9" s="638">
        <v>2.2138251551360559E-2</v>
      </c>
      <c r="K9" s="638">
        <v>-2.987384131196846E-2</v>
      </c>
      <c r="L9" s="638">
        <v>3.899171780636803E-2</v>
      </c>
      <c r="M9" s="638">
        <v>7.0282504353513407E-3</v>
      </c>
      <c r="N9" s="638">
        <v>-1.6626283543833265E-3</v>
      </c>
      <c r="O9" s="638">
        <v>4.0980201051703025E-2</v>
      </c>
      <c r="P9" s="638">
        <v>-3.2232480774631173E-2</v>
      </c>
      <c r="Q9" s="638">
        <v>6.8121172495749886E-3</v>
      </c>
      <c r="R9" s="638">
        <v>-1.2371951379195611E-2</v>
      </c>
      <c r="S9" s="638">
        <v>-5.3207360929992328E-3</v>
      </c>
      <c r="T9" s="638">
        <v>1.2391117551408976E-2</v>
      </c>
      <c r="U9" s="638">
        <v>-9.7530616753931567E-3</v>
      </c>
      <c r="V9" s="638">
        <v>-3.1920302325621199E-3</v>
      </c>
    </row>
    <row r="10" spans="1:22" x14ac:dyDescent="0.25">
      <c r="A10" s="7" t="s">
        <v>82</v>
      </c>
      <c r="B10" s="638">
        <v>-4.9312002392046229E-2</v>
      </c>
      <c r="C10" s="638">
        <v>1.3357064069356939E-2</v>
      </c>
      <c r="D10" s="638">
        <v>-1.4728679316150769E-4</v>
      </c>
      <c r="E10" s="638">
        <v>9.9395482809286895E-3</v>
      </c>
      <c r="F10" s="638">
        <v>-1.6570518257002766E-2</v>
      </c>
      <c r="G10" s="638">
        <v>5.3986297168925959E-3</v>
      </c>
      <c r="H10" s="638">
        <v>-3.1173146936465904E-2</v>
      </c>
      <c r="I10" s="638">
        <v>1.4663889971743522E-2</v>
      </c>
      <c r="J10" s="638">
        <v>-5.3595080672702924E-3</v>
      </c>
      <c r="K10" s="638">
        <v>2.5137271524057318E-2</v>
      </c>
      <c r="L10" s="638">
        <v>4.2327296051793271E-2</v>
      </c>
      <c r="M10" s="638">
        <v>-3.3445406806197661E-2</v>
      </c>
      <c r="N10" s="638">
        <v>-6.2069419914994886E-2</v>
      </c>
      <c r="O10" s="638">
        <v>1.3251454634565374E-2</v>
      </c>
      <c r="P10" s="638">
        <v>1.0516188322988366E-2</v>
      </c>
      <c r="Q10" s="638">
        <v>-1.6614723134599888E-2</v>
      </c>
      <c r="R10" s="638">
        <v>-4.4498940164408186E-3</v>
      </c>
      <c r="S10" s="638">
        <v>-2.6541868958228684E-2</v>
      </c>
      <c r="T10" s="638">
        <v>4.7093163481056232E-3</v>
      </c>
      <c r="U10" s="638">
        <v>2.3842141980302843E-2</v>
      </c>
      <c r="V10" s="638">
        <v>-1.0141742334963243E-2</v>
      </c>
    </row>
    <row r="11" spans="1:22" x14ac:dyDescent="0.25">
      <c r="A11" s="8" t="s">
        <v>83</v>
      </c>
      <c r="B11" s="638">
        <v>3.652683434688944E-3</v>
      </c>
      <c r="C11" s="638">
        <v>3.2738044978907879E-2</v>
      </c>
      <c r="D11" s="638">
        <v>1.5588851505824688E-2</v>
      </c>
      <c r="E11" s="638">
        <v>-1.0896623466444854E-2</v>
      </c>
      <c r="F11" s="638">
        <v>1.9355750228293098E-5</v>
      </c>
      <c r="G11" s="638">
        <v>-1.8742035931456645E-2</v>
      </c>
      <c r="H11" s="638">
        <v>-8.8439103287573182E-3</v>
      </c>
      <c r="I11" s="638">
        <v>-6.5070740036672747E-3</v>
      </c>
      <c r="J11" s="638">
        <v>-4.4644532429125939E-4</v>
      </c>
      <c r="K11" s="638">
        <v>-6.7520602761668939E-3</v>
      </c>
      <c r="L11" s="638">
        <v>8.5314113440554812E-3</v>
      </c>
      <c r="M11" s="638">
        <v>-3.7235380562138402E-3</v>
      </c>
      <c r="N11" s="638">
        <v>-4.2665325645303696E-2</v>
      </c>
      <c r="O11" s="638">
        <v>-5.8738797165662354E-2</v>
      </c>
      <c r="P11" s="638">
        <v>-1.6545996062108999E-2</v>
      </c>
      <c r="Q11" s="638">
        <v>8.7357809988629492E-2</v>
      </c>
      <c r="R11" s="638">
        <v>7.797575704794675E-3</v>
      </c>
      <c r="S11" s="638">
        <v>-1.0156048533560474E-2</v>
      </c>
      <c r="T11" s="638">
        <v>-6.9510584191711227E-3</v>
      </c>
      <c r="U11" s="638">
        <v>3.477764523725765E-3</v>
      </c>
      <c r="V11" s="638">
        <v>-4.0816595915024213E-4</v>
      </c>
    </row>
    <row r="12" spans="1:22" x14ac:dyDescent="0.25">
      <c r="A12" s="8" t="s">
        <v>84</v>
      </c>
      <c r="B12" s="638">
        <v>-0.13438846844642524</v>
      </c>
      <c r="C12" s="638">
        <v>7.9879361857809708E-2</v>
      </c>
      <c r="D12" s="638">
        <v>2.3526428369787907E-2</v>
      </c>
      <c r="E12" s="638">
        <v>-1.3820381512639257E-2</v>
      </c>
      <c r="F12" s="638">
        <v>-4.8551384668294581E-3</v>
      </c>
      <c r="G12" s="638">
        <v>1.549151734306238E-2</v>
      </c>
      <c r="H12" s="638">
        <v>4.9483310535197216E-2</v>
      </c>
      <c r="I12" s="638">
        <v>-9.210740809715106E-3</v>
      </c>
      <c r="J12" s="638">
        <v>1.6120272399604927E-3</v>
      </c>
      <c r="K12" s="638">
        <v>4.6790632056228822E-3</v>
      </c>
      <c r="L12" s="638">
        <v>-2.740401561004685E-2</v>
      </c>
      <c r="M12" s="638">
        <v>0.12973610796077048</v>
      </c>
      <c r="N12" s="638">
        <v>7.3918528741860308E-3</v>
      </c>
      <c r="O12" s="638">
        <v>-4.9867781284653355E-3</v>
      </c>
      <c r="P12" s="638">
        <v>-9.5657786649258839E-3</v>
      </c>
      <c r="Q12" s="638">
        <v>-1.3363154088078573E-2</v>
      </c>
      <c r="R12" s="638">
        <v>-1.3946135012967823E-2</v>
      </c>
      <c r="S12" s="638">
        <v>-1.6046411383771261E-2</v>
      </c>
      <c r="T12" s="638">
        <v>-3.4390678103252337E-4</v>
      </c>
      <c r="U12" s="638">
        <v>-2.2334686807173612E-2</v>
      </c>
      <c r="V12" s="638">
        <v>-7.2315943311027512E-3</v>
      </c>
    </row>
    <row r="13" spans="1:22" x14ac:dyDescent="0.25">
      <c r="A13" s="8" t="s">
        <v>106</v>
      </c>
      <c r="B13" s="638">
        <v>-1.893311745510895E-2</v>
      </c>
      <c r="C13" s="638">
        <v>1.8397736010875188E-2</v>
      </c>
      <c r="D13" s="638">
        <v>9.0446030828818021E-3</v>
      </c>
      <c r="E13" s="638">
        <v>1.5775630448117039E-2</v>
      </c>
      <c r="F13" s="638">
        <v>-1.8252231707173432E-2</v>
      </c>
      <c r="G13" s="638">
        <v>1.1546028524476375E-2</v>
      </c>
      <c r="H13" s="638">
        <v>4.4573033646479451E-2</v>
      </c>
      <c r="I13" s="638">
        <v>2.3666179908737983E-2</v>
      </c>
      <c r="J13" s="638">
        <v>7.8445117730623001E-2</v>
      </c>
      <c r="K13" s="638">
        <v>3.3713605332592232E-2</v>
      </c>
      <c r="L13" s="638">
        <v>-2.8186277260972864E-2</v>
      </c>
      <c r="M13" s="638">
        <v>4.0383626249828747E-2</v>
      </c>
      <c r="N13" s="638">
        <v>-7.0227072012255618E-3</v>
      </c>
      <c r="O13" s="638">
        <v>-2.46379393723426E-3</v>
      </c>
      <c r="P13" s="638">
        <v>-3.658427265724417E-2</v>
      </c>
      <c r="Q13" s="638">
        <v>-8.7693135532666069E-2</v>
      </c>
      <c r="R13" s="638">
        <v>-3.3070574871478707E-2</v>
      </c>
      <c r="S13" s="638">
        <v>-4.9867781284653355E-3</v>
      </c>
      <c r="T13" s="638">
        <v>3.3457929069236572E-2</v>
      </c>
      <c r="U13" s="638">
        <v>-6.1392118796162395E-3</v>
      </c>
      <c r="V13" s="638">
        <v>-7.3236184566764324E-3</v>
      </c>
    </row>
    <row r="14" spans="1:22" x14ac:dyDescent="0.25">
      <c r="A14" s="8" t="s">
        <v>142</v>
      </c>
      <c r="B14" s="638">
        <v>1.0326287475750141E-2</v>
      </c>
      <c r="C14" s="638">
        <v>-3.1184606347997145E-4</v>
      </c>
      <c r="D14" s="638">
        <v>-9.3049469693208247E-3</v>
      </c>
      <c r="E14" s="638">
        <v>-3.0282921121537288E-2</v>
      </c>
      <c r="F14" s="638">
        <v>-7.1099318218570554E-3</v>
      </c>
      <c r="G14" s="638">
        <v>7.5880094576685833E-3</v>
      </c>
      <c r="H14" s="638">
        <v>1.0148132557776576E-2</v>
      </c>
      <c r="I14" s="638">
        <v>-6.5584666325271823E-4</v>
      </c>
      <c r="J14" s="638">
        <v>1.5285491118132833E-2</v>
      </c>
      <c r="K14" s="638">
        <v>-1.5778920139905089E-2</v>
      </c>
      <c r="L14" s="638">
        <v>-3.192551489301744E-2</v>
      </c>
      <c r="M14" s="638">
        <v>-1.839720136325285E-2</v>
      </c>
      <c r="N14" s="638">
        <v>3.3808474160958578E-2</v>
      </c>
      <c r="O14" s="638">
        <v>7.7240785254430122E-2</v>
      </c>
      <c r="P14" s="638">
        <v>-8.956768526191615E-3</v>
      </c>
      <c r="Q14" s="638">
        <v>-1.5613862627599638E-2</v>
      </c>
      <c r="R14" s="638">
        <v>1.0486010438423975E-2</v>
      </c>
      <c r="S14" s="638">
        <v>-1.745454832530579E-2</v>
      </c>
      <c r="T14" s="638">
        <v>1.1455353722835911E-2</v>
      </c>
      <c r="U14" s="638">
        <v>5.7073806809259473E-3</v>
      </c>
      <c r="V14" s="638">
        <v>1.238629063509567E-2</v>
      </c>
    </row>
    <row r="15" spans="1:22" x14ac:dyDescent="0.25">
      <c r="A15" s="8" t="s">
        <v>143</v>
      </c>
      <c r="B15" s="638">
        <v>-1.0083331149317813E-3</v>
      </c>
      <c r="C15" s="638">
        <v>-3.2182154514243499E-2</v>
      </c>
      <c r="D15" s="638">
        <v>-4.4854699041637656E-2</v>
      </c>
      <c r="E15" s="638">
        <v>-3.9422811578383121E-2</v>
      </c>
      <c r="F15" s="638">
        <v>2.9564647937953378E-2</v>
      </c>
      <c r="G15" s="638">
        <v>2.9995591162869553E-2</v>
      </c>
      <c r="H15" s="638">
        <v>-3.5902969660246635E-2</v>
      </c>
      <c r="I15" s="638">
        <v>-3.0354780700192562E-2</v>
      </c>
      <c r="J15" s="638">
        <v>3.8459320712270094E-3</v>
      </c>
      <c r="K15" s="638">
        <v>-7.2863557281102401E-3</v>
      </c>
      <c r="L15" s="638">
        <v>4.818583750090602E-2</v>
      </c>
      <c r="M15" s="638">
        <v>-9.2048271754572031E-3</v>
      </c>
      <c r="N15" s="638">
        <v>-3.4308922169479089E-2</v>
      </c>
      <c r="O15" s="638">
        <v>-1.3944085685465277E-2</v>
      </c>
      <c r="P15" s="638">
        <v>-3.2748955401813294E-2</v>
      </c>
      <c r="Q15" s="638">
        <v>6.1315007067311153E-3</v>
      </c>
      <c r="R15" s="638">
        <v>-2.5772835714379144E-2</v>
      </c>
      <c r="S15" s="638">
        <v>1.9538479103232895E-2</v>
      </c>
      <c r="T15" s="638">
        <v>-2.6473028247893778E-2</v>
      </c>
      <c r="U15" s="638">
        <v>7.5522719201882541E-2</v>
      </c>
      <c r="V15" s="638">
        <v>1.6268239245571608E-2</v>
      </c>
    </row>
    <row r="16" spans="1:22" x14ac:dyDescent="0.25">
      <c r="A16" s="8" t="s">
        <v>621</v>
      </c>
      <c r="B16" s="638">
        <v>-3.1032362849294337E-2</v>
      </c>
      <c r="C16" s="638">
        <v>-8.6263790362071484E-3</v>
      </c>
      <c r="D16" s="638">
        <v>-2.6871182006235551E-2</v>
      </c>
      <c r="E16" s="638">
        <v>6.7774910163437242E-3</v>
      </c>
      <c r="F16" s="638">
        <v>1.435507616370972E-3</v>
      </c>
      <c r="G16" s="638">
        <v>4.5037298531563005E-3</v>
      </c>
      <c r="H16" s="638">
        <v>-1.2778976259021142E-2</v>
      </c>
      <c r="I16" s="638">
        <v>0.1374709802653499</v>
      </c>
      <c r="J16" s="638">
        <v>6.9015968015400775E-2</v>
      </c>
      <c r="K16" s="638">
        <v>-6.8988154163987542E-2</v>
      </c>
      <c r="L16" s="638">
        <v>-0.12115567932172663</v>
      </c>
      <c r="M16" s="638">
        <v>-0.24078619622196629</v>
      </c>
      <c r="N16" s="638">
        <v>-0.24164943048215209</v>
      </c>
      <c r="O16" s="638">
        <v>-0.12150151992141282</v>
      </c>
      <c r="P16" s="638">
        <v>0.22616151002662446</v>
      </c>
      <c r="Q16" s="638">
        <v>0.3163924498809027</v>
      </c>
      <c r="R16" s="638">
        <v>5.9324502918146636E-2</v>
      </c>
      <c r="S16" s="638">
        <v>-0.13576719576719573</v>
      </c>
      <c r="T16" s="638">
        <v>-0.14207376422396084</v>
      </c>
      <c r="U16" s="638">
        <v>-0.13543026778421677</v>
      </c>
      <c r="V16" s="638">
        <v>-3.7706402436246338E-2</v>
      </c>
    </row>
    <row r="17" spans="1:22" x14ac:dyDescent="0.25">
      <c r="A17" s="8" t="s">
        <v>244</v>
      </c>
      <c r="B17" s="638">
        <v>4.7556609168934831E-3</v>
      </c>
      <c r="C17" s="638">
        <v>3.2347757466037588E-2</v>
      </c>
      <c r="D17" s="638">
        <v>0.158135332978666</v>
      </c>
      <c r="E17" s="638">
        <v>-2.2643400568158396E-2</v>
      </c>
      <c r="F17" s="638">
        <v>-4.1281915454054526E-2</v>
      </c>
      <c r="G17" s="638">
        <v>1.9436797852508736E-2</v>
      </c>
      <c r="H17" s="638">
        <v>-3.365939797458492E-2</v>
      </c>
      <c r="I17" s="638">
        <v>4.5568027362642774E-2</v>
      </c>
      <c r="J17" s="638">
        <v>-8.1665538083415404E-4</v>
      </c>
      <c r="K17" s="638">
        <v>7.875673947077716E-2</v>
      </c>
      <c r="L17" s="638">
        <v>0.24790337942545679</v>
      </c>
      <c r="M17" s="638">
        <v>-7.1609470573843023E-2</v>
      </c>
      <c r="N17" s="638">
        <v>3.3968936858572401E-3</v>
      </c>
      <c r="O17" s="638">
        <v>-4.0229143121509894E-2</v>
      </c>
      <c r="P17" s="638">
        <v>1.4357005105746466E-2</v>
      </c>
      <c r="Q17" s="638">
        <v>-9.9521423624328613E-4</v>
      </c>
      <c r="R17" s="638">
        <v>-1.0730770789115225E-2</v>
      </c>
      <c r="S17" s="638">
        <v>-5.1686259817122035E-2</v>
      </c>
      <c r="T17" s="638">
        <v>-2.548839381445913E-2</v>
      </c>
      <c r="U17" s="638">
        <v>-5.655670200209538E-2</v>
      </c>
      <c r="V17" s="638">
        <v>-4.2175285652371164E-2</v>
      </c>
    </row>
    <row r="18" spans="1:22" x14ac:dyDescent="0.25">
      <c r="A18" s="8" t="s">
        <v>245</v>
      </c>
      <c r="B18" s="638">
        <v>-5.5670875887742959E-4</v>
      </c>
      <c r="C18" s="638">
        <v>6.7738269600133138E-3</v>
      </c>
      <c r="D18" s="638">
        <v>2.5331548068458598E-3</v>
      </c>
      <c r="E18" s="638">
        <v>5.674426333831529E-3</v>
      </c>
      <c r="F18" s="638">
        <v>9.5580023871006618E-3</v>
      </c>
      <c r="G18" s="638">
        <v>-2.6622269382362927E-3</v>
      </c>
      <c r="H18" s="638">
        <v>-1.1077314976608384E-2</v>
      </c>
      <c r="I18" s="638">
        <v>2.5752296485412312E-3</v>
      </c>
      <c r="J18" s="638">
        <v>7.2138217230656408E-3</v>
      </c>
      <c r="K18" s="638">
        <v>8.2704930622301658E-3</v>
      </c>
      <c r="L18" s="638">
        <v>3.0771067873862943E-2</v>
      </c>
      <c r="M18" s="638">
        <v>8.9075839656732755E-2</v>
      </c>
      <c r="N18" s="638">
        <v>1.0108834883189401E-2</v>
      </c>
      <c r="O18" s="638">
        <v>7.7637649448608183E-3</v>
      </c>
      <c r="P18" s="638">
        <v>5.3086502503958428E-3</v>
      </c>
      <c r="Q18" s="638">
        <v>1.627736171318294E-2</v>
      </c>
      <c r="R18" s="638">
        <v>-2.1722161767137371E-2</v>
      </c>
      <c r="S18" s="638">
        <v>-2.7958689540060457E-2</v>
      </c>
      <c r="T18" s="638">
        <v>-2.6158143140214713E-2</v>
      </c>
      <c r="U18" s="638">
        <v>-4.2057651768688219E-2</v>
      </c>
      <c r="V18" s="638">
        <v>7.0444091689655958E-2</v>
      </c>
    </row>
    <row r="19" spans="1:22" x14ac:dyDescent="0.25">
      <c r="A19" s="8" t="s">
        <v>288</v>
      </c>
      <c r="B19" s="638">
        <v>-1.6632251403496628E-3</v>
      </c>
      <c r="C19" s="638">
        <v>0.10142511591718244</v>
      </c>
      <c r="D19" s="638">
        <v>-7.8025875793093294E-3</v>
      </c>
      <c r="E19" s="638">
        <v>2.8830283733800713E-2</v>
      </c>
      <c r="F19" s="638">
        <v>5.5521439022381998E-2</v>
      </c>
      <c r="G19" s="638">
        <v>1.1681335474996293E-2</v>
      </c>
      <c r="H19" s="638">
        <v>-1.817942884918141E-2</v>
      </c>
      <c r="I19" s="638">
        <v>-1.6340517583879877E-2</v>
      </c>
      <c r="J19" s="638">
        <v>1.972655035731232E-3</v>
      </c>
      <c r="K19" s="638">
        <v>1.1118071688448212E-2</v>
      </c>
      <c r="L19" s="638">
        <v>-3.0174685213251666E-2</v>
      </c>
      <c r="M19" s="638">
        <v>-6.8709914401512027E-3</v>
      </c>
      <c r="N19" s="638">
        <v>3.6507686660909129E-3</v>
      </c>
      <c r="O19" s="638">
        <v>-1.8955947465513212E-2</v>
      </c>
      <c r="P19" s="638">
        <v>-1.7203191297652284E-2</v>
      </c>
      <c r="Q19" s="638">
        <v>-5.7168336968362642E-3</v>
      </c>
      <c r="R19" s="638">
        <v>1.1782600121886812E-2</v>
      </c>
      <c r="S19" s="638">
        <v>-2.3639957141278947E-2</v>
      </c>
      <c r="T19" s="638">
        <v>-6.8069315926774536E-3</v>
      </c>
      <c r="U19" s="638">
        <v>1.8343648808972299E-2</v>
      </c>
      <c r="V19" s="638">
        <v>2.3116255755064588E-3</v>
      </c>
    </row>
    <row r="20" spans="1:22" x14ac:dyDescent="0.25">
      <c r="A20" s="8" t="s">
        <v>291</v>
      </c>
      <c r="B20" s="638">
        <v>-4.4202254281841338E-3</v>
      </c>
      <c r="C20" s="638">
        <v>-2.9549601966351886E-3</v>
      </c>
      <c r="D20" s="638">
        <v>-2.4479020537901657E-4</v>
      </c>
      <c r="E20" s="638">
        <v>2.2960593141297869E-3</v>
      </c>
      <c r="F20" s="638">
        <v>1.1339113642393416E-2</v>
      </c>
      <c r="G20" s="638">
        <v>1.843564224166868E-3</v>
      </c>
      <c r="H20" s="638">
        <v>4.019982366677171E-2</v>
      </c>
      <c r="I20" s="638">
        <v>3.1765253633376248E-2</v>
      </c>
      <c r="J20" s="638">
        <v>-1.4103588552964681E-2</v>
      </c>
      <c r="K20" s="638">
        <v>5.3812118339411831E-2</v>
      </c>
      <c r="L20" s="638">
        <v>5.4692208864845097E-2</v>
      </c>
      <c r="M20" s="638">
        <v>-1.2883566543723227E-2</v>
      </c>
      <c r="N20" s="638">
        <v>-2.3336601631236954E-2</v>
      </c>
      <c r="O20" s="638">
        <v>-9.1099855416653698E-3</v>
      </c>
      <c r="P20" s="638">
        <v>1.5740411860515408E-2</v>
      </c>
      <c r="Q20" s="638">
        <v>1.1833839999051216E-2</v>
      </c>
      <c r="R20" s="638">
        <v>-1.2922538362776095E-2</v>
      </c>
      <c r="S20" s="638">
        <v>-1.0056660189072883E-2</v>
      </c>
      <c r="T20" s="638">
        <v>1.7694981185460475E-3</v>
      </c>
      <c r="U20" s="638">
        <v>1.2969030268572723E-2</v>
      </c>
      <c r="V20" s="638">
        <v>-1.1923287174038228E-2</v>
      </c>
    </row>
    <row r="21" spans="1:22" x14ac:dyDescent="0.25">
      <c r="A21" s="8" t="s">
        <v>292</v>
      </c>
      <c r="B21" s="638">
        <v>-3.9463571478202501E-3</v>
      </c>
      <c r="C21" s="638">
        <v>-1.0187791340470818E-2</v>
      </c>
      <c r="D21" s="638">
        <v>-3.4402711366544264E-3</v>
      </c>
      <c r="E21" s="638">
        <v>-8.0904669242593263E-3</v>
      </c>
      <c r="F21" s="638">
        <v>4.3796055533450954E-4</v>
      </c>
      <c r="G21" s="638">
        <v>1.721681101010156E-2</v>
      </c>
      <c r="H21" s="638">
        <v>-2.8269506097832508E-3</v>
      </c>
      <c r="I21" s="638">
        <v>1.7062076808629929E-2</v>
      </c>
      <c r="J21" s="638">
        <v>6.6831468584301872E-3</v>
      </c>
      <c r="K21" s="638">
        <v>-1.3986494548866062E-2</v>
      </c>
      <c r="L21" s="638">
        <v>2.0389077779271937E-2</v>
      </c>
      <c r="M21" s="638">
        <v>-3.4227238396467609E-3</v>
      </c>
      <c r="N21" s="638">
        <v>-1.2149952337695731E-3</v>
      </c>
      <c r="O21" s="638">
        <v>-6.456101109030353E-3</v>
      </c>
      <c r="P21" s="638">
        <v>-6.2474153287470253E-3</v>
      </c>
      <c r="Q21" s="638">
        <v>-4.8371044230130292E-3</v>
      </c>
      <c r="R21" s="638">
        <v>-1.2047766880554608E-2</v>
      </c>
      <c r="S21" s="638">
        <v>1.4736366910570838E-2</v>
      </c>
      <c r="T21" s="638">
        <v>4.3482926731876577E-3</v>
      </c>
      <c r="U21" s="638">
        <v>6.6462200018971079E-3</v>
      </c>
      <c r="V21" s="638">
        <v>-6.3262284035094625E-3</v>
      </c>
    </row>
    <row r="22" spans="1:22" x14ac:dyDescent="0.25">
      <c r="A22" s="8" t="s">
        <v>293</v>
      </c>
      <c r="B22" s="638">
        <v>1.0809380127663221E-2</v>
      </c>
      <c r="C22" s="638">
        <v>2.2783050288552386E-2</v>
      </c>
      <c r="D22" s="638">
        <v>-9.0150174184351253E-3</v>
      </c>
      <c r="E22" s="638">
        <v>5.6243267014680059E-3</v>
      </c>
      <c r="F22" s="638">
        <v>3.9727968901781624E-2</v>
      </c>
      <c r="G22" s="638">
        <v>6.837780059309792E-2</v>
      </c>
      <c r="H22" s="638">
        <v>-1.9575550616475475E-3</v>
      </c>
      <c r="I22" s="638">
        <v>2.8148869136825454E-2</v>
      </c>
      <c r="J22" s="638">
        <v>-9.9603106700972416E-3</v>
      </c>
      <c r="K22" s="638">
        <v>3.9611711920942191E-2</v>
      </c>
      <c r="L22" s="638">
        <v>-6.4365102218773382E-2</v>
      </c>
      <c r="M22" s="638">
        <v>4.8692071718345595E-2</v>
      </c>
      <c r="N22" s="638">
        <v>-3.1999126850509194E-2</v>
      </c>
      <c r="O22" s="638">
        <v>4.6057944096999232E-4</v>
      </c>
      <c r="P22" s="638">
        <v>-1.9388942700268422E-2</v>
      </c>
      <c r="Q22" s="638">
        <v>-1.8431241754663198E-2</v>
      </c>
      <c r="R22" s="638">
        <v>-1.743031335062525E-2</v>
      </c>
      <c r="S22" s="638">
        <v>4.1784600222079474E-3</v>
      </c>
      <c r="T22" s="638">
        <v>-1.6616179109472665E-2</v>
      </c>
      <c r="U22" s="638">
        <v>8.6740219373374217E-3</v>
      </c>
      <c r="V22" s="638">
        <v>-2.8292510008693129E-2</v>
      </c>
    </row>
    <row r="23" spans="1:22" x14ac:dyDescent="0.25">
      <c r="A23" s="8" t="s">
        <v>294</v>
      </c>
      <c r="B23" s="638">
        <v>1.1149175292006867E-3</v>
      </c>
      <c r="C23" s="638">
        <v>4.3644961147438883E-2</v>
      </c>
      <c r="D23" s="638">
        <v>-2.5044334536583637E-2</v>
      </c>
      <c r="E23" s="638">
        <v>1.1309522655998799E-2</v>
      </c>
      <c r="F23" s="638">
        <v>6.4594825900854353E-3</v>
      </c>
      <c r="G23" s="638">
        <v>1.327762736557685E-2</v>
      </c>
      <c r="H23" s="638">
        <v>-2.6405950109217062E-3</v>
      </c>
      <c r="I23" s="638">
        <v>7.9684528398863783E-3</v>
      </c>
      <c r="J23" s="638">
        <v>-1.3961579945143588E-3</v>
      </c>
      <c r="K23" s="638">
        <v>4.846137908658254E-3</v>
      </c>
      <c r="L23" s="638">
        <v>2.0198191876939321E-2</v>
      </c>
      <c r="M23" s="638">
        <v>1.6253190614446408E-2</v>
      </c>
      <c r="N23" s="638">
        <v>-1.3992854562992065E-2</v>
      </c>
      <c r="O23" s="638">
        <v>-2.0173539549221811E-2</v>
      </c>
      <c r="P23" s="638">
        <v>-2.9062657680779514E-3</v>
      </c>
      <c r="Q23" s="638">
        <v>-9.8747944833651805E-3</v>
      </c>
      <c r="R23" s="638">
        <v>1.526969248498981E-2</v>
      </c>
      <c r="S23" s="638">
        <v>2.7153421346141344E-3</v>
      </c>
      <c r="T23" s="638">
        <v>-4.7149806284327656E-3</v>
      </c>
      <c r="U23" s="638">
        <v>-1.7452698969169338E-3</v>
      </c>
      <c r="V23" s="638">
        <v>1.766820049204686E-3</v>
      </c>
    </row>
    <row r="24" spans="1:22" x14ac:dyDescent="0.25">
      <c r="A24" s="8" t="s">
        <v>295</v>
      </c>
      <c r="B24" s="638">
        <v>-2.6767615717071223E-2</v>
      </c>
      <c r="C24" s="638">
        <v>-1.3712076244495785E-2</v>
      </c>
      <c r="D24" s="638">
        <v>-1.3921796522331813E-2</v>
      </c>
      <c r="E24" s="638">
        <v>-2.7746962768046939E-2</v>
      </c>
      <c r="F24" s="638">
        <v>2.3958744197097822E-3</v>
      </c>
      <c r="G24" s="638">
        <v>-7.8617632172025189E-3</v>
      </c>
      <c r="H24" s="638">
        <v>2.580398777938509E-3</v>
      </c>
      <c r="I24" s="638">
        <v>1.4312387193630626E-2</v>
      </c>
      <c r="J24" s="638">
        <v>1.8968052421096003E-3</v>
      </c>
      <c r="K24" s="638">
        <v>5.3621132575811664E-5</v>
      </c>
      <c r="L24" s="638">
        <v>-1.7949706087256753E-2</v>
      </c>
      <c r="M24" s="638">
        <v>2.6287214882166607E-2</v>
      </c>
      <c r="N24" s="638">
        <v>2.9449739171287632E-2</v>
      </c>
      <c r="O24" s="638">
        <v>8.5497236278854593E-3</v>
      </c>
      <c r="P24" s="638">
        <v>-3.7149278272287874E-2</v>
      </c>
      <c r="Q24" s="638">
        <v>-9.0567923339978131E-3</v>
      </c>
      <c r="R24" s="638">
        <v>-8.95314257069936E-3</v>
      </c>
      <c r="S24" s="638">
        <v>-1.9180327024457787E-2</v>
      </c>
      <c r="T24" s="638">
        <v>-1.6901451797948636E-2</v>
      </c>
      <c r="U24" s="638">
        <v>3.6316543980211856E-2</v>
      </c>
      <c r="V24" s="638">
        <v>-9.9377110768838813E-3</v>
      </c>
    </row>
    <row r="25" spans="1:22" x14ac:dyDescent="0.25">
      <c r="A25" s="8" t="s">
        <v>296</v>
      </c>
      <c r="B25" s="638">
        <v>-1.0265308150650874E-2</v>
      </c>
      <c r="C25" s="638">
        <v>-7.6126032519148283E-3</v>
      </c>
      <c r="D25" s="638">
        <v>-9.2563230113897949E-5</v>
      </c>
      <c r="E25" s="638">
        <v>2.1271540900975383E-2</v>
      </c>
      <c r="F25" s="638">
        <v>3.6310342444446961E-2</v>
      </c>
      <c r="G25" s="638">
        <v>-2.8566165947020512E-2</v>
      </c>
      <c r="H25" s="638">
        <v>6.0965859074293076E-2</v>
      </c>
      <c r="I25" s="638">
        <v>-4.105679233399781E-2</v>
      </c>
      <c r="J25" s="638">
        <v>-1.2733300447881289E-2</v>
      </c>
      <c r="K25" s="638">
        <v>-1.7828975673106436E-2</v>
      </c>
      <c r="L25" s="638">
        <v>4.7700744424245684E-5</v>
      </c>
      <c r="M25" s="638">
        <v>2.5244950505482443E-3</v>
      </c>
      <c r="N25" s="638">
        <v>6.4557315460669392E-3</v>
      </c>
      <c r="O25" s="638">
        <v>-1.9867855742744165E-2</v>
      </c>
      <c r="P25" s="638">
        <v>-9.0509218645837518E-3</v>
      </c>
      <c r="Q25" s="638">
        <v>1.1626163728412126E-2</v>
      </c>
      <c r="R25" s="638">
        <v>-8.0191887134628669E-3</v>
      </c>
      <c r="S25" s="638">
        <v>6.5068574131000312E-2</v>
      </c>
      <c r="T25" s="638">
        <v>4.8482964928653255E-2</v>
      </c>
      <c r="U25" s="638">
        <v>1.7293696742272602E-2</v>
      </c>
      <c r="V25" s="638">
        <v>-1.6021148601377933E-2</v>
      </c>
    </row>
    <row r="26" spans="1:22" x14ac:dyDescent="0.25">
      <c r="A26" s="8" t="s">
        <v>297</v>
      </c>
      <c r="B26" s="638">
        <v>1.5443614794916084E-2</v>
      </c>
      <c r="C26" s="638">
        <v>2.0924354037052322E-2</v>
      </c>
      <c r="D26" s="638">
        <v>1.7837521132757137E-2</v>
      </c>
      <c r="E26" s="638">
        <v>-9.2884591626405978E-3</v>
      </c>
      <c r="F26" s="638">
        <v>-1.0326656536929928E-2</v>
      </c>
      <c r="G26" s="638">
        <v>1.7154874191647605E-3</v>
      </c>
      <c r="H26" s="638">
        <v>1.1513755256321796E-2</v>
      </c>
      <c r="I26" s="638">
        <v>0.16792798086823277</v>
      </c>
      <c r="J26" s="638">
        <v>-2.4266644534252989E-2</v>
      </c>
      <c r="K26" s="638">
        <v>0.11197240917943901</v>
      </c>
      <c r="L26" s="638">
        <v>-6.6366335327560283E-2</v>
      </c>
      <c r="M26" s="638">
        <v>-7.1326531625846373E-2</v>
      </c>
      <c r="N26" s="638">
        <v>1.0432750402004812E-2</v>
      </c>
      <c r="O26" s="638">
        <v>1.8182996481434163E-2</v>
      </c>
      <c r="P26" s="638">
        <v>-3.7628539307783287E-2</v>
      </c>
      <c r="Q26" s="638">
        <v>-6.1733628750370168E-3</v>
      </c>
      <c r="R26" s="638">
        <v>-6.6779656705311646E-3</v>
      </c>
      <c r="S26" s="638">
        <v>-2.2741931772591008E-2</v>
      </c>
      <c r="T26" s="638">
        <v>1.133436607352995E-2</v>
      </c>
      <c r="U26" s="638">
        <v>-1.7148270313174573E-2</v>
      </c>
      <c r="V26" s="638">
        <v>-5.2213209541162167E-2</v>
      </c>
    </row>
    <row r="27" spans="1:22" x14ac:dyDescent="0.25">
      <c r="A27" s="8" t="s">
        <v>298</v>
      </c>
      <c r="B27" s="638">
        <v>1.9744792743871534E-2</v>
      </c>
      <c r="C27" s="638">
        <v>7.9742829391083042E-2</v>
      </c>
      <c r="D27" s="638">
        <v>3.5256949184647765E-2</v>
      </c>
      <c r="E27" s="638">
        <v>-3.2690370060104612E-2</v>
      </c>
      <c r="F27" s="638">
        <v>-2.2437652873901898E-2</v>
      </c>
      <c r="G27" s="638">
        <v>1.2583861821268956E-3</v>
      </c>
      <c r="H27" s="638">
        <v>1.6851703233995482E-3</v>
      </c>
      <c r="I27" s="638">
        <v>0.10469955372500611</v>
      </c>
      <c r="J27" s="638">
        <v>-4.3698528457284447E-2</v>
      </c>
      <c r="K27" s="638">
        <v>-1.1726282913036108E-2</v>
      </c>
      <c r="L27" s="638">
        <v>3.8461077368681089E-2</v>
      </c>
      <c r="M27" s="638">
        <v>-5.5273243351822794E-4</v>
      </c>
      <c r="N27" s="638">
        <v>4.2442648414136176E-2</v>
      </c>
      <c r="O27" s="638">
        <v>-3.0165667500408066E-2</v>
      </c>
      <c r="P27" s="638">
        <v>-1.2759296644138251E-2</v>
      </c>
      <c r="Q27" s="638">
        <v>-2.1578973723413573E-2</v>
      </c>
      <c r="R27" s="638">
        <v>-2.126160442676106E-2</v>
      </c>
      <c r="S27" s="638">
        <v>1.3789946749814561E-3</v>
      </c>
      <c r="T27" s="638">
        <v>2.0216260481360979E-2</v>
      </c>
      <c r="U27" s="638">
        <v>4.0844536013497038E-2</v>
      </c>
      <c r="V27" s="638">
        <v>2.9950143441540459E-2</v>
      </c>
    </row>
    <row r="28" spans="1:22" x14ac:dyDescent="0.25">
      <c r="A28" s="8" t="s">
        <v>299</v>
      </c>
      <c r="B28" s="638">
        <v>2.2406455893553119E-2</v>
      </c>
      <c r="C28" s="638">
        <v>6.8722985233969067E-2</v>
      </c>
      <c r="D28" s="638">
        <v>1.0602201157591655E-2</v>
      </c>
      <c r="E28" s="638">
        <v>1.7721461898104019E-2</v>
      </c>
      <c r="F28" s="638">
        <v>-1.9614092010081918E-2</v>
      </c>
      <c r="G28" s="638">
        <v>-1.2801125907597067E-2</v>
      </c>
      <c r="H28" s="638">
        <v>2.3663728796939412E-2</v>
      </c>
      <c r="I28" s="638">
        <v>-7.8344526183799969E-3</v>
      </c>
      <c r="J28" s="638">
        <v>-1.7545647294047607E-3</v>
      </c>
      <c r="K28" s="638">
        <v>2.3582623082685879E-2</v>
      </c>
      <c r="L28" s="638">
        <v>0.19857934608817698</v>
      </c>
      <c r="M28" s="638">
        <v>0.20327830338937983</v>
      </c>
      <c r="N28" s="638">
        <v>9.0909775222507927E-2</v>
      </c>
      <c r="O28" s="638">
        <v>5.1734289191199309E-2</v>
      </c>
      <c r="P28" s="638">
        <v>-4.2204086276882546E-2</v>
      </c>
      <c r="Q28" s="638">
        <v>-5.5632237972066595E-2</v>
      </c>
      <c r="R28" s="638">
        <v>-4.3470477861182626E-2</v>
      </c>
      <c r="S28" s="638">
        <v>2.1970699451784644E-3</v>
      </c>
      <c r="T28" s="638">
        <v>1.0746052216282493E-2</v>
      </c>
      <c r="U28" s="638">
        <v>-2.0636084030776613E-3</v>
      </c>
      <c r="V28" s="638">
        <v>4.9886719500407191E-2</v>
      </c>
    </row>
    <row r="29" spans="1:22" x14ac:dyDescent="0.25">
      <c r="A29" s="8" t="s">
        <v>300</v>
      </c>
      <c r="B29" s="638">
        <v>-3.0118217135219399E-3</v>
      </c>
      <c r="C29" s="638">
        <v>-4.9719661309249675E-3</v>
      </c>
      <c r="D29" s="638">
        <v>1.3212280204431799E-2</v>
      </c>
      <c r="E29" s="638">
        <v>-1.5840300237600066E-2</v>
      </c>
      <c r="F29" s="638">
        <v>-6.4660693306100858E-3</v>
      </c>
      <c r="G29" s="638">
        <v>1.0514086233631427E-2</v>
      </c>
      <c r="H29" s="638">
        <v>-1.6534089477711209E-2</v>
      </c>
      <c r="I29" s="638">
        <v>-7.4438034891953211E-3</v>
      </c>
      <c r="J29" s="638">
        <v>-6.2769768097776825E-3</v>
      </c>
      <c r="K29" s="638">
        <v>8.9857970032472569E-3</v>
      </c>
      <c r="L29" s="638">
        <v>6.0366869934232237E-2</v>
      </c>
      <c r="M29" s="638">
        <v>-1.6837195860300597E-2</v>
      </c>
      <c r="N29" s="638">
        <v>-1.8159083723277628E-2</v>
      </c>
      <c r="O29" s="638">
        <v>1.4014261643086109E-2</v>
      </c>
      <c r="P29" s="638">
        <v>4.4847825721346698E-4</v>
      </c>
      <c r="Q29" s="638">
        <v>-8.1013435683169217E-3</v>
      </c>
      <c r="R29" s="638">
        <v>4.0065850741780713E-2</v>
      </c>
      <c r="S29" s="638">
        <v>-4.1532518714943872E-2</v>
      </c>
      <c r="T29" s="638">
        <v>1.8094252841425438E-2</v>
      </c>
      <c r="U29" s="638">
        <v>-1.1824462353627999E-2</v>
      </c>
      <c r="V29" s="638">
        <v>-1.2833839169085509E-2</v>
      </c>
    </row>
    <row r="30" spans="1:22" x14ac:dyDescent="0.25">
      <c r="A30" s="8" t="s">
        <v>301</v>
      </c>
      <c r="B30" s="638">
        <v>-3.3616105031847874E-4</v>
      </c>
      <c r="C30" s="638">
        <v>3.2120077497441429E-3</v>
      </c>
      <c r="D30" s="638">
        <v>-5.7707109604785266E-3</v>
      </c>
      <c r="E30" s="638">
        <v>1.2906095268730636E-2</v>
      </c>
      <c r="F30" s="638">
        <v>2.7863569980825616E-2</v>
      </c>
      <c r="G30" s="638">
        <v>-1.243378200973216E-2</v>
      </c>
      <c r="H30" s="638">
        <v>1.1875543925867389E-2</v>
      </c>
      <c r="I30" s="638">
        <v>-1.2444185277269058E-2</v>
      </c>
      <c r="J30" s="638">
        <v>-6.1786492264242002E-4</v>
      </c>
      <c r="K30" s="638">
        <v>1.9647814319805595E-3</v>
      </c>
      <c r="L30" s="638">
        <v>-3.5081999606922237E-2</v>
      </c>
      <c r="M30" s="638">
        <v>1.349942135758344E-2</v>
      </c>
      <c r="N30" s="638">
        <v>-1.1333507524662055E-2</v>
      </c>
      <c r="O30" s="638">
        <v>2.8493196380669104E-3</v>
      </c>
      <c r="P30" s="638">
        <v>1.2423577648968637E-2</v>
      </c>
      <c r="Q30" s="638">
        <v>4.4847825721346698E-4</v>
      </c>
      <c r="R30" s="638">
        <v>-1.0790468863825195E-2</v>
      </c>
      <c r="S30" s="638">
        <v>4.3238149997449678E-3</v>
      </c>
      <c r="T30" s="638">
        <v>3.5494484981708867E-3</v>
      </c>
      <c r="U30" s="638">
        <v>-3.3649746263857221E-3</v>
      </c>
      <c r="V30" s="638">
        <v>-7.6227816813590919E-3</v>
      </c>
    </row>
    <row r="31" spans="1:22" x14ac:dyDescent="0.25">
      <c r="A31" s="8" t="s">
        <v>302</v>
      </c>
      <c r="B31" s="638">
        <v>-1.2826752781817453E-2</v>
      </c>
      <c r="C31" s="638">
        <v>5.7069571664315364E-3</v>
      </c>
      <c r="D31" s="638">
        <v>-1.1049474586208999E-3</v>
      </c>
      <c r="E31" s="638">
        <v>-1.1538836956113699E-2</v>
      </c>
      <c r="F31" s="638">
        <v>-2.0583157291544446E-2</v>
      </c>
      <c r="G31" s="638">
        <v>1.7936773716199391E-2</v>
      </c>
      <c r="H31" s="638">
        <v>1.2803046299173887E-2</v>
      </c>
      <c r="I31" s="638">
        <v>2.5310988766562837E-2</v>
      </c>
      <c r="J31" s="638">
        <v>-1.9144406858742724E-3</v>
      </c>
      <c r="K31" s="638">
        <v>2.2024048780562428E-2</v>
      </c>
      <c r="L31" s="638">
        <v>9.6868607943219522E-3</v>
      </c>
      <c r="M31" s="638">
        <v>3.2563935354151058E-2</v>
      </c>
      <c r="N31" s="638">
        <v>6.6690171456597613E-2</v>
      </c>
      <c r="O31" s="638">
        <v>-9.9737842080922286E-3</v>
      </c>
      <c r="P31" s="638">
        <v>-5.9093089989710398E-2</v>
      </c>
      <c r="Q31" s="638">
        <v>-9.1534632444572953E-3</v>
      </c>
      <c r="R31" s="638">
        <v>-1.9254345339527502E-2</v>
      </c>
      <c r="S31" s="638">
        <v>-3.0911901081923728E-4</v>
      </c>
      <c r="T31" s="638">
        <v>-2.2619390306539647E-3</v>
      </c>
      <c r="U31" s="638">
        <v>-5.4697850129595046E-3</v>
      </c>
      <c r="V31" s="638">
        <v>1.3158091092515926E-2</v>
      </c>
    </row>
    <row r="32" spans="1:22" x14ac:dyDescent="0.25">
      <c r="A32" s="8" t="s">
        <v>303</v>
      </c>
      <c r="B32" s="638">
        <v>-5.329667361629678E-2</v>
      </c>
      <c r="C32" s="638">
        <v>-1.0591283504001386E-2</v>
      </c>
      <c r="D32" s="638">
        <v>1.3391657605706887E-2</v>
      </c>
      <c r="E32" s="638">
        <v>6.7717254563242381E-3</v>
      </c>
      <c r="F32" s="638">
        <v>-2.6187120388117584E-2</v>
      </c>
      <c r="G32" s="638">
        <v>-5.6423300822141635E-2</v>
      </c>
      <c r="H32" s="638">
        <v>5.3823354797460872E-2</v>
      </c>
      <c r="I32" s="638">
        <v>1.6078702810652521E-2</v>
      </c>
      <c r="J32" s="638">
        <v>6.0814524594104188E-4</v>
      </c>
      <c r="K32" s="638">
        <v>-7.2204187134569955E-2</v>
      </c>
      <c r="L32" s="638">
        <v>-5.8182934960423073E-2</v>
      </c>
      <c r="M32" s="638">
        <v>-7.056876259583468E-2</v>
      </c>
      <c r="N32" s="638">
        <v>-3.0922892507250586E-2</v>
      </c>
      <c r="O32" s="638">
        <v>-8.7620229741611384E-3</v>
      </c>
      <c r="P32" s="638">
        <v>-9.9452588167157803E-3</v>
      </c>
      <c r="Q32" s="638">
        <v>2.7087331616794524E-2</v>
      </c>
      <c r="R32" s="638">
        <v>1.7090444604675112E-2</v>
      </c>
      <c r="S32" s="638">
        <v>-3.3034270022194612E-2</v>
      </c>
      <c r="T32" s="638">
        <v>4.257209272637015E-2</v>
      </c>
      <c r="U32" s="638">
        <v>1.6153136514781001E-2</v>
      </c>
      <c r="V32" s="638">
        <v>1.4770256252111461E-2</v>
      </c>
    </row>
    <row r="33" spans="1:22" x14ac:dyDescent="0.25">
      <c r="A33" s="8" t="s">
        <v>304</v>
      </c>
      <c r="B33" s="638">
        <v>1.9659270791594404E-2</v>
      </c>
      <c r="C33" s="638">
        <v>1.3107679610417497E-3</v>
      </c>
      <c r="D33" s="638">
        <v>-1.4838459114525112E-2</v>
      </c>
      <c r="E33" s="638">
        <v>-9.9067270965534117E-3</v>
      </c>
      <c r="F33" s="638">
        <v>2.4885910479270107E-2</v>
      </c>
      <c r="G33" s="638">
        <v>-9.8579862953387335E-3</v>
      </c>
      <c r="H33" s="638">
        <v>-3.0274428161337387E-5</v>
      </c>
      <c r="I33" s="638">
        <v>9.9228530240122147E-3</v>
      </c>
      <c r="J33" s="638">
        <v>-6.1766452025391241E-3</v>
      </c>
      <c r="K33" s="638">
        <v>1.6078702810652521E-2</v>
      </c>
      <c r="L33" s="638">
        <v>6.7115771935740795E-2</v>
      </c>
      <c r="M33" s="638">
        <v>4.0295812865430047E-2</v>
      </c>
      <c r="N33" s="638">
        <v>3.5694616059985092E-2</v>
      </c>
      <c r="O33" s="638">
        <v>-6.8222499587320018E-2</v>
      </c>
      <c r="P33" s="638">
        <v>-7.0212802440679636E-2</v>
      </c>
      <c r="Q33" s="638">
        <v>-5.6789467228020488E-2</v>
      </c>
      <c r="R33" s="638">
        <v>-4.5593502087724613E-2</v>
      </c>
      <c r="S33" s="638">
        <v>7.7324929071171033E-3</v>
      </c>
      <c r="T33" s="638">
        <v>2.1381369298946726E-2</v>
      </c>
      <c r="U33" s="638">
        <v>-4.9700936688861275E-2</v>
      </c>
      <c r="V33" s="638">
        <v>-3.9664749378893013E-2</v>
      </c>
    </row>
    <row r="34" spans="1:22" x14ac:dyDescent="0.25">
      <c r="A34" s="8" t="s">
        <v>305</v>
      </c>
      <c r="B34" s="638">
        <v>3.571229039705491E-2</v>
      </c>
      <c r="C34" s="638">
        <v>-2.2417171598594892E-2</v>
      </c>
      <c r="D34" s="638">
        <v>-2.9461215862287882E-2</v>
      </c>
      <c r="E34" s="638">
        <v>1.8815305339647523E-2</v>
      </c>
      <c r="F34" s="638">
        <v>-2.3910187875544938E-3</v>
      </c>
      <c r="G34" s="638">
        <v>5.3296450760351704E-3</v>
      </c>
      <c r="H34" s="638">
        <v>-5.4259246571234571E-2</v>
      </c>
      <c r="I34" s="638">
        <v>7.5185264732210738E-2</v>
      </c>
      <c r="J34" s="638">
        <v>5.7850581420013092E-4</v>
      </c>
      <c r="K34" s="638">
        <v>2.1287133037946805E-2</v>
      </c>
      <c r="L34" s="638">
        <v>-2.733345098001972E-2</v>
      </c>
      <c r="M34" s="638">
        <v>3.8500374650063014E-2</v>
      </c>
      <c r="N34" s="638">
        <v>-2.1169337741553104E-2</v>
      </c>
      <c r="O34" s="638">
        <v>-6.2649896147158263E-3</v>
      </c>
      <c r="P34" s="638">
        <v>-7.169734452547738E-2</v>
      </c>
      <c r="Q34" s="638">
        <v>1.4569092670829525E-3</v>
      </c>
      <c r="R34" s="638">
        <v>-2.3305590100715132E-2</v>
      </c>
      <c r="S34" s="638">
        <v>-2.5225951663304103E-2</v>
      </c>
      <c r="T34" s="638">
        <v>-7.7822124126574613E-3</v>
      </c>
      <c r="U34" s="638">
        <v>-6.0754983990458471E-2</v>
      </c>
      <c r="V34" s="638">
        <v>-1.9439244672035144E-2</v>
      </c>
    </row>
    <row r="35" spans="1:22" x14ac:dyDescent="0.25">
      <c r="A35" s="8" t="s">
        <v>306</v>
      </c>
      <c r="B35" s="638">
        <v>3.4361126293326089E-3</v>
      </c>
      <c r="C35" s="638">
        <v>-2.6329699380641308E-2</v>
      </c>
      <c r="D35" s="638">
        <v>3.2045695264033905E-2</v>
      </c>
      <c r="E35" s="638">
        <v>7.0683173249177413E-3</v>
      </c>
      <c r="F35" s="638">
        <v>2.6252122479614861E-2</v>
      </c>
      <c r="G35" s="638">
        <v>1.1427385598485733E-2</v>
      </c>
      <c r="H35" s="638">
        <v>1.6251595920216411E-2</v>
      </c>
      <c r="I35" s="638">
        <v>4.0667886003960013E-2</v>
      </c>
      <c r="J35" s="638">
        <v>-2.4744522805721335E-3</v>
      </c>
      <c r="K35" s="638">
        <v>2.5553223386735853E-3</v>
      </c>
      <c r="L35" s="638">
        <v>8.8866826043819319E-2</v>
      </c>
      <c r="M35" s="638">
        <v>-3.6838816804466518E-2</v>
      </c>
      <c r="N35" s="638">
        <v>7.7077034249881271E-2</v>
      </c>
      <c r="O35" s="638">
        <v>-5.118603642839209E-2</v>
      </c>
      <c r="P35" s="638">
        <v>2.0699787630638199E-2</v>
      </c>
      <c r="Q35" s="638">
        <v>-5.4937233347107954E-3</v>
      </c>
      <c r="R35" s="638">
        <v>1.8786539258053781E-2</v>
      </c>
      <c r="S35" s="638">
        <v>-1.6304056530012528E-2</v>
      </c>
      <c r="T35" s="638">
        <v>-1.5124471452923324E-2</v>
      </c>
      <c r="U35" s="638">
        <v>-3.1021868953151115E-2</v>
      </c>
      <c r="V35" s="638">
        <v>-6.0070747478749999E-2</v>
      </c>
    </row>
    <row r="36" spans="1:22" x14ac:dyDescent="0.25">
      <c r="A36" s="9" t="s">
        <v>622</v>
      </c>
      <c r="B36" s="638">
        <f>AVERAGE(B4:B35)</f>
        <v>-6.415193092362762E-3</v>
      </c>
      <c r="C36" s="638">
        <f t="shared" ref="C36:V36" si="0">AVERAGE(C4:C35)</f>
        <v>1.4397571433940638E-2</v>
      </c>
      <c r="D36" s="638">
        <f t="shared" si="0"/>
        <v>3.4780362435143162E-3</v>
      </c>
      <c r="E36" s="638">
        <f t="shared" si="0"/>
        <v>-1.6854586626260037E-3</v>
      </c>
      <c r="F36" s="638">
        <f t="shared" si="0"/>
        <v>2.7079751959826529E-3</v>
      </c>
      <c r="G36" s="638">
        <f t="shared" si="0"/>
        <v>2.6817230319013028E-3</v>
      </c>
      <c r="H36" s="638">
        <f t="shared" si="0"/>
        <v>4.7810301166589329E-3</v>
      </c>
      <c r="I36" s="638">
        <f t="shared" si="0"/>
        <v>2.1248938143975361E-2</v>
      </c>
      <c r="J36" s="638">
        <f t="shared" si="0"/>
        <v>4.9156273500230814E-3</v>
      </c>
      <c r="K36" s="638">
        <f t="shared" si="0"/>
        <v>6.73248354653947E-3</v>
      </c>
      <c r="L36" s="638">
        <f t="shared" si="0"/>
        <v>2.5151427137537725E-2</v>
      </c>
      <c r="M36" s="638">
        <f t="shared" si="0"/>
        <v>7.2039637126998231E-4</v>
      </c>
      <c r="N36" s="638">
        <f t="shared" si="0"/>
        <v>-1.0516155340541256E-2</v>
      </c>
      <c r="O36" s="638">
        <f t="shared" si="0"/>
        <v>-6.327386371453414E-3</v>
      </c>
      <c r="P36" s="638">
        <f t="shared" si="0"/>
        <v>-8.5261904288599557E-3</v>
      </c>
      <c r="Q36" s="638">
        <f t="shared" si="0"/>
        <v>3.6136289298936532E-3</v>
      </c>
      <c r="R36" s="638">
        <f t="shared" si="0"/>
        <v>-6.4428052615141916E-3</v>
      </c>
      <c r="S36" s="638">
        <f t="shared" si="0"/>
        <v>-1.4470362274003444E-2</v>
      </c>
      <c r="T36" s="638">
        <f t="shared" si="0"/>
        <v>-2.8832100288971778E-3</v>
      </c>
      <c r="U36" s="638">
        <f t="shared" si="0"/>
        <v>-6.0416858376334771E-3</v>
      </c>
      <c r="V36" s="638">
        <f t="shared" si="0"/>
        <v>-8.3411162610479532E-3</v>
      </c>
    </row>
    <row r="37" spans="1:22" x14ac:dyDescent="0.25">
      <c r="A37" s="9" t="s">
        <v>623</v>
      </c>
      <c r="B37" s="638">
        <f>B36</f>
        <v>-6.415193092362762E-3</v>
      </c>
      <c r="C37" s="638">
        <f>B37+C36</f>
        <v>7.9823783415778754E-3</v>
      </c>
      <c r="D37" s="638">
        <f t="shared" ref="D37:V37" si="1">C37+D36</f>
        <v>1.1460414585092192E-2</v>
      </c>
      <c r="E37" s="638">
        <f t="shared" si="1"/>
        <v>9.7749559224661886E-3</v>
      </c>
      <c r="F37" s="638">
        <f t="shared" si="1"/>
        <v>1.2482931118448842E-2</v>
      </c>
      <c r="G37" s="638">
        <f t="shared" si="1"/>
        <v>1.5164654150350145E-2</v>
      </c>
      <c r="H37" s="638">
        <f t="shared" si="1"/>
        <v>1.994568426700908E-2</v>
      </c>
      <c r="I37" s="638">
        <f t="shared" si="1"/>
        <v>4.1194622410984441E-2</v>
      </c>
      <c r="J37" s="638">
        <f t="shared" si="1"/>
        <v>4.611024976100752E-2</v>
      </c>
      <c r="K37" s="638">
        <f t="shared" si="1"/>
        <v>5.2842733307546991E-2</v>
      </c>
      <c r="L37" s="638">
        <f t="shared" si="1"/>
        <v>7.7994160445084712E-2</v>
      </c>
      <c r="M37" s="638">
        <f t="shared" si="1"/>
        <v>7.8714556816354697E-2</v>
      </c>
      <c r="N37" s="638">
        <f t="shared" si="1"/>
        <v>6.8198401475813436E-2</v>
      </c>
      <c r="O37" s="638">
        <f t="shared" si="1"/>
        <v>6.1871015104360022E-2</v>
      </c>
      <c r="P37" s="638">
        <f t="shared" si="1"/>
        <v>5.3344824675500065E-2</v>
      </c>
      <c r="Q37" s="638">
        <f t="shared" si="1"/>
        <v>5.695845360539372E-2</v>
      </c>
      <c r="R37" s="638">
        <f t="shared" si="1"/>
        <v>5.0515648343879532E-2</v>
      </c>
      <c r="S37" s="638">
        <f t="shared" si="1"/>
        <v>3.6045286069876087E-2</v>
      </c>
      <c r="T37" s="638">
        <f t="shared" si="1"/>
        <v>3.3162076040978906E-2</v>
      </c>
      <c r="U37" s="638">
        <f t="shared" si="1"/>
        <v>2.7120390203345428E-2</v>
      </c>
      <c r="V37" s="638">
        <f t="shared" si="1"/>
        <v>1.8779273942297475E-2</v>
      </c>
    </row>
    <row r="39" spans="1:22" x14ac:dyDescent="0.25">
      <c r="A39" s="3" t="s">
        <v>598</v>
      </c>
      <c r="B39" s="3" t="s">
        <v>624</v>
      </c>
      <c r="C39" s="3" t="s">
        <v>625</v>
      </c>
    </row>
    <row r="40" spans="1:22" x14ac:dyDescent="0.25">
      <c r="A40" s="7" t="s">
        <v>1</v>
      </c>
      <c r="B40" s="638">
        <f>AVERAGE(B4:K4)</f>
        <v>-2.6623600775587829E-4</v>
      </c>
      <c r="C40" s="638">
        <f>AVERAGE(M4:V4)</f>
        <v>7.823921482162122E-3</v>
      </c>
    </row>
    <row r="41" spans="1:22" x14ac:dyDescent="0.25">
      <c r="A41" s="7" t="s">
        <v>18</v>
      </c>
      <c r="B41" s="638">
        <f t="shared" ref="B41:B71" si="2">AVERAGE(B5:K5)</f>
        <v>1.5528623237452896E-2</v>
      </c>
      <c r="C41" s="638">
        <f t="shared" ref="C41:C71" si="3">AVERAGE(M5:V5)</f>
        <v>-5.700343778962301E-3</v>
      </c>
    </row>
    <row r="42" spans="1:22" x14ac:dyDescent="0.25">
      <c r="A42" s="7" t="s">
        <v>19</v>
      </c>
      <c r="B42" s="638">
        <f t="shared" si="2"/>
        <v>-1.3852572333879025E-3</v>
      </c>
      <c r="C42" s="638">
        <f t="shared" si="3"/>
        <v>-5.6052428293607345E-3</v>
      </c>
    </row>
    <row r="43" spans="1:22" x14ac:dyDescent="0.25">
      <c r="A43" s="7" t="s">
        <v>20</v>
      </c>
      <c r="B43" s="638">
        <f t="shared" si="2"/>
        <v>-9.8128007345203087E-4</v>
      </c>
      <c r="C43" s="638">
        <f t="shared" si="3"/>
        <v>-3.7173934824891064E-2</v>
      </c>
    </row>
    <row r="44" spans="1:22" x14ac:dyDescent="0.25">
      <c r="A44" s="7" t="s">
        <v>49</v>
      </c>
      <c r="B44" s="638">
        <f t="shared" si="2"/>
        <v>7.3540812633787888E-5</v>
      </c>
      <c r="C44" s="638">
        <f t="shared" si="3"/>
        <v>-1.722309828286684E-2</v>
      </c>
    </row>
    <row r="45" spans="1:22" x14ac:dyDescent="0.25">
      <c r="A45" s="7" t="s">
        <v>56</v>
      </c>
      <c r="B45" s="638">
        <f t="shared" si="2"/>
        <v>6.6239348483297352E-3</v>
      </c>
      <c r="C45" s="638">
        <f t="shared" si="3"/>
        <v>2.6787977788737062E-4</v>
      </c>
    </row>
    <row r="46" spans="1:22" x14ac:dyDescent="0.25">
      <c r="A46" s="7" t="s">
        <v>82</v>
      </c>
      <c r="B46" s="638">
        <f t="shared" si="2"/>
        <v>-3.4066058882967639E-3</v>
      </c>
      <c r="C46" s="638">
        <f t="shared" si="3"/>
        <v>-1.0094395387946299E-2</v>
      </c>
    </row>
    <row r="47" spans="1:22" x14ac:dyDescent="0.25">
      <c r="A47" s="8" t="s">
        <v>83</v>
      </c>
      <c r="B47" s="638">
        <f t="shared" si="2"/>
        <v>-1.892136611344429E-5</v>
      </c>
      <c r="C47" s="638">
        <f t="shared" si="3"/>
        <v>-4.0555779624020794E-3</v>
      </c>
    </row>
    <row r="48" spans="1:22" x14ac:dyDescent="0.25">
      <c r="A48" s="8" t="s">
        <v>84</v>
      </c>
      <c r="B48" s="638">
        <f t="shared" si="2"/>
        <v>1.2396979315831527E-3</v>
      </c>
      <c r="C48" s="638">
        <f t="shared" si="3"/>
        <v>4.9309515637438739E-3</v>
      </c>
    </row>
    <row r="49" spans="1:3" x14ac:dyDescent="0.25">
      <c r="A49" s="8" t="s">
        <v>106</v>
      </c>
      <c r="B49" s="638">
        <f t="shared" si="2"/>
        <v>1.9797658552250068E-2</v>
      </c>
      <c r="C49" s="638">
        <f t="shared" si="3"/>
        <v>-1.1144253734554148E-2</v>
      </c>
    </row>
    <row r="50" spans="1:3" x14ac:dyDescent="0.25">
      <c r="A50" s="8" t="s">
        <v>142</v>
      </c>
      <c r="B50" s="638">
        <f t="shared" si="2"/>
        <v>-2.0096492170024816E-3</v>
      </c>
      <c r="C50" s="638">
        <f t="shared" si="3"/>
        <v>9.0661914050320317E-3</v>
      </c>
    </row>
    <row r="51" spans="1:3" x14ac:dyDescent="0.25">
      <c r="A51" s="8" t="s">
        <v>143</v>
      </c>
      <c r="B51" s="638">
        <f t="shared" si="2"/>
        <v>-1.2760593316569558E-2</v>
      </c>
      <c r="C51" s="638">
        <f t="shared" si="3"/>
        <v>-2.4991716137069617E-3</v>
      </c>
    </row>
    <row r="52" spans="1:3" x14ac:dyDescent="0.25">
      <c r="A52" s="8" t="s">
        <v>621</v>
      </c>
      <c r="B52" s="638">
        <f t="shared" si="2"/>
        <v>7.0906622451875952E-3</v>
      </c>
      <c r="C52" s="638">
        <f t="shared" si="3"/>
        <v>-4.5303631401147716E-2</v>
      </c>
    </row>
    <row r="53" spans="1:3" x14ac:dyDescent="0.25">
      <c r="A53" s="8" t="s">
        <v>244</v>
      </c>
      <c r="B53" s="638">
        <f t="shared" si="2"/>
        <v>2.4059894666989379E-2</v>
      </c>
      <c r="C53" s="638">
        <f t="shared" si="3"/>
        <v>-2.8171734121515541E-2</v>
      </c>
    </row>
    <row r="54" spans="1:3" x14ac:dyDescent="0.25">
      <c r="A54" s="8" t="s">
        <v>245</v>
      </c>
      <c r="B54" s="638">
        <f t="shared" si="2"/>
        <v>2.8302704247906299E-3</v>
      </c>
      <c r="C54" s="638">
        <f t="shared" si="3"/>
        <v>8.1081896921916981E-3</v>
      </c>
    </row>
    <row r="55" spans="1:3" x14ac:dyDescent="0.25">
      <c r="A55" s="8" t="s">
        <v>288</v>
      </c>
      <c r="B55" s="638">
        <f t="shared" si="2"/>
        <v>1.6656314171982062E-2</v>
      </c>
      <c r="C55" s="638">
        <f t="shared" si="3"/>
        <v>-4.3105209461652885E-3</v>
      </c>
    </row>
    <row r="56" spans="1:3" x14ac:dyDescent="0.25">
      <c r="A56" s="8" t="s">
        <v>291</v>
      </c>
      <c r="B56" s="638">
        <f t="shared" si="2"/>
        <v>1.1953236843708684E-2</v>
      </c>
      <c r="C56" s="638">
        <f t="shared" si="3"/>
        <v>-3.7919859195827362E-3</v>
      </c>
    </row>
    <row r="57" spans="1:3" x14ac:dyDescent="0.25">
      <c r="A57" s="8" t="s">
        <v>292</v>
      </c>
      <c r="B57" s="638">
        <f t="shared" si="2"/>
        <v>-1.0783364753579484E-4</v>
      </c>
      <c r="C57" s="638">
        <f t="shared" si="3"/>
        <v>-1.4821455632615204E-3</v>
      </c>
    </row>
    <row r="58" spans="1:3" x14ac:dyDescent="0.25">
      <c r="A58" s="8" t="s">
        <v>293</v>
      </c>
      <c r="B58" s="638">
        <f t="shared" si="2"/>
        <v>1.9415022452015089E-2</v>
      </c>
      <c r="C58" s="638">
        <f t="shared" si="3"/>
        <v>-7.0153180655370909E-3</v>
      </c>
    </row>
    <row r="59" spans="1:3" x14ac:dyDescent="0.25">
      <c r="A59" s="8" t="s">
        <v>294</v>
      </c>
      <c r="B59" s="638">
        <f t="shared" si="2"/>
        <v>5.9540014494825575E-3</v>
      </c>
      <c r="C59" s="638">
        <f t="shared" si="3"/>
        <v>-1.7402659605751665E-3</v>
      </c>
    </row>
    <row r="60" spans="1:3" x14ac:dyDescent="0.25">
      <c r="A60" s="8" t="s">
        <v>295</v>
      </c>
      <c r="B60" s="638">
        <f t="shared" si="2"/>
        <v>-6.8771127703183945E-3</v>
      </c>
      <c r="C60" s="638">
        <f t="shared" si="3"/>
        <v>-5.7548141472380142E-5</v>
      </c>
    </row>
    <row r="61" spans="1:3" x14ac:dyDescent="0.25">
      <c r="A61" s="8" t="s">
        <v>296</v>
      </c>
      <c r="B61" s="638">
        <f t="shared" si="2"/>
        <v>3.9203338502976501E-5</v>
      </c>
      <c r="C61" s="638">
        <f t="shared" si="3"/>
        <v>9.849251120478476E-3</v>
      </c>
    </row>
    <row r="62" spans="1:3" x14ac:dyDescent="0.25">
      <c r="A62" s="8" t="s">
        <v>297</v>
      </c>
      <c r="B62" s="638">
        <f t="shared" si="2"/>
        <v>3.034533624540604E-2</v>
      </c>
      <c r="C62" s="638">
        <f t="shared" si="3"/>
        <v>-1.7395969814915667E-2</v>
      </c>
    </row>
    <row r="63" spans="1:3" x14ac:dyDescent="0.25">
      <c r="A63" s="8" t="s">
        <v>298</v>
      </c>
      <c r="B63" s="638">
        <f t="shared" si="2"/>
        <v>1.3183484724580783E-2</v>
      </c>
      <c r="C63" s="638">
        <f t="shared" si="3"/>
        <v>4.8514308297276931E-3</v>
      </c>
    </row>
    <row r="64" spans="1:3" x14ac:dyDescent="0.25">
      <c r="A64" s="8" t="s">
        <v>299</v>
      </c>
      <c r="B64" s="638">
        <f t="shared" si="2"/>
        <v>1.2469522079737942E-2</v>
      </c>
      <c r="C64" s="638">
        <f t="shared" si="3"/>
        <v>2.6538179895174586E-2</v>
      </c>
    </row>
    <row r="65" spans="1:3" x14ac:dyDescent="0.25">
      <c r="A65" s="8" t="s">
        <v>300</v>
      </c>
      <c r="B65" s="638">
        <f t="shared" si="2"/>
        <v>-2.7832863748030786E-3</v>
      </c>
      <c r="C65" s="638">
        <f t="shared" si="3"/>
        <v>-3.6665599906046801E-3</v>
      </c>
    </row>
    <row r="66" spans="1:3" x14ac:dyDescent="0.25">
      <c r="A66" s="8" t="s">
        <v>301</v>
      </c>
      <c r="B66" s="638">
        <f t="shared" si="2"/>
        <v>2.6219294136707698E-3</v>
      </c>
      <c r="C66" s="638">
        <f t="shared" si="3"/>
        <v>3.982327703516245E-4</v>
      </c>
    </row>
    <row r="67" spans="1:3" x14ac:dyDescent="0.25">
      <c r="A67" s="8" t="s">
        <v>302</v>
      </c>
      <c r="B67" s="638">
        <f t="shared" si="2"/>
        <v>3.5813679554959309E-3</v>
      </c>
      <c r="C67" s="638">
        <f t="shared" si="3"/>
        <v>6.8966720670444711E-4</v>
      </c>
    </row>
    <row r="68" spans="1:3" x14ac:dyDescent="0.25">
      <c r="A68" s="8" t="s">
        <v>303</v>
      </c>
      <c r="B68" s="638">
        <f t="shared" si="2"/>
        <v>-1.2802897954904181E-2</v>
      </c>
      <c r="C68" s="638">
        <f t="shared" si="3"/>
        <v>-3.5559945201424541E-3</v>
      </c>
    </row>
    <row r="69" spans="1:3" x14ac:dyDescent="0.25">
      <c r="A69" s="8" t="s">
        <v>304</v>
      </c>
      <c r="B69" s="638">
        <f t="shared" si="2"/>
        <v>3.104741292945328E-3</v>
      </c>
      <c r="C69" s="638">
        <f t="shared" si="3"/>
        <v>-2.2507966628002009E-2</v>
      </c>
    </row>
    <row r="70" spans="1:3" x14ac:dyDescent="0.25">
      <c r="A70" s="8" t="s">
        <v>305</v>
      </c>
      <c r="B70" s="638">
        <f t="shared" si="2"/>
        <v>4.8379491577423437E-3</v>
      </c>
      <c r="C70" s="638">
        <f t="shared" si="3"/>
        <v>-1.9568237080377065E-2</v>
      </c>
    </row>
    <row r="71" spans="1:3" x14ac:dyDescent="0.25">
      <c r="A71" s="8" t="s">
        <v>306</v>
      </c>
      <c r="B71" s="638">
        <f t="shared" si="2"/>
        <v>1.1090028589802141E-2</v>
      </c>
      <c r="C71" s="638">
        <f t="shared" si="3"/>
        <v>-9.9476359843833125E-3</v>
      </c>
    </row>
  </sheetData>
  <mergeCells count="2">
    <mergeCell ref="A2:A3"/>
    <mergeCell ref="B2:V2"/>
  </mergeCells>
  <pageMargins left="0.7" right="0.7" top="0.75" bottom="0.75" header="0.3" footer="0.3"/>
  <pageSetup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DFD02-00A3-4300-B895-9D506F0D4A3E}">
  <dimension ref="B2:L39"/>
  <sheetViews>
    <sheetView workbookViewId="0">
      <selection activeCell="K57" sqref="K57"/>
    </sheetView>
  </sheetViews>
  <sheetFormatPr defaultRowHeight="15" x14ac:dyDescent="0.25"/>
  <cols>
    <col min="12" max="12" width="12.42578125" bestFit="1" customWidth="1"/>
  </cols>
  <sheetData>
    <row r="2" spans="2:12" ht="15.75" thickBot="1" x14ac:dyDescent="0.3">
      <c r="B2" s="1087" t="s">
        <v>627</v>
      </c>
      <c r="C2" s="1087"/>
      <c r="D2" s="1087"/>
      <c r="E2" s="1087"/>
      <c r="F2" s="1087"/>
      <c r="G2" s="1087"/>
      <c r="H2" s="1087"/>
      <c r="I2" s="573"/>
    </row>
    <row r="3" spans="2:12" ht="16.5" thickTop="1" thickBot="1" x14ac:dyDescent="0.3">
      <c r="B3" s="1088" t="s">
        <v>626</v>
      </c>
      <c r="C3" s="1090" t="s">
        <v>662</v>
      </c>
      <c r="D3" s="1091"/>
      <c r="E3" s="1091"/>
      <c r="F3" s="1091" t="s">
        <v>628</v>
      </c>
      <c r="G3" s="1091"/>
      <c r="H3" s="1092"/>
      <c r="I3" s="573"/>
      <c r="J3" s="10" t="s">
        <v>656</v>
      </c>
      <c r="K3" s="11" t="s">
        <v>630</v>
      </c>
      <c r="L3" s="10" t="s">
        <v>657</v>
      </c>
    </row>
    <row r="4" spans="2:12" ht="16.5" thickTop="1" thickBot="1" x14ac:dyDescent="0.3">
      <c r="B4" s="1089"/>
      <c r="C4" s="574" t="s">
        <v>629</v>
      </c>
      <c r="D4" s="575" t="s">
        <v>15</v>
      </c>
      <c r="E4" s="575" t="s">
        <v>630</v>
      </c>
      <c r="F4" s="575" t="s">
        <v>629</v>
      </c>
      <c r="G4" s="575" t="s">
        <v>15</v>
      </c>
      <c r="H4" s="576" t="s">
        <v>630</v>
      </c>
      <c r="I4" s="573"/>
      <c r="J4" s="12" t="s">
        <v>652</v>
      </c>
      <c r="K4" s="580">
        <v>0.19813737400160844</v>
      </c>
      <c r="L4" s="13" t="s">
        <v>659</v>
      </c>
    </row>
    <row r="5" spans="2:12" ht="16.5" thickTop="1" thickBot="1" x14ac:dyDescent="0.3">
      <c r="B5" s="577" t="s">
        <v>652</v>
      </c>
      <c r="C5" s="578">
        <v>0.12804586663178769</v>
      </c>
      <c r="D5" s="579">
        <v>32</v>
      </c>
      <c r="E5" s="580">
        <v>0.19813737400160844</v>
      </c>
      <c r="F5" s="580">
        <v>0.95513586778328086</v>
      </c>
      <c r="G5" s="579">
        <v>32</v>
      </c>
      <c r="H5" s="581">
        <v>0.20130421288374822</v>
      </c>
      <c r="I5" s="573"/>
      <c r="J5" s="12" t="s">
        <v>653</v>
      </c>
      <c r="K5" s="585">
        <v>1.2722179955387321E-3</v>
      </c>
      <c r="L5" s="12" t="s">
        <v>658</v>
      </c>
    </row>
    <row r="6" spans="2:12" ht="16.5" thickTop="1" thickBot="1" x14ac:dyDescent="0.3">
      <c r="B6" s="582" t="s">
        <v>653</v>
      </c>
      <c r="C6" s="583">
        <v>0.20671354014014864</v>
      </c>
      <c r="D6" s="584">
        <v>32</v>
      </c>
      <c r="E6" s="585">
        <v>1.2722179955387321E-3</v>
      </c>
      <c r="F6" s="585">
        <v>0.85399133197119015</v>
      </c>
      <c r="G6" s="584">
        <v>32</v>
      </c>
      <c r="H6" s="586">
        <v>5.0685705273243451E-4</v>
      </c>
      <c r="I6" s="573"/>
    </row>
    <row r="7" spans="2:12" ht="15.75" thickTop="1" x14ac:dyDescent="0.25">
      <c r="B7" s="1093" t="s">
        <v>655</v>
      </c>
      <c r="C7" s="1093"/>
      <c r="D7" s="1093"/>
      <c r="E7" s="1093"/>
      <c r="F7" s="1093"/>
      <c r="G7" s="1093"/>
      <c r="H7" s="1093"/>
      <c r="I7" s="573"/>
    </row>
    <row r="9" spans="2:12" x14ac:dyDescent="0.25">
      <c r="B9" s="1049" t="s">
        <v>660</v>
      </c>
      <c r="C9" s="1049"/>
      <c r="D9" s="1049"/>
      <c r="E9" s="1049"/>
      <c r="F9" s="1049"/>
      <c r="G9" s="1049"/>
    </row>
    <row r="10" spans="2:12" x14ac:dyDescent="0.25">
      <c r="B10" s="1049" t="s">
        <v>661</v>
      </c>
      <c r="C10" s="1049"/>
      <c r="D10" s="1049"/>
      <c r="E10" s="1049"/>
      <c r="F10" s="1049"/>
      <c r="G10" s="1049"/>
    </row>
    <row r="12" spans="2:12" ht="15.75" thickBot="1" x14ac:dyDescent="0.3">
      <c r="B12" s="1081" t="s">
        <v>627</v>
      </c>
      <c r="C12" s="1081"/>
      <c r="D12" s="1081"/>
      <c r="E12" s="1081"/>
      <c r="F12" s="1081"/>
      <c r="G12" s="1081"/>
      <c r="H12" s="1081"/>
      <c r="I12" s="607"/>
    </row>
    <row r="13" spans="2:12" ht="16.5" thickTop="1" thickBot="1" x14ac:dyDescent="0.3">
      <c r="B13" s="1082" t="s">
        <v>626</v>
      </c>
      <c r="C13" s="1084" t="s">
        <v>662</v>
      </c>
      <c r="D13" s="1085"/>
      <c r="E13" s="1085"/>
      <c r="F13" s="1085" t="s">
        <v>628</v>
      </c>
      <c r="G13" s="1085"/>
      <c r="H13" s="1086"/>
      <c r="I13" s="607"/>
      <c r="J13" s="10" t="s">
        <v>656</v>
      </c>
      <c r="K13" s="11" t="s">
        <v>630</v>
      </c>
      <c r="L13" s="10" t="s">
        <v>657</v>
      </c>
    </row>
    <row r="14" spans="2:12" ht="16.5" thickTop="1" thickBot="1" x14ac:dyDescent="0.3">
      <c r="B14" s="1083"/>
      <c r="C14" s="608" t="s">
        <v>629</v>
      </c>
      <c r="D14" s="609" t="s">
        <v>15</v>
      </c>
      <c r="E14" s="609" t="s">
        <v>630</v>
      </c>
      <c r="F14" s="609" t="s">
        <v>629</v>
      </c>
      <c r="G14" s="609" t="s">
        <v>15</v>
      </c>
      <c r="H14" s="610" t="s">
        <v>630</v>
      </c>
      <c r="I14" s="607"/>
      <c r="J14" s="12" t="s">
        <v>600</v>
      </c>
      <c r="K14" s="614">
        <v>1.8586093551356655E-5</v>
      </c>
      <c r="L14" s="12" t="s">
        <v>658</v>
      </c>
    </row>
    <row r="15" spans="2:12" ht="15.75" thickTop="1" x14ac:dyDescent="0.25">
      <c r="B15" s="611" t="s">
        <v>631</v>
      </c>
      <c r="C15" s="612">
        <v>0.25161589031212483</v>
      </c>
      <c r="D15" s="613">
        <v>32</v>
      </c>
      <c r="E15" s="614">
        <v>1.8586093551356655E-5</v>
      </c>
      <c r="F15" s="614">
        <v>0.6960589376587959</v>
      </c>
      <c r="G15" s="613">
        <v>32</v>
      </c>
      <c r="H15" s="615">
        <v>7.5942627448244858E-7</v>
      </c>
      <c r="I15" s="607"/>
      <c r="J15" s="12" t="s">
        <v>601</v>
      </c>
      <c r="K15" s="619">
        <v>3.3428423197120902E-4</v>
      </c>
      <c r="L15" s="12" t="s">
        <v>658</v>
      </c>
    </row>
    <row r="16" spans="2:12" x14ac:dyDescent="0.25">
      <c r="B16" s="616" t="s">
        <v>632</v>
      </c>
      <c r="C16" s="617">
        <v>0.22209066123949367</v>
      </c>
      <c r="D16" s="618">
        <v>32</v>
      </c>
      <c r="E16" s="619">
        <v>3.3428423197120902E-4</v>
      </c>
      <c r="F16" s="619">
        <v>0.85249881779608683</v>
      </c>
      <c r="G16" s="618">
        <v>32</v>
      </c>
      <c r="H16" s="620">
        <v>4.7014987869354252E-4</v>
      </c>
      <c r="I16" s="607"/>
      <c r="J16" s="12" t="s">
        <v>602</v>
      </c>
      <c r="K16" s="619">
        <v>1.2326522158001396E-3</v>
      </c>
      <c r="L16" s="12" t="s">
        <v>658</v>
      </c>
    </row>
    <row r="17" spans="2:12" x14ac:dyDescent="0.25">
      <c r="B17" s="616" t="s">
        <v>633</v>
      </c>
      <c r="C17" s="617">
        <v>0.2070930049794254</v>
      </c>
      <c r="D17" s="618">
        <v>32</v>
      </c>
      <c r="E17" s="619">
        <v>1.2326522158001396E-3</v>
      </c>
      <c r="F17" s="619">
        <v>0.67246969537030288</v>
      </c>
      <c r="G17" s="618">
        <v>32</v>
      </c>
      <c r="H17" s="620">
        <v>3.4543550787567675E-7</v>
      </c>
      <c r="I17" s="607"/>
      <c r="J17" s="12" t="s">
        <v>603</v>
      </c>
      <c r="K17" s="621" t="s">
        <v>663</v>
      </c>
      <c r="L17" s="13" t="s">
        <v>659</v>
      </c>
    </row>
    <row r="18" spans="2:12" x14ac:dyDescent="0.25">
      <c r="B18" s="616" t="s">
        <v>634</v>
      </c>
      <c r="C18" s="617">
        <v>0.11066036940036916</v>
      </c>
      <c r="D18" s="618">
        <v>32</v>
      </c>
      <c r="E18" s="621" t="s">
        <v>663</v>
      </c>
      <c r="F18" s="619">
        <v>0.97290527043972441</v>
      </c>
      <c r="G18" s="618">
        <v>32</v>
      </c>
      <c r="H18" s="620">
        <v>0.58314547306938236</v>
      </c>
      <c r="I18" s="607"/>
      <c r="J18" s="12" t="s">
        <v>604</v>
      </c>
      <c r="K18" s="619">
        <v>2.273530686573692E-2</v>
      </c>
      <c r="L18" s="12" t="s">
        <v>658</v>
      </c>
    </row>
    <row r="19" spans="2:12" x14ac:dyDescent="0.25">
      <c r="B19" s="616" t="s">
        <v>635</v>
      </c>
      <c r="C19" s="617">
        <v>0.16754738727401242</v>
      </c>
      <c r="D19" s="618">
        <v>32</v>
      </c>
      <c r="E19" s="619">
        <v>2.273530686573692E-2</v>
      </c>
      <c r="F19" s="619">
        <v>0.95767929117881001</v>
      </c>
      <c r="G19" s="618">
        <v>32</v>
      </c>
      <c r="H19" s="620">
        <v>0.23705345752873469</v>
      </c>
      <c r="I19" s="607"/>
      <c r="J19" s="12" t="s">
        <v>605</v>
      </c>
      <c r="K19" s="621" t="s">
        <v>663</v>
      </c>
      <c r="L19" s="13" t="s">
        <v>659</v>
      </c>
    </row>
    <row r="20" spans="2:12" x14ac:dyDescent="0.25">
      <c r="B20" s="616" t="s">
        <v>636</v>
      </c>
      <c r="C20" s="617">
        <v>0.1252542453491684</v>
      </c>
      <c r="D20" s="618">
        <v>32</v>
      </c>
      <c r="E20" s="621" t="s">
        <v>663</v>
      </c>
      <c r="F20" s="619">
        <v>0.91840086396379572</v>
      </c>
      <c r="G20" s="618">
        <v>32</v>
      </c>
      <c r="H20" s="620">
        <v>1.8818536551306091E-2</v>
      </c>
      <c r="I20" s="607"/>
      <c r="J20" s="12" t="s">
        <v>606</v>
      </c>
      <c r="K20" s="621" t="s">
        <v>663</v>
      </c>
      <c r="L20" s="13" t="s">
        <v>659</v>
      </c>
    </row>
    <row r="21" spans="2:12" x14ac:dyDescent="0.25">
      <c r="B21" s="616" t="s">
        <v>637</v>
      </c>
      <c r="C21" s="617">
        <v>0.11861045653187707</v>
      </c>
      <c r="D21" s="618">
        <v>32</v>
      </c>
      <c r="E21" s="621" t="s">
        <v>663</v>
      </c>
      <c r="F21" s="619">
        <v>0.96391433417640948</v>
      </c>
      <c r="G21" s="618">
        <v>32</v>
      </c>
      <c r="H21" s="620">
        <v>0.35014077737846983</v>
      </c>
      <c r="I21" s="607"/>
      <c r="J21" s="12" t="s">
        <v>607</v>
      </c>
      <c r="K21" s="619">
        <v>1.0256956647882989E-3</v>
      </c>
      <c r="L21" s="12" t="s">
        <v>658</v>
      </c>
    </row>
    <row r="22" spans="2:12" x14ac:dyDescent="0.25">
      <c r="B22" s="616" t="s">
        <v>638</v>
      </c>
      <c r="C22" s="617">
        <v>0.20928405060992716</v>
      </c>
      <c r="D22" s="618">
        <v>32</v>
      </c>
      <c r="E22" s="619">
        <v>1.0256956647882989E-3</v>
      </c>
      <c r="F22" s="619">
        <v>0.81246152420806228</v>
      </c>
      <c r="G22" s="618">
        <v>32</v>
      </c>
      <c r="H22" s="620">
        <v>7.0516520270823331E-5</v>
      </c>
      <c r="I22" s="607"/>
      <c r="J22" s="12" t="s">
        <v>608</v>
      </c>
      <c r="K22" s="619">
        <v>9.0459665638412964E-9</v>
      </c>
      <c r="L22" s="12" t="s">
        <v>658</v>
      </c>
    </row>
    <row r="23" spans="2:12" x14ac:dyDescent="0.25">
      <c r="B23" s="616" t="s">
        <v>639</v>
      </c>
      <c r="C23" s="617">
        <v>0.31491363589541721</v>
      </c>
      <c r="D23" s="618">
        <v>32</v>
      </c>
      <c r="E23" s="619">
        <v>9.0459665638412964E-9</v>
      </c>
      <c r="F23" s="619">
        <v>0.70643266280959238</v>
      </c>
      <c r="G23" s="618">
        <v>32</v>
      </c>
      <c r="H23" s="620">
        <v>1.0864166224110037E-6</v>
      </c>
      <c r="I23" s="607"/>
      <c r="J23" s="12" t="s">
        <v>609</v>
      </c>
      <c r="K23" s="619">
        <v>6.6690073633982591E-2</v>
      </c>
      <c r="L23" s="13" t="s">
        <v>659</v>
      </c>
    </row>
    <row r="24" spans="2:12" x14ac:dyDescent="0.25">
      <c r="B24" s="616" t="s">
        <v>640</v>
      </c>
      <c r="C24" s="617">
        <v>0.14951005967093034</v>
      </c>
      <c r="D24" s="618">
        <v>32</v>
      </c>
      <c r="E24" s="619">
        <v>6.6690073633982591E-2</v>
      </c>
      <c r="F24" s="619">
        <v>0.92118588376482979</v>
      </c>
      <c r="G24" s="618">
        <v>32</v>
      </c>
      <c r="H24" s="620">
        <v>2.2391148272784153E-2</v>
      </c>
      <c r="I24" s="607"/>
      <c r="J24" s="12" t="s">
        <v>610</v>
      </c>
      <c r="K24" s="619">
        <v>1.6026934007211668E-2</v>
      </c>
      <c r="L24" s="12" t="s">
        <v>658</v>
      </c>
    </row>
    <row r="25" spans="2:12" x14ac:dyDescent="0.25">
      <c r="B25" s="616" t="s">
        <v>641</v>
      </c>
      <c r="C25" s="617">
        <v>0.17289650842529425</v>
      </c>
      <c r="D25" s="618">
        <v>32</v>
      </c>
      <c r="E25" s="619">
        <v>1.6026934007211668E-2</v>
      </c>
      <c r="F25" s="619">
        <v>0.87019921343721529</v>
      </c>
      <c r="G25" s="618">
        <v>32</v>
      </c>
      <c r="H25" s="620">
        <v>1.1734153758212564E-3</v>
      </c>
      <c r="I25" s="607"/>
      <c r="J25" s="12" t="s">
        <v>611</v>
      </c>
      <c r="K25" s="619">
        <v>4.0862931038376064E-3</v>
      </c>
      <c r="L25" s="12" t="s">
        <v>658</v>
      </c>
    </row>
    <row r="26" spans="2:12" x14ac:dyDescent="0.25">
      <c r="B26" s="616" t="s">
        <v>642</v>
      </c>
      <c r="C26" s="617">
        <v>0.19205249154035059</v>
      </c>
      <c r="D26" s="618">
        <v>32</v>
      </c>
      <c r="E26" s="619">
        <v>4.0862931038376064E-3</v>
      </c>
      <c r="F26" s="619">
        <v>0.86588388884789536</v>
      </c>
      <c r="G26" s="618">
        <v>32</v>
      </c>
      <c r="H26" s="620">
        <v>9.3443425388483616E-4</v>
      </c>
      <c r="I26" s="607"/>
      <c r="J26" s="12" t="s">
        <v>612</v>
      </c>
      <c r="K26" s="619">
        <v>1.1359276184033297E-2</v>
      </c>
      <c r="L26" s="12" t="s">
        <v>658</v>
      </c>
    </row>
    <row r="27" spans="2:12" x14ac:dyDescent="0.25">
      <c r="B27" s="616" t="s">
        <v>643</v>
      </c>
      <c r="C27" s="617">
        <v>0.17796576494735405</v>
      </c>
      <c r="D27" s="618">
        <v>32</v>
      </c>
      <c r="E27" s="619">
        <v>1.1359276184033297E-2</v>
      </c>
      <c r="F27" s="619">
        <v>0.82726938852294862</v>
      </c>
      <c r="G27" s="618">
        <v>32</v>
      </c>
      <c r="H27" s="620">
        <v>1.386682957198851E-4</v>
      </c>
      <c r="I27" s="607"/>
      <c r="J27" s="12" t="s">
        <v>613</v>
      </c>
      <c r="K27" s="619">
        <v>9.2836987833861406E-3</v>
      </c>
      <c r="L27" s="12" t="s">
        <v>658</v>
      </c>
    </row>
    <row r="28" spans="2:12" x14ac:dyDescent="0.25">
      <c r="B28" s="616" t="s">
        <v>644</v>
      </c>
      <c r="C28" s="617">
        <v>0.18085455115240756</v>
      </c>
      <c r="D28" s="618">
        <v>32</v>
      </c>
      <c r="E28" s="619">
        <v>9.2836987833861406E-3</v>
      </c>
      <c r="F28" s="619">
        <v>0.90135804112094475</v>
      </c>
      <c r="G28" s="618">
        <v>32</v>
      </c>
      <c r="H28" s="620">
        <v>6.7075623615609663E-3</v>
      </c>
      <c r="I28" s="607"/>
      <c r="J28" s="12" t="s">
        <v>614</v>
      </c>
      <c r="K28" s="619">
        <v>5.9716641511356049E-2</v>
      </c>
      <c r="L28" s="13" t="s">
        <v>659</v>
      </c>
    </row>
    <row r="29" spans="2:12" x14ac:dyDescent="0.25">
      <c r="B29" s="616" t="s">
        <v>645</v>
      </c>
      <c r="C29" s="617">
        <v>0.15149129862347044</v>
      </c>
      <c r="D29" s="618">
        <v>32</v>
      </c>
      <c r="E29" s="619">
        <v>5.9716641511356049E-2</v>
      </c>
      <c r="F29" s="619">
        <v>0.93765492390765237</v>
      </c>
      <c r="G29" s="618">
        <v>32</v>
      </c>
      <c r="H29" s="620">
        <v>6.4247073145788078E-2</v>
      </c>
      <c r="I29" s="607"/>
      <c r="J29" s="12" t="s">
        <v>615</v>
      </c>
      <c r="K29" s="619">
        <v>4.634351746668426E-3</v>
      </c>
      <c r="L29" s="12" t="s">
        <v>658</v>
      </c>
    </row>
    <row r="30" spans="2:12" x14ac:dyDescent="0.25">
      <c r="B30" s="616" t="s">
        <v>646</v>
      </c>
      <c r="C30" s="617">
        <v>0.1903878877808986</v>
      </c>
      <c r="D30" s="618">
        <v>32</v>
      </c>
      <c r="E30" s="619">
        <v>4.634351746668426E-3</v>
      </c>
      <c r="F30" s="619">
        <v>0.87467319526941789</v>
      </c>
      <c r="G30" s="618">
        <v>32</v>
      </c>
      <c r="H30" s="620">
        <v>1.4909196970034379E-3</v>
      </c>
      <c r="I30" s="607"/>
      <c r="J30" s="12" t="s">
        <v>616</v>
      </c>
      <c r="K30" s="619">
        <v>7.7374061454761361E-2</v>
      </c>
      <c r="L30" s="13" t="s">
        <v>659</v>
      </c>
    </row>
    <row r="31" spans="2:12" x14ac:dyDescent="0.25">
      <c r="B31" s="616" t="s">
        <v>647</v>
      </c>
      <c r="C31" s="617">
        <v>0.14678846109594845</v>
      </c>
      <c r="D31" s="618">
        <v>32</v>
      </c>
      <c r="E31" s="619">
        <v>7.7374061454761361E-2</v>
      </c>
      <c r="F31" s="619">
        <v>0.92663268150157863</v>
      </c>
      <c r="G31" s="618">
        <v>32</v>
      </c>
      <c r="H31" s="620">
        <v>3.1582740778972294E-2</v>
      </c>
      <c r="I31" s="607"/>
      <c r="J31" s="12" t="s">
        <v>617</v>
      </c>
      <c r="K31" s="619">
        <v>1.2545436040782697E-3</v>
      </c>
      <c r="L31" s="12" t="s">
        <v>658</v>
      </c>
    </row>
    <row r="32" spans="2:12" x14ac:dyDescent="0.25">
      <c r="B32" s="616" t="s">
        <v>648</v>
      </c>
      <c r="C32" s="617">
        <v>0.20688167475950459</v>
      </c>
      <c r="D32" s="618">
        <v>32</v>
      </c>
      <c r="E32" s="619">
        <v>1.2545436040782697E-3</v>
      </c>
      <c r="F32" s="619">
        <v>0.76223158971099747</v>
      </c>
      <c r="G32" s="618">
        <v>32</v>
      </c>
      <c r="H32" s="620">
        <v>8.578201815642675E-6</v>
      </c>
      <c r="I32" s="607"/>
      <c r="J32" s="12" t="s">
        <v>618</v>
      </c>
      <c r="K32" s="619">
        <v>3.0236923138925341E-3</v>
      </c>
      <c r="L32" s="12" t="s">
        <v>658</v>
      </c>
    </row>
    <row r="33" spans="2:12" x14ac:dyDescent="0.25">
      <c r="B33" s="616" t="s">
        <v>649</v>
      </c>
      <c r="C33" s="617">
        <v>0.19596524207647353</v>
      </c>
      <c r="D33" s="618">
        <v>32</v>
      </c>
      <c r="E33" s="619">
        <v>3.0236923138925341E-3</v>
      </c>
      <c r="F33" s="619">
        <v>0.8141630115098295</v>
      </c>
      <c r="G33" s="618">
        <v>32</v>
      </c>
      <c r="H33" s="620">
        <v>7.6107181417580917E-5</v>
      </c>
      <c r="I33" s="607"/>
      <c r="J33" s="12" t="s">
        <v>619</v>
      </c>
      <c r="K33" s="619">
        <v>4.9043609177843736E-3</v>
      </c>
      <c r="L33" s="12" t="s">
        <v>658</v>
      </c>
    </row>
    <row r="34" spans="2:12" x14ac:dyDescent="0.25">
      <c r="B34" s="616" t="s">
        <v>650</v>
      </c>
      <c r="C34" s="617">
        <v>0.18963302620109773</v>
      </c>
      <c r="D34" s="618">
        <v>32</v>
      </c>
      <c r="E34" s="619">
        <v>4.9043609177843736E-3</v>
      </c>
      <c r="F34" s="619">
        <v>0.88019457334463336</v>
      </c>
      <c r="G34" s="618">
        <v>32</v>
      </c>
      <c r="H34" s="620">
        <v>2.0133101573788777E-3</v>
      </c>
      <c r="I34" s="607"/>
      <c r="J34" s="12" t="s">
        <v>620</v>
      </c>
      <c r="K34" s="619">
        <v>8.2692325112509514E-4</v>
      </c>
      <c r="L34" s="12" t="s">
        <v>658</v>
      </c>
    </row>
    <row r="35" spans="2:12" x14ac:dyDescent="0.25">
      <c r="B35" s="616" t="s">
        <v>651</v>
      </c>
      <c r="C35" s="617">
        <v>0.21181721308814366</v>
      </c>
      <c r="D35" s="618">
        <v>32</v>
      </c>
      <c r="E35" s="619">
        <v>8.2692325112509514E-4</v>
      </c>
      <c r="F35" s="619">
        <v>0.85508413509103554</v>
      </c>
      <c r="G35" s="618">
        <v>32</v>
      </c>
      <c r="H35" s="620">
        <v>5.3565680011689106E-4</v>
      </c>
      <c r="I35" s="607"/>
      <c r="J35" s="12" t="s">
        <v>652</v>
      </c>
      <c r="K35" s="619">
        <v>0.19813737400160844</v>
      </c>
      <c r="L35" s="13" t="s">
        <v>659</v>
      </c>
    </row>
    <row r="36" spans="2:12" ht="15.75" thickBot="1" x14ac:dyDescent="0.3">
      <c r="B36" s="616" t="s">
        <v>652</v>
      </c>
      <c r="C36" s="617">
        <v>0.12804586663178769</v>
      </c>
      <c r="D36" s="618">
        <v>32</v>
      </c>
      <c r="E36" s="619">
        <v>0.19813737400160844</v>
      </c>
      <c r="F36" s="619">
        <v>0.95513586778328086</v>
      </c>
      <c r="G36" s="618">
        <v>32</v>
      </c>
      <c r="H36" s="620">
        <v>0.20130421288374822</v>
      </c>
      <c r="I36" s="607"/>
      <c r="J36" s="12" t="s">
        <v>653</v>
      </c>
      <c r="K36" s="625">
        <v>1.2722179955387321E-3</v>
      </c>
      <c r="L36" s="12" t="s">
        <v>658</v>
      </c>
    </row>
    <row r="37" spans="2:12" ht="16.5" thickTop="1" thickBot="1" x14ac:dyDescent="0.3">
      <c r="B37" s="622" t="s">
        <v>653</v>
      </c>
      <c r="C37" s="623">
        <v>0.20671354014014864</v>
      </c>
      <c r="D37" s="624">
        <v>32</v>
      </c>
      <c r="E37" s="625">
        <v>1.2722179955387321E-3</v>
      </c>
      <c r="F37" s="625">
        <v>0.85399133197119015</v>
      </c>
      <c r="G37" s="624">
        <v>32</v>
      </c>
      <c r="H37" s="626">
        <v>5.0685705273243451E-4</v>
      </c>
      <c r="I37" s="607"/>
    </row>
    <row r="38" spans="2:12" ht="15.75" thickTop="1" x14ac:dyDescent="0.25">
      <c r="B38" s="1080" t="s">
        <v>654</v>
      </c>
      <c r="C38" s="1080"/>
      <c r="D38" s="1080"/>
      <c r="E38" s="1080"/>
      <c r="F38" s="1080"/>
      <c r="G38" s="1080"/>
      <c r="H38" s="1080"/>
      <c r="I38" s="607"/>
    </row>
    <row r="39" spans="2:12" x14ac:dyDescent="0.25">
      <c r="B39" s="1080" t="s">
        <v>655</v>
      </c>
      <c r="C39" s="1080"/>
      <c r="D39" s="1080"/>
      <c r="E39" s="1080"/>
      <c r="F39" s="1080"/>
      <c r="G39" s="1080"/>
      <c r="H39" s="1080"/>
      <c r="I39" s="607"/>
    </row>
  </sheetData>
  <mergeCells count="13">
    <mergeCell ref="B9:G9"/>
    <mergeCell ref="B2:H2"/>
    <mergeCell ref="B3:B4"/>
    <mergeCell ref="C3:E3"/>
    <mergeCell ref="F3:H3"/>
    <mergeCell ref="B7:H7"/>
    <mergeCell ref="B39:H39"/>
    <mergeCell ref="B10:G10"/>
    <mergeCell ref="B12:H12"/>
    <mergeCell ref="B13:B14"/>
    <mergeCell ref="C13:E13"/>
    <mergeCell ref="F13:H13"/>
    <mergeCell ref="B38:H38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A81FF-AF17-4A39-B293-358A519C7D87}">
  <dimension ref="B2:G13"/>
  <sheetViews>
    <sheetView workbookViewId="0">
      <selection activeCell="K57" sqref="K57"/>
    </sheetView>
  </sheetViews>
  <sheetFormatPr defaultRowHeight="15" x14ac:dyDescent="0.25"/>
  <cols>
    <col min="2" max="2" width="42.7109375" bestFit="1" customWidth="1"/>
  </cols>
  <sheetData>
    <row r="2" spans="2:7" ht="15.75" thickBot="1" x14ac:dyDescent="0.3">
      <c r="B2" s="1087" t="s">
        <v>732</v>
      </c>
      <c r="C2" s="1087"/>
      <c r="D2" s="573"/>
    </row>
    <row r="3" spans="2:7" ht="38.25" thickTop="1" thickBot="1" x14ac:dyDescent="0.3">
      <c r="B3" s="1094" t="s">
        <v>626</v>
      </c>
      <c r="C3" s="635" t="s">
        <v>727</v>
      </c>
      <c r="D3" s="573"/>
    </row>
    <row r="4" spans="2:7" ht="15.75" thickTop="1" x14ac:dyDescent="0.25">
      <c r="B4" s="577" t="s">
        <v>728</v>
      </c>
      <c r="C4" s="636" t="s">
        <v>733</v>
      </c>
      <c r="D4" s="573"/>
    </row>
    <row r="5" spans="2:7" ht="36.75" thickBot="1" x14ac:dyDescent="0.3">
      <c r="B5" s="582" t="s">
        <v>729</v>
      </c>
      <c r="C5" s="637">
        <v>2.7731030610752558E-3</v>
      </c>
      <c r="D5" s="573"/>
    </row>
    <row r="6" spans="2:7" ht="15.75" thickTop="1" x14ac:dyDescent="0.25">
      <c r="B6" s="1093" t="s">
        <v>730</v>
      </c>
      <c r="C6" s="1093"/>
      <c r="D6" s="573"/>
    </row>
    <row r="7" spans="2:7" x14ac:dyDescent="0.25">
      <c r="B7" s="1093" t="s">
        <v>731</v>
      </c>
      <c r="C7" s="1093"/>
      <c r="D7" s="573"/>
    </row>
    <row r="9" spans="2:7" x14ac:dyDescent="0.25">
      <c r="B9" t="s">
        <v>723</v>
      </c>
    </row>
    <row r="10" spans="2:7" x14ac:dyDescent="0.25">
      <c r="B10" t="s">
        <v>724</v>
      </c>
    </row>
    <row r="12" spans="2:7" x14ac:dyDescent="0.25">
      <c r="B12" s="1063" t="s">
        <v>725</v>
      </c>
      <c r="C12" s="1063"/>
      <c r="D12" s="1063"/>
      <c r="E12" s="1063"/>
      <c r="F12" s="1063"/>
      <c r="G12" s="1063"/>
    </row>
    <row r="13" spans="2:7" x14ac:dyDescent="0.25">
      <c r="B13" s="1049" t="s">
        <v>726</v>
      </c>
      <c r="C13" s="1049"/>
      <c r="D13" s="1049"/>
      <c r="E13" s="1049"/>
      <c r="F13" s="1049"/>
      <c r="G13" s="1049"/>
    </row>
  </sheetData>
  <mergeCells count="6">
    <mergeCell ref="B13:G13"/>
    <mergeCell ref="B2:C2"/>
    <mergeCell ref="B3"/>
    <mergeCell ref="B6:C6"/>
    <mergeCell ref="B7:C7"/>
    <mergeCell ref="B12:G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4A586-7D43-42EE-AFDB-777558A2FEF5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4" max="4" width="23" bestFit="1" customWidth="1"/>
    <col min="5" max="5" width="19.85546875" bestFit="1" customWidth="1"/>
    <col min="6" max="6" width="22.42578125" bestFit="1" customWidth="1"/>
    <col min="7" max="7" width="21.7109375" bestFit="1" customWidth="1"/>
    <col min="9" max="9" width="16" bestFit="1" customWidth="1"/>
    <col min="10" max="10" width="9.85546875" bestFit="1" customWidth="1"/>
    <col min="11" max="11" width="11.42578125" bestFit="1" customWidth="1"/>
    <col min="12" max="12" width="12.140625" bestFit="1" customWidth="1"/>
    <col min="13" max="13" width="22.85546875" bestFit="1" customWidth="1"/>
    <col min="14" max="15" width="6" bestFit="1" customWidth="1"/>
  </cols>
  <sheetData>
    <row r="1" spans="1:15" x14ac:dyDescent="0.25">
      <c r="A1" s="1" t="s">
        <v>0</v>
      </c>
      <c r="B1" s="4" t="s">
        <v>20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s="2" customFormat="1" x14ac:dyDescent="0.25">
      <c r="A2" s="1097">
        <v>42801</v>
      </c>
      <c r="B2" s="1107" t="s">
        <v>21</v>
      </c>
      <c r="C2" s="1099">
        <v>5402.61</v>
      </c>
      <c r="D2" s="1098"/>
      <c r="E2" s="1098"/>
      <c r="F2" s="1098"/>
      <c r="G2" s="1098"/>
    </row>
    <row r="3" spans="1:15" s="2" customFormat="1" ht="15.75" thickBot="1" x14ac:dyDescent="0.3">
      <c r="A3" s="1097">
        <v>42802</v>
      </c>
      <c r="B3" s="1107" t="s">
        <v>21</v>
      </c>
      <c r="C3" s="1099">
        <v>5393.76</v>
      </c>
      <c r="D3" s="1098">
        <f>(B3-B2)/B2</f>
        <v>0</v>
      </c>
      <c r="E3" s="1098">
        <f>(C3-C2)/C2</f>
        <v>-1.6380971419368518E-3</v>
      </c>
      <c r="F3" s="1108">
        <f>I12</f>
        <v>3.1450863785052796E-2</v>
      </c>
      <c r="G3" s="1108">
        <f>K7</f>
        <v>7.9937426570171853E-3</v>
      </c>
      <c r="I3" s="682" t="s">
        <v>673</v>
      </c>
      <c r="J3" s="682"/>
      <c r="K3" s="682"/>
      <c r="L3" s="682"/>
      <c r="M3" s="682"/>
      <c r="N3" s="682"/>
      <c r="O3" s="682"/>
    </row>
    <row r="4" spans="1:15" s="2" customFormat="1" ht="15.75" thickTop="1" x14ac:dyDescent="0.25">
      <c r="A4" s="1097">
        <v>42803</v>
      </c>
      <c r="B4" s="1107" t="s">
        <v>21</v>
      </c>
      <c r="C4" s="1099">
        <v>5402.38</v>
      </c>
      <c r="D4" s="1098">
        <f t="shared" ref="D4:D67" si="0">(B4-B3)/B3</f>
        <v>0</v>
      </c>
      <c r="E4" s="1098">
        <f t="shared" ref="E4:E67" si="1">(C4-C3)/C3</f>
        <v>1.5981430393639856E-3</v>
      </c>
      <c r="F4" s="1098"/>
      <c r="G4" s="1098"/>
      <c r="I4" s="683" t="s">
        <v>664</v>
      </c>
      <c r="J4" s="684"/>
      <c r="K4" s="687" t="s">
        <v>665</v>
      </c>
      <c r="L4" s="688"/>
      <c r="M4" s="67" t="s">
        <v>666</v>
      </c>
      <c r="N4" s="688" t="s">
        <v>667</v>
      </c>
      <c r="O4" s="690" t="s">
        <v>630</v>
      </c>
    </row>
    <row r="5" spans="1:15" s="2" customFormat="1" ht="15.75" thickBot="1" x14ac:dyDescent="0.3">
      <c r="A5" s="1097">
        <v>42804</v>
      </c>
      <c r="B5" s="1107" t="s">
        <v>21</v>
      </c>
      <c r="C5" s="1099">
        <v>5390.67</v>
      </c>
      <c r="D5" s="1098">
        <f t="shared" si="0"/>
        <v>0</v>
      </c>
      <c r="E5" s="1098">
        <f t="shared" si="1"/>
        <v>-2.1675631851147152E-3</v>
      </c>
      <c r="F5" s="1098"/>
      <c r="G5" s="1098"/>
      <c r="I5" s="685"/>
      <c r="J5" s="686"/>
      <c r="K5" s="68" t="s">
        <v>668</v>
      </c>
      <c r="L5" s="69" t="s">
        <v>669</v>
      </c>
      <c r="M5" s="69" t="s">
        <v>670</v>
      </c>
      <c r="N5" s="689"/>
      <c r="O5" s="691"/>
    </row>
    <row r="6" spans="1:15" s="2" customFormat="1" ht="16.5" customHeight="1" thickTop="1" x14ac:dyDescent="0.25">
      <c r="A6" s="1097">
        <v>42807</v>
      </c>
      <c r="B6" s="1107" t="s">
        <v>21</v>
      </c>
      <c r="C6" s="1099">
        <v>5409.37</v>
      </c>
      <c r="D6" s="1098">
        <f t="shared" si="0"/>
        <v>0</v>
      </c>
      <c r="E6" s="1098">
        <f t="shared" si="1"/>
        <v>3.4689565490003686E-3</v>
      </c>
      <c r="F6" s="1098"/>
      <c r="G6" s="1098"/>
      <c r="I6" s="692" t="s">
        <v>671</v>
      </c>
      <c r="J6" s="70" t="s">
        <v>672</v>
      </c>
      <c r="K6" s="71">
        <v>4218654.1806009272</v>
      </c>
      <c r="L6" s="72">
        <v>4259797.3160744281</v>
      </c>
      <c r="M6" s="73"/>
      <c r="N6" s="72">
        <v>0.99034152744351323</v>
      </c>
      <c r="O6" s="74">
        <v>0.32619274551388866</v>
      </c>
    </row>
    <row r="7" spans="1:15" s="2" customFormat="1" ht="15.75" thickBot="1" x14ac:dyDescent="0.3">
      <c r="A7" s="1097">
        <v>42808</v>
      </c>
      <c r="B7" s="1107" t="s">
        <v>21</v>
      </c>
      <c r="C7" s="1099">
        <v>5431.58</v>
      </c>
      <c r="D7" s="1098">
        <f t="shared" si="0"/>
        <v>0</v>
      </c>
      <c r="E7" s="1098">
        <f t="shared" si="1"/>
        <v>4.1058385726988611E-3</v>
      </c>
      <c r="F7" s="1098"/>
      <c r="G7" s="1098"/>
      <c r="I7" s="693"/>
      <c r="J7" s="75" t="s">
        <v>679</v>
      </c>
      <c r="K7" s="76">
        <v>7.9937426570171853E-3</v>
      </c>
      <c r="L7" s="77">
        <v>3.2791782164997021E-3</v>
      </c>
      <c r="M7" s="77">
        <v>0.30726500228793746</v>
      </c>
      <c r="N7" s="77">
        <v>2.4377274210945319</v>
      </c>
      <c r="O7" s="78">
        <v>1.7921903976592036E-2</v>
      </c>
    </row>
    <row r="8" spans="1:15" s="2" customFormat="1" ht="15.75" thickTop="1" x14ac:dyDescent="0.25">
      <c r="A8" s="1097">
        <v>42809</v>
      </c>
      <c r="B8" s="1107" t="s">
        <v>21</v>
      </c>
      <c r="C8" s="1099">
        <v>5432.38</v>
      </c>
      <c r="D8" s="1098">
        <f t="shared" si="0"/>
        <v>0</v>
      </c>
      <c r="E8" s="1098">
        <f t="shared" si="1"/>
        <v>1.4728679316150769E-4</v>
      </c>
      <c r="F8" s="1098"/>
      <c r="G8" s="1098"/>
      <c r="I8" s="694" t="s">
        <v>684</v>
      </c>
      <c r="J8" s="694"/>
      <c r="K8" s="694"/>
      <c r="L8" s="694"/>
      <c r="M8" s="694"/>
      <c r="N8" s="694"/>
      <c r="O8" s="694"/>
    </row>
    <row r="9" spans="1:15" s="2" customFormat="1" x14ac:dyDescent="0.25">
      <c r="A9" s="1097">
        <v>42810</v>
      </c>
      <c r="B9" s="1107" t="s">
        <v>21</v>
      </c>
      <c r="C9" s="1099">
        <v>5518.24</v>
      </c>
      <c r="D9" s="1098">
        <f t="shared" si="0"/>
        <v>0</v>
      </c>
      <c r="E9" s="1098">
        <f t="shared" si="1"/>
        <v>1.5805227174829389E-2</v>
      </c>
      <c r="F9" s="1098"/>
      <c r="G9" s="1098"/>
      <c r="I9"/>
      <c r="J9"/>
      <c r="K9"/>
      <c r="L9"/>
      <c r="M9"/>
      <c r="N9"/>
      <c r="O9"/>
    </row>
    <row r="10" spans="1:15" ht="15.75" thickBot="1" x14ac:dyDescent="0.3">
      <c r="A10" s="1097">
        <v>42811</v>
      </c>
      <c r="B10" s="1107" t="s">
        <v>21</v>
      </c>
      <c r="C10" s="1099">
        <v>5540.43</v>
      </c>
      <c r="D10" s="1098">
        <f t="shared" si="0"/>
        <v>0</v>
      </c>
      <c r="E10" s="1098">
        <f t="shared" si="1"/>
        <v>4.0212096610514423E-3</v>
      </c>
      <c r="F10" s="638"/>
      <c r="G10" s="638"/>
      <c r="I10" s="682" t="s">
        <v>674</v>
      </c>
      <c r="J10" s="682"/>
      <c r="K10" s="66"/>
    </row>
    <row r="11" spans="1:15" ht="16.5" thickTop="1" thickBot="1" x14ac:dyDescent="0.3">
      <c r="A11" s="1097">
        <v>42814</v>
      </c>
      <c r="B11" s="1107" t="s">
        <v>21</v>
      </c>
      <c r="C11" s="1099">
        <v>5533.99</v>
      </c>
      <c r="D11" s="1098">
        <f t="shared" si="0"/>
        <v>0</v>
      </c>
      <c r="E11" s="1098">
        <f t="shared" si="1"/>
        <v>-1.1623646540070913E-3</v>
      </c>
      <c r="F11" s="638"/>
      <c r="G11" s="638"/>
      <c r="I11" s="542" t="s">
        <v>675</v>
      </c>
      <c r="J11" s="543" t="s">
        <v>676</v>
      </c>
      <c r="K11" s="66"/>
    </row>
    <row r="12" spans="1:15" ht="16.5" thickTop="1" thickBot="1" x14ac:dyDescent="0.3">
      <c r="A12" s="1097">
        <v>42815</v>
      </c>
      <c r="B12" s="1107" t="s">
        <v>21</v>
      </c>
      <c r="C12" s="1099">
        <v>5543.09</v>
      </c>
      <c r="D12" s="1098">
        <f t="shared" si="0"/>
        <v>0</v>
      </c>
      <c r="E12" s="1098">
        <f t="shared" si="1"/>
        <v>1.6443831665760805E-3</v>
      </c>
      <c r="F12" s="638"/>
      <c r="G12" s="638"/>
      <c r="I12" s="544">
        <v>3.1450863785052796E-2</v>
      </c>
      <c r="J12" s="545">
        <v>2</v>
      </c>
      <c r="K12" s="66"/>
    </row>
    <row r="13" spans="1:15" ht="15.75" thickTop="1" x14ac:dyDescent="0.25">
      <c r="A13" s="1097">
        <v>42816</v>
      </c>
      <c r="B13" s="1107" t="s">
        <v>22</v>
      </c>
      <c r="C13" s="1099">
        <v>5534.09</v>
      </c>
      <c r="D13" s="1098">
        <f t="shared" si="0"/>
        <v>-6.6666666666666666E-2</v>
      </c>
      <c r="E13" s="1098">
        <f t="shared" si="1"/>
        <v>-1.6236431304561174E-3</v>
      </c>
      <c r="F13" s="638"/>
      <c r="G13" s="638"/>
    </row>
    <row r="14" spans="1:15" x14ac:dyDescent="0.25">
      <c r="A14" s="1097">
        <v>42817</v>
      </c>
      <c r="B14" s="1107" t="s">
        <v>22</v>
      </c>
      <c r="C14" s="1099">
        <v>5563.75</v>
      </c>
      <c r="D14" s="1098">
        <f t="shared" si="0"/>
        <v>0</v>
      </c>
      <c r="E14" s="1098">
        <f t="shared" si="1"/>
        <v>5.3595080672702924E-3</v>
      </c>
      <c r="F14" s="638"/>
      <c r="G14" s="638"/>
    </row>
    <row r="15" spans="1:15" x14ac:dyDescent="0.25">
      <c r="A15" s="1097">
        <v>42818</v>
      </c>
      <c r="B15" s="1107" t="s">
        <v>22</v>
      </c>
      <c r="C15" s="1099">
        <v>5567.13</v>
      </c>
      <c r="D15" s="1098">
        <f t="shared" si="0"/>
        <v>0</v>
      </c>
      <c r="E15" s="1098">
        <f t="shared" si="1"/>
        <v>6.0750393170076104E-4</v>
      </c>
      <c r="F15" s="638"/>
      <c r="G15" s="638"/>
    </row>
    <row r="16" spans="1:15" x14ac:dyDescent="0.25">
      <c r="A16" s="1097">
        <v>42821</v>
      </c>
      <c r="B16" s="1107" t="s">
        <v>22</v>
      </c>
      <c r="C16" s="1099">
        <v>5541.2</v>
      </c>
      <c r="D16" s="1098">
        <f t="shared" si="0"/>
        <v>0</v>
      </c>
      <c r="E16" s="1098">
        <f t="shared" si="1"/>
        <v>-4.6576961558289984E-3</v>
      </c>
      <c r="F16" s="638"/>
      <c r="G16" s="638"/>
    </row>
    <row r="17" spans="1:16" x14ac:dyDescent="0.25">
      <c r="A17" s="1097">
        <v>42823</v>
      </c>
      <c r="B17" s="1107" t="s">
        <v>22</v>
      </c>
      <c r="C17" s="1099">
        <v>5592.5</v>
      </c>
      <c r="D17" s="1098">
        <f t="shared" si="0"/>
        <v>0</v>
      </c>
      <c r="E17" s="1098">
        <f t="shared" si="1"/>
        <v>9.2579224716668202E-3</v>
      </c>
      <c r="F17" s="638"/>
      <c r="G17" s="638"/>
    </row>
    <row r="18" spans="1:16" x14ac:dyDescent="0.25">
      <c r="A18" s="1097">
        <v>42824</v>
      </c>
      <c r="B18" s="1107" t="s">
        <v>23</v>
      </c>
      <c r="C18" s="1099">
        <v>5592.95</v>
      </c>
      <c r="D18" s="1098">
        <f t="shared" si="0"/>
        <v>3.5714285714285712E-2</v>
      </c>
      <c r="E18" s="1098">
        <f t="shared" si="1"/>
        <v>8.0464908359377402E-5</v>
      </c>
      <c r="F18" s="638"/>
      <c r="G18" s="638"/>
    </row>
    <row r="19" spans="1:16" x14ac:dyDescent="0.25">
      <c r="A19" s="1097">
        <v>42825</v>
      </c>
      <c r="B19" s="1107" t="s">
        <v>23</v>
      </c>
      <c r="C19" s="1099">
        <v>5568.1</v>
      </c>
      <c r="D19" s="1098">
        <f t="shared" si="0"/>
        <v>0</v>
      </c>
      <c r="E19" s="1098">
        <f t="shared" si="1"/>
        <v>-4.4430935373996651E-3</v>
      </c>
      <c r="F19" s="638"/>
      <c r="G19" s="638"/>
    </row>
    <row r="20" spans="1:16" x14ac:dyDescent="0.25">
      <c r="A20" s="1097">
        <v>42828</v>
      </c>
      <c r="B20" s="1107" t="s">
        <v>23</v>
      </c>
      <c r="C20" s="1099">
        <v>5606.78</v>
      </c>
      <c r="D20" s="1098">
        <f t="shared" si="0"/>
        <v>0</v>
      </c>
      <c r="E20" s="1098">
        <f t="shared" si="1"/>
        <v>6.9467143190674336E-3</v>
      </c>
      <c r="F20" s="638"/>
      <c r="G20" s="638"/>
    </row>
    <row r="21" spans="1:16" x14ac:dyDescent="0.25">
      <c r="A21" s="1097">
        <v>42829</v>
      </c>
      <c r="B21" s="1107" t="s">
        <v>23</v>
      </c>
      <c r="C21" s="1099">
        <v>5651.82</v>
      </c>
      <c r="D21" s="1098">
        <f t="shared" si="0"/>
        <v>0</v>
      </c>
      <c r="E21" s="1098">
        <f t="shared" si="1"/>
        <v>8.0331313160138199E-3</v>
      </c>
      <c r="F21" s="638"/>
      <c r="G21" s="638"/>
    </row>
    <row r="22" spans="1:16" x14ac:dyDescent="0.25">
      <c r="A22" s="1097">
        <v>42830</v>
      </c>
      <c r="B22" s="1107" t="s">
        <v>23</v>
      </c>
      <c r="C22" s="1099">
        <v>5676.97</v>
      </c>
      <c r="D22" s="1098">
        <f t="shared" si="0"/>
        <v>0</v>
      </c>
      <c r="E22" s="1098">
        <f t="shared" si="1"/>
        <v>4.4498940164408186E-3</v>
      </c>
      <c r="F22" s="638"/>
      <c r="G22" s="638"/>
      <c r="P22" s="66"/>
    </row>
    <row r="23" spans="1:16" x14ac:dyDescent="0.25">
      <c r="A23" s="1097">
        <v>42831</v>
      </c>
      <c r="B23" s="1107" t="s">
        <v>23</v>
      </c>
      <c r="C23" s="1099">
        <v>5680.23</v>
      </c>
      <c r="D23" s="1098">
        <f t="shared" si="0"/>
        <v>0</v>
      </c>
      <c r="E23" s="1098">
        <f t="shared" si="1"/>
        <v>5.7424999603649632E-4</v>
      </c>
      <c r="F23" s="638"/>
      <c r="G23" s="638"/>
      <c r="P23" s="66"/>
    </row>
    <row r="24" spans="1:16" x14ac:dyDescent="0.25">
      <c r="A24" s="1097">
        <v>42832</v>
      </c>
      <c r="B24" s="1107" t="s">
        <v>21</v>
      </c>
      <c r="C24" s="1099">
        <v>5653.48</v>
      </c>
      <c r="D24" s="1098">
        <f t="shared" si="0"/>
        <v>3.4482758620689655E-2</v>
      </c>
      <c r="E24" s="1098">
        <f t="shared" si="1"/>
        <v>-4.7093163481056232E-3</v>
      </c>
      <c r="F24" s="638"/>
      <c r="G24" s="638"/>
      <c r="P24" s="66"/>
    </row>
    <row r="25" spans="1:16" x14ac:dyDescent="0.25">
      <c r="A25" s="1097">
        <v>42835</v>
      </c>
      <c r="B25" s="1107" t="s">
        <v>21</v>
      </c>
      <c r="C25" s="1099">
        <v>5644.29</v>
      </c>
      <c r="D25" s="1098">
        <f t="shared" si="0"/>
        <v>0</v>
      </c>
      <c r="E25" s="1098">
        <f t="shared" si="1"/>
        <v>-1.6255474504198477E-3</v>
      </c>
      <c r="F25" s="638"/>
      <c r="G25" s="638"/>
      <c r="P25" s="66"/>
    </row>
    <row r="26" spans="1:16" x14ac:dyDescent="0.25">
      <c r="A26" s="1097">
        <v>42836</v>
      </c>
      <c r="B26" s="1107" t="s">
        <v>24</v>
      </c>
      <c r="C26" s="1099">
        <v>5627.93</v>
      </c>
      <c r="D26" s="1098">
        <f t="shared" si="0"/>
        <v>3.3333333333333333E-2</v>
      </c>
      <c r="E26" s="1098">
        <f t="shared" si="1"/>
        <v>-2.8985045063240323E-3</v>
      </c>
      <c r="F26" s="638"/>
      <c r="G26" s="638"/>
      <c r="P26" s="66"/>
    </row>
    <row r="27" spans="1:16" ht="15.75" customHeight="1" x14ac:dyDescent="0.25">
      <c r="A27" s="1097">
        <v>42837</v>
      </c>
      <c r="B27" s="1107" t="s">
        <v>25</v>
      </c>
      <c r="C27" s="1099" t="s">
        <v>46</v>
      </c>
      <c r="D27" s="1098">
        <f t="shared" si="0"/>
        <v>8.387096774193549E-2</v>
      </c>
      <c r="E27" s="1098">
        <f t="shared" si="1"/>
        <v>99.288205432548011</v>
      </c>
      <c r="F27" s="638"/>
      <c r="G27" s="638"/>
      <c r="P27" s="66"/>
    </row>
    <row r="28" spans="1:16" x14ac:dyDescent="0.25">
      <c r="A28" s="1097">
        <v>42838</v>
      </c>
      <c r="B28" s="1107" t="s">
        <v>25</v>
      </c>
      <c r="C28" s="1099" t="s">
        <v>47</v>
      </c>
      <c r="D28" s="1098">
        <f t="shared" si="0"/>
        <v>0</v>
      </c>
      <c r="E28" s="1098">
        <f t="shared" si="1"/>
        <v>-4.8917906150616128E-3</v>
      </c>
      <c r="F28" s="638"/>
      <c r="G28" s="638"/>
    </row>
    <row r="29" spans="1:16" x14ac:dyDescent="0.25">
      <c r="A29" s="1097">
        <v>42842</v>
      </c>
      <c r="B29" s="1107" t="s">
        <v>21</v>
      </c>
      <c r="C29" s="1099" t="s">
        <v>48</v>
      </c>
      <c r="D29" s="1098">
        <f t="shared" si="0"/>
        <v>-0.10714285714285714</v>
      </c>
      <c r="E29" s="1098">
        <f t="shared" si="1"/>
        <v>-6.9544595070986761E-3</v>
      </c>
      <c r="F29" s="638"/>
      <c r="G29" s="638"/>
    </row>
    <row r="30" spans="1:16" x14ac:dyDescent="0.25">
      <c r="A30" s="1097">
        <v>42843</v>
      </c>
      <c r="B30" s="1107" t="s">
        <v>21</v>
      </c>
      <c r="C30" s="1099">
        <v>5606.51</v>
      </c>
      <c r="D30" s="1098">
        <f t="shared" si="0"/>
        <v>0</v>
      </c>
      <c r="E30" s="1098">
        <f t="shared" si="1"/>
        <v>-0.98994795140457692</v>
      </c>
      <c r="F30" s="638"/>
      <c r="G30" s="638"/>
    </row>
    <row r="31" spans="1:16" x14ac:dyDescent="0.25">
      <c r="A31" s="1097">
        <v>42845</v>
      </c>
      <c r="B31" s="1107" t="s">
        <v>24</v>
      </c>
      <c r="C31" s="1099">
        <v>5595.3</v>
      </c>
      <c r="D31" s="1098">
        <f t="shared" si="0"/>
        <v>3.3333333333333333E-2</v>
      </c>
      <c r="E31" s="1098">
        <f t="shared" si="1"/>
        <v>-1.9994613404774159E-3</v>
      </c>
      <c r="F31" s="638"/>
      <c r="G31" s="638"/>
    </row>
    <row r="32" spans="1:16" x14ac:dyDescent="0.25">
      <c r="A32" s="1097">
        <v>42846</v>
      </c>
      <c r="B32" s="1107" t="s">
        <v>26</v>
      </c>
      <c r="C32" s="1099">
        <v>5664.47</v>
      </c>
      <c r="D32" s="1098">
        <f t="shared" si="0"/>
        <v>6.4516129032258063E-2</v>
      </c>
      <c r="E32" s="1098">
        <f t="shared" si="1"/>
        <v>1.2362161099494231E-2</v>
      </c>
      <c r="F32" s="638"/>
      <c r="G32" s="638"/>
    </row>
    <row r="33" spans="1:7" x14ac:dyDescent="0.25">
      <c r="A33" s="1097">
        <v>42850</v>
      </c>
      <c r="B33" s="1107" t="s">
        <v>26</v>
      </c>
      <c r="C33" s="1099">
        <v>5680.79</v>
      </c>
      <c r="D33" s="1098">
        <f t="shared" si="0"/>
        <v>0</v>
      </c>
      <c r="E33" s="1098">
        <f t="shared" si="1"/>
        <v>2.8811168564754882E-3</v>
      </c>
      <c r="F33" s="638"/>
      <c r="G33" s="638"/>
    </row>
    <row r="34" spans="1:7" x14ac:dyDescent="0.25">
      <c r="A34" s="1097">
        <v>42851</v>
      </c>
      <c r="B34" s="1107" t="s">
        <v>27</v>
      </c>
      <c r="C34" s="1099">
        <v>5726.52</v>
      </c>
      <c r="D34" s="1098">
        <f t="shared" si="0"/>
        <v>-3.0303030303030304E-2</v>
      </c>
      <c r="E34" s="1098">
        <f t="shared" si="1"/>
        <v>8.0499367165483091E-3</v>
      </c>
      <c r="F34" s="638"/>
      <c r="G34" s="638"/>
    </row>
    <row r="35" spans="1:7" x14ac:dyDescent="0.25">
      <c r="A35" s="1097">
        <v>42852</v>
      </c>
      <c r="B35" s="1107" t="s">
        <v>24</v>
      </c>
      <c r="C35" s="1099">
        <v>5707.02</v>
      </c>
      <c r="D35" s="1098">
        <f t="shared" si="0"/>
        <v>-3.125E-2</v>
      </c>
      <c r="E35" s="1098">
        <f t="shared" si="1"/>
        <v>-3.4052094465748827E-3</v>
      </c>
      <c r="F35" s="638"/>
      <c r="G35" s="638"/>
    </row>
    <row r="36" spans="1:7" x14ac:dyDescent="0.25">
      <c r="A36" s="1097">
        <v>42853</v>
      </c>
      <c r="B36" s="1107" t="s">
        <v>24</v>
      </c>
      <c r="C36" s="1099">
        <v>5685.29</v>
      </c>
      <c r="D36" s="1098">
        <f t="shared" si="0"/>
        <v>0</v>
      </c>
      <c r="E36" s="1098">
        <f t="shared" si="1"/>
        <v>-3.8075913524046648E-3</v>
      </c>
      <c r="F36" s="638"/>
      <c r="G36" s="638"/>
    </row>
    <row r="37" spans="1:7" x14ac:dyDescent="0.25">
      <c r="A37" s="1097">
        <v>42857</v>
      </c>
      <c r="B37" s="1107" t="s">
        <v>28</v>
      </c>
      <c r="C37" s="1099">
        <v>5675.8</v>
      </c>
      <c r="D37" s="1098">
        <f t="shared" si="0"/>
        <v>0.13548387096774195</v>
      </c>
      <c r="E37" s="1098">
        <f t="shared" si="1"/>
        <v>-1.6692200397868502E-3</v>
      </c>
      <c r="F37" s="638"/>
      <c r="G37" s="638"/>
    </row>
    <row r="38" spans="1:7" x14ac:dyDescent="0.25">
      <c r="A38" s="1097">
        <v>42858</v>
      </c>
      <c r="B38" s="1107" t="s">
        <v>27</v>
      </c>
      <c r="C38" s="1099">
        <v>5647.36</v>
      </c>
      <c r="D38" s="1098">
        <f t="shared" si="0"/>
        <v>-9.0909090909090912E-2</v>
      </c>
      <c r="E38" s="1098">
        <f t="shared" si="1"/>
        <v>-5.0107473836288295E-3</v>
      </c>
      <c r="F38" s="638"/>
      <c r="G38" s="638"/>
    </row>
    <row r="39" spans="1:7" x14ac:dyDescent="0.25">
      <c r="A39" s="1097">
        <v>42859</v>
      </c>
      <c r="B39" s="1107" t="s">
        <v>27</v>
      </c>
      <c r="C39" s="1099">
        <v>5669.44</v>
      </c>
      <c r="D39" s="1098">
        <f t="shared" si="0"/>
        <v>0</v>
      </c>
      <c r="E39" s="1098">
        <f t="shared" si="1"/>
        <v>3.9097914777878389E-3</v>
      </c>
      <c r="F39" s="638"/>
      <c r="G39" s="638"/>
    </row>
    <row r="40" spans="1:7" x14ac:dyDescent="0.25">
      <c r="A40" s="1097">
        <v>42860</v>
      </c>
      <c r="B40" s="1107" t="s">
        <v>27</v>
      </c>
      <c r="C40" s="1099">
        <v>5683.37</v>
      </c>
      <c r="D40" s="1098">
        <f t="shared" si="0"/>
        <v>0</v>
      </c>
      <c r="E40" s="1098">
        <f t="shared" si="1"/>
        <v>2.4570327933623589E-3</v>
      </c>
      <c r="F40" s="638"/>
      <c r="G40" s="638"/>
    </row>
    <row r="41" spans="1:7" x14ac:dyDescent="0.25">
      <c r="A41" s="1097">
        <v>42863</v>
      </c>
      <c r="B41" s="1107" t="s">
        <v>27</v>
      </c>
      <c r="C41" s="1099">
        <v>5707.86</v>
      </c>
      <c r="D41" s="1098">
        <f t="shared" si="0"/>
        <v>0</v>
      </c>
      <c r="E41" s="1098">
        <f t="shared" si="1"/>
        <v>4.3090631086837175E-3</v>
      </c>
      <c r="F41" s="638"/>
      <c r="G41" s="638"/>
    </row>
    <row r="42" spans="1:7" x14ac:dyDescent="0.25">
      <c r="A42" s="1097">
        <v>42864</v>
      </c>
      <c r="B42" s="1107" t="s">
        <v>27</v>
      </c>
      <c r="C42" s="1099">
        <v>5697.05</v>
      </c>
      <c r="D42" s="1098">
        <f t="shared" si="0"/>
        <v>0</v>
      </c>
      <c r="E42" s="1098">
        <f t="shared" si="1"/>
        <v>-1.8938796676862242E-3</v>
      </c>
      <c r="F42" s="638"/>
      <c r="G42" s="638"/>
    </row>
    <row r="43" spans="1:7" x14ac:dyDescent="0.25">
      <c r="A43" s="1097">
        <v>42865</v>
      </c>
      <c r="B43" s="1107" t="s">
        <v>29</v>
      </c>
      <c r="C43" s="1099">
        <v>5653</v>
      </c>
      <c r="D43" s="1098">
        <f t="shared" si="0"/>
        <v>-2.8125000000000001E-2</v>
      </c>
      <c r="E43" s="1098">
        <f t="shared" si="1"/>
        <v>-7.732071861753044E-3</v>
      </c>
      <c r="F43" s="638"/>
      <c r="G43" s="638"/>
    </row>
    <row r="44" spans="1:7" x14ac:dyDescent="0.25">
      <c r="A44" s="1097">
        <v>42867</v>
      </c>
      <c r="B44" s="1107" t="s">
        <v>24</v>
      </c>
      <c r="C44" s="1099">
        <v>5675.21</v>
      </c>
      <c r="D44" s="1098">
        <f t="shared" si="0"/>
        <v>-3.2154340836012861E-3</v>
      </c>
      <c r="E44" s="1098">
        <f t="shared" si="1"/>
        <v>3.9288873164691381E-3</v>
      </c>
      <c r="F44" s="638"/>
      <c r="G44" s="638"/>
    </row>
    <row r="45" spans="1:7" x14ac:dyDescent="0.25">
      <c r="A45" s="1097">
        <v>42870</v>
      </c>
      <c r="B45" s="1107" t="s">
        <v>27</v>
      </c>
      <c r="C45" s="1099">
        <v>5688.87</v>
      </c>
      <c r="D45" s="1098">
        <f t="shared" si="0"/>
        <v>3.2258064516129031E-2</v>
      </c>
      <c r="E45" s="1098">
        <f t="shared" si="1"/>
        <v>2.4069593900489768E-3</v>
      </c>
      <c r="F45" s="638"/>
      <c r="G45" s="638"/>
    </row>
    <row r="46" spans="1:7" x14ac:dyDescent="0.25">
      <c r="A46" s="1097">
        <v>42871</v>
      </c>
      <c r="B46" s="1107" t="s">
        <v>26</v>
      </c>
      <c r="C46" s="1099">
        <v>5646.99</v>
      </c>
      <c r="D46" s="1098">
        <f t="shared" si="0"/>
        <v>3.125E-2</v>
      </c>
      <c r="E46" s="1098">
        <f t="shared" si="1"/>
        <v>-7.3617431932879659E-3</v>
      </c>
      <c r="F46" s="638"/>
      <c r="G46" s="638"/>
    </row>
    <row r="47" spans="1:7" x14ac:dyDescent="0.25">
      <c r="A47" s="1097">
        <v>42872</v>
      </c>
      <c r="B47" s="1107" t="s">
        <v>26</v>
      </c>
      <c r="C47" s="1099">
        <v>5615.49</v>
      </c>
      <c r="D47" s="1098">
        <f t="shared" si="0"/>
        <v>0</v>
      </c>
      <c r="E47" s="1098">
        <f t="shared" si="1"/>
        <v>-5.5781929842269951E-3</v>
      </c>
      <c r="F47" s="638"/>
      <c r="G47" s="638"/>
    </row>
    <row r="48" spans="1:7" x14ac:dyDescent="0.25">
      <c r="A48" s="1097">
        <v>42873</v>
      </c>
      <c r="B48" s="1107" t="s">
        <v>27</v>
      </c>
      <c r="C48" s="1099">
        <v>5645.45</v>
      </c>
      <c r="D48" s="1098">
        <f t="shared" si="0"/>
        <v>-3.0303030303030304E-2</v>
      </c>
      <c r="E48" s="1098">
        <f t="shared" si="1"/>
        <v>5.3352423386026932E-3</v>
      </c>
      <c r="F48" s="638"/>
      <c r="G48" s="638"/>
    </row>
    <row r="49" spans="1:7" x14ac:dyDescent="0.25">
      <c r="A49" s="1097">
        <v>42874</v>
      </c>
      <c r="B49" s="1107" t="s">
        <v>21</v>
      </c>
      <c r="C49" s="1099">
        <v>5791.88</v>
      </c>
      <c r="D49" s="1098">
        <f t="shared" si="0"/>
        <v>-6.25E-2</v>
      </c>
      <c r="E49" s="1098">
        <f t="shared" si="1"/>
        <v>2.5937702043238413E-2</v>
      </c>
      <c r="F49" s="638"/>
      <c r="G49" s="638"/>
    </row>
    <row r="50" spans="1:7" x14ac:dyDescent="0.25">
      <c r="A50" s="1097">
        <v>42877</v>
      </c>
      <c r="B50" s="1107" t="s">
        <v>27</v>
      </c>
      <c r="C50" s="1099">
        <v>5749.44</v>
      </c>
      <c r="D50" s="1098">
        <f t="shared" si="0"/>
        <v>6.6666666666666666E-2</v>
      </c>
      <c r="E50" s="1098">
        <f t="shared" si="1"/>
        <v>-7.3274998791412306E-3</v>
      </c>
      <c r="F50" s="638"/>
      <c r="G50" s="638"/>
    </row>
    <row r="51" spans="1:7" x14ac:dyDescent="0.25">
      <c r="A51" s="1097">
        <v>42878</v>
      </c>
      <c r="B51" s="1107" t="s">
        <v>26</v>
      </c>
      <c r="C51" s="1099">
        <v>5730.61</v>
      </c>
      <c r="D51" s="1098">
        <f t="shared" si="0"/>
        <v>3.125E-2</v>
      </c>
      <c r="E51" s="1098">
        <f t="shared" si="1"/>
        <v>-3.2751015751099114E-3</v>
      </c>
      <c r="F51" s="638"/>
      <c r="G51" s="638"/>
    </row>
    <row r="52" spans="1:7" x14ac:dyDescent="0.25">
      <c r="A52" s="1097">
        <v>42879</v>
      </c>
      <c r="B52" s="1107" t="s">
        <v>25</v>
      </c>
      <c r="C52" s="1099">
        <v>5703.43</v>
      </c>
      <c r="D52" s="1098">
        <f t="shared" si="0"/>
        <v>1.8181818181818181E-2</v>
      </c>
      <c r="E52" s="1098">
        <f t="shared" si="1"/>
        <v>-4.7429505759420693E-3</v>
      </c>
      <c r="F52" s="638"/>
      <c r="G52" s="638"/>
    </row>
    <row r="53" spans="1:7" x14ac:dyDescent="0.25">
      <c r="A53" s="1097">
        <v>42881</v>
      </c>
      <c r="B53" s="1107" t="s">
        <v>30</v>
      </c>
      <c r="C53" s="1099">
        <v>5716.81</v>
      </c>
      <c r="D53" s="1098">
        <f t="shared" si="0"/>
        <v>2.976190476190476E-3</v>
      </c>
      <c r="E53" s="1098">
        <f t="shared" si="1"/>
        <v>2.3459567313003069E-3</v>
      </c>
      <c r="F53" s="638"/>
      <c r="G53" s="638"/>
    </row>
    <row r="54" spans="1:7" x14ac:dyDescent="0.25">
      <c r="A54" s="1097">
        <v>42884</v>
      </c>
      <c r="B54" s="1107" t="s">
        <v>31</v>
      </c>
      <c r="C54" s="1099">
        <v>5712.33</v>
      </c>
      <c r="D54" s="1098">
        <f t="shared" si="0"/>
        <v>2.967359050445104E-3</v>
      </c>
      <c r="E54" s="1098">
        <f t="shared" si="1"/>
        <v>-7.8365382092468927E-4</v>
      </c>
      <c r="F54" s="638"/>
      <c r="G54" s="638"/>
    </row>
    <row r="55" spans="1:7" x14ac:dyDescent="0.25">
      <c r="A55" s="1097">
        <v>42885</v>
      </c>
      <c r="B55" s="1116" t="s">
        <v>31</v>
      </c>
      <c r="C55" s="1099">
        <v>5693.39</v>
      </c>
      <c r="D55" s="1098">
        <f t="shared" si="0"/>
        <v>0</v>
      </c>
      <c r="E55" s="1098">
        <f t="shared" si="1"/>
        <v>-3.3156347760020166E-3</v>
      </c>
      <c r="F55" s="638"/>
      <c r="G55" s="638"/>
    </row>
    <row r="56" spans="1:7" x14ac:dyDescent="0.25">
      <c r="A56" s="1097">
        <v>42886</v>
      </c>
      <c r="B56" s="1107" t="s">
        <v>31</v>
      </c>
      <c r="C56" s="1099">
        <v>5738.15</v>
      </c>
      <c r="D56" s="1098">
        <f t="shared" si="0"/>
        <v>0</v>
      </c>
      <c r="E56" s="1098">
        <f t="shared" si="1"/>
        <v>7.8617484486394416E-3</v>
      </c>
      <c r="F56" s="638"/>
      <c r="G56" s="638"/>
    </row>
    <row r="57" spans="1:7" x14ac:dyDescent="0.25">
      <c r="A57" s="1097">
        <v>42888</v>
      </c>
      <c r="B57" s="1107" t="s">
        <v>32</v>
      </c>
      <c r="C57" s="1099">
        <v>5742.44</v>
      </c>
      <c r="D57" s="1098">
        <f t="shared" si="0"/>
        <v>5.3254437869822487E-2</v>
      </c>
      <c r="E57" s="1098">
        <f t="shared" si="1"/>
        <v>7.4762771973544849E-4</v>
      </c>
      <c r="F57" s="638"/>
      <c r="G57" s="638"/>
    </row>
    <row r="58" spans="1:7" x14ac:dyDescent="0.25">
      <c r="A58" s="1097">
        <v>42891</v>
      </c>
      <c r="B58" s="1107" t="s">
        <v>33</v>
      </c>
      <c r="C58" s="1099">
        <v>5748.23</v>
      </c>
      <c r="D58" s="1098">
        <f t="shared" si="0"/>
        <v>5.6179775280898875E-3</v>
      </c>
      <c r="E58" s="1098">
        <f t="shared" si="1"/>
        <v>1.0082821936319691E-3</v>
      </c>
      <c r="F58" s="638"/>
      <c r="G58" s="638"/>
    </row>
    <row r="59" spans="1:7" x14ac:dyDescent="0.25">
      <c r="A59" s="1097">
        <v>42892</v>
      </c>
      <c r="B59" s="1107" t="s">
        <v>34</v>
      </c>
      <c r="C59" s="1099">
        <v>5707.83</v>
      </c>
      <c r="D59" s="1098">
        <f t="shared" si="0"/>
        <v>-2.23463687150838E-2</v>
      </c>
      <c r="E59" s="1098">
        <f t="shared" si="1"/>
        <v>-7.0282504353513407E-3</v>
      </c>
      <c r="F59" s="638"/>
      <c r="G59" s="638"/>
    </row>
    <row r="60" spans="1:7" x14ac:dyDescent="0.25">
      <c r="A60" s="1097">
        <v>42893</v>
      </c>
      <c r="B60" s="1107" t="s">
        <v>33</v>
      </c>
      <c r="C60" s="1099">
        <v>5717.32</v>
      </c>
      <c r="D60" s="1098">
        <f t="shared" si="0"/>
        <v>2.2857142857142857E-2</v>
      </c>
      <c r="E60" s="1098">
        <f t="shared" si="1"/>
        <v>1.6626283543833265E-3</v>
      </c>
      <c r="F60" s="638"/>
      <c r="G60" s="638"/>
    </row>
    <row r="61" spans="1:7" x14ac:dyDescent="0.25">
      <c r="A61" s="1097">
        <v>42894</v>
      </c>
      <c r="B61" s="1107" t="s">
        <v>32</v>
      </c>
      <c r="C61" s="1099">
        <v>5702.92</v>
      </c>
      <c r="D61" s="1098">
        <f t="shared" si="0"/>
        <v>-5.5865921787709499E-3</v>
      </c>
      <c r="E61" s="1098">
        <f t="shared" si="1"/>
        <v>-2.5186625901645592E-3</v>
      </c>
      <c r="F61" s="3" t="s">
        <v>16</v>
      </c>
      <c r="G61" s="3" t="s">
        <v>17</v>
      </c>
    </row>
    <row r="62" spans="1:7" x14ac:dyDescent="0.25">
      <c r="A62" s="1101">
        <v>42895</v>
      </c>
      <c r="B62" s="1107" t="s">
        <v>35</v>
      </c>
      <c r="C62" s="1099">
        <v>5675.52</v>
      </c>
      <c r="D62" s="1098">
        <f t="shared" si="0"/>
        <v>-5.6179775280898875E-3</v>
      </c>
      <c r="E62" s="1098">
        <f t="shared" si="1"/>
        <v>-4.8045562624058616E-3</v>
      </c>
      <c r="F62" s="638">
        <f t="shared" ref="F62:F82" si="2">$F$3+$G$3*E62</f>
        <v>3.1412457398709966E-2</v>
      </c>
      <c r="G62" s="638">
        <f>D62-F62</f>
        <v>-3.7030434926799853E-2</v>
      </c>
    </row>
    <row r="63" spans="1:7" x14ac:dyDescent="0.25">
      <c r="A63" s="1101">
        <v>42898</v>
      </c>
      <c r="B63" s="1107" t="s">
        <v>32</v>
      </c>
      <c r="C63" s="1099">
        <v>5691.43</v>
      </c>
      <c r="D63" s="1098">
        <f t="shared" si="0"/>
        <v>5.6497175141242938E-3</v>
      </c>
      <c r="E63" s="1098">
        <f t="shared" si="1"/>
        <v>2.8032673658096269E-3</v>
      </c>
      <c r="F63" s="638">
        <f t="shared" si="2"/>
        <v>3.1473272382973892E-2</v>
      </c>
      <c r="G63" s="638">
        <f t="shared" ref="G63:G82" si="3">D63-F63</f>
        <v>-2.5823554868849598E-2</v>
      </c>
    </row>
    <row r="64" spans="1:7" x14ac:dyDescent="0.25">
      <c r="A64" s="1101">
        <v>42899</v>
      </c>
      <c r="B64" s="1107" t="s">
        <v>28</v>
      </c>
      <c r="C64" s="1099">
        <v>5707.64</v>
      </c>
      <c r="D64" s="1098">
        <f t="shared" si="0"/>
        <v>-1.1235955056179775E-2</v>
      </c>
      <c r="E64" s="1098">
        <f t="shared" si="1"/>
        <v>2.8481418553860868E-3</v>
      </c>
      <c r="F64" s="638">
        <f t="shared" si="2"/>
        <v>3.147363109809543E-2</v>
      </c>
      <c r="G64" s="638">
        <f t="shared" si="3"/>
        <v>-4.2709586154275204E-2</v>
      </c>
    </row>
    <row r="65" spans="1:7" x14ac:dyDescent="0.25">
      <c r="A65" s="1101">
        <v>42900</v>
      </c>
      <c r="B65" s="1107" t="s">
        <v>36</v>
      </c>
      <c r="C65" s="1099">
        <v>5792.89</v>
      </c>
      <c r="D65" s="1098">
        <f t="shared" si="0"/>
        <v>2.2727272727272728E-2</v>
      </c>
      <c r="E65" s="1098">
        <f t="shared" si="1"/>
        <v>1.4936120708383849E-2</v>
      </c>
      <c r="F65" s="638">
        <f t="shared" si="2"/>
        <v>3.1570259290289761E-2</v>
      </c>
      <c r="G65" s="638">
        <f t="shared" si="3"/>
        <v>-8.8429865630170329E-3</v>
      </c>
    </row>
    <row r="66" spans="1:7" x14ac:dyDescent="0.25">
      <c r="A66" s="1101">
        <v>42901</v>
      </c>
      <c r="B66" s="1107" t="s">
        <v>35</v>
      </c>
      <c r="C66" s="1099">
        <v>5776.28</v>
      </c>
      <c r="D66" s="1098">
        <f t="shared" si="0"/>
        <v>-1.6666666666666666E-2</v>
      </c>
      <c r="E66" s="1098">
        <f t="shared" si="1"/>
        <v>-2.8673080275994508E-3</v>
      </c>
      <c r="F66" s="638">
        <f t="shared" si="2"/>
        <v>3.1427943262561764E-2</v>
      </c>
      <c r="G66" s="638">
        <f t="shared" si="3"/>
        <v>-4.8094609929228427E-2</v>
      </c>
    </row>
    <row r="67" spans="1:7" x14ac:dyDescent="0.25">
      <c r="A67" s="1101">
        <v>42902</v>
      </c>
      <c r="B67" s="1107" t="s">
        <v>36</v>
      </c>
      <c r="C67" s="1099">
        <v>5723.63</v>
      </c>
      <c r="D67" s="1098">
        <f t="shared" si="0"/>
        <v>1.6949152542372881E-2</v>
      </c>
      <c r="E67" s="1098">
        <f t="shared" si="1"/>
        <v>-9.1148628529087294E-3</v>
      </c>
      <c r="F67" s="638">
        <f t="shared" si="2"/>
        <v>3.1378001917052638E-2</v>
      </c>
      <c r="G67" s="638">
        <f t="shared" si="3"/>
        <v>-1.4428849374679757E-2</v>
      </c>
    </row>
    <row r="68" spans="1:7" x14ac:dyDescent="0.25">
      <c r="A68" s="1101">
        <v>42905</v>
      </c>
      <c r="B68" s="1107" t="s">
        <v>34</v>
      </c>
      <c r="C68" s="1099">
        <v>5741.9</v>
      </c>
      <c r="D68" s="1098">
        <f t="shared" ref="D68:D82" si="4">(B68-B67)/B67</f>
        <v>-2.7777777777777776E-2</v>
      </c>
      <c r="E68" s="1098">
        <f t="shared" ref="E68:E82" si="5">(C68-C67)/C67</f>
        <v>3.1920302325621199E-3</v>
      </c>
      <c r="F68" s="638">
        <f t="shared" si="2"/>
        <v>3.1476380053285319E-2</v>
      </c>
      <c r="G68" s="638">
        <f t="shared" si="3"/>
        <v>-5.9254157831063095E-2</v>
      </c>
    </row>
    <row r="69" spans="1:7" x14ac:dyDescent="0.25">
      <c r="A69" s="1101">
        <v>42906</v>
      </c>
      <c r="B69" s="1107" t="s">
        <v>35</v>
      </c>
      <c r="C69" s="1099">
        <v>5791.9</v>
      </c>
      <c r="D69" s="1098">
        <f t="shared" si="4"/>
        <v>1.1428571428571429E-2</v>
      </c>
      <c r="E69" s="1098">
        <f t="shared" si="5"/>
        <v>8.7079189815217964E-3</v>
      </c>
      <c r="F69" s="638">
        <f t="shared" si="2"/>
        <v>3.1520472648469237E-2</v>
      </c>
      <c r="G69" s="638">
        <f t="shared" si="3"/>
        <v>-2.0091901219897811E-2</v>
      </c>
    </row>
    <row r="70" spans="1:7" x14ac:dyDescent="0.25">
      <c r="A70" s="1101">
        <v>42907</v>
      </c>
      <c r="B70" s="1107" t="s">
        <v>35</v>
      </c>
      <c r="C70" s="1099">
        <v>5818.55</v>
      </c>
      <c r="D70" s="1098">
        <f t="shared" si="4"/>
        <v>0</v>
      </c>
      <c r="E70" s="1098">
        <f t="shared" si="5"/>
        <v>4.6012534746802513E-3</v>
      </c>
      <c r="F70" s="638">
        <f t="shared" si="2"/>
        <v>3.1487645021229096E-2</v>
      </c>
      <c r="G70" s="638">
        <f t="shared" si="3"/>
        <v>-3.1487645021229096E-2</v>
      </c>
    </row>
    <row r="71" spans="1:7" x14ac:dyDescent="0.25">
      <c r="A71" s="1101">
        <v>42908</v>
      </c>
      <c r="B71" s="1107" t="s">
        <v>36</v>
      </c>
      <c r="C71" s="1099">
        <v>5829.7</v>
      </c>
      <c r="D71" s="1098">
        <f t="shared" si="4"/>
        <v>1.6949152542372881E-2</v>
      </c>
      <c r="E71" s="1098">
        <f t="shared" si="5"/>
        <v>1.9162849850907246E-3</v>
      </c>
      <c r="F71" s="638">
        <f t="shared" si="2"/>
        <v>3.1466182074081119E-2</v>
      </c>
      <c r="G71" s="638">
        <f t="shared" si="3"/>
        <v>-1.4517029531708237E-2</v>
      </c>
    </row>
    <row r="72" spans="1:7" x14ac:dyDescent="0.25">
      <c r="A72" s="1102">
        <v>42919</v>
      </c>
      <c r="B72" s="1116" t="s">
        <v>37</v>
      </c>
      <c r="C72" s="1099">
        <v>5910.23</v>
      </c>
      <c r="D72" s="1098">
        <f t="shared" si="4"/>
        <v>0.25</v>
      </c>
      <c r="E72" s="1098">
        <f t="shared" si="5"/>
        <v>1.3813746848036735E-2</v>
      </c>
      <c r="F72" s="638">
        <f t="shared" si="2"/>
        <v>3.1561287322485185E-2</v>
      </c>
      <c r="G72" s="638">
        <f t="shared" si="3"/>
        <v>0.2184387126775148</v>
      </c>
    </row>
    <row r="73" spans="1:7" x14ac:dyDescent="0.25">
      <c r="A73" s="1103">
        <v>42920</v>
      </c>
      <c r="B73" s="1107" t="s">
        <v>38</v>
      </c>
      <c r="C73" s="1099">
        <v>5865.36</v>
      </c>
      <c r="D73" s="1098">
        <f t="shared" si="4"/>
        <v>-0.14222222222222222</v>
      </c>
      <c r="E73" s="1098">
        <f t="shared" si="5"/>
        <v>-7.5919211265889639E-3</v>
      </c>
      <c r="F73" s="638">
        <f t="shared" si="2"/>
        <v>3.1390175921294471E-2</v>
      </c>
      <c r="G73" s="638">
        <f t="shared" si="3"/>
        <v>-0.1736123981435167</v>
      </c>
    </row>
    <row r="74" spans="1:7" x14ac:dyDescent="0.25">
      <c r="A74" s="1103">
        <v>42921</v>
      </c>
      <c r="B74" s="1107" t="s">
        <v>39</v>
      </c>
      <c r="C74" s="1099">
        <v>5825.05</v>
      </c>
      <c r="D74" s="1098">
        <f t="shared" si="4"/>
        <v>-2.072538860103627E-2</v>
      </c>
      <c r="E74" s="1098">
        <f t="shared" si="5"/>
        <v>-6.8725534323553017E-3</v>
      </c>
      <c r="F74" s="638">
        <f t="shared" si="2"/>
        <v>3.1395926361517945E-2</v>
      </c>
      <c r="G74" s="638">
        <f t="shared" si="3"/>
        <v>-5.2121314962554219E-2</v>
      </c>
    </row>
    <row r="75" spans="1:7" x14ac:dyDescent="0.25">
      <c r="A75" s="1103">
        <v>42922</v>
      </c>
      <c r="B75" s="1107" t="s">
        <v>40</v>
      </c>
      <c r="C75" s="1099">
        <v>5849.57</v>
      </c>
      <c r="D75" s="1098">
        <f t="shared" si="4"/>
        <v>-5.2910052910052907E-3</v>
      </c>
      <c r="E75" s="1098">
        <f t="shared" si="5"/>
        <v>4.2094059278460312E-3</v>
      </c>
      <c r="F75" s="638">
        <f t="shared" si="2"/>
        <v>3.1484512692778917E-2</v>
      </c>
      <c r="G75" s="638">
        <f t="shared" si="3"/>
        <v>-3.6775517983784207E-2</v>
      </c>
    </row>
    <row r="76" spans="1:7" x14ac:dyDescent="0.25">
      <c r="A76" s="1103">
        <v>42923</v>
      </c>
      <c r="B76" s="1107" t="s">
        <v>41</v>
      </c>
      <c r="C76" s="1099">
        <v>5814.79</v>
      </c>
      <c r="D76" s="1098">
        <f t="shared" si="4"/>
        <v>-5.3191489361702126E-3</v>
      </c>
      <c r="E76" s="1098">
        <f t="shared" si="5"/>
        <v>-5.9457361823176316E-3</v>
      </c>
      <c r="F76" s="638">
        <f t="shared" si="2"/>
        <v>3.1403335100104832E-2</v>
      </c>
      <c r="G76" s="638">
        <f t="shared" si="3"/>
        <v>-3.6722484036275045E-2</v>
      </c>
    </row>
    <row r="77" spans="1:7" x14ac:dyDescent="0.25">
      <c r="A77" s="1103">
        <v>42926</v>
      </c>
      <c r="B77" s="1107" t="s">
        <v>42</v>
      </c>
      <c r="C77" s="1099">
        <v>5771.5</v>
      </c>
      <c r="D77" s="1098">
        <f t="shared" si="4"/>
        <v>-1.06951871657754E-2</v>
      </c>
      <c r="E77" s="1098">
        <f t="shared" si="5"/>
        <v>-7.4448088409039643E-3</v>
      </c>
      <c r="F77" s="638">
        <f t="shared" si="2"/>
        <v>3.1391351899047924E-2</v>
      </c>
      <c r="G77" s="638">
        <f t="shared" si="3"/>
        <v>-4.2086539064823326E-2</v>
      </c>
    </row>
    <row r="78" spans="1:7" x14ac:dyDescent="0.25">
      <c r="A78" s="1103">
        <v>42927</v>
      </c>
      <c r="B78" s="1107" t="s">
        <v>43</v>
      </c>
      <c r="C78" s="1099">
        <v>5773.32</v>
      </c>
      <c r="D78" s="1098">
        <f t="shared" si="4"/>
        <v>5.4054054054054057E-3</v>
      </c>
      <c r="E78" s="1098">
        <f t="shared" si="5"/>
        <v>3.1534263189806965E-4</v>
      </c>
      <c r="F78" s="638">
        <f t="shared" si="2"/>
        <v>3.1453384552900976E-2</v>
      </c>
      <c r="G78" s="638">
        <f t="shared" si="3"/>
        <v>-2.604797914749557E-2</v>
      </c>
    </row>
    <row r="79" spans="1:7" x14ac:dyDescent="0.25">
      <c r="A79" s="1103">
        <v>42928</v>
      </c>
      <c r="B79" s="1107" t="s">
        <v>44</v>
      </c>
      <c r="C79" s="1099">
        <v>5819.13</v>
      </c>
      <c r="D79" s="1098">
        <f t="shared" si="4"/>
        <v>-1.0752688172043012E-2</v>
      </c>
      <c r="E79" s="1098">
        <f t="shared" si="5"/>
        <v>7.9347758308911335E-3</v>
      </c>
      <c r="F79" s="638">
        <f t="shared" si="2"/>
        <v>3.1514292341086061E-2</v>
      </c>
      <c r="G79" s="638">
        <f t="shared" si="3"/>
        <v>-4.2266980513129077E-2</v>
      </c>
    </row>
    <row r="80" spans="1:7" x14ac:dyDescent="0.25">
      <c r="A80" s="1103">
        <v>42929</v>
      </c>
      <c r="B80" s="1107" t="s">
        <v>45</v>
      </c>
      <c r="C80" s="1099">
        <v>5830.04</v>
      </c>
      <c r="D80" s="1098">
        <f t="shared" si="4"/>
        <v>-7.6086956521739135E-2</v>
      </c>
      <c r="E80" s="1098">
        <f t="shared" si="5"/>
        <v>1.874850707923668E-3</v>
      </c>
      <c r="F80" s="638">
        <f t="shared" si="2"/>
        <v>3.1465850859132262E-2</v>
      </c>
      <c r="G80" s="638">
        <f t="shared" si="3"/>
        <v>-0.10755280738087139</v>
      </c>
    </row>
    <row r="81" spans="1:7" x14ac:dyDescent="0.25">
      <c r="A81" s="1103">
        <v>42930</v>
      </c>
      <c r="B81" s="1107" t="s">
        <v>45</v>
      </c>
      <c r="C81" s="1099">
        <v>5831.79</v>
      </c>
      <c r="D81" s="1098">
        <f t="shared" si="4"/>
        <v>0</v>
      </c>
      <c r="E81" s="1098">
        <f t="shared" si="5"/>
        <v>3.0016946710485694E-4</v>
      </c>
      <c r="F81" s="638">
        <f t="shared" si="2"/>
        <v>3.1453263262526329E-2</v>
      </c>
      <c r="G81" s="638">
        <f t="shared" si="3"/>
        <v>-3.1453263262526329E-2</v>
      </c>
    </row>
    <row r="82" spans="1:7" x14ac:dyDescent="0.25">
      <c r="A82" s="1103">
        <v>42933</v>
      </c>
      <c r="B82" s="1107" t="s">
        <v>21</v>
      </c>
      <c r="C82" s="1099">
        <v>5841.27</v>
      </c>
      <c r="D82" s="1098">
        <f t="shared" si="4"/>
        <v>-0.11764705882352941</v>
      </c>
      <c r="E82" s="1098">
        <f t="shared" si="5"/>
        <v>1.625572937297206E-3</v>
      </c>
      <c r="F82" s="638">
        <f t="shared" si="2"/>
        <v>3.146385819678376E-2</v>
      </c>
      <c r="G82" s="638">
        <f t="shared" si="3"/>
        <v>-0.14911091702031318</v>
      </c>
    </row>
  </sheetData>
  <mergeCells count="8">
    <mergeCell ref="I10:J10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CFDE1-7F07-459D-AA32-860398092DDE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4" max="4" width="23" bestFit="1" customWidth="1"/>
    <col min="5" max="5" width="19.85546875" bestFit="1" customWidth="1"/>
    <col min="6" max="6" width="22.42578125" bestFit="1" customWidth="1"/>
    <col min="7" max="7" width="21.7109375" bestFit="1" customWidth="1"/>
    <col min="9" max="9" width="16.7109375" bestFit="1" customWidth="1"/>
    <col min="10" max="10" width="9.85546875" bestFit="1" customWidth="1"/>
    <col min="11" max="11" width="12.42578125" bestFit="1" customWidth="1"/>
    <col min="12" max="12" width="12.140625" bestFit="1" customWidth="1"/>
    <col min="13" max="13" width="22.85546875" bestFit="1" customWidth="1"/>
    <col min="14" max="14" width="6.5703125" bestFit="1" customWidth="1"/>
    <col min="15" max="15" width="6" bestFit="1" customWidth="1"/>
  </cols>
  <sheetData>
    <row r="1" spans="1:15" x14ac:dyDescent="0.25">
      <c r="A1" s="1" t="s">
        <v>0</v>
      </c>
      <c r="B1" s="4" t="s">
        <v>49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s="2" customFormat="1" x14ac:dyDescent="0.25">
      <c r="A2" s="1097">
        <v>42790</v>
      </c>
      <c r="B2" s="1107" t="s">
        <v>50</v>
      </c>
      <c r="C2" s="1099">
        <v>5385.9</v>
      </c>
      <c r="D2" s="1098"/>
      <c r="E2" s="1098"/>
      <c r="F2" s="1098"/>
      <c r="G2" s="1098"/>
    </row>
    <row r="3" spans="1:15" s="2" customFormat="1" ht="15.75" thickBot="1" x14ac:dyDescent="0.3">
      <c r="A3" s="1097">
        <v>42793</v>
      </c>
      <c r="B3" s="1107" t="s">
        <v>50</v>
      </c>
      <c r="C3" s="1099">
        <v>5382.87</v>
      </c>
      <c r="D3" s="1098">
        <f>(B3-B2)/B2</f>
        <v>0</v>
      </c>
      <c r="E3" s="1098">
        <f>(C3-C2)/C2</f>
        <v>-5.6258007018320899E-4</v>
      </c>
      <c r="F3" s="1108">
        <f>I12</f>
        <v>-7.5648521636173527E-4</v>
      </c>
      <c r="G3" s="1108">
        <f>K7</f>
        <v>-1.8906387391210721E-4</v>
      </c>
      <c r="I3" s="695" t="s">
        <v>673</v>
      </c>
      <c r="J3" s="695"/>
      <c r="K3" s="695"/>
      <c r="L3" s="695"/>
      <c r="M3" s="695"/>
      <c r="N3" s="695"/>
      <c r="O3" s="695"/>
    </row>
    <row r="4" spans="1:15" ht="15.75" thickTop="1" x14ac:dyDescent="0.25">
      <c r="A4" s="1097">
        <v>42794</v>
      </c>
      <c r="B4" s="1107" t="s">
        <v>50</v>
      </c>
      <c r="C4" s="1099">
        <v>5386.69</v>
      </c>
      <c r="D4" s="1098">
        <f t="shared" ref="D4:D67" si="0">(B4-B3)/B3</f>
        <v>0</v>
      </c>
      <c r="E4" s="1098">
        <f t="shared" ref="E4:E67" si="1">(C4-C3)/C3</f>
        <v>7.0965860219542899E-4</v>
      </c>
      <c r="F4" s="638"/>
      <c r="G4" s="638"/>
      <c r="I4" s="697" t="s">
        <v>664</v>
      </c>
      <c r="J4" s="698"/>
      <c r="K4" s="701" t="s">
        <v>665</v>
      </c>
      <c r="L4" s="702"/>
      <c r="M4" s="80" t="s">
        <v>666</v>
      </c>
      <c r="N4" s="702" t="s">
        <v>667</v>
      </c>
      <c r="O4" s="704" t="s">
        <v>630</v>
      </c>
    </row>
    <row r="5" spans="1:15" ht="15.75" thickBot="1" x14ac:dyDescent="0.3">
      <c r="A5" s="1097">
        <v>42795</v>
      </c>
      <c r="B5" s="1107" t="s">
        <v>50</v>
      </c>
      <c r="C5" s="1099">
        <v>5363.05</v>
      </c>
      <c r="D5" s="1098">
        <f t="shared" si="0"/>
        <v>0</v>
      </c>
      <c r="E5" s="1098">
        <f t="shared" si="1"/>
        <v>-4.3885948513835808E-3</v>
      </c>
      <c r="F5" s="638"/>
      <c r="G5" s="638"/>
      <c r="I5" s="699"/>
      <c r="J5" s="700"/>
      <c r="K5" s="81" t="s">
        <v>668</v>
      </c>
      <c r="L5" s="82" t="s">
        <v>669</v>
      </c>
      <c r="M5" s="82" t="s">
        <v>670</v>
      </c>
      <c r="N5" s="703"/>
      <c r="O5" s="705"/>
    </row>
    <row r="6" spans="1:15" ht="17.25" customHeight="1" thickTop="1" x14ac:dyDescent="0.25">
      <c r="A6" s="1097">
        <v>42796</v>
      </c>
      <c r="B6" s="1107" t="s">
        <v>51</v>
      </c>
      <c r="C6" s="1099">
        <v>5408.25</v>
      </c>
      <c r="D6" s="1098">
        <f t="shared" si="0"/>
        <v>0.05</v>
      </c>
      <c r="E6" s="1098">
        <f t="shared" si="1"/>
        <v>8.4280400145439281E-3</v>
      </c>
      <c r="F6" s="638"/>
      <c r="G6" s="638"/>
      <c r="I6" s="706" t="s">
        <v>671</v>
      </c>
      <c r="J6" s="83" t="s">
        <v>672</v>
      </c>
      <c r="K6" s="84">
        <v>2068586.0966791809</v>
      </c>
      <c r="L6" s="85">
        <v>1484367.697821676</v>
      </c>
      <c r="M6" s="86"/>
      <c r="N6" s="85">
        <v>1.3935806469750394</v>
      </c>
      <c r="O6" s="87">
        <v>0.16885444484217152</v>
      </c>
    </row>
    <row r="7" spans="1:15" ht="15.75" thickBot="1" x14ac:dyDescent="0.3">
      <c r="A7" s="1097">
        <v>42797</v>
      </c>
      <c r="B7" s="1107" t="s">
        <v>51</v>
      </c>
      <c r="C7" s="1099">
        <v>5391.21</v>
      </c>
      <c r="D7" s="1098">
        <f t="shared" si="0"/>
        <v>0</v>
      </c>
      <c r="E7" s="1098">
        <f t="shared" si="1"/>
        <v>-3.1507419220635074E-3</v>
      </c>
      <c r="F7" s="638"/>
      <c r="G7" s="638"/>
      <c r="I7" s="707"/>
      <c r="J7" s="88" t="s">
        <v>679</v>
      </c>
      <c r="K7" s="89">
        <v>-1.8906387391210721E-4</v>
      </c>
      <c r="L7" s="90">
        <v>1.1426617564580866E-3</v>
      </c>
      <c r="M7" s="90">
        <v>-2.1910342314741725E-2</v>
      </c>
      <c r="N7" s="90">
        <v>-0.16545917708679539</v>
      </c>
      <c r="O7" s="91">
        <v>0.86916802729208809</v>
      </c>
    </row>
    <row r="8" spans="1:15" ht="15.75" thickTop="1" x14ac:dyDescent="0.25">
      <c r="A8" s="1097">
        <v>42800</v>
      </c>
      <c r="B8" s="1107" t="s">
        <v>51</v>
      </c>
      <c r="C8" s="1099">
        <v>5409.81</v>
      </c>
      <c r="D8" s="1098">
        <f t="shared" si="0"/>
        <v>0</v>
      </c>
      <c r="E8" s="1098">
        <f t="shared" si="1"/>
        <v>3.4500603760566485E-3</v>
      </c>
      <c r="F8" s="638"/>
      <c r="G8" s="638"/>
      <c r="I8" s="696" t="s">
        <v>683</v>
      </c>
      <c r="J8" s="696"/>
      <c r="K8" s="696"/>
      <c r="L8" s="696"/>
      <c r="M8" s="696"/>
      <c r="N8" s="696"/>
      <c r="O8" s="696"/>
    </row>
    <row r="9" spans="1:15" x14ac:dyDescent="0.25">
      <c r="A9" s="1097">
        <v>42801</v>
      </c>
      <c r="B9" s="1107" t="s">
        <v>52</v>
      </c>
      <c r="C9" s="1099">
        <v>5402.61</v>
      </c>
      <c r="D9" s="1098">
        <f t="shared" si="0"/>
        <v>4.7619047619047616E-2</v>
      </c>
      <c r="E9" s="1098">
        <f t="shared" si="1"/>
        <v>-1.3309155035021059E-3</v>
      </c>
      <c r="F9" s="638"/>
      <c r="G9" s="638"/>
    </row>
    <row r="10" spans="1:15" ht="15.75" thickBot="1" x14ac:dyDescent="0.3">
      <c r="A10" s="1097">
        <v>42802</v>
      </c>
      <c r="B10" s="1107" t="s">
        <v>52</v>
      </c>
      <c r="C10" s="1099">
        <v>5393.76</v>
      </c>
      <c r="D10" s="1098">
        <f t="shared" si="0"/>
        <v>0</v>
      </c>
      <c r="E10" s="1098">
        <f t="shared" si="1"/>
        <v>-1.6380971419368518E-3</v>
      </c>
      <c r="F10" s="638"/>
      <c r="G10" s="638"/>
      <c r="I10" s="695" t="s">
        <v>674</v>
      </c>
      <c r="J10" s="695"/>
      <c r="K10" s="79"/>
    </row>
    <row r="11" spans="1:15" ht="16.5" thickTop="1" thickBot="1" x14ac:dyDescent="0.3">
      <c r="A11" s="1097">
        <v>42803</v>
      </c>
      <c r="B11" s="1107" t="s">
        <v>52</v>
      </c>
      <c r="C11" s="1099">
        <v>5402.38</v>
      </c>
      <c r="D11" s="1098">
        <f t="shared" si="0"/>
        <v>0</v>
      </c>
      <c r="E11" s="1098">
        <f t="shared" si="1"/>
        <v>1.5981430393639856E-3</v>
      </c>
      <c r="F11" s="638"/>
      <c r="G11" s="638"/>
      <c r="I11" s="538" t="s">
        <v>678</v>
      </c>
      <c r="J11" s="539" t="s">
        <v>676</v>
      </c>
      <c r="K11" s="79"/>
    </row>
    <row r="12" spans="1:15" ht="16.5" thickTop="1" thickBot="1" x14ac:dyDescent="0.3">
      <c r="A12" s="1097">
        <v>42804</v>
      </c>
      <c r="B12" s="1107" t="s">
        <v>53</v>
      </c>
      <c r="C12" s="1099">
        <v>5390.67</v>
      </c>
      <c r="D12" s="1098">
        <f t="shared" si="0"/>
        <v>7.2727272727272724E-2</v>
      </c>
      <c r="E12" s="1098">
        <f t="shared" si="1"/>
        <v>-2.1675631851147152E-3</v>
      </c>
      <c r="F12" s="638"/>
      <c r="G12" s="638"/>
      <c r="I12" s="540">
        <v>-7.5648521636173527E-4</v>
      </c>
      <c r="J12" s="541">
        <v>2</v>
      </c>
      <c r="K12" s="79"/>
    </row>
    <row r="13" spans="1:15" ht="15.75" thickTop="1" x14ac:dyDescent="0.25">
      <c r="A13" s="1097">
        <v>42807</v>
      </c>
      <c r="B13" s="1107" t="s">
        <v>53</v>
      </c>
      <c r="C13" s="1099">
        <v>5409.37</v>
      </c>
      <c r="D13" s="1098">
        <f t="shared" si="0"/>
        <v>0</v>
      </c>
      <c r="E13" s="1098">
        <f t="shared" si="1"/>
        <v>3.4689565490003686E-3</v>
      </c>
      <c r="F13" s="638"/>
      <c r="G13" s="638"/>
      <c r="I13" s="696" t="s">
        <v>677</v>
      </c>
      <c r="J13" s="696"/>
      <c r="K13" s="79"/>
    </row>
    <row r="14" spans="1:15" x14ac:dyDescent="0.25">
      <c r="A14" s="1097">
        <v>42808</v>
      </c>
      <c r="B14" s="1107" t="s">
        <v>53</v>
      </c>
      <c r="C14" s="1099">
        <v>5431.58</v>
      </c>
      <c r="D14" s="1098">
        <f t="shared" si="0"/>
        <v>0</v>
      </c>
      <c r="E14" s="1098">
        <f t="shared" si="1"/>
        <v>4.1058385726988611E-3</v>
      </c>
      <c r="F14" s="638"/>
      <c r="G14" s="638"/>
    </row>
    <row r="15" spans="1:15" x14ac:dyDescent="0.25">
      <c r="A15" s="1097">
        <v>42809</v>
      </c>
      <c r="B15" s="1107" t="s">
        <v>53</v>
      </c>
      <c r="C15" s="1099">
        <v>5432.38</v>
      </c>
      <c r="D15" s="1098">
        <f t="shared" si="0"/>
        <v>0</v>
      </c>
      <c r="E15" s="1098">
        <f t="shared" si="1"/>
        <v>1.4728679316150769E-4</v>
      </c>
      <c r="F15" s="638"/>
      <c r="G15" s="638"/>
    </row>
    <row r="16" spans="1:15" x14ac:dyDescent="0.25">
      <c r="A16" s="1097">
        <v>42810</v>
      </c>
      <c r="B16" s="1107" t="s">
        <v>53</v>
      </c>
      <c r="C16" s="1099">
        <v>5518.24</v>
      </c>
      <c r="D16" s="1098">
        <f t="shared" si="0"/>
        <v>0</v>
      </c>
      <c r="E16" s="1098">
        <f t="shared" si="1"/>
        <v>1.5805227174829389E-2</v>
      </c>
      <c r="F16" s="638"/>
      <c r="G16" s="638"/>
    </row>
    <row r="17" spans="1:16" x14ac:dyDescent="0.25">
      <c r="A17" s="1097">
        <v>42811</v>
      </c>
      <c r="B17" s="1107" t="s">
        <v>53</v>
      </c>
      <c r="C17" s="1099">
        <v>5540.43</v>
      </c>
      <c r="D17" s="1098">
        <f t="shared" si="0"/>
        <v>0</v>
      </c>
      <c r="E17" s="1098">
        <f t="shared" si="1"/>
        <v>4.0212096610514423E-3</v>
      </c>
      <c r="F17" s="638"/>
      <c r="G17" s="638"/>
    </row>
    <row r="18" spans="1:16" x14ac:dyDescent="0.25">
      <c r="A18" s="1097">
        <v>42814</v>
      </c>
      <c r="B18" s="1107" t="s">
        <v>53</v>
      </c>
      <c r="C18" s="1099">
        <v>5533.99</v>
      </c>
      <c r="D18" s="1098">
        <f t="shared" si="0"/>
        <v>0</v>
      </c>
      <c r="E18" s="1098">
        <f t="shared" si="1"/>
        <v>-1.1623646540070913E-3</v>
      </c>
      <c r="F18" s="638"/>
      <c r="G18" s="638"/>
    </row>
    <row r="19" spans="1:16" x14ac:dyDescent="0.25">
      <c r="A19" s="1097">
        <v>42815</v>
      </c>
      <c r="B19" s="1107" t="s">
        <v>53</v>
      </c>
      <c r="C19" s="1099">
        <v>5543.09</v>
      </c>
      <c r="D19" s="1098">
        <f t="shared" si="0"/>
        <v>0</v>
      </c>
      <c r="E19" s="1098">
        <f t="shared" si="1"/>
        <v>1.6443831665760805E-3</v>
      </c>
      <c r="F19" s="638"/>
      <c r="G19" s="638"/>
    </row>
    <row r="20" spans="1:16" x14ac:dyDescent="0.25">
      <c r="A20" s="1097">
        <v>42816</v>
      </c>
      <c r="B20" s="1107" t="s">
        <v>53</v>
      </c>
      <c r="C20" s="1099">
        <v>5534.09</v>
      </c>
      <c r="D20" s="1098">
        <f t="shared" si="0"/>
        <v>0</v>
      </c>
      <c r="E20" s="1098">
        <f t="shared" si="1"/>
        <v>-1.6236431304561174E-3</v>
      </c>
      <c r="F20" s="638"/>
      <c r="G20" s="638"/>
    </row>
    <row r="21" spans="1:16" x14ac:dyDescent="0.25">
      <c r="A21" s="1097">
        <v>42817</v>
      </c>
      <c r="B21" s="1107" t="s">
        <v>53</v>
      </c>
      <c r="C21" s="1099">
        <v>5563.75</v>
      </c>
      <c r="D21" s="1098">
        <f t="shared" si="0"/>
        <v>0</v>
      </c>
      <c r="E21" s="1098">
        <f t="shared" si="1"/>
        <v>5.3595080672702924E-3</v>
      </c>
      <c r="F21" s="638"/>
      <c r="G21" s="638"/>
    </row>
    <row r="22" spans="1:16" x14ac:dyDescent="0.25">
      <c r="A22" s="1097">
        <v>42818</v>
      </c>
      <c r="B22" s="1107" t="s">
        <v>53</v>
      </c>
      <c r="C22" s="1099">
        <v>5567.13</v>
      </c>
      <c r="D22" s="1098">
        <f t="shared" si="0"/>
        <v>0</v>
      </c>
      <c r="E22" s="1098">
        <f t="shared" si="1"/>
        <v>6.0750393170076104E-4</v>
      </c>
      <c r="F22" s="638"/>
      <c r="G22" s="638"/>
      <c r="P22" s="79"/>
    </row>
    <row r="23" spans="1:16" x14ac:dyDescent="0.25">
      <c r="A23" s="1097">
        <v>42821</v>
      </c>
      <c r="B23" s="1107" t="s">
        <v>53</v>
      </c>
      <c r="C23" s="1099">
        <v>5541.2</v>
      </c>
      <c r="D23" s="1098">
        <f t="shared" si="0"/>
        <v>0</v>
      </c>
      <c r="E23" s="1098">
        <f t="shared" si="1"/>
        <v>-4.6576961558289984E-3</v>
      </c>
      <c r="F23" s="638"/>
      <c r="G23" s="638"/>
      <c r="P23" s="79"/>
    </row>
    <row r="24" spans="1:16" x14ac:dyDescent="0.25">
      <c r="A24" s="1097">
        <v>42823</v>
      </c>
      <c r="B24" s="1107" t="s">
        <v>53</v>
      </c>
      <c r="C24" s="1099">
        <v>5592.5</v>
      </c>
      <c r="D24" s="1098">
        <f t="shared" si="0"/>
        <v>0</v>
      </c>
      <c r="E24" s="1098">
        <f t="shared" si="1"/>
        <v>9.2579224716668202E-3</v>
      </c>
      <c r="F24" s="638"/>
      <c r="G24" s="638"/>
      <c r="P24" s="79"/>
    </row>
    <row r="25" spans="1:16" x14ac:dyDescent="0.25">
      <c r="A25" s="1097">
        <v>42824</v>
      </c>
      <c r="B25" s="1107" t="s">
        <v>53</v>
      </c>
      <c r="C25" s="1099">
        <v>5592.95</v>
      </c>
      <c r="D25" s="1098">
        <f t="shared" si="0"/>
        <v>0</v>
      </c>
      <c r="E25" s="1098">
        <f t="shared" si="1"/>
        <v>8.0464908359377402E-5</v>
      </c>
      <c r="F25" s="638"/>
      <c r="G25" s="638"/>
      <c r="P25" s="79"/>
    </row>
    <row r="26" spans="1:16" x14ac:dyDescent="0.25">
      <c r="A26" s="1097">
        <v>42825</v>
      </c>
      <c r="B26" s="1107" t="s">
        <v>53</v>
      </c>
      <c r="C26" s="1099">
        <v>5568.1</v>
      </c>
      <c r="D26" s="1098">
        <f t="shared" si="0"/>
        <v>0</v>
      </c>
      <c r="E26" s="1098">
        <f t="shared" si="1"/>
        <v>-4.4430935373996651E-3</v>
      </c>
      <c r="F26" s="638"/>
      <c r="G26" s="638"/>
      <c r="P26" s="79"/>
    </row>
    <row r="27" spans="1:16" ht="15.75" customHeight="1" x14ac:dyDescent="0.25">
      <c r="A27" s="1097">
        <v>42828</v>
      </c>
      <c r="B27" s="1107" t="s">
        <v>53</v>
      </c>
      <c r="C27" s="1099">
        <v>5606.78</v>
      </c>
      <c r="D27" s="1098">
        <f t="shared" si="0"/>
        <v>0</v>
      </c>
      <c r="E27" s="1098">
        <f t="shared" si="1"/>
        <v>6.9467143190674336E-3</v>
      </c>
      <c r="F27" s="638"/>
      <c r="G27" s="638"/>
      <c r="P27" s="79"/>
    </row>
    <row r="28" spans="1:16" x14ac:dyDescent="0.25">
      <c r="A28" s="1097">
        <v>42829</v>
      </c>
      <c r="B28" s="1107" t="s">
        <v>53</v>
      </c>
      <c r="C28" s="1099">
        <v>5651.82</v>
      </c>
      <c r="D28" s="1098">
        <f t="shared" si="0"/>
        <v>0</v>
      </c>
      <c r="E28" s="1098">
        <f t="shared" si="1"/>
        <v>8.0331313160138199E-3</v>
      </c>
      <c r="F28" s="638"/>
      <c r="G28" s="638"/>
    </row>
    <row r="29" spans="1:16" x14ac:dyDescent="0.25">
      <c r="A29" s="1097">
        <v>42830</v>
      </c>
      <c r="B29" s="1107" t="s">
        <v>53</v>
      </c>
      <c r="C29" s="1099">
        <v>5676.97</v>
      </c>
      <c r="D29" s="1098">
        <f t="shared" si="0"/>
        <v>0</v>
      </c>
      <c r="E29" s="1098">
        <f t="shared" si="1"/>
        <v>4.4498940164408186E-3</v>
      </c>
      <c r="F29" s="638"/>
      <c r="G29" s="638"/>
    </row>
    <row r="30" spans="1:16" x14ac:dyDescent="0.25">
      <c r="A30" s="1097">
        <v>42831</v>
      </c>
      <c r="B30" s="1107" t="s">
        <v>53</v>
      </c>
      <c r="C30" s="1099">
        <v>5680.23</v>
      </c>
      <c r="D30" s="1098">
        <f t="shared" si="0"/>
        <v>0</v>
      </c>
      <c r="E30" s="1098">
        <f t="shared" si="1"/>
        <v>5.7424999603649632E-4</v>
      </c>
      <c r="F30" s="638"/>
      <c r="G30" s="638"/>
    </row>
    <row r="31" spans="1:16" x14ac:dyDescent="0.25">
      <c r="A31" s="1097">
        <v>42832</v>
      </c>
      <c r="B31" s="1107" t="s">
        <v>53</v>
      </c>
      <c r="C31" s="1099">
        <v>5653.48</v>
      </c>
      <c r="D31" s="1098">
        <f t="shared" si="0"/>
        <v>0</v>
      </c>
      <c r="E31" s="1098">
        <f t="shared" si="1"/>
        <v>-4.7093163481056232E-3</v>
      </c>
      <c r="F31" s="638"/>
      <c r="G31" s="638"/>
    </row>
    <row r="32" spans="1:16" x14ac:dyDescent="0.25">
      <c r="A32" s="1097">
        <v>42835</v>
      </c>
      <c r="B32" s="1107" t="s">
        <v>53</v>
      </c>
      <c r="C32" s="1099">
        <v>5644.29</v>
      </c>
      <c r="D32" s="1098">
        <f t="shared" si="0"/>
        <v>0</v>
      </c>
      <c r="E32" s="1098">
        <f t="shared" si="1"/>
        <v>-1.6255474504198477E-3</v>
      </c>
      <c r="F32" s="638"/>
      <c r="G32" s="638"/>
    </row>
    <row r="33" spans="1:7" x14ac:dyDescent="0.25">
      <c r="A33" s="1097">
        <v>42836</v>
      </c>
      <c r="B33" s="1107" t="s">
        <v>53</v>
      </c>
      <c r="C33" s="1099">
        <v>5627.93</v>
      </c>
      <c r="D33" s="1098">
        <f t="shared" si="0"/>
        <v>0</v>
      </c>
      <c r="E33" s="1098">
        <f t="shared" si="1"/>
        <v>-2.8985045063240323E-3</v>
      </c>
      <c r="F33" s="638"/>
      <c r="G33" s="638"/>
    </row>
    <row r="34" spans="1:7" x14ac:dyDescent="0.25">
      <c r="A34" s="1097">
        <v>42837</v>
      </c>
      <c r="B34" s="1107" t="s">
        <v>53</v>
      </c>
      <c r="C34" s="1099" t="s">
        <v>46</v>
      </c>
      <c r="D34" s="1098">
        <f t="shared" si="0"/>
        <v>0</v>
      </c>
      <c r="E34" s="1098">
        <f t="shared" si="1"/>
        <v>99.288205432548011</v>
      </c>
      <c r="F34" s="638"/>
      <c r="G34" s="638"/>
    </row>
    <row r="35" spans="1:7" x14ac:dyDescent="0.25">
      <c r="A35" s="1097">
        <v>42838</v>
      </c>
      <c r="B35" s="1107" t="s">
        <v>53</v>
      </c>
      <c r="C35" s="1099" t="s">
        <v>47</v>
      </c>
      <c r="D35" s="1098">
        <f t="shared" si="0"/>
        <v>0</v>
      </c>
      <c r="E35" s="1098">
        <f t="shared" si="1"/>
        <v>-4.8917906150616128E-3</v>
      </c>
      <c r="F35" s="638"/>
      <c r="G35" s="638"/>
    </row>
    <row r="36" spans="1:7" x14ac:dyDescent="0.25">
      <c r="A36" s="1097">
        <v>42842</v>
      </c>
      <c r="B36" s="1107" t="s">
        <v>53</v>
      </c>
      <c r="C36" s="1099" t="s">
        <v>48</v>
      </c>
      <c r="D36" s="1098">
        <f t="shared" si="0"/>
        <v>0</v>
      </c>
      <c r="E36" s="1098">
        <f t="shared" si="1"/>
        <v>-6.9544595070986761E-3</v>
      </c>
      <c r="F36" s="638"/>
      <c r="G36" s="638"/>
    </row>
    <row r="37" spans="1:7" x14ac:dyDescent="0.25">
      <c r="A37" s="1097">
        <v>42843</v>
      </c>
      <c r="B37" s="1107" t="s">
        <v>53</v>
      </c>
      <c r="C37" s="1099">
        <v>5606.51</v>
      </c>
      <c r="D37" s="1098">
        <f t="shared" si="0"/>
        <v>0</v>
      </c>
      <c r="E37" s="1098">
        <f t="shared" si="1"/>
        <v>-0.98994795140457692</v>
      </c>
      <c r="F37" s="638"/>
      <c r="G37" s="638"/>
    </row>
    <row r="38" spans="1:7" x14ac:dyDescent="0.25">
      <c r="A38" s="1097">
        <v>42845</v>
      </c>
      <c r="B38" s="1107" t="s">
        <v>53</v>
      </c>
      <c r="C38" s="1099">
        <v>5595.3</v>
      </c>
      <c r="D38" s="1098">
        <f t="shared" si="0"/>
        <v>0</v>
      </c>
      <c r="E38" s="1098">
        <f t="shared" si="1"/>
        <v>-1.9994613404774159E-3</v>
      </c>
      <c r="F38" s="638"/>
      <c r="G38" s="638"/>
    </row>
    <row r="39" spans="1:7" x14ac:dyDescent="0.25">
      <c r="A39" s="1097">
        <v>42846</v>
      </c>
      <c r="B39" s="1107" t="s">
        <v>53</v>
      </c>
      <c r="C39" s="1099">
        <v>5664.47</v>
      </c>
      <c r="D39" s="1098">
        <f t="shared" si="0"/>
        <v>0</v>
      </c>
      <c r="E39" s="1098">
        <f t="shared" si="1"/>
        <v>1.2362161099494231E-2</v>
      </c>
      <c r="F39" s="638"/>
      <c r="G39" s="638"/>
    </row>
    <row r="40" spans="1:7" x14ac:dyDescent="0.25">
      <c r="A40" s="1097">
        <v>42850</v>
      </c>
      <c r="B40" s="1107" t="s">
        <v>53</v>
      </c>
      <c r="C40" s="1099">
        <v>5680.79</v>
      </c>
      <c r="D40" s="1098">
        <f t="shared" si="0"/>
        <v>0</v>
      </c>
      <c r="E40" s="1098">
        <f t="shared" si="1"/>
        <v>2.8811168564754882E-3</v>
      </c>
      <c r="F40" s="638"/>
      <c r="G40" s="638"/>
    </row>
    <row r="41" spans="1:7" x14ac:dyDescent="0.25">
      <c r="A41" s="1097">
        <v>42851</v>
      </c>
      <c r="B41" s="1107" t="s">
        <v>53</v>
      </c>
      <c r="C41" s="1099">
        <v>5726.52</v>
      </c>
      <c r="D41" s="1098">
        <f t="shared" si="0"/>
        <v>0</v>
      </c>
      <c r="E41" s="1098">
        <f t="shared" si="1"/>
        <v>8.0499367165483091E-3</v>
      </c>
      <c r="F41" s="638"/>
      <c r="G41" s="638"/>
    </row>
    <row r="42" spans="1:7" x14ac:dyDescent="0.25">
      <c r="A42" s="1097">
        <v>42852</v>
      </c>
      <c r="B42" s="1107" t="s">
        <v>53</v>
      </c>
      <c r="C42" s="1099">
        <v>5707.02</v>
      </c>
      <c r="D42" s="1098">
        <f t="shared" si="0"/>
        <v>0</v>
      </c>
      <c r="E42" s="1098">
        <f t="shared" si="1"/>
        <v>-3.4052094465748827E-3</v>
      </c>
      <c r="F42" s="638"/>
      <c r="G42" s="638"/>
    </row>
    <row r="43" spans="1:7" x14ac:dyDescent="0.25">
      <c r="A43" s="1097">
        <v>42853</v>
      </c>
      <c r="B43" s="1107" t="s">
        <v>53</v>
      </c>
      <c r="C43" s="1099">
        <v>5685.29</v>
      </c>
      <c r="D43" s="1098">
        <f t="shared" si="0"/>
        <v>0</v>
      </c>
      <c r="E43" s="1098">
        <f t="shared" si="1"/>
        <v>-3.8075913524046648E-3</v>
      </c>
      <c r="F43" s="638"/>
      <c r="G43" s="638"/>
    </row>
    <row r="44" spans="1:7" x14ac:dyDescent="0.25">
      <c r="A44" s="1097">
        <v>42857</v>
      </c>
      <c r="B44" s="1107" t="s">
        <v>53</v>
      </c>
      <c r="C44" s="1099">
        <v>5675.8</v>
      </c>
      <c r="D44" s="1098">
        <f t="shared" si="0"/>
        <v>0</v>
      </c>
      <c r="E44" s="1098">
        <f t="shared" si="1"/>
        <v>-1.6692200397868502E-3</v>
      </c>
      <c r="F44" s="638"/>
      <c r="G44" s="638"/>
    </row>
    <row r="45" spans="1:7" x14ac:dyDescent="0.25">
      <c r="A45" s="1097">
        <v>42858</v>
      </c>
      <c r="B45" s="1107" t="s">
        <v>53</v>
      </c>
      <c r="C45" s="1099">
        <v>5647.36</v>
      </c>
      <c r="D45" s="1098">
        <f t="shared" si="0"/>
        <v>0</v>
      </c>
      <c r="E45" s="1098">
        <f t="shared" si="1"/>
        <v>-5.0107473836288295E-3</v>
      </c>
      <c r="F45" s="638"/>
      <c r="G45" s="638"/>
    </row>
    <row r="46" spans="1:7" x14ac:dyDescent="0.25">
      <c r="A46" s="1097">
        <v>42859</v>
      </c>
      <c r="B46" s="1107" t="s">
        <v>53</v>
      </c>
      <c r="C46" s="1099">
        <v>5669.44</v>
      </c>
      <c r="D46" s="1098">
        <f t="shared" si="0"/>
        <v>0</v>
      </c>
      <c r="E46" s="1098">
        <f t="shared" si="1"/>
        <v>3.9097914777878389E-3</v>
      </c>
      <c r="F46" s="638"/>
      <c r="G46" s="638"/>
    </row>
    <row r="47" spans="1:7" x14ac:dyDescent="0.25">
      <c r="A47" s="1097">
        <v>42860</v>
      </c>
      <c r="B47" s="1107" t="s">
        <v>53</v>
      </c>
      <c r="C47" s="1099">
        <v>5683.37</v>
      </c>
      <c r="D47" s="1098">
        <f t="shared" si="0"/>
        <v>0</v>
      </c>
      <c r="E47" s="1098">
        <f t="shared" si="1"/>
        <v>2.4570327933623589E-3</v>
      </c>
      <c r="F47" s="638"/>
      <c r="G47" s="638"/>
    </row>
    <row r="48" spans="1:7" x14ac:dyDescent="0.25">
      <c r="A48" s="1097">
        <v>42863</v>
      </c>
      <c r="B48" s="1107" t="s">
        <v>53</v>
      </c>
      <c r="C48" s="1099">
        <v>5707.86</v>
      </c>
      <c r="D48" s="1098">
        <f t="shared" si="0"/>
        <v>0</v>
      </c>
      <c r="E48" s="1098">
        <f t="shared" si="1"/>
        <v>4.3090631086837175E-3</v>
      </c>
      <c r="F48" s="638"/>
      <c r="G48" s="638"/>
    </row>
    <row r="49" spans="1:7" x14ac:dyDescent="0.25">
      <c r="A49" s="1097">
        <v>42864</v>
      </c>
      <c r="B49" s="1107" t="s">
        <v>53</v>
      </c>
      <c r="C49" s="1099">
        <v>5697.05</v>
      </c>
      <c r="D49" s="1098">
        <f t="shared" si="0"/>
        <v>0</v>
      </c>
      <c r="E49" s="1098">
        <f t="shared" si="1"/>
        <v>-1.8938796676862242E-3</v>
      </c>
      <c r="F49" s="638"/>
      <c r="G49" s="638"/>
    </row>
    <row r="50" spans="1:7" x14ac:dyDescent="0.25">
      <c r="A50" s="1097">
        <v>42865</v>
      </c>
      <c r="B50" s="1107" t="s">
        <v>53</v>
      </c>
      <c r="C50" s="1099">
        <v>5653</v>
      </c>
      <c r="D50" s="1098">
        <f t="shared" si="0"/>
        <v>0</v>
      </c>
      <c r="E50" s="1098">
        <f t="shared" si="1"/>
        <v>-7.732071861753044E-3</v>
      </c>
      <c r="F50" s="638"/>
      <c r="G50" s="638"/>
    </row>
    <row r="51" spans="1:7" x14ac:dyDescent="0.25">
      <c r="A51" s="1097">
        <v>42867</v>
      </c>
      <c r="B51" s="1107" t="s">
        <v>53</v>
      </c>
      <c r="C51" s="1099">
        <v>5675.21</v>
      </c>
      <c r="D51" s="1098">
        <f t="shared" si="0"/>
        <v>0</v>
      </c>
      <c r="E51" s="1098">
        <f t="shared" si="1"/>
        <v>3.9288873164691381E-3</v>
      </c>
      <c r="F51" s="638"/>
      <c r="G51" s="638"/>
    </row>
    <row r="52" spans="1:7" x14ac:dyDescent="0.25">
      <c r="A52" s="1097">
        <v>42870</v>
      </c>
      <c r="B52" s="1107" t="s">
        <v>53</v>
      </c>
      <c r="C52" s="1099">
        <v>5688.87</v>
      </c>
      <c r="D52" s="1098">
        <f t="shared" si="0"/>
        <v>0</v>
      </c>
      <c r="E52" s="1098">
        <f t="shared" si="1"/>
        <v>2.4069593900489768E-3</v>
      </c>
      <c r="F52" s="638"/>
      <c r="G52" s="638"/>
    </row>
    <row r="53" spans="1:7" x14ac:dyDescent="0.25">
      <c r="A53" s="1097">
        <v>42871</v>
      </c>
      <c r="B53" s="1107" t="s">
        <v>53</v>
      </c>
      <c r="C53" s="1099">
        <v>5646.99</v>
      </c>
      <c r="D53" s="1098">
        <f t="shared" si="0"/>
        <v>0</v>
      </c>
      <c r="E53" s="1098">
        <f t="shared" si="1"/>
        <v>-7.3617431932879659E-3</v>
      </c>
      <c r="F53" s="638"/>
      <c r="G53" s="638"/>
    </row>
    <row r="54" spans="1:7" x14ac:dyDescent="0.25">
      <c r="A54" s="1097">
        <v>42872</v>
      </c>
      <c r="B54" s="1107" t="s">
        <v>53</v>
      </c>
      <c r="C54" s="1099">
        <v>5615.49</v>
      </c>
      <c r="D54" s="1098">
        <f t="shared" si="0"/>
        <v>0</v>
      </c>
      <c r="E54" s="1098">
        <f t="shared" si="1"/>
        <v>-5.5781929842269951E-3</v>
      </c>
      <c r="F54" s="638"/>
      <c r="G54" s="638"/>
    </row>
    <row r="55" spans="1:7" x14ac:dyDescent="0.25">
      <c r="A55" s="1097">
        <v>42873</v>
      </c>
      <c r="B55" s="1107" t="s">
        <v>53</v>
      </c>
      <c r="C55" s="1099">
        <v>5645.45</v>
      </c>
      <c r="D55" s="1098">
        <f t="shared" si="0"/>
        <v>0</v>
      </c>
      <c r="E55" s="1098">
        <f t="shared" si="1"/>
        <v>5.3352423386026932E-3</v>
      </c>
      <c r="F55" s="638"/>
      <c r="G55" s="638"/>
    </row>
    <row r="56" spans="1:7" x14ac:dyDescent="0.25">
      <c r="A56" s="1097">
        <v>42874</v>
      </c>
      <c r="B56" s="1107" t="s">
        <v>53</v>
      </c>
      <c r="C56" s="1099">
        <v>5791.88</v>
      </c>
      <c r="D56" s="1098">
        <f t="shared" si="0"/>
        <v>0</v>
      </c>
      <c r="E56" s="1098">
        <f t="shared" si="1"/>
        <v>2.5937702043238413E-2</v>
      </c>
      <c r="F56" s="638"/>
      <c r="G56" s="638"/>
    </row>
    <row r="57" spans="1:7" x14ac:dyDescent="0.25">
      <c r="A57" s="1097">
        <v>42877</v>
      </c>
      <c r="B57" s="1107" t="s">
        <v>53</v>
      </c>
      <c r="C57" s="1099">
        <v>5749.44</v>
      </c>
      <c r="D57" s="1098">
        <f t="shared" si="0"/>
        <v>0</v>
      </c>
      <c r="E57" s="1098">
        <f t="shared" si="1"/>
        <v>-7.3274998791412306E-3</v>
      </c>
      <c r="F57" s="638"/>
      <c r="G57" s="638"/>
    </row>
    <row r="58" spans="1:7" x14ac:dyDescent="0.25">
      <c r="A58" s="1097">
        <v>42878</v>
      </c>
      <c r="B58" s="1107" t="s">
        <v>53</v>
      </c>
      <c r="C58" s="1099">
        <v>5730.61</v>
      </c>
      <c r="D58" s="1098">
        <f t="shared" si="0"/>
        <v>0</v>
      </c>
      <c r="E58" s="1098">
        <f t="shared" si="1"/>
        <v>-3.2751015751099114E-3</v>
      </c>
      <c r="F58" s="638"/>
      <c r="G58" s="638"/>
    </row>
    <row r="59" spans="1:7" x14ac:dyDescent="0.25">
      <c r="A59" s="1097">
        <v>42879</v>
      </c>
      <c r="B59" s="1107" t="s">
        <v>53</v>
      </c>
      <c r="C59" s="1099">
        <v>5703.43</v>
      </c>
      <c r="D59" s="1098">
        <f t="shared" si="0"/>
        <v>0</v>
      </c>
      <c r="E59" s="1098">
        <f t="shared" si="1"/>
        <v>-4.7429505759420693E-3</v>
      </c>
      <c r="F59" s="638"/>
      <c r="G59" s="638"/>
    </row>
    <row r="60" spans="1:7" x14ac:dyDescent="0.25">
      <c r="A60" s="1097">
        <v>42881</v>
      </c>
      <c r="B60" s="1107" t="s">
        <v>53</v>
      </c>
      <c r="C60" s="1099">
        <v>5716.81</v>
      </c>
      <c r="D60" s="1098">
        <f t="shared" si="0"/>
        <v>0</v>
      </c>
      <c r="E60" s="1098">
        <f t="shared" si="1"/>
        <v>2.3459567313003069E-3</v>
      </c>
      <c r="F60" s="638"/>
      <c r="G60" s="638"/>
    </row>
    <row r="61" spans="1:7" x14ac:dyDescent="0.25">
      <c r="A61" s="1097">
        <v>42884</v>
      </c>
      <c r="B61" s="1107" t="s">
        <v>53</v>
      </c>
      <c r="C61" s="1099">
        <v>5712.33</v>
      </c>
      <c r="D61" s="1098">
        <f t="shared" si="0"/>
        <v>0</v>
      </c>
      <c r="E61" s="1098">
        <f t="shared" si="1"/>
        <v>-7.8365382092468927E-4</v>
      </c>
      <c r="F61" s="3" t="s">
        <v>16</v>
      </c>
      <c r="G61" s="3" t="s">
        <v>17</v>
      </c>
    </row>
    <row r="62" spans="1:7" x14ac:dyDescent="0.25">
      <c r="A62" s="1101">
        <v>42885</v>
      </c>
      <c r="B62" s="1107" t="s">
        <v>53</v>
      </c>
      <c r="C62" s="1099">
        <v>5693.39</v>
      </c>
      <c r="D62" s="1098">
        <f t="shared" si="0"/>
        <v>0</v>
      </c>
      <c r="E62" s="1098">
        <f t="shared" si="1"/>
        <v>-3.3156347760020166E-3</v>
      </c>
      <c r="F62" s="638">
        <f>$F$3+$G$3*E62</f>
        <v>-7.558583496065066E-4</v>
      </c>
      <c r="G62" s="638">
        <f>D62-F62</f>
        <v>7.558583496065066E-4</v>
      </c>
    </row>
    <row r="63" spans="1:7" x14ac:dyDescent="0.25">
      <c r="A63" s="1101">
        <v>42886</v>
      </c>
      <c r="B63" s="1107" t="s">
        <v>53</v>
      </c>
      <c r="C63" s="1099">
        <v>5738.15</v>
      </c>
      <c r="D63" s="1098">
        <f t="shared" si="0"/>
        <v>0</v>
      </c>
      <c r="E63" s="1098">
        <f t="shared" si="1"/>
        <v>7.8617484486394416E-3</v>
      </c>
      <c r="F63" s="638">
        <f t="shared" ref="F63:F82" si="2">$F$3+$G$3*E63</f>
        <v>-7.5797158897915752E-4</v>
      </c>
      <c r="G63" s="638">
        <f t="shared" ref="G63:G82" si="3">D63-F63</f>
        <v>7.5797158897915752E-4</v>
      </c>
    </row>
    <row r="64" spans="1:7" x14ac:dyDescent="0.25">
      <c r="A64" s="1101">
        <v>42888</v>
      </c>
      <c r="B64" s="1107" t="s">
        <v>53</v>
      </c>
      <c r="C64" s="1099">
        <v>5742.44</v>
      </c>
      <c r="D64" s="1098">
        <f t="shared" si="0"/>
        <v>0</v>
      </c>
      <c r="E64" s="1098">
        <f t="shared" si="1"/>
        <v>7.4762771973544849E-4</v>
      </c>
      <c r="F64" s="638">
        <f t="shared" si="2"/>
        <v>-7.5662656575467254E-4</v>
      </c>
      <c r="G64" s="638">
        <f t="shared" si="3"/>
        <v>7.5662656575467254E-4</v>
      </c>
    </row>
    <row r="65" spans="1:7" x14ac:dyDescent="0.25">
      <c r="A65" s="1101">
        <v>42891</v>
      </c>
      <c r="B65" s="1107" t="s">
        <v>53</v>
      </c>
      <c r="C65" s="1099">
        <v>5748.23</v>
      </c>
      <c r="D65" s="1098">
        <f t="shared" si="0"/>
        <v>0</v>
      </c>
      <c r="E65" s="1098">
        <f t="shared" si="1"/>
        <v>1.0082821936319691E-3</v>
      </c>
      <c r="F65" s="638">
        <f t="shared" si="2"/>
        <v>-7.5667584609925994E-4</v>
      </c>
      <c r="G65" s="638">
        <f t="shared" si="3"/>
        <v>7.5667584609925994E-4</v>
      </c>
    </row>
    <row r="66" spans="1:7" x14ac:dyDescent="0.25">
      <c r="A66" s="1101">
        <v>42892</v>
      </c>
      <c r="B66" s="1107" t="s">
        <v>53</v>
      </c>
      <c r="C66" s="1099">
        <v>5707.83</v>
      </c>
      <c r="D66" s="1098">
        <f t="shared" si="0"/>
        <v>0</v>
      </c>
      <c r="E66" s="1098">
        <f t="shared" si="1"/>
        <v>-7.0282504353513407E-3</v>
      </c>
      <c r="F66" s="638">
        <f t="shared" si="2"/>
        <v>-7.5515642810760329E-4</v>
      </c>
      <c r="G66" s="638">
        <f t="shared" si="3"/>
        <v>7.5515642810760329E-4</v>
      </c>
    </row>
    <row r="67" spans="1:7" x14ac:dyDescent="0.25">
      <c r="A67" s="1101">
        <v>42893</v>
      </c>
      <c r="B67" s="1107" t="s">
        <v>53</v>
      </c>
      <c r="C67" s="1099">
        <v>5717.32</v>
      </c>
      <c r="D67" s="1098">
        <f t="shared" si="0"/>
        <v>0</v>
      </c>
      <c r="E67" s="1098">
        <f t="shared" si="1"/>
        <v>1.6626283543833265E-3</v>
      </c>
      <c r="F67" s="638">
        <f t="shared" si="2"/>
        <v>-7.5679955931929113E-4</v>
      </c>
      <c r="G67" s="638">
        <f t="shared" si="3"/>
        <v>7.5679955931929113E-4</v>
      </c>
    </row>
    <row r="68" spans="1:7" x14ac:dyDescent="0.25">
      <c r="A68" s="1101">
        <v>42894</v>
      </c>
      <c r="B68" s="1107" t="s">
        <v>53</v>
      </c>
      <c r="C68" s="1099">
        <v>5702.92</v>
      </c>
      <c r="D68" s="1098">
        <f t="shared" ref="D68:D82" si="4">(B68-B67)/B67</f>
        <v>0</v>
      </c>
      <c r="E68" s="1098">
        <f t="shared" ref="E68:E82" si="5">(C68-C67)/C67</f>
        <v>-2.5186625901645592E-3</v>
      </c>
      <c r="F68" s="638">
        <f t="shared" si="2"/>
        <v>-7.5600902825536124E-4</v>
      </c>
      <c r="G68" s="638">
        <f t="shared" si="3"/>
        <v>7.5600902825536124E-4</v>
      </c>
    </row>
    <row r="69" spans="1:7" x14ac:dyDescent="0.25">
      <c r="A69" s="1101">
        <v>42895</v>
      </c>
      <c r="B69" s="1107" t="s">
        <v>53</v>
      </c>
      <c r="C69" s="1099">
        <v>5675.52</v>
      </c>
      <c r="D69" s="1098">
        <f t="shared" si="4"/>
        <v>0</v>
      </c>
      <c r="E69" s="1098">
        <f t="shared" si="5"/>
        <v>-4.8045562624058616E-3</v>
      </c>
      <c r="F69" s="638">
        <f t="shared" si="2"/>
        <v>-7.5557684834233615E-4</v>
      </c>
      <c r="G69" s="638">
        <f t="shared" si="3"/>
        <v>7.5557684834233615E-4</v>
      </c>
    </row>
    <row r="70" spans="1:7" x14ac:dyDescent="0.25">
      <c r="A70" s="1101">
        <v>42898</v>
      </c>
      <c r="B70" s="1107" t="s">
        <v>53</v>
      </c>
      <c r="C70" s="1099">
        <v>5691.43</v>
      </c>
      <c r="D70" s="1098">
        <f t="shared" si="4"/>
        <v>0</v>
      </c>
      <c r="E70" s="1098">
        <f t="shared" si="5"/>
        <v>2.8032673658096269E-3</v>
      </c>
      <c r="F70" s="638">
        <f t="shared" si="2"/>
        <v>-7.570152129495266E-4</v>
      </c>
      <c r="G70" s="638">
        <f t="shared" si="3"/>
        <v>7.570152129495266E-4</v>
      </c>
    </row>
    <row r="71" spans="1:7" x14ac:dyDescent="0.25">
      <c r="A71" s="1101">
        <v>42899</v>
      </c>
      <c r="B71" s="1107" t="s">
        <v>53</v>
      </c>
      <c r="C71" s="1099">
        <v>5707.64</v>
      </c>
      <c r="D71" s="1098">
        <f t="shared" si="4"/>
        <v>0</v>
      </c>
      <c r="E71" s="1098">
        <f t="shared" si="5"/>
        <v>2.8481418553860868E-3</v>
      </c>
      <c r="F71" s="638">
        <f t="shared" si="2"/>
        <v>-7.5702369709436574E-4</v>
      </c>
      <c r="G71" s="638">
        <f t="shared" si="3"/>
        <v>7.5702369709436574E-4</v>
      </c>
    </row>
    <row r="72" spans="1:7" x14ac:dyDescent="0.25">
      <c r="A72" s="1102">
        <v>42900</v>
      </c>
      <c r="B72" s="1109" t="s">
        <v>54</v>
      </c>
      <c r="C72" s="1099">
        <v>5792.89</v>
      </c>
      <c r="D72" s="1098">
        <f t="shared" si="4"/>
        <v>6.7796610169491525E-2</v>
      </c>
      <c r="E72" s="1098">
        <f t="shared" si="5"/>
        <v>1.4936120708383849E-2</v>
      </c>
      <c r="F72" s="638">
        <f t="shared" si="2"/>
        <v>-7.5930909720408116E-4</v>
      </c>
      <c r="G72" s="638">
        <f t="shared" si="3"/>
        <v>6.8555919266695603E-2</v>
      </c>
    </row>
    <row r="73" spans="1:7" x14ac:dyDescent="0.25">
      <c r="A73" s="1103">
        <v>42901</v>
      </c>
      <c r="B73" s="1107" t="s">
        <v>55</v>
      </c>
      <c r="C73" s="1099">
        <v>5776.28</v>
      </c>
      <c r="D73" s="1098">
        <f t="shared" si="4"/>
        <v>2.3809523809523808E-2</v>
      </c>
      <c r="E73" s="1098">
        <f t="shared" si="5"/>
        <v>-2.8673080275994508E-3</v>
      </c>
      <c r="F73" s="638">
        <f t="shared" si="2"/>
        <v>-7.5594311199833804E-4</v>
      </c>
      <c r="G73" s="638">
        <f t="shared" si="3"/>
        <v>2.4565466921522148E-2</v>
      </c>
    </row>
    <row r="74" spans="1:7" x14ac:dyDescent="0.25">
      <c r="A74" s="1103">
        <v>42902</v>
      </c>
      <c r="B74" s="1107" t="s">
        <v>51</v>
      </c>
      <c r="C74" s="1099">
        <v>5723.63</v>
      </c>
      <c r="D74" s="1098">
        <f t="shared" si="4"/>
        <v>-0.18604651162790697</v>
      </c>
      <c r="E74" s="1098">
        <f t="shared" si="5"/>
        <v>-9.1148628529087294E-3</v>
      </c>
      <c r="F74" s="638">
        <f t="shared" si="2"/>
        <v>-7.5476192508058674E-4</v>
      </c>
      <c r="G74" s="638">
        <f t="shared" si="3"/>
        <v>-0.18529174970282639</v>
      </c>
    </row>
    <row r="75" spans="1:7" x14ac:dyDescent="0.25">
      <c r="A75" s="1103">
        <v>42905</v>
      </c>
      <c r="B75" s="1107" t="s">
        <v>51</v>
      </c>
      <c r="C75" s="1099">
        <v>5741.9</v>
      </c>
      <c r="D75" s="1098">
        <f t="shared" si="4"/>
        <v>0</v>
      </c>
      <c r="E75" s="1098">
        <f t="shared" si="5"/>
        <v>3.1920302325621199E-3</v>
      </c>
      <c r="F75" s="638">
        <f t="shared" si="2"/>
        <v>-7.5708871396314799E-4</v>
      </c>
      <c r="G75" s="638">
        <f t="shared" si="3"/>
        <v>7.5708871396314799E-4</v>
      </c>
    </row>
    <row r="76" spans="1:7" x14ac:dyDescent="0.25">
      <c r="A76" s="1103">
        <v>42906</v>
      </c>
      <c r="B76" s="1107" t="s">
        <v>51</v>
      </c>
      <c r="C76" s="1099">
        <v>5791.9</v>
      </c>
      <c r="D76" s="1098">
        <f t="shared" si="4"/>
        <v>0</v>
      </c>
      <c r="E76" s="1098">
        <f t="shared" si="5"/>
        <v>8.7079189815217964E-3</v>
      </c>
      <c r="F76" s="638">
        <f t="shared" si="2"/>
        <v>-7.5813156925809454E-4</v>
      </c>
      <c r="G76" s="638">
        <f t="shared" si="3"/>
        <v>7.5813156925809454E-4</v>
      </c>
    </row>
    <row r="77" spans="1:7" x14ac:dyDescent="0.25">
      <c r="A77" s="1103">
        <v>42907</v>
      </c>
      <c r="B77" s="1107" t="s">
        <v>51</v>
      </c>
      <c r="C77" s="1099">
        <v>5818.55</v>
      </c>
      <c r="D77" s="1098">
        <f t="shared" si="4"/>
        <v>0</v>
      </c>
      <c r="E77" s="1098">
        <f t="shared" si="5"/>
        <v>4.6012534746802513E-3</v>
      </c>
      <c r="F77" s="638">
        <f t="shared" si="2"/>
        <v>-7.5735514716850983E-4</v>
      </c>
      <c r="G77" s="638">
        <f t="shared" si="3"/>
        <v>7.5735514716850983E-4</v>
      </c>
    </row>
    <row r="78" spans="1:7" x14ac:dyDescent="0.25">
      <c r="A78" s="1103">
        <v>42908</v>
      </c>
      <c r="B78" s="1107" t="s">
        <v>51</v>
      </c>
      <c r="C78" s="1099">
        <v>5829.7</v>
      </c>
      <c r="D78" s="1098">
        <f t="shared" si="4"/>
        <v>0</v>
      </c>
      <c r="E78" s="1098">
        <f t="shared" si="5"/>
        <v>1.9162849850907246E-3</v>
      </c>
      <c r="F78" s="638">
        <f t="shared" si="2"/>
        <v>-7.5684751662453617E-4</v>
      </c>
      <c r="G78" s="638">
        <f t="shared" si="3"/>
        <v>7.5684751662453617E-4</v>
      </c>
    </row>
    <row r="79" spans="1:7" x14ac:dyDescent="0.25">
      <c r="A79" s="1103">
        <v>42919</v>
      </c>
      <c r="B79" s="1107" t="s">
        <v>51</v>
      </c>
      <c r="C79" s="1099">
        <v>5910.23</v>
      </c>
      <c r="D79" s="1098">
        <f t="shared" si="4"/>
        <v>0</v>
      </c>
      <c r="E79" s="1098">
        <f t="shared" si="5"/>
        <v>1.3813746848036735E-2</v>
      </c>
      <c r="F79" s="638">
        <f t="shared" si="2"/>
        <v>-7.5909689685406628E-4</v>
      </c>
      <c r="G79" s="638">
        <f t="shared" si="3"/>
        <v>7.5909689685406628E-4</v>
      </c>
    </row>
    <row r="80" spans="1:7" x14ac:dyDescent="0.25">
      <c r="A80" s="1103">
        <v>42920</v>
      </c>
      <c r="B80" s="1107" t="s">
        <v>51</v>
      </c>
      <c r="C80" s="1099">
        <v>5865.36</v>
      </c>
      <c r="D80" s="1098">
        <f t="shared" si="4"/>
        <v>0</v>
      </c>
      <c r="E80" s="1098">
        <f t="shared" si="5"/>
        <v>-7.5919211265889639E-3</v>
      </c>
      <c r="F80" s="638">
        <f t="shared" si="2"/>
        <v>-7.5504985834310724E-4</v>
      </c>
      <c r="G80" s="638">
        <f t="shared" si="3"/>
        <v>7.5504985834310724E-4</v>
      </c>
    </row>
    <row r="81" spans="1:7" x14ac:dyDescent="0.25">
      <c r="A81" s="1103">
        <v>42921</v>
      </c>
      <c r="B81" s="1107" t="s">
        <v>51</v>
      </c>
      <c r="C81" s="1099">
        <v>5825.05</v>
      </c>
      <c r="D81" s="1098">
        <f t="shared" si="4"/>
        <v>0</v>
      </c>
      <c r="E81" s="1098">
        <f t="shared" si="5"/>
        <v>-6.8725534323553017E-3</v>
      </c>
      <c r="F81" s="638">
        <f t="shared" si="2"/>
        <v>-7.5518586478614624E-4</v>
      </c>
      <c r="G81" s="638">
        <f t="shared" si="3"/>
        <v>7.5518586478614624E-4</v>
      </c>
    </row>
    <row r="82" spans="1:7" x14ac:dyDescent="0.25">
      <c r="A82" s="1103">
        <v>42922</v>
      </c>
      <c r="B82" s="1107" t="s">
        <v>51</v>
      </c>
      <c r="C82" s="1099">
        <v>5849.57</v>
      </c>
      <c r="D82" s="1098">
        <f t="shared" si="4"/>
        <v>0</v>
      </c>
      <c r="E82" s="1098">
        <f t="shared" si="5"/>
        <v>4.2094059278460312E-3</v>
      </c>
      <c r="F82" s="638">
        <f t="shared" si="2"/>
        <v>-7.5728106295332241E-4</v>
      </c>
      <c r="G82" s="638">
        <f t="shared" si="3"/>
        <v>7.5728106295332241E-4</v>
      </c>
    </row>
  </sheetData>
  <mergeCells count="9">
    <mergeCell ref="I10:J10"/>
    <mergeCell ref="I13:J13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11298-D884-465B-9DA3-416E818CD454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4" max="4" width="23" bestFit="1" customWidth="1"/>
    <col min="5" max="5" width="19.85546875" bestFit="1" customWidth="1"/>
    <col min="6" max="6" width="22.42578125" bestFit="1" customWidth="1"/>
    <col min="7" max="7" width="21.7109375" bestFit="1" customWidth="1"/>
    <col min="9" max="9" width="16.7109375" bestFit="1" customWidth="1"/>
    <col min="10" max="10" width="9.85546875" bestFit="1" customWidth="1"/>
    <col min="11" max="12" width="12.42578125" bestFit="1" customWidth="1"/>
    <col min="13" max="13" width="22.85546875" bestFit="1" customWidth="1"/>
    <col min="14" max="14" width="7" bestFit="1" customWidth="1"/>
    <col min="15" max="15" width="5.7109375" bestFit="1" customWidth="1"/>
  </cols>
  <sheetData>
    <row r="1" spans="1:15" x14ac:dyDescent="0.25">
      <c r="A1" s="1" t="s">
        <v>0</v>
      </c>
      <c r="B1" s="4" t="s">
        <v>56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s="2" customFormat="1" x14ac:dyDescent="0.25">
      <c r="A2" s="1097">
        <v>42780</v>
      </c>
      <c r="B2" s="1107" t="s">
        <v>36</v>
      </c>
      <c r="C2" s="1099">
        <v>5380.66</v>
      </c>
      <c r="D2" s="1098"/>
      <c r="E2" s="1098"/>
      <c r="F2" s="1098"/>
      <c r="G2" s="1098"/>
    </row>
    <row r="3" spans="1:15" s="2" customFormat="1" ht="15.75" thickBot="1" x14ac:dyDescent="0.3">
      <c r="A3" s="1097">
        <v>42782</v>
      </c>
      <c r="B3" s="1107" t="s">
        <v>36</v>
      </c>
      <c r="C3" s="1099">
        <v>5377.99</v>
      </c>
      <c r="D3" s="1098">
        <f>(B3-B2)/B2</f>
        <v>0</v>
      </c>
      <c r="E3" s="1098">
        <f>(C3-C2)/C2</f>
        <v>-4.9622165310576633E-4</v>
      </c>
      <c r="F3" s="1108">
        <f>I12</f>
        <v>-4.61561299523221E-2</v>
      </c>
      <c r="G3" s="1108">
        <f>K7</f>
        <v>-1.1291867297949608E-2</v>
      </c>
      <c r="I3" s="708" t="s">
        <v>673</v>
      </c>
      <c r="J3" s="708"/>
      <c r="K3" s="708"/>
      <c r="L3" s="708"/>
      <c r="M3" s="708"/>
      <c r="N3" s="708"/>
      <c r="O3" s="708"/>
    </row>
    <row r="4" spans="1:15" ht="15.75" thickTop="1" x14ac:dyDescent="0.25">
      <c r="A4" s="1097">
        <v>42783</v>
      </c>
      <c r="B4" s="1107" t="s">
        <v>57</v>
      </c>
      <c r="C4" s="1099">
        <v>5350.93</v>
      </c>
      <c r="D4" s="1098">
        <f t="shared" ref="D4:D67" si="0">(B4-B3)/B3</f>
        <v>-1.3888888888888888E-2</v>
      </c>
      <c r="E4" s="1098">
        <f t="shared" ref="E4:E67" si="1">(C4-C3)/C3</f>
        <v>-5.0316196199694484E-3</v>
      </c>
      <c r="F4" s="638"/>
      <c r="G4" s="638"/>
      <c r="I4" s="710" t="s">
        <v>664</v>
      </c>
      <c r="J4" s="711"/>
      <c r="K4" s="714" t="s">
        <v>665</v>
      </c>
      <c r="L4" s="715"/>
      <c r="M4" s="93" t="s">
        <v>666</v>
      </c>
      <c r="N4" s="715" t="s">
        <v>667</v>
      </c>
      <c r="O4" s="717" t="s">
        <v>630</v>
      </c>
    </row>
    <row r="5" spans="1:15" ht="15.75" thickBot="1" x14ac:dyDescent="0.3">
      <c r="A5" s="1097">
        <v>42786</v>
      </c>
      <c r="B5" s="1107" t="s">
        <v>58</v>
      </c>
      <c r="C5" s="1099">
        <v>5359.28</v>
      </c>
      <c r="D5" s="1098">
        <f t="shared" si="0"/>
        <v>6.7605633802816895E-2</v>
      </c>
      <c r="E5" s="1098">
        <f t="shared" si="1"/>
        <v>1.5604764031671979E-3</v>
      </c>
      <c r="F5" s="638"/>
      <c r="G5" s="638"/>
      <c r="I5" s="712"/>
      <c r="J5" s="713"/>
      <c r="K5" s="94" t="s">
        <v>668</v>
      </c>
      <c r="L5" s="95" t="s">
        <v>669</v>
      </c>
      <c r="M5" s="95" t="s">
        <v>670</v>
      </c>
      <c r="N5" s="716"/>
      <c r="O5" s="718"/>
    </row>
    <row r="6" spans="1:15" ht="17.25" customHeight="1" thickTop="1" x14ac:dyDescent="0.25">
      <c r="A6" s="1097">
        <v>42787</v>
      </c>
      <c r="B6" s="1107" t="s">
        <v>36</v>
      </c>
      <c r="C6" s="1099">
        <v>5340.99</v>
      </c>
      <c r="D6" s="1098">
        <f t="shared" si="0"/>
        <v>-5.0131926121372031E-2</v>
      </c>
      <c r="E6" s="1098">
        <f t="shared" si="1"/>
        <v>-3.4127718648773648E-3</v>
      </c>
      <c r="F6" s="638"/>
      <c r="G6" s="638"/>
      <c r="I6" s="719" t="s">
        <v>671</v>
      </c>
      <c r="J6" s="96" t="s">
        <v>672</v>
      </c>
      <c r="K6" s="97">
        <v>2599435.5484896707</v>
      </c>
      <c r="L6" s="98">
        <v>5538964.9971616818</v>
      </c>
      <c r="M6" s="99"/>
      <c r="N6" s="98">
        <v>0.46929986916719879</v>
      </c>
      <c r="O6" s="100">
        <v>0.64064554714954203</v>
      </c>
    </row>
    <row r="7" spans="1:15" ht="15.75" thickBot="1" x14ac:dyDescent="0.3">
      <c r="A7" s="1097">
        <v>42788</v>
      </c>
      <c r="B7" s="1107" t="s">
        <v>36</v>
      </c>
      <c r="C7" s="1099">
        <v>5358.68</v>
      </c>
      <c r="D7" s="1098">
        <f t="shared" si="0"/>
        <v>0</v>
      </c>
      <c r="E7" s="1098">
        <f t="shared" si="1"/>
        <v>3.3121200376710143E-3</v>
      </c>
      <c r="F7" s="638"/>
      <c r="G7" s="638"/>
      <c r="I7" s="720"/>
      <c r="J7" s="101" t="s">
        <v>679</v>
      </c>
      <c r="K7" s="102">
        <v>-1.1291867297949608E-2</v>
      </c>
      <c r="L7" s="103">
        <v>4.2638938862927713E-3</v>
      </c>
      <c r="M7" s="103">
        <v>-0.33099731432858992</v>
      </c>
      <c r="N7" s="103">
        <v>-2.6482524188160053</v>
      </c>
      <c r="O7" s="104">
        <v>1.0447216723705811E-2</v>
      </c>
    </row>
    <row r="8" spans="1:15" ht="15.75" thickTop="1" x14ac:dyDescent="0.25">
      <c r="A8" s="1097">
        <v>42789</v>
      </c>
      <c r="B8" s="1107" t="s">
        <v>36</v>
      </c>
      <c r="C8" s="1099">
        <v>5372.74</v>
      </c>
      <c r="D8" s="1098">
        <f t="shared" si="0"/>
        <v>0</v>
      </c>
      <c r="E8" s="1098">
        <f t="shared" si="1"/>
        <v>2.6237804832532434E-3</v>
      </c>
      <c r="F8" s="638"/>
      <c r="G8" s="638"/>
      <c r="I8" s="709" t="s">
        <v>682</v>
      </c>
      <c r="J8" s="709"/>
      <c r="K8" s="709"/>
      <c r="L8" s="709"/>
      <c r="M8" s="709"/>
      <c r="N8" s="709"/>
      <c r="O8" s="709"/>
    </row>
    <row r="9" spans="1:15" x14ac:dyDescent="0.25">
      <c r="A9" s="1097">
        <v>42790</v>
      </c>
      <c r="B9" s="1107" t="s">
        <v>59</v>
      </c>
      <c r="C9" s="1099">
        <v>5385.9</v>
      </c>
      <c r="D9" s="1098">
        <f t="shared" si="0"/>
        <v>5.5555555555555552E-2</v>
      </c>
      <c r="E9" s="1098">
        <f t="shared" si="1"/>
        <v>2.4494019811120314E-3</v>
      </c>
      <c r="F9" s="638"/>
      <c r="G9" s="638"/>
    </row>
    <row r="10" spans="1:15" ht="15.75" thickBot="1" x14ac:dyDescent="0.3">
      <c r="A10" s="1097">
        <v>42793</v>
      </c>
      <c r="B10" s="1107" t="s">
        <v>59</v>
      </c>
      <c r="C10" s="1099">
        <v>5382.87</v>
      </c>
      <c r="D10" s="1098">
        <f t="shared" si="0"/>
        <v>0</v>
      </c>
      <c r="E10" s="1098">
        <f t="shared" si="1"/>
        <v>-5.6258007018320899E-4</v>
      </c>
      <c r="F10" s="638"/>
      <c r="G10" s="638"/>
      <c r="I10" s="708" t="s">
        <v>674</v>
      </c>
      <c r="J10" s="708"/>
      <c r="K10" s="92"/>
    </row>
    <row r="11" spans="1:15" ht="16.5" thickTop="1" thickBot="1" x14ac:dyDescent="0.3">
      <c r="A11" s="1097">
        <v>42794</v>
      </c>
      <c r="B11" s="1107" t="s">
        <v>59</v>
      </c>
      <c r="C11" s="1099">
        <v>5386.69</v>
      </c>
      <c r="D11" s="1098">
        <f t="shared" si="0"/>
        <v>0</v>
      </c>
      <c r="E11" s="1098">
        <f t="shared" si="1"/>
        <v>7.0965860219542899E-4</v>
      </c>
      <c r="F11" s="638"/>
      <c r="G11" s="638"/>
      <c r="I11" s="534" t="s">
        <v>678</v>
      </c>
      <c r="J11" s="535" t="s">
        <v>676</v>
      </c>
      <c r="K11" s="92"/>
    </row>
    <row r="12" spans="1:15" ht="16.5" thickTop="1" thickBot="1" x14ac:dyDescent="0.3">
      <c r="A12" s="1097">
        <v>42795</v>
      </c>
      <c r="B12" s="1107" t="s">
        <v>36</v>
      </c>
      <c r="C12" s="1099">
        <v>5363.05</v>
      </c>
      <c r="D12" s="1098">
        <f t="shared" si="0"/>
        <v>-5.2631578947368418E-2</v>
      </c>
      <c r="E12" s="1098">
        <f t="shared" si="1"/>
        <v>-4.3885948513835808E-3</v>
      </c>
      <c r="F12" s="638"/>
      <c r="G12" s="638"/>
      <c r="I12" s="536">
        <v>-4.61561299523221E-2</v>
      </c>
      <c r="J12" s="537">
        <v>2</v>
      </c>
      <c r="K12" s="92"/>
    </row>
    <row r="13" spans="1:15" ht="15.75" thickTop="1" x14ac:dyDescent="0.25">
      <c r="A13" s="1097">
        <v>42796</v>
      </c>
      <c r="B13" s="1107" t="s">
        <v>42</v>
      </c>
      <c r="C13" s="1099">
        <v>5408.25</v>
      </c>
      <c r="D13" s="1098">
        <f t="shared" si="0"/>
        <v>2.7777777777777776E-2</v>
      </c>
      <c r="E13" s="1098">
        <f t="shared" si="1"/>
        <v>8.4280400145439281E-3</v>
      </c>
      <c r="F13" s="638"/>
      <c r="G13" s="638"/>
      <c r="I13" s="709" t="s">
        <v>677</v>
      </c>
      <c r="J13" s="709"/>
      <c r="K13" s="92"/>
    </row>
    <row r="14" spans="1:15" x14ac:dyDescent="0.25">
      <c r="A14" s="1097">
        <v>42797</v>
      </c>
      <c r="B14" s="1107" t="s">
        <v>60</v>
      </c>
      <c r="C14" s="1099">
        <v>5391.21</v>
      </c>
      <c r="D14" s="1098">
        <f t="shared" si="0"/>
        <v>8.1081081081081086E-2</v>
      </c>
      <c r="E14" s="1098">
        <f t="shared" si="1"/>
        <v>-3.1507419220635074E-3</v>
      </c>
      <c r="F14" s="638"/>
      <c r="G14" s="638"/>
    </row>
    <row r="15" spans="1:15" x14ac:dyDescent="0.25">
      <c r="A15" s="1097">
        <v>42800</v>
      </c>
      <c r="B15" s="1107" t="s">
        <v>60</v>
      </c>
      <c r="C15" s="1099">
        <v>5409.81</v>
      </c>
      <c r="D15" s="1098">
        <f t="shared" si="0"/>
        <v>0</v>
      </c>
      <c r="E15" s="1098">
        <f t="shared" si="1"/>
        <v>3.4500603760566485E-3</v>
      </c>
      <c r="F15" s="638"/>
      <c r="G15" s="638"/>
    </row>
    <row r="16" spans="1:15" x14ac:dyDescent="0.25">
      <c r="A16" s="1097">
        <v>42801</v>
      </c>
      <c r="B16" s="1107" t="s">
        <v>60</v>
      </c>
      <c r="C16" s="1099">
        <v>5402.61</v>
      </c>
      <c r="D16" s="1098">
        <f t="shared" si="0"/>
        <v>0</v>
      </c>
      <c r="E16" s="1098">
        <f t="shared" si="1"/>
        <v>-1.3309155035021059E-3</v>
      </c>
      <c r="F16" s="638"/>
      <c r="G16" s="638"/>
    </row>
    <row r="17" spans="1:16" x14ac:dyDescent="0.25">
      <c r="A17" s="1097">
        <v>42802</v>
      </c>
      <c r="B17" s="1107" t="s">
        <v>60</v>
      </c>
      <c r="C17" s="1099">
        <v>5393.76</v>
      </c>
      <c r="D17" s="1098">
        <f t="shared" si="0"/>
        <v>0</v>
      </c>
      <c r="E17" s="1098">
        <f t="shared" si="1"/>
        <v>-1.6380971419368518E-3</v>
      </c>
      <c r="F17" s="638"/>
      <c r="G17" s="638"/>
    </row>
    <row r="18" spans="1:16" x14ac:dyDescent="0.25">
      <c r="A18" s="1097">
        <v>42803</v>
      </c>
      <c r="B18" s="1107" t="s">
        <v>60</v>
      </c>
      <c r="C18" s="1099">
        <v>5402.38</v>
      </c>
      <c r="D18" s="1098">
        <f t="shared" si="0"/>
        <v>0</v>
      </c>
      <c r="E18" s="1098">
        <f t="shared" si="1"/>
        <v>1.5981430393639856E-3</v>
      </c>
      <c r="F18" s="638"/>
      <c r="G18" s="638"/>
    </row>
    <row r="19" spans="1:16" x14ac:dyDescent="0.25">
      <c r="A19" s="1097">
        <v>42804</v>
      </c>
      <c r="B19" s="1107" t="s">
        <v>60</v>
      </c>
      <c r="C19" s="1099">
        <v>5390.67</v>
      </c>
      <c r="D19" s="1098">
        <f t="shared" si="0"/>
        <v>0</v>
      </c>
      <c r="E19" s="1098">
        <f t="shared" si="1"/>
        <v>-2.1675631851147152E-3</v>
      </c>
      <c r="F19" s="638"/>
      <c r="G19" s="638"/>
    </row>
    <row r="20" spans="1:16" x14ac:dyDescent="0.25">
      <c r="A20" s="1097">
        <v>42807</v>
      </c>
      <c r="B20" s="1107" t="s">
        <v>60</v>
      </c>
      <c r="C20" s="1099">
        <v>5409.37</v>
      </c>
      <c r="D20" s="1098">
        <f t="shared" si="0"/>
        <v>0</v>
      </c>
      <c r="E20" s="1098">
        <f t="shared" si="1"/>
        <v>3.4689565490003686E-3</v>
      </c>
      <c r="F20" s="638"/>
      <c r="G20" s="638"/>
    </row>
    <row r="21" spans="1:16" x14ac:dyDescent="0.25">
      <c r="A21" s="1097">
        <v>42808</v>
      </c>
      <c r="B21" s="1107" t="s">
        <v>61</v>
      </c>
      <c r="C21" s="1099">
        <v>5431.58</v>
      </c>
      <c r="D21" s="1098">
        <f t="shared" si="0"/>
        <v>0.2225</v>
      </c>
      <c r="E21" s="1098">
        <f t="shared" si="1"/>
        <v>4.1058385726988611E-3</v>
      </c>
      <c r="F21" s="638"/>
      <c r="G21" s="638"/>
    </row>
    <row r="22" spans="1:16" x14ac:dyDescent="0.25">
      <c r="A22" s="1097">
        <v>42809</v>
      </c>
      <c r="B22" s="1107" t="s">
        <v>61</v>
      </c>
      <c r="C22" s="1099">
        <v>5432.38</v>
      </c>
      <c r="D22" s="1098">
        <f t="shared" si="0"/>
        <v>0</v>
      </c>
      <c r="E22" s="1098">
        <f t="shared" si="1"/>
        <v>1.4728679316150769E-4</v>
      </c>
      <c r="F22" s="638"/>
      <c r="G22" s="638"/>
      <c r="P22" s="92"/>
    </row>
    <row r="23" spans="1:16" x14ac:dyDescent="0.25">
      <c r="A23" s="1097">
        <v>42810</v>
      </c>
      <c r="B23" s="1107" t="s">
        <v>62</v>
      </c>
      <c r="C23" s="1099">
        <v>5518.24</v>
      </c>
      <c r="D23" s="1098">
        <f t="shared" si="0"/>
        <v>-2.0449897750511249E-3</v>
      </c>
      <c r="E23" s="1098">
        <f t="shared" si="1"/>
        <v>1.5805227174829389E-2</v>
      </c>
      <c r="F23" s="638"/>
      <c r="G23" s="638"/>
      <c r="P23" s="92"/>
    </row>
    <row r="24" spans="1:16" x14ac:dyDescent="0.25">
      <c r="A24" s="1097">
        <v>42811</v>
      </c>
      <c r="B24" s="1107" t="s">
        <v>60</v>
      </c>
      <c r="C24" s="1099">
        <v>5540.43</v>
      </c>
      <c r="D24" s="1098">
        <f t="shared" si="0"/>
        <v>-0.18032786885245902</v>
      </c>
      <c r="E24" s="1098">
        <f t="shared" si="1"/>
        <v>4.0212096610514423E-3</v>
      </c>
      <c r="F24" s="638"/>
      <c r="G24" s="638"/>
      <c r="P24" s="92"/>
    </row>
    <row r="25" spans="1:16" x14ac:dyDescent="0.25">
      <c r="A25" s="1097">
        <v>42814</v>
      </c>
      <c r="B25" s="1107" t="s">
        <v>37</v>
      </c>
      <c r="C25" s="1099">
        <v>5533.99</v>
      </c>
      <c r="D25" s="1098">
        <f t="shared" si="0"/>
        <v>0.125</v>
      </c>
      <c r="E25" s="1098">
        <f t="shared" si="1"/>
        <v>-1.1623646540070913E-3</v>
      </c>
      <c r="F25" s="638"/>
      <c r="G25" s="638"/>
      <c r="P25" s="92"/>
    </row>
    <row r="26" spans="1:16" x14ac:dyDescent="0.25">
      <c r="A26" s="1097">
        <v>42815</v>
      </c>
      <c r="B26" s="1107" t="s">
        <v>37</v>
      </c>
      <c r="C26" s="1099">
        <v>5543.09</v>
      </c>
      <c r="D26" s="1098">
        <f t="shared" si="0"/>
        <v>0</v>
      </c>
      <c r="E26" s="1098">
        <f t="shared" si="1"/>
        <v>1.6443831665760805E-3</v>
      </c>
      <c r="F26" s="638"/>
      <c r="G26" s="638"/>
      <c r="P26" s="92"/>
    </row>
    <row r="27" spans="1:16" ht="15.75" customHeight="1" x14ac:dyDescent="0.25">
      <c r="A27" s="1097">
        <v>42816</v>
      </c>
      <c r="B27" s="1107" t="s">
        <v>37</v>
      </c>
      <c r="C27" s="1099">
        <v>5534.09</v>
      </c>
      <c r="D27" s="1098">
        <f t="shared" si="0"/>
        <v>0</v>
      </c>
      <c r="E27" s="1098">
        <f t="shared" si="1"/>
        <v>-1.6236431304561174E-3</v>
      </c>
      <c r="F27" s="638"/>
      <c r="G27" s="638"/>
      <c r="P27" s="92"/>
    </row>
    <row r="28" spans="1:16" x14ac:dyDescent="0.25">
      <c r="A28" s="1097">
        <v>42817</v>
      </c>
      <c r="B28" s="1107" t="s">
        <v>37</v>
      </c>
      <c r="C28" s="1099">
        <v>5563.75</v>
      </c>
      <c r="D28" s="1098">
        <f t="shared" si="0"/>
        <v>0</v>
      </c>
      <c r="E28" s="1098">
        <f t="shared" si="1"/>
        <v>5.3595080672702924E-3</v>
      </c>
      <c r="F28" s="638"/>
      <c r="G28" s="638"/>
    </row>
    <row r="29" spans="1:16" x14ac:dyDescent="0.25">
      <c r="A29" s="1097">
        <v>42818</v>
      </c>
      <c r="B29" s="1107" t="s">
        <v>37</v>
      </c>
      <c r="C29" s="1099">
        <v>5567.13</v>
      </c>
      <c r="D29" s="1098">
        <f t="shared" si="0"/>
        <v>0</v>
      </c>
      <c r="E29" s="1098">
        <f t="shared" si="1"/>
        <v>6.0750393170076104E-4</v>
      </c>
      <c r="F29" s="638"/>
      <c r="G29" s="638"/>
    </row>
    <row r="30" spans="1:16" x14ac:dyDescent="0.25">
      <c r="A30" s="1097">
        <v>42821</v>
      </c>
      <c r="B30" s="1107" t="s">
        <v>37</v>
      </c>
      <c r="C30" s="1099">
        <v>5541.2</v>
      </c>
      <c r="D30" s="1098">
        <f t="shared" si="0"/>
        <v>0</v>
      </c>
      <c r="E30" s="1098">
        <f t="shared" si="1"/>
        <v>-4.6576961558289984E-3</v>
      </c>
      <c r="F30" s="638"/>
      <c r="G30" s="638"/>
    </row>
    <row r="31" spans="1:16" x14ac:dyDescent="0.25">
      <c r="A31" s="1097">
        <v>42823</v>
      </c>
      <c r="B31" s="1107" t="s">
        <v>63</v>
      </c>
      <c r="C31" s="1099">
        <v>5592.5</v>
      </c>
      <c r="D31" s="1098">
        <f t="shared" si="0"/>
        <v>6.4444444444444443E-2</v>
      </c>
      <c r="E31" s="1098">
        <f t="shared" si="1"/>
        <v>9.2579224716668202E-3</v>
      </c>
      <c r="F31" s="638"/>
      <c r="G31" s="638"/>
    </row>
    <row r="32" spans="1:16" x14ac:dyDescent="0.25">
      <c r="A32" s="1097">
        <v>42824</v>
      </c>
      <c r="B32" s="1107" t="s">
        <v>63</v>
      </c>
      <c r="C32" s="1099">
        <v>5592.95</v>
      </c>
      <c r="D32" s="1098">
        <f t="shared" si="0"/>
        <v>0</v>
      </c>
      <c r="E32" s="1098">
        <f t="shared" si="1"/>
        <v>8.0464908359377402E-5</v>
      </c>
      <c r="F32" s="638"/>
      <c r="G32" s="638"/>
    </row>
    <row r="33" spans="1:7" x14ac:dyDescent="0.25">
      <c r="A33" s="1097">
        <v>42825</v>
      </c>
      <c r="B33" s="1107" t="s">
        <v>63</v>
      </c>
      <c r="C33" s="1099">
        <v>5568.1</v>
      </c>
      <c r="D33" s="1098">
        <f t="shared" si="0"/>
        <v>0</v>
      </c>
      <c r="E33" s="1098">
        <f t="shared" si="1"/>
        <v>-4.4430935373996651E-3</v>
      </c>
      <c r="F33" s="638"/>
      <c r="G33" s="638"/>
    </row>
    <row r="34" spans="1:7" x14ac:dyDescent="0.25">
      <c r="A34" s="1097">
        <v>42828</v>
      </c>
      <c r="B34" s="1107" t="s">
        <v>64</v>
      </c>
      <c r="C34" s="1099">
        <v>5606.78</v>
      </c>
      <c r="D34" s="1098">
        <f t="shared" si="0"/>
        <v>-2.0876826722338203E-3</v>
      </c>
      <c r="E34" s="1098">
        <f t="shared" si="1"/>
        <v>6.9467143190674336E-3</v>
      </c>
      <c r="F34" s="638"/>
      <c r="G34" s="638"/>
    </row>
    <row r="35" spans="1:7" x14ac:dyDescent="0.25">
      <c r="A35" s="1097">
        <v>42829</v>
      </c>
      <c r="B35" s="1107" t="s">
        <v>65</v>
      </c>
      <c r="C35" s="1099">
        <v>5651.82</v>
      </c>
      <c r="D35" s="1098">
        <f t="shared" si="0"/>
        <v>-1.6736401673640166E-2</v>
      </c>
      <c r="E35" s="1098">
        <f t="shared" si="1"/>
        <v>8.0331313160138199E-3</v>
      </c>
      <c r="F35" s="638"/>
      <c r="G35" s="638"/>
    </row>
    <row r="36" spans="1:7" x14ac:dyDescent="0.25">
      <c r="A36" s="1097">
        <v>42830</v>
      </c>
      <c r="B36" s="1107" t="s">
        <v>65</v>
      </c>
      <c r="C36" s="1099">
        <v>5676.97</v>
      </c>
      <c r="D36" s="1098">
        <f t="shared" si="0"/>
        <v>0</v>
      </c>
      <c r="E36" s="1098">
        <f t="shared" si="1"/>
        <v>4.4498940164408186E-3</v>
      </c>
      <c r="F36" s="638"/>
      <c r="G36" s="638"/>
    </row>
    <row r="37" spans="1:7" x14ac:dyDescent="0.25">
      <c r="A37" s="1097">
        <v>42831</v>
      </c>
      <c r="B37" s="1107" t="s">
        <v>66</v>
      </c>
      <c r="C37" s="1099">
        <v>5680.23</v>
      </c>
      <c r="D37" s="1098">
        <f t="shared" si="0"/>
        <v>-0.10638297872340426</v>
      </c>
      <c r="E37" s="1098">
        <f t="shared" si="1"/>
        <v>5.7424999603649632E-4</v>
      </c>
      <c r="F37" s="638"/>
      <c r="G37" s="638"/>
    </row>
    <row r="38" spans="1:7" x14ac:dyDescent="0.25">
      <c r="A38" s="1097">
        <v>42832</v>
      </c>
      <c r="B38" s="1107" t="s">
        <v>66</v>
      </c>
      <c r="C38" s="1099">
        <v>5653.48</v>
      </c>
      <c r="D38" s="1098">
        <f t="shared" si="0"/>
        <v>0</v>
      </c>
      <c r="E38" s="1098">
        <f t="shared" si="1"/>
        <v>-4.7093163481056232E-3</v>
      </c>
      <c r="F38" s="638"/>
      <c r="G38" s="638"/>
    </row>
    <row r="39" spans="1:7" x14ac:dyDescent="0.25">
      <c r="A39" s="1097">
        <v>42835</v>
      </c>
      <c r="B39" s="1107" t="s">
        <v>66</v>
      </c>
      <c r="C39" s="1099">
        <v>5644.29</v>
      </c>
      <c r="D39" s="1098">
        <f t="shared" si="0"/>
        <v>0</v>
      </c>
      <c r="E39" s="1098">
        <f t="shared" si="1"/>
        <v>-1.6255474504198477E-3</v>
      </c>
      <c r="F39" s="638"/>
      <c r="G39" s="638"/>
    </row>
    <row r="40" spans="1:7" x14ac:dyDescent="0.25">
      <c r="A40" s="1097">
        <v>42836</v>
      </c>
      <c r="B40" s="1107" t="s">
        <v>37</v>
      </c>
      <c r="C40" s="1099">
        <v>5627.93</v>
      </c>
      <c r="D40" s="1098">
        <f t="shared" si="0"/>
        <v>7.1428571428571425E-2</v>
      </c>
      <c r="E40" s="1098">
        <f t="shared" si="1"/>
        <v>-2.8985045063240323E-3</v>
      </c>
      <c r="F40" s="638"/>
      <c r="G40" s="638"/>
    </row>
    <row r="41" spans="1:7" x14ac:dyDescent="0.25">
      <c r="A41" s="1097">
        <v>42837</v>
      </c>
      <c r="B41" s="1107" t="s">
        <v>60</v>
      </c>
      <c r="C41" s="1099" t="s">
        <v>46</v>
      </c>
      <c r="D41" s="1098">
        <f t="shared" si="0"/>
        <v>-0.1111111111111111</v>
      </c>
      <c r="E41" s="1098">
        <f t="shared" si="1"/>
        <v>99.288205432548011</v>
      </c>
      <c r="F41" s="638"/>
      <c r="G41" s="638"/>
    </row>
    <row r="42" spans="1:7" x14ac:dyDescent="0.25">
      <c r="A42" s="1097">
        <v>42838</v>
      </c>
      <c r="B42" s="1107" t="s">
        <v>67</v>
      </c>
      <c r="C42" s="1099" t="s">
        <v>47</v>
      </c>
      <c r="D42" s="1098">
        <f t="shared" si="0"/>
        <v>2.5000000000000001E-2</v>
      </c>
      <c r="E42" s="1098">
        <f t="shared" si="1"/>
        <v>-4.8917906150616128E-3</v>
      </c>
      <c r="F42" s="638"/>
      <c r="G42" s="638"/>
    </row>
    <row r="43" spans="1:7" x14ac:dyDescent="0.25">
      <c r="A43" s="1097">
        <v>42842</v>
      </c>
      <c r="B43" s="1107" t="s">
        <v>68</v>
      </c>
      <c r="C43" s="1099" t="s">
        <v>48</v>
      </c>
      <c r="D43" s="1098">
        <f t="shared" si="0"/>
        <v>3.6585365853658534E-2</v>
      </c>
      <c r="E43" s="1098">
        <f t="shared" si="1"/>
        <v>-6.9544595070986761E-3</v>
      </c>
      <c r="F43" s="638"/>
      <c r="G43" s="638"/>
    </row>
    <row r="44" spans="1:7" x14ac:dyDescent="0.25">
      <c r="A44" s="1097">
        <v>42843</v>
      </c>
      <c r="B44" s="1107" t="s">
        <v>68</v>
      </c>
      <c r="C44" s="1099">
        <v>5606.51</v>
      </c>
      <c r="D44" s="1098">
        <f t="shared" si="0"/>
        <v>0</v>
      </c>
      <c r="E44" s="1098">
        <f t="shared" si="1"/>
        <v>-0.98994795140457692</v>
      </c>
      <c r="F44" s="638"/>
      <c r="G44" s="638"/>
    </row>
    <row r="45" spans="1:7" x14ac:dyDescent="0.25">
      <c r="A45" s="1097">
        <v>42845</v>
      </c>
      <c r="B45" s="1107" t="s">
        <v>69</v>
      </c>
      <c r="C45" s="1099">
        <v>5595.3</v>
      </c>
      <c r="D45" s="1098">
        <f t="shared" si="0"/>
        <v>1.1764705882352941E-2</v>
      </c>
      <c r="E45" s="1098">
        <f t="shared" si="1"/>
        <v>-1.9994613404774159E-3</v>
      </c>
      <c r="F45" s="638"/>
      <c r="G45" s="638"/>
    </row>
    <row r="46" spans="1:7" x14ac:dyDescent="0.25">
      <c r="A46" s="1097">
        <v>42846</v>
      </c>
      <c r="B46" s="1107" t="s">
        <v>69</v>
      </c>
      <c r="C46" s="1099">
        <v>5664.47</v>
      </c>
      <c r="D46" s="1098">
        <f t="shared" si="0"/>
        <v>0</v>
      </c>
      <c r="E46" s="1098">
        <f t="shared" si="1"/>
        <v>1.2362161099494231E-2</v>
      </c>
      <c r="F46" s="638"/>
      <c r="G46" s="638"/>
    </row>
    <row r="47" spans="1:7" x14ac:dyDescent="0.25">
      <c r="A47" s="1097">
        <v>42850</v>
      </c>
      <c r="B47" s="1107" t="s">
        <v>63</v>
      </c>
      <c r="C47" s="1099">
        <v>5680.79</v>
      </c>
      <c r="D47" s="1098">
        <f t="shared" si="0"/>
        <v>0.11395348837209303</v>
      </c>
      <c r="E47" s="1098">
        <f t="shared" si="1"/>
        <v>2.8811168564754882E-3</v>
      </c>
      <c r="F47" s="638"/>
      <c r="G47" s="638"/>
    </row>
    <row r="48" spans="1:7" x14ac:dyDescent="0.25">
      <c r="A48" s="1097">
        <v>42851</v>
      </c>
      <c r="B48" s="1107" t="s">
        <v>70</v>
      </c>
      <c r="C48" s="1099">
        <v>5726.52</v>
      </c>
      <c r="D48" s="1098">
        <f t="shared" si="0"/>
        <v>6.471816283924843E-2</v>
      </c>
      <c r="E48" s="1098">
        <f t="shared" si="1"/>
        <v>8.0499367165483091E-3</v>
      </c>
      <c r="F48" s="638"/>
      <c r="G48" s="638"/>
    </row>
    <row r="49" spans="1:7" x14ac:dyDescent="0.25">
      <c r="A49" s="1097">
        <v>42852</v>
      </c>
      <c r="B49" s="1107" t="s">
        <v>70</v>
      </c>
      <c r="C49" s="1099">
        <v>5707.02</v>
      </c>
      <c r="D49" s="1098">
        <f t="shared" si="0"/>
        <v>0</v>
      </c>
      <c r="E49" s="1098">
        <f t="shared" si="1"/>
        <v>-3.4052094465748827E-3</v>
      </c>
      <c r="F49" s="638"/>
      <c r="G49" s="638"/>
    </row>
    <row r="50" spans="1:7" x14ac:dyDescent="0.25">
      <c r="A50" s="1097">
        <v>42853</v>
      </c>
      <c r="B50" s="1107" t="s">
        <v>70</v>
      </c>
      <c r="C50" s="1099">
        <v>5685.29</v>
      </c>
      <c r="D50" s="1098">
        <f t="shared" si="0"/>
        <v>0</v>
      </c>
      <c r="E50" s="1098">
        <f t="shared" si="1"/>
        <v>-3.8075913524046648E-3</v>
      </c>
      <c r="F50" s="638"/>
      <c r="G50" s="638"/>
    </row>
    <row r="51" spans="1:7" x14ac:dyDescent="0.25">
      <c r="A51" s="1097">
        <v>42857</v>
      </c>
      <c r="B51" s="1107" t="s">
        <v>71</v>
      </c>
      <c r="C51" s="1099">
        <v>5675.8</v>
      </c>
      <c r="D51" s="1098">
        <f t="shared" si="0"/>
        <v>-1.9607843137254902E-2</v>
      </c>
      <c r="E51" s="1098">
        <f t="shared" si="1"/>
        <v>-1.6692200397868502E-3</v>
      </c>
      <c r="F51" s="638"/>
      <c r="G51" s="638"/>
    </row>
    <row r="52" spans="1:7" x14ac:dyDescent="0.25">
      <c r="A52" s="1097">
        <v>42858</v>
      </c>
      <c r="B52" s="1107" t="s">
        <v>72</v>
      </c>
      <c r="C52" s="1099">
        <v>5647.36</v>
      </c>
      <c r="D52" s="1098">
        <f t="shared" si="0"/>
        <v>-7.5999999999999998E-2</v>
      </c>
      <c r="E52" s="1098">
        <f t="shared" si="1"/>
        <v>-5.0107473836288295E-3</v>
      </c>
      <c r="F52" s="638"/>
      <c r="G52" s="638"/>
    </row>
    <row r="53" spans="1:7" x14ac:dyDescent="0.25">
      <c r="A53" s="1097">
        <v>42859</v>
      </c>
      <c r="B53" s="1107" t="s">
        <v>65</v>
      </c>
      <c r="C53" s="1099">
        <v>5669.44</v>
      </c>
      <c r="D53" s="1098">
        <f t="shared" si="0"/>
        <v>1.7316017316017316E-2</v>
      </c>
      <c r="E53" s="1098">
        <f t="shared" si="1"/>
        <v>3.9097914777878389E-3</v>
      </c>
      <c r="F53" s="638"/>
      <c r="G53" s="638"/>
    </row>
    <row r="54" spans="1:7" x14ac:dyDescent="0.25">
      <c r="A54" s="1097">
        <v>42860</v>
      </c>
      <c r="B54" s="1107" t="s">
        <v>65</v>
      </c>
      <c r="C54" s="1099">
        <v>5683.37</v>
      </c>
      <c r="D54" s="1098">
        <f t="shared" si="0"/>
        <v>0</v>
      </c>
      <c r="E54" s="1098">
        <f t="shared" si="1"/>
        <v>2.4570327933623589E-3</v>
      </c>
      <c r="F54" s="638"/>
      <c r="G54" s="638"/>
    </row>
    <row r="55" spans="1:7" x14ac:dyDescent="0.25">
      <c r="A55" s="1097">
        <v>42863</v>
      </c>
      <c r="B55" s="1107" t="s">
        <v>71</v>
      </c>
      <c r="C55" s="1099">
        <v>5707.86</v>
      </c>
      <c r="D55" s="1098">
        <f t="shared" si="0"/>
        <v>6.3829787234042548E-2</v>
      </c>
      <c r="E55" s="1098">
        <f t="shared" si="1"/>
        <v>4.3090631086837175E-3</v>
      </c>
      <c r="F55" s="638"/>
      <c r="G55" s="638"/>
    </row>
    <row r="56" spans="1:7" x14ac:dyDescent="0.25">
      <c r="A56" s="1097">
        <v>42864</v>
      </c>
      <c r="B56" s="1107" t="s">
        <v>73</v>
      </c>
      <c r="C56" s="1099">
        <v>5697.05</v>
      </c>
      <c r="D56" s="1098">
        <f t="shared" si="0"/>
        <v>-0.01</v>
      </c>
      <c r="E56" s="1098">
        <f t="shared" si="1"/>
        <v>-1.8938796676862242E-3</v>
      </c>
      <c r="F56" s="638"/>
      <c r="G56" s="638"/>
    </row>
    <row r="57" spans="1:7" x14ac:dyDescent="0.25">
      <c r="A57" s="1097">
        <v>42865</v>
      </c>
      <c r="B57" s="1107" t="s">
        <v>74</v>
      </c>
      <c r="C57" s="1099">
        <v>5653</v>
      </c>
      <c r="D57" s="1098">
        <f t="shared" si="0"/>
        <v>-6.8686868686868685E-2</v>
      </c>
      <c r="E57" s="1098">
        <f t="shared" si="1"/>
        <v>-7.732071861753044E-3</v>
      </c>
      <c r="F57" s="638"/>
      <c r="G57" s="638"/>
    </row>
    <row r="58" spans="1:7" x14ac:dyDescent="0.25">
      <c r="A58" s="1097">
        <v>42867</v>
      </c>
      <c r="B58" s="1107" t="s">
        <v>74</v>
      </c>
      <c r="C58" s="1099">
        <v>5675.21</v>
      </c>
      <c r="D58" s="1098">
        <f t="shared" si="0"/>
        <v>0</v>
      </c>
      <c r="E58" s="1098">
        <f t="shared" si="1"/>
        <v>3.9288873164691381E-3</v>
      </c>
      <c r="F58" s="638"/>
      <c r="G58" s="638"/>
    </row>
    <row r="59" spans="1:7" x14ac:dyDescent="0.25">
      <c r="A59" s="1097">
        <v>42870</v>
      </c>
      <c r="B59" s="1107" t="s">
        <v>74</v>
      </c>
      <c r="C59" s="1099">
        <v>5688.87</v>
      </c>
      <c r="D59" s="1098">
        <f t="shared" si="0"/>
        <v>0</v>
      </c>
      <c r="E59" s="1098">
        <f t="shared" si="1"/>
        <v>2.4069593900489768E-3</v>
      </c>
      <c r="F59" s="638"/>
      <c r="G59" s="638"/>
    </row>
    <row r="60" spans="1:7" x14ac:dyDescent="0.25">
      <c r="A60" s="1097">
        <v>42871</v>
      </c>
      <c r="B60" s="1107" t="s">
        <v>74</v>
      </c>
      <c r="C60" s="1099">
        <v>5646.99</v>
      </c>
      <c r="D60" s="1098">
        <f t="shared" si="0"/>
        <v>0</v>
      </c>
      <c r="E60" s="1098">
        <f t="shared" si="1"/>
        <v>-7.3617431932879659E-3</v>
      </c>
      <c r="F60" s="638"/>
      <c r="G60" s="638"/>
    </row>
    <row r="61" spans="1:7" x14ac:dyDescent="0.25">
      <c r="A61" s="1097">
        <v>42872</v>
      </c>
      <c r="B61" s="1107" t="s">
        <v>75</v>
      </c>
      <c r="C61" s="1099">
        <v>5615.49</v>
      </c>
      <c r="D61" s="1098">
        <f t="shared" si="0"/>
        <v>-2.1691973969631237E-3</v>
      </c>
      <c r="E61" s="1098">
        <f t="shared" si="1"/>
        <v>-5.5781929842269951E-3</v>
      </c>
      <c r="F61" s="3" t="s">
        <v>16</v>
      </c>
      <c r="G61" s="3" t="s">
        <v>17</v>
      </c>
    </row>
    <row r="62" spans="1:7" x14ac:dyDescent="0.25">
      <c r="A62" s="1101">
        <v>42873</v>
      </c>
      <c r="B62" s="1107" t="s">
        <v>75</v>
      </c>
      <c r="C62" s="1099">
        <v>5645.45</v>
      </c>
      <c r="D62" s="1098">
        <f t="shared" si="0"/>
        <v>0</v>
      </c>
      <c r="E62" s="1098">
        <f t="shared" si="1"/>
        <v>5.3352423386026932E-3</v>
      </c>
      <c r="F62" s="638">
        <f>$F$3+$G$3*E62</f>
        <v>-4.6216374800812005E-2</v>
      </c>
      <c r="G62" s="638">
        <f>D62-F62</f>
        <v>4.6216374800812005E-2</v>
      </c>
    </row>
    <row r="63" spans="1:7" x14ac:dyDescent="0.25">
      <c r="A63" s="1101">
        <v>42874</v>
      </c>
      <c r="B63" s="1107" t="s">
        <v>71</v>
      </c>
      <c r="C63" s="1099">
        <v>5791.88</v>
      </c>
      <c r="D63" s="1098">
        <f t="shared" si="0"/>
        <v>8.6956521739130432E-2</v>
      </c>
      <c r="E63" s="1098">
        <f t="shared" si="1"/>
        <v>2.5937702043238413E-2</v>
      </c>
      <c r="F63" s="638">
        <f t="shared" ref="F63:F82" si="2">$F$3+$G$3*E63</f>
        <v>-4.6449015041808102E-2</v>
      </c>
      <c r="G63" s="638">
        <f t="shared" ref="G63:G82" si="3">D63-F63</f>
        <v>0.13340553678093853</v>
      </c>
    </row>
    <row r="64" spans="1:7" x14ac:dyDescent="0.25">
      <c r="A64" s="1101">
        <v>42877</v>
      </c>
      <c r="B64" s="1107" t="s">
        <v>76</v>
      </c>
      <c r="C64" s="1099">
        <v>5749.44</v>
      </c>
      <c r="D64" s="1098">
        <f t="shared" si="0"/>
        <v>-0.02</v>
      </c>
      <c r="E64" s="1098">
        <f t="shared" si="1"/>
        <v>-7.3274998791412306E-3</v>
      </c>
      <c r="F64" s="638">
        <f t="shared" si="2"/>
        <v>-4.6073388796061099E-2</v>
      </c>
      <c r="G64" s="638">
        <f t="shared" si="3"/>
        <v>2.6073388796061098E-2</v>
      </c>
    </row>
    <row r="65" spans="1:7" x14ac:dyDescent="0.25">
      <c r="A65" s="1101">
        <v>42878</v>
      </c>
      <c r="B65" s="1107" t="s">
        <v>71</v>
      </c>
      <c r="C65" s="1099">
        <v>5730.61</v>
      </c>
      <c r="D65" s="1098">
        <f t="shared" si="0"/>
        <v>2.0408163265306121E-2</v>
      </c>
      <c r="E65" s="1098">
        <f t="shared" si="1"/>
        <v>-3.2751015751099114E-3</v>
      </c>
      <c r="F65" s="638">
        <f t="shared" si="2"/>
        <v>-4.6119147939948653E-2</v>
      </c>
      <c r="G65" s="638">
        <f t="shared" si="3"/>
        <v>6.6527311205254777E-2</v>
      </c>
    </row>
    <row r="66" spans="1:7" x14ac:dyDescent="0.25">
      <c r="A66" s="1101">
        <v>42879</v>
      </c>
      <c r="B66" s="1107" t="s">
        <v>70</v>
      </c>
      <c r="C66" s="1099">
        <v>5703.43</v>
      </c>
      <c r="D66" s="1098">
        <f t="shared" si="0"/>
        <v>0.02</v>
      </c>
      <c r="E66" s="1098">
        <f t="shared" si="1"/>
        <v>-4.7429505759420693E-3</v>
      </c>
      <c r="F66" s="638">
        <f t="shared" si="2"/>
        <v>-4.610257318381783E-2</v>
      </c>
      <c r="G66" s="638">
        <f t="shared" si="3"/>
        <v>6.6102573183817834E-2</v>
      </c>
    </row>
    <row r="67" spans="1:7" x14ac:dyDescent="0.25">
      <c r="A67" s="1101">
        <v>42881</v>
      </c>
      <c r="B67" s="1107" t="s">
        <v>71</v>
      </c>
      <c r="C67" s="1099">
        <v>5716.81</v>
      </c>
      <c r="D67" s="1098">
        <f t="shared" si="0"/>
        <v>-1.9607843137254902E-2</v>
      </c>
      <c r="E67" s="1098">
        <f t="shared" si="1"/>
        <v>2.3459567313003069E-3</v>
      </c>
      <c r="F67" s="638">
        <f t="shared" si="2"/>
        <v>-4.6182620184418675E-2</v>
      </c>
      <c r="G67" s="638">
        <f t="shared" si="3"/>
        <v>2.6574777047163774E-2</v>
      </c>
    </row>
    <row r="68" spans="1:7" x14ac:dyDescent="0.25">
      <c r="A68" s="1101">
        <v>42884</v>
      </c>
      <c r="B68" s="1107" t="s">
        <v>70</v>
      </c>
      <c r="C68" s="1099">
        <v>5712.33</v>
      </c>
      <c r="D68" s="1098">
        <f t="shared" ref="D68:D82" si="4">(B68-B67)/B67</f>
        <v>0.02</v>
      </c>
      <c r="E68" s="1098">
        <f t="shared" ref="E68:E82" si="5">(C68-C67)/C67</f>
        <v>-7.8365382092468927E-4</v>
      </c>
      <c r="F68" s="638">
        <f t="shared" si="2"/>
        <v>-4.614728103736869E-2</v>
      </c>
      <c r="G68" s="638">
        <f t="shared" si="3"/>
        <v>6.6147281037368694E-2</v>
      </c>
    </row>
    <row r="69" spans="1:7" x14ac:dyDescent="0.25">
      <c r="A69" s="1101">
        <v>42885</v>
      </c>
      <c r="B69" s="1107" t="s">
        <v>71</v>
      </c>
      <c r="C69" s="1099">
        <v>5693.39</v>
      </c>
      <c r="D69" s="1098">
        <f t="shared" si="4"/>
        <v>-1.9607843137254902E-2</v>
      </c>
      <c r="E69" s="1098">
        <f t="shared" si="5"/>
        <v>-3.3156347760020166E-3</v>
      </c>
      <c r="F69" s="638">
        <f t="shared" si="2"/>
        <v>-4.611869024442302E-2</v>
      </c>
      <c r="G69" s="638">
        <f t="shared" si="3"/>
        <v>2.6510847107168119E-2</v>
      </c>
    </row>
    <row r="70" spans="1:7" x14ac:dyDescent="0.25">
      <c r="A70" s="1101">
        <v>42886</v>
      </c>
      <c r="B70" s="1107" t="s">
        <v>77</v>
      </c>
      <c r="C70" s="1099">
        <v>5738.15</v>
      </c>
      <c r="D70" s="1098">
        <f t="shared" si="4"/>
        <v>0.03</v>
      </c>
      <c r="E70" s="1098">
        <f t="shared" si="5"/>
        <v>7.8617484486394416E-3</v>
      </c>
      <c r="F70" s="638">
        <f t="shared" si="2"/>
        <v>-4.6244903772533999E-2</v>
      </c>
      <c r="G70" s="638">
        <f t="shared" si="3"/>
        <v>7.6244903772533998E-2</v>
      </c>
    </row>
    <row r="71" spans="1:7" x14ac:dyDescent="0.25">
      <c r="A71" s="1101">
        <v>42888</v>
      </c>
      <c r="B71" s="1107" t="s">
        <v>71</v>
      </c>
      <c r="C71" s="1099">
        <v>5742.44</v>
      </c>
      <c r="D71" s="1098">
        <f t="shared" si="4"/>
        <v>-2.9126213592233011E-2</v>
      </c>
      <c r="E71" s="1098">
        <f t="shared" si="5"/>
        <v>7.4762771973544849E-4</v>
      </c>
      <c r="F71" s="638">
        <f t="shared" si="2"/>
        <v>-4.6164572065321624E-2</v>
      </c>
      <c r="G71" s="638">
        <f t="shared" si="3"/>
        <v>1.7038358473088613E-2</v>
      </c>
    </row>
    <row r="72" spans="1:7" x14ac:dyDescent="0.25">
      <c r="A72" s="1102">
        <v>42891</v>
      </c>
      <c r="B72" s="1109" t="s">
        <v>78</v>
      </c>
      <c r="C72" s="1099">
        <v>5748.23</v>
      </c>
      <c r="D72" s="1098">
        <f t="shared" si="4"/>
        <v>0.04</v>
      </c>
      <c r="E72" s="1098">
        <f t="shared" si="5"/>
        <v>1.0082821936319691E-3</v>
      </c>
      <c r="F72" s="638">
        <f t="shared" si="2"/>
        <v>-4.6167515341051478E-2</v>
      </c>
      <c r="G72" s="638">
        <f t="shared" si="3"/>
        <v>8.6167515341051479E-2</v>
      </c>
    </row>
    <row r="73" spans="1:7" x14ac:dyDescent="0.25">
      <c r="A73" s="1103">
        <v>42892</v>
      </c>
      <c r="B73" s="1107" t="s">
        <v>78</v>
      </c>
      <c r="C73" s="1099">
        <v>5707.83</v>
      </c>
      <c r="D73" s="1098">
        <f t="shared" si="4"/>
        <v>0</v>
      </c>
      <c r="E73" s="1098">
        <f t="shared" si="5"/>
        <v>-7.0282504353513407E-3</v>
      </c>
      <c r="F73" s="638">
        <f t="shared" si="2"/>
        <v>-4.6076767881069354E-2</v>
      </c>
      <c r="G73" s="638">
        <f t="shared" si="3"/>
        <v>4.6076767881069354E-2</v>
      </c>
    </row>
    <row r="74" spans="1:7" x14ac:dyDescent="0.25">
      <c r="A74" s="1103">
        <v>42893</v>
      </c>
      <c r="B74" s="1107" t="s">
        <v>78</v>
      </c>
      <c r="C74" s="1099">
        <v>5717.32</v>
      </c>
      <c r="D74" s="1098">
        <f t="shared" si="4"/>
        <v>0</v>
      </c>
      <c r="E74" s="1098">
        <f t="shared" si="5"/>
        <v>1.6626283543833265E-3</v>
      </c>
      <c r="F74" s="638">
        <f t="shared" si="2"/>
        <v>-4.6174904131065606E-2</v>
      </c>
      <c r="G74" s="638">
        <f t="shared" si="3"/>
        <v>4.6174904131065606E-2</v>
      </c>
    </row>
    <row r="75" spans="1:7" x14ac:dyDescent="0.25">
      <c r="A75" s="1103">
        <v>42894</v>
      </c>
      <c r="B75" s="1107" t="s">
        <v>79</v>
      </c>
      <c r="C75" s="1099">
        <v>5702.92</v>
      </c>
      <c r="D75" s="1098">
        <f t="shared" si="4"/>
        <v>3.8461538461538464E-2</v>
      </c>
      <c r="E75" s="1098">
        <f t="shared" si="5"/>
        <v>-2.5186625901645592E-3</v>
      </c>
      <c r="F75" s="638">
        <f t="shared" si="2"/>
        <v>-4.6127689548585649E-2</v>
      </c>
      <c r="G75" s="638">
        <f t="shared" si="3"/>
        <v>8.4589228010124112E-2</v>
      </c>
    </row>
    <row r="76" spans="1:7" x14ac:dyDescent="0.25">
      <c r="A76" s="1103">
        <v>42895</v>
      </c>
      <c r="B76" s="1107" t="s">
        <v>78</v>
      </c>
      <c r="C76" s="1099">
        <v>5675.52</v>
      </c>
      <c r="D76" s="1098">
        <f t="shared" si="4"/>
        <v>-3.7037037037037035E-2</v>
      </c>
      <c r="E76" s="1098">
        <f t="shared" si="5"/>
        <v>-4.8045562624058616E-3</v>
      </c>
      <c r="F76" s="638">
        <f t="shared" si="2"/>
        <v>-4.6101877540581482E-2</v>
      </c>
      <c r="G76" s="638">
        <f t="shared" si="3"/>
        <v>9.0648405035444468E-3</v>
      </c>
    </row>
    <row r="77" spans="1:7" x14ac:dyDescent="0.25">
      <c r="A77" s="1103">
        <v>42898</v>
      </c>
      <c r="B77" s="1107" t="s">
        <v>80</v>
      </c>
      <c r="C77" s="1099">
        <v>5691.43</v>
      </c>
      <c r="D77" s="1098">
        <f t="shared" si="4"/>
        <v>9.6153846153846159E-3</v>
      </c>
      <c r="E77" s="1098">
        <f t="shared" si="5"/>
        <v>2.8032673658096269E-3</v>
      </c>
      <c r="F77" s="638">
        <f t="shared" si="2"/>
        <v>-4.6187784075417494E-2</v>
      </c>
      <c r="G77" s="638">
        <f t="shared" si="3"/>
        <v>5.580316869080211E-2</v>
      </c>
    </row>
    <row r="78" spans="1:7" x14ac:dyDescent="0.25">
      <c r="A78" s="1103">
        <v>42899</v>
      </c>
      <c r="B78" s="1107" t="s">
        <v>78</v>
      </c>
      <c r="C78" s="1099">
        <v>5707.64</v>
      </c>
      <c r="D78" s="1098">
        <f t="shared" si="4"/>
        <v>-9.5238095238095247E-3</v>
      </c>
      <c r="E78" s="1098">
        <f t="shared" si="5"/>
        <v>2.8481418553860868E-3</v>
      </c>
      <c r="F78" s="638">
        <f t="shared" si="2"/>
        <v>-4.6188290792198855E-2</v>
      </c>
      <c r="G78" s="638">
        <f t="shared" si="3"/>
        <v>3.666448126838933E-2</v>
      </c>
    </row>
    <row r="79" spans="1:7" x14ac:dyDescent="0.25">
      <c r="A79" s="1103">
        <v>42900</v>
      </c>
      <c r="B79" s="1107" t="s">
        <v>80</v>
      </c>
      <c r="C79" s="1099">
        <v>5792.89</v>
      </c>
      <c r="D79" s="1098">
        <f t="shared" si="4"/>
        <v>9.6153846153846159E-3</v>
      </c>
      <c r="E79" s="1098">
        <f t="shared" si="5"/>
        <v>1.4936120708383849E-2</v>
      </c>
      <c r="F79" s="638">
        <f t="shared" si="2"/>
        <v>-4.6324786645307328E-2</v>
      </c>
      <c r="G79" s="638">
        <f t="shared" si="3"/>
        <v>5.5940171260691944E-2</v>
      </c>
    </row>
    <row r="80" spans="1:7" x14ac:dyDescent="0.25">
      <c r="A80" s="1103">
        <v>42901</v>
      </c>
      <c r="B80" s="1107" t="s">
        <v>81</v>
      </c>
      <c r="C80" s="1099">
        <v>5776.28</v>
      </c>
      <c r="D80" s="1098">
        <f t="shared" si="4"/>
        <v>9.5238095238095247E-3</v>
      </c>
      <c r="E80" s="1098">
        <f t="shared" si="5"/>
        <v>-2.8673080275994508E-3</v>
      </c>
      <c r="F80" s="638">
        <f t="shared" si="2"/>
        <v>-4.6123752690572103E-2</v>
      </c>
      <c r="G80" s="638">
        <f t="shared" si="3"/>
        <v>5.5647562214381628E-2</v>
      </c>
    </row>
    <row r="81" spans="1:7" x14ac:dyDescent="0.25">
      <c r="A81" s="1103">
        <v>42902</v>
      </c>
      <c r="B81" s="1107" t="s">
        <v>78</v>
      </c>
      <c r="C81" s="1099">
        <v>5723.63</v>
      </c>
      <c r="D81" s="1098">
        <f t="shared" si="4"/>
        <v>-1.8867924528301886E-2</v>
      </c>
      <c r="E81" s="1098">
        <f t="shared" si="5"/>
        <v>-9.1148628529087294E-3</v>
      </c>
      <c r="F81" s="638">
        <f t="shared" si="2"/>
        <v>-4.6053206130548044E-2</v>
      </c>
      <c r="G81" s="638">
        <f t="shared" si="3"/>
        <v>2.7185281602246158E-2</v>
      </c>
    </row>
    <row r="82" spans="1:7" x14ac:dyDescent="0.25">
      <c r="A82" s="1103">
        <v>42905</v>
      </c>
      <c r="B82" s="1107" t="s">
        <v>78</v>
      </c>
      <c r="C82" s="1099">
        <v>5741.9</v>
      </c>
      <c r="D82" s="1098">
        <f t="shared" si="4"/>
        <v>0</v>
      </c>
      <c r="E82" s="1098">
        <f t="shared" si="5"/>
        <v>3.1920302325621199E-3</v>
      </c>
      <c r="F82" s="638">
        <f t="shared" si="2"/>
        <v>-4.6192173934119236E-2</v>
      </c>
      <c r="G82" s="638">
        <f t="shared" si="3"/>
        <v>4.6192173934119236E-2</v>
      </c>
    </row>
  </sheetData>
  <mergeCells count="9">
    <mergeCell ref="I10:J10"/>
    <mergeCell ref="I13:J13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08156-5BB9-4963-A249-2222D9401979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4" max="4" width="23" bestFit="1" customWidth="1"/>
    <col min="5" max="5" width="20" bestFit="1" customWidth="1"/>
    <col min="6" max="6" width="22.42578125" bestFit="1" customWidth="1"/>
    <col min="7" max="7" width="21.7109375" bestFit="1" customWidth="1"/>
    <col min="9" max="9" width="16" bestFit="1" customWidth="1"/>
    <col min="10" max="10" width="9.85546875" bestFit="1" customWidth="1"/>
    <col min="11" max="12" width="12.42578125" bestFit="1" customWidth="1"/>
    <col min="13" max="13" width="22.85546875" bestFit="1" customWidth="1"/>
    <col min="14" max="15" width="6" bestFit="1" customWidth="1"/>
  </cols>
  <sheetData>
    <row r="1" spans="1:15" x14ac:dyDescent="0.25">
      <c r="A1" s="1" t="s">
        <v>0</v>
      </c>
      <c r="B1" s="4" t="s">
        <v>82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x14ac:dyDescent="0.25">
      <c r="A2" s="1097">
        <v>42718</v>
      </c>
      <c r="B2" s="1110">
        <v>305.98</v>
      </c>
      <c r="C2" s="1099">
        <v>5262.81</v>
      </c>
      <c r="D2" s="638"/>
      <c r="E2" s="638"/>
      <c r="F2" s="638"/>
      <c r="G2" s="638"/>
    </row>
    <row r="3" spans="1:15" ht="15.75" thickBot="1" x14ac:dyDescent="0.3">
      <c r="A3" s="1097">
        <v>42719</v>
      </c>
      <c r="B3" s="1110">
        <v>302.12</v>
      </c>
      <c r="C3" s="1099">
        <v>5254.36</v>
      </c>
      <c r="D3" s="638">
        <f>(B3-B2)/B2</f>
        <v>-1.2615203608079004E-2</v>
      </c>
      <c r="E3" s="638">
        <f>(C3-C2)/C2</f>
        <v>-1.6056061305653685E-3</v>
      </c>
      <c r="F3" s="1100">
        <f>I12</f>
        <v>0.11239877868181547</v>
      </c>
      <c r="G3" s="1100">
        <f>K7</f>
        <v>1.4111960640914312</v>
      </c>
      <c r="I3" s="721" t="s">
        <v>673</v>
      </c>
      <c r="J3" s="721"/>
      <c r="K3" s="721"/>
      <c r="L3" s="721"/>
      <c r="M3" s="721"/>
      <c r="N3" s="721"/>
      <c r="O3" s="721"/>
    </row>
    <row r="4" spans="1:15" ht="15.75" thickTop="1" x14ac:dyDescent="0.25">
      <c r="A4" s="1097">
        <v>42720</v>
      </c>
      <c r="B4" s="1110">
        <v>308.88</v>
      </c>
      <c r="C4" s="1099">
        <v>5231.6499999999996</v>
      </c>
      <c r="D4" s="638">
        <f t="shared" ref="D4:D67" si="0">(B4-B3)/B3</f>
        <v>2.2375215146299452E-2</v>
      </c>
      <c r="E4" s="638">
        <f t="shared" ref="E4:E67" si="1">(C4-C3)/C3</f>
        <v>-4.3221248639225404E-3</v>
      </c>
      <c r="F4" s="638"/>
      <c r="G4" s="638"/>
      <c r="I4" s="722" t="s">
        <v>664</v>
      </c>
      <c r="J4" s="723"/>
      <c r="K4" s="726" t="s">
        <v>665</v>
      </c>
      <c r="L4" s="727"/>
      <c r="M4" s="106" t="s">
        <v>666</v>
      </c>
      <c r="N4" s="727" t="s">
        <v>667</v>
      </c>
      <c r="O4" s="729" t="s">
        <v>630</v>
      </c>
    </row>
    <row r="5" spans="1:15" ht="15.75" thickBot="1" x14ac:dyDescent="0.3">
      <c r="A5" s="1097">
        <v>42723</v>
      </c>
      <c r="B5" s="1110">
        <v>295.36</v>
      </c>
      <c r="C5" s="1099">
        <v>5191.91</v>
      </c>
      <c r="D5" s="638">
        <f t="shared" si="0"/>
        <v>-4.3771043771043711E-2</v>
      </c>
      <c r="E5" s="638">
        <f t="shared" si="1"/>
        <v>-7.5960738963806416E-3</v>
      </c>
      <c r="F5" s="638"/>
      <c r="G5" s="638"/>
      <c r="I5" s="724"/>
      <c r="J5" s="725"/>
      <c r="K5" s="107" t="s">
        <v>668</v>
      </c>
      <c r="L5" s="108" t="s">
        <v>669</v>
      </c>
      <c r="M5" s="108" t="s">
        <v>670</v>
      </c>
      <c r="N5" s="728"/>
      <c r="O5" s="730"/>
    </row>
    <row r="6" spans="1:15" ht="14.25" customHeight="1" thickTop="1" x14ac:dyDescent="0.25">
      <c r="A6" s="1097">
        <v>42724</v>
      </c>
      <c r="B6" s="1110">
        <v>293.43</v>
      </c>
      <c r="C6" s="1099">
        <v>5162.47</v>
      </c>
      <c r="D6" s="638">
        <f t="shared" si="0"/>
        <v>-6.5343986998916805E-3</v>
      </c>
      <c r="E6" s="638">
        <f t="shared" si="1"/>
        <v>-5.6703602335170678E-3</v>
      </c>
      <c r="F6" s="638"/>
      <c r="G6" s="638"/>
      <c r="I6" s="731" t="s">
        <v>671</v>
      </c>
      <c r="J6" s="109" t="s">
        <v>672</v>
      </c>
      <c r="K6" s="110">
        <v>2988582.060481465</v>
      </c>
      <c r="L6" s="111">
        <v>5020227.3950713612</v>
      </c>
      <c r="M6" s="112"/>
      <c r="N6" s="111">
        <v>0.5953081056478684</v>
      </c>
      <c r="O6" s="113">
        <v>0.55399381200679687</v>
      </c>
    </row>
    <row r="7" spans="1:15" ht="15.75" thickBot="1" x14ac:dyDescent="0.3">
      <c r="A7" s="1097">
        <v>42725</v>
      </c>
      <c r="B7" s="1110">
        <v>302.12</v>
      </c>
      <c r="C7" s="1099">
        <v>5111.3900000000003</v>
      </c>
      <c r="D7" s="638">
        <f t="shared" si="0"/>
        <v>2.9615240432130312E-2</v>
      </c>
      <c r="E7" s="638">
        <f t="shared" si="1"/>
        <v>-9.8944884909742663E-3</v>
      </c>
      <c r="F7" s="638"/>
      <c r="G7" s="638"/>
      <c r="I7" s="732"/>
      <c r="J7" s="114" t="s">
        <v>679</v>
      </c>
      <c r="K7" s="115">
        <v>1.4111960640914312</v>
      </c>
      <c r="L7" s="116">
        <v>0.88265130639534317</v>
      </c>
      <c r="M7" s="116">
        <v>0.20717372041956827</v>
      </c>
      <c r="N7" s="116">
        <v>1.5988149044435342</v>
      </c>
      <c r="O7" s="117">
        <v>0.11539084297042748</v>
      </c>
    </row>
    <row r="8" spans="1:15" ht="15.75" thickTop="1" x14ac:dyDescent="0.25">
      <c r="A8" s="1097">
        <v>42726</v>
      </c>
      <c r="B8" s="1110">
        <v>279.92</v>
      </c>
      <c r="C8" s="1099">
        <v>5042.87</v>
      </c>
      <c r="D8" s="638">
        <f t="shared" si="0"/>
        <v>-7.34807361313385E-2</v>
      </c>
      <c r="E8" s="638">
        <f t="shared" si="1"/>
        <v>-1.3405355490385283E-2</v>
      </c>
      <c r="F8" s="638"/>
      <c r="G8" s="638"/>
      <c r="I8" s="733" t="s">
        <v>681</v>
      </c>
      <c r="J8" s="733"/>
      <c r="K8" s="733"/>
      <c r="L8" s="733"/>
      <c r="M8" s="733"/>
      <c r="N8" s="733"/>
      <c r="O8" s="733"/>
    </row>
    <row r="9" spans="1:15" x14ac:dyDescent="0.25">
      <c r="A9" s="1097">
        <v>42727</v>
      </c>
      <c r="B9" s="1110">
        <v>272.2</v>
      </c>
      <c r="C9" s="1099">
        <v>5027.7</v>
      </c>
      <c r="D9" s="638">
        <f t="shared" si="0"/>
        <v>-2.7579308373821186E-2</v>
      </c>
      <c r="E9" s="638">
        <f t="shared" si="1"/>
        <v>-3.0082076277992637E-3</v>
      </c>
      <c r="F9" s="638"/>
      <c r="G9" s="638"/>
    </row>
    <row r="10" spans="1:15" ht="15.75" thickBot="1" x14ac:dyDescent="0.3">
      <c r="A10" s="1097">
        <v>42731</v>
      </c>
      <c r="B10" s="1110">
        <v>295.36</v>
      </c>
      <c r="C10" s="1099">
        <v>5102.95</v>
      </c>
      <c r="D10" s="638">
        <f t="shared" si="0"/>
        <v>8.5084496693607736E-2</v>
      </c>
      <c r="E10" s="638">
        <f t="shared" si="1"/>
        <v>1.4967082363705074E-2</v>
      </c>
      <c r="F10" s="638"/>
      <c r="G10" s="638"/>
      <c r="I10" s="721" t="s">
        <v>674</v>
      </c>
      <c r="J10" s="721"/>
      <c r="K10" s="105"/>
    </row>
    <row r="11" spans="1:15" ht="16.5" thickTop="1" thickBot="1" x14ac:dyDescent="0.3">
      <c r="A11" s="1097">
        <v>42732</v>
      </c>
      <c r="B11" s="1110">
        <v>285.70999999999998</v>
      </c>
      <c r="C11" s="1099">
        <v>5209.4399999999996</v>
      </c>
      <c r="D11" s="638">
        <f t="shared" si="0"/>
        <v>-3.2671993499458402E-2</v>
      </c>
      <c r="E11" s="638">
        <f t="shared" si="1"/>
        <v>2.0868321265150508E-2</v>
      </c>
      <c r="F11" s="638"/>
      <c r="G11" s="638"/>
      <c r="I11" s="530" t="s">
        <v>675</v>
      </c>
      <c r="J11" s="531" t="s">
        <v>676</v>
      </c>
      <c r="K11" s="105"/>
    </row>
    <row r="12" spans="1:15" ht="16.5" thickTop="1" thickBot="1" x14ac:dyDescent="0.3">
      <c r="A12" s="1097">
        <v>42733</v>
      </c>
      <c r="B12" s="1110">
        <v>290.54000000000002</v>
      </c>
      <c r="C12" s="1099">
        <v>5302.56</v>
      </c>
      <c r="D12" s="638">
        <f t="shared" si="0"/>
        <v>1.6905253578803826E-2</v>
      </c>
      <c r="E12" s="638">
        <f t="shared" si="1"/>
        <v>1.7875241868607915E-2</v>
      </c>
      <c r="F12" s="638"/>
      <c r="G12" s="638"/>
      <c r="I12" s="532">
        <v>0.11239877868181547</v>
      </c>
      <c r="J12" s="533">
        <v>2</v>
      </c>
      <c r="K12" s="105"/>
    </row>
    <row r="13" spans="1:15" ht="15.75" thickTop="1" x14ac:dyDescent="0.25">
      <c r="A13" s="1097">
        <v>42734</v>
      </c>
      <c r="B13" s="1110">
        <v>289.57</v>
      </c>
      <c r="C13" s="1099">
        <v>5296.71</v>
      </c>
      <c r="D13" s="638">
        <f t="shared" si="0"/>
        <v>-3.338610862531931E-3</v>
      </c>
      <c r="E13" s="638">
        <f t="shared" si="1"/>
        <v>-1.1032406988323307E-3</v>
      </c>
      <c r="F13" s="638"/>
      <c r="G13" s="638"/>
    </row>
    <row r="14" spans="1:15" x14ac:dyDescent="0.25">
      <c r="A14" s="1097">
        <v>42738</v>
      </c>
      <c r="B14" s="1110">
        <v>292.47000000000003</v>
      </c>
      <c r="C14" s="1099">
        <v>5275.97</v>
      </c>
      <c r="D14" s="638">
        <f t="shared" si="0"/>
        <v>1.0014849604586229E-2</v>
      </c>
      <c r="E14" s="638">
        <f t="shared" si="1"/>
        <v>-3.9156381980512021E-3</v>
      </c>
      <c r="F14" s="638"/>
      <c r="G14" s="638"/>
    </row>
    <row r="15" spans="1:15" x14ac:dyDescent="0.25">
      <c r="A15" s="1097">
        <v>42739</v>
      </c>
      <c r="B15" s="1110">
        <v>293.43</v>
      </c>
      <c r="C15" s="1099">
        <v>5301.18</v>
      </c>
      <c r="D15" s="638">
        <f t="shared" si="0"/>
        <v>3.2823879372242603E-3</v>
      </c>
      <c r="E15" s="638">
        <f t="shared" si="1"/>
        <v>4.7782682615708644E-3</v>
      </c>
      <c r="F15" s="638"/>
      <c r="G15" s="638"/>
    </row>
    <row r="16" spans="1:15" x14ac:dyDescent="0.25">
      <c r="A16" s="1097">
        <v>42740</v>
      </c>
      <c r="B16" s="1110">
        <v>286.67</v>
      </c>
      <c r="C16" s="1099">
        <v>5325.5</v>
      </c>
      <c r="D16" s="638">
        <f t="shared" si="0"/>
        <v>-2.3037862522577755E-2</v>
      </c>
      <c r="E16" s="638">
        <f t="shared" si="1"/>
        <v>4.5876578422162058E-3</v>
      </c>
      <c r="F16" s="638"/>
      <c r="G16" s="638"/>
    </row>
    <row r="17" spans="1:16" x14ac:dyDescent="0.25">
      <c r="A17" s="1097">
        <v>42741</v>
      </c>
      <c r="B17" s="1110">
        <v>284.74</v>
      </c>
      <c r="C17" s="1099">
        <v>5347.02</v>
      </c>
      <c r="D17" s="638">
        <f t="shared" si="0"/>
        <v>-6.732479854885432E-3</v>
      </c>
      <c r="E17" s="638">
        <f t="shared" si="1"/>
        <v>4.0409351234626679E-3</v>
      </c>
      <c r="F17" s="638"/>
      <c r="G17" s="638"/>
    </row>
    <row r="18" spans="1:16" x14ac:dyDescent="0.25">
      <c r="A18" s="1097">
        <v>42744</v>
      </c>
      <c r="B18" s="1110">
        <v>284.74</v>
      </c>
      <c r="C18" s="1099">
        <v>5316.36</v>
      </c>
      <c r="D18" s="638">
        <f t="shared" si="0"/>
        <v>0</v>
      </c>
      <c r="E18" s="638">
        <f t="shared" si="1"/>
        <v>-5.7340350325977389E-3</v>
      </c>
      <c r="F18" s="638"/>
      <c r="G18" s="638"/>
    </row>
    <row r="19" spans="1:16" x14ac:dyDescent="0.25">
      <c r="A19" s="1097">
        <v>42745</v>
      </c>
      <c r="B19" s="1110">
        <v>296.33</v>
      </c>
      <c r="C19" s="1099">
        <v>5309.92</v>
      </c>
      <c r="D19" s="638">
        <f t="shared" si="0"/>
        <v>4.0703799957856203E-2</v>
      </c>
      <c r="E19" s="638">
        <f t="shared" si="1"/>
        <v>-1.2113551377257372E-3</v>
      </c>
      <c r="F19" s="638"/>
      <c r="G19" s="638"/>
    </row>
    <row r="20" spans="1:16" x14ac:dyDescent="0.25">
      <c r="A20" s="1097">
        <v>42746</v>
      </c>
      <c r="B20" s="1110">
        <v>284.74</v>
      </c>
      <c r="C20" s="1099">
        <v>5301.23</v>
      </c>
      <c r="D20" s="638">
        <f t="shared" si="0"/>
        <v>-3.9111801032632454E-2</v>
      </c>
      <c r="E20" s="638">
        <f t="shared" si="1"/>
        <v>-1.6365594961883624E-3</v>
      </c>
      <c r="F20" s="638"/>
      <c r="G20" s="638"/>
    </row>
    <row r="21" spans="1:16" x14ac:dyDescent="0.25">
      <c r="A21" s="1097">
        <v>42747</v>
      </c>
      <c r="B21" s="1110">
        <v>300.19</v>
      </c>
      <c r="C21" s="1099">
        <v>5292.75</v>
      </c>
      <c r="D21" s="638">
        <f t="shared" si="0"/>
        <v>5.4260026691016323E-2</v>
      </c>
      <c r="E21" s="638">
        <f t="shared" si="1"/>
        <v>-1.5996287653996459E-3</v>
      </c>
      <c r="F21" s="638"/>
      <c r="G21" s="638"/>
    </row>
    <row r="22" spans="1:16" x14ac:dyDescent="0.25">
      <c r="A22" s="1097">
        <v>42748</v>
      </c>
      <c r="B22" s="1110">
        <v>293.43</v>
      </c>
      <c r="C22" s="1099">
        <v>5272.98</v>
      </c>
      <c r="D22" s="638">
        <f t="shared" si="0"/>
        <v>-2.2519071254871886E-2</v>
      </c>
      <c r="E22" s="638">
        <f t="shared" si="1"/>
        <v>-3.7352982853904749E-3</v>
      </c>
      <c r="F22" s="638"/>
      <c r="G22" s="638"/>
      <c r="P22" s="105"/>
    </row>
    <row r="23" spans="1:16" x14ac:dyDescent="0.25">
      <c r="A23" s="1097">
        <v>42751</v>
      </c>
      <c r="B23" s="1110">
        <v>298.26</v>
      </c>
      <c r="C23" s="1099">
        <v>5270.01</v>
      </c>
      <c r="D23" s="638">
        <f t="shared" si="0"/>
        <v>1.6460484613025197E-2</v>
      </c>
      <c r="E23" s="638">
        <f t="shared" si="1"/>
        <v>-5.6324886496807224E-4</v>
      </c>
      <c r="F23" s="638"/>
      <c r="G23" s="638"/>
      <c r="P23" s="105"/>
    </row>
    <row r="24" spans="1:16" x14ac:dyDescent="0.25">
      <c r="A24" s="1097">
        <v>42752</v>
      </c>
      <c r="B24" s="1110">
        <v>301.14999999999998</v>
      </c>
      <c r="C24" s="1099">
        <v>5266.93</v>
      </c>
      <c r="D24" s="638">
        <f t="shared" si="0"/>
        <v>9.6895326225440431E-3</v>
      </c>
      <c r="E24" s="638">
        <f t="shared" si="1"/>
        <v>-5.8443911871133587E-4</v>
      </c>
      <c r="F24" s="638"/>
      <c r="G24" s="638"/>
      <c r="P24" s="105"/>
    </row>
    <row r="25" spans="1:16" x14ac:dyDescent="0.25">
      <c r="A25" s="1097">
        <v>42753</v>
      </c>
      <c r="B25" s="1110">
        <v>299.22000000000003</v>
      </c>
      <c r="C25" s="1099">
        <v>5294.78</v>
      </c>
      <c r="D25" s="638">
        <f t="shared" si="0"/>
        <v>-6.4087663954838121E-3</v>
      </c>
      <c r="E25" s="638">
        <f t="shared" si="1"/>
        <v>5.2877102980292984E-3</v>
      </c>
      <c r="F25" s="638"/>
      <c r="G25" s="638"/>
      <c r="P25" s="105"/>
    </row>
    <row r="26" spans="1:16" x14ac:dyDescent="0.25">
      <c r="A26" s="1097">
        <v>42754</v>
      </c>
      <c r="B26" s="1110">
        <v>303.08</v>
      </c>
      <c r="C26" s="1099">
        <v>5298.94</v>
      </c>
      <c r="D26" s="638">
        <f t="shared" si="0"/>
        <v>1.2900207205400563E-2</v>
      </c>
      <c r="E26" s="638">
        <f t="shared" si="1"/>
        <v>7.8567948054496218E-4</v>
      </c>
      <c r="F26" s="638"/>
      <c r="G26" s="638"/>
      <c r="P26" s="105"/>
    </row>
    <row r="27" spans="1:16" ht="15.75" customHeight="1" x14ac:dyDescent="0.25">
      <c r="A27" s="1097">
        <v>42755</v>
      </c>
      <c r="B27" s="1110">
        <v>303.08</v>
      </c>
      <c r="C27" s="1099">
        <v>5254.31</v>
      </c>
      <c r="D27" s="638">
        <f t="shared" si="0"/>
        <v>0</v>
      </c>
      <c r="E27" s="638">
        <f t="shared" si="1"/>
        <v>-8.4224392048219462E-3</v>
      </c>
      <c r="F27" s="638"/>
      <c r="G27" s="638"/>
      <c r="P27" s="105"/>
    </row>
    <row r="28" spans="1:16" x14ac:dyDescent="0.25">
      <c r="A28" s="1097">
        <v>42758</v>
      </c>
      <c r="B28" s="1110">
        <v>308.88</v>
      </c>
      <c r="C28" s="1099">
        <v>5250.96</v>
      </c>
      <c r="D28" s="638">
        <f t="shared" si="0"/>
        <v>1.9136861554705068E-2</v>
      </c>
      <c r="E28" s="638">
        <f t="shared" si="1"/>
        <v>-6.375718219900165E-4</v>
      </c>
      <c r="F28" s="638"/>
      <c r="G28" s="638"/>
    </row>
    <row r="29" spans="1:16" x14ac:dyDescent="0.25">
      <c r="A29" s="1097">
        <v>42759</v>
      </c>
      <c r="B29" s="1110">
        <v>330.11</v>
      </c>
      <c r="C29" s="1099">
        <v>5292.08</v>
      </c>
      <c r="D29" s="638">
        <f t="shared" si="0"/>
        <v>6.8732193732193789E-2</v>
      </c>
      <c r="E29" s="638">
        <f t="shared" si="1"/>
        <v>7.8309490074195756E-3</v>
      </c>
      <c r="F29" s="638"/>
      <c r="G29" s="638"/>
    </row>
    <row r="30" spans="1:16" x14ac:dyDescent="0.25">
      <c r="A30" s="1097">
        <v>42760</v>
      </c>
      <c r="B30" s="1110">
        <v>327.22000000000003</v>
      </c>
      <c r="C30" s="1099">
        <v>5293.78</v>
      </c>
      <c r="D30" s="638">
        <f t="shared" si="0"/>
        <v>-8.7546575383962502E-3</v>
      </c>
      <c r="E30" s="638">
        <f t="shared" si="1"/>
        <v>3.2123475079738368E-4</v>
      </c>
      <c r="F30" s="638"/>
      <c r="G30" s="638"/>
    </row>
    <row r="31" spans="1:16" x14ac:dyDescent="0.25">
      <c r="A31" s="1097">
        <v>42761</v>
      </c>
      <c r="B31" s="1110">
        <v>333.01</v>
      </c>
      <c r="C31" s="1099">
        <v>5317.63</v>
      </c>
      <c r="D31" s="638">
        <f t="shared" si="0"/>
        <v>1.7694517450033503E-2</v>
      </c>
      <c r="E31" s="638">
        <f t="shared" si="1"/>
        <v>4.5052873372146869E-3</v>
      </c>
      <c r="F31" s="638"/>
      <c r="G31" s="638"/>
    </row>
    <row r="32" spans="1:16" x14ac:dyDescent="0.25">
      <c r="A32" s="1097">
        <v>42762</v>
      </c>
      <c r="B32" s="1110">
        <v>333.97</v>
      </c>
      <c r="C32" s="1099">
        <v>5312.83</v>
      </c>
      <c r="D32" s="638">
        <f t="shared" si="0"/>
        <v>2.8827963124231598E-3</v>
      </c>
      <c r="E32" s="638">
        <f t="shared" si="1"/>
        <v>-9.0265776295082238E-4</v>
      </c>
      <c r="F32" s="638"/>
      <c r="G32" s="638"/>
    </row>
    <row r="33" spans="1:7" x14ac:dyDescent="0.25">
      <c r="A33" s="1097">
        <v>42765</v>
      </c>
      <c r="B33" s="1110">
        <v>333.01</v>
      </c>
      <c r="C33" s="1099">
        <v>5302.66</v>
      </c>
      <c r="D33" s="638">
        <f t="shared" si="0"/>
        <v>-2.8745096864988958E-3</v>
      </c>
      <c r="E33" s="638">
        <f t="shared" si="1"/>
        <v>-1.9142340334624057E-3</v>
      </c>
      <c r="F33" s="638"/>
      <c r="G33" s="638"/>
    </row>
    <row r="34" spans="1:7" x14ac:dyDescent="0.25">
      <c r="A34" s="1097">
        <v>42766</v>
      </c>
      <c r="B34" s="1110">
        <v>336.87</v>
      </c>
      <c r="C34" s="1099">
        <v>5294.1</v>
      </c>
      <c r="D34" s="638">
        <f t="shared" si="0"/>
        <v>1.1591243506201056E-2</v>
      </c>
      <c r="E34" s="638">
        <f t="shared" si="1"/>
        <v>-1.6142841517275276E-3</v>
      </c>
      <c r="F34" s="638"/>
      <c r="G34" s="638"/>
    </row>
    <row r="35" spans="1:7" x14ac:dyDescent="0.25">
      <c r="A35" s="1097">
        <v>42767</v>
      </c>
      <c r="B35" s="1110">
        <v>335.9</v>
      </c>
      <c r="C35" s="1099">
        <v>5327.16</v>
      </c>
      <c r="D35" s="638">
        <f t="shared" si="0"/>
        <v>-2.87944904562599E-3</v>
      </c>
      <c r="E35" s="638">
        <f t="shared" si="1"/>
        <v>6.244687482291511E-3</v>
      </c>
      <c r="F35" s="638"/>
      <c r="G35" s="638"/>
    </row>
    <row r="36" spans="1:7" x14ac:dyDescent="0.25">
      <c r="A36" s="1097">
        <v>42768</v>
      </c>
      <c r="B36" s="1110">
        <v>339.76</v>
      </c>
      <c r="C36" s="1099">
        <v>5353.71</v>
      </c>
      <c r="D36" s="638">
        <f t="shared" si="0"/>
        <v>1.1491515331944072E-2</v>
      </c>
      <c r="E36" s="638">
        <f t="shared" si="1"/>
        <v>4.9838938571396731E-3</v>
      </c>
      <c r="F36" s="638"/>
      <c r="G36" s="638"/>
    </row>
    <row r="37" spans="1:7" x14ac:dyDescent="0.25">
      <c r="A37" s="1097">
        <v>42769</v>
      </c>
      <c r="B37" s="1110">
        <v>355.21</v>
      </c>
      <c r="C37" s="1099">
        <v>5360.76</v>
      </c>
      <c r="D37" s="638">
        <f t="shared" si="0"/>
        <v>4.5473275253119817E-2</v>
      </c>
      <c r="E37" s="638">
        <f t="shared" si="1"/>
        <v>1.3168438335285589E-3</v>
      </c>
      <c r="F37" s="638"/>
      <c r="G37" s="638"/>
    </row>
    <row r="38" spans="1:7" x14ac:dyDescent="0.25">
      <c r="A38" s="1097">
        <v>42772</v>
      </c>
      <c r="B38" s="1110">
        <v>347.49</v>
      </c>
      <c r="C38" s="1099">
        <v>5395.99</v>
      </c>
      <c r="D38" s="638">
        <f t="shared" si="0"/>
        <v>-2.173362236423516E-2</v>
      </c>
      <c r="E38" s="638">
        <f t="shared" si="1"/>
        <v>6.5718293674776641E-3</v>
      </c>
      <c r="F38" s="638"/>
      <c r="G38" s="638"/>
    </row>
    <row r="39" spans="1:7" x14ac:dyDescent="0.25">
      <c r="A39" s="1097">
        <v>42773</v>
      </c>
      <c r="B39" s="1110">
        <v>359.07</v>
      </c>
      <c r="C39" s="1099">
        <v>5381.47</v>
      </c>
      <c r="D39" s="638">
        <f t="shared" si="0"/>
        <v>3.3324699991366613E-2</v>
      </c>
      <c r="E39" s="638">
        <f t="shared" si="1"/>
        <v>-2.6908871217329032E-3</v>
      </c>
      <c r="F39" s="638"/>
      <c r="G39" s="638"/>
    </row>
    <row r="40" spans="1:7" x14ac:dyDescent="0.25">
      <c r="A40" s="1097">
        <v>42774</v>
      </c>
      <c r="B40" s="1110">
        <v>357.14</v>
      </c>
      <c r="C40" s="1099">
        <v>5361.08</v>
      </c>
      <c r="D40" s="638">
        <f t="shared" si="0"/>
        <v>-5.3749965187846575E-3</v>
      </c>
      <c r="E40" s="638">
        <f t="shared" si="1"/>
        <v>-3.7889275606851525E-3</v>
      </c>
      <c r="F40" s="638"/>
      <c r="G40" s="638"/>
    </row>
    <row r="41" spans="1:7" x14ac:dyDescent="0.25">
      <c r="A41" s="1097">
        <v>42775</v>
      </c>
      <c r="B41" s="1110">
        <v>366.79</v>
      </c>
      <c r="C41" s="1099">
        <v>5372.07</v>
      </c>
      <c r="D41" s="638">
        <f t="shared" si="0"/>
        <v>2.702021616172939E-2</v>
      </c>
      <c r="E41" s="638">
        <f t="shared" si="1"/>
        <v>2.0499600826698692E-3</v>
      </c>
      <c r="F41" s="638"/>
      <c r="G41" s="638"/>
    </row>
    <row r="42" spans="1:7" x14ac:dyDescent="0.25">
      <c r="A42" s="1097">
        <v>42776</v>
      </c>
      <c r="B42" s="1110">
        <v>382.23</v>
      </c>
      <c r="C42" s="1099">
        <v>5371.66</v>
      </c>
      <c r="D42" s="638">
        <f t="shared" si="0"/>
        <v>4.2094931704790201E-2</v>
      </c>
      <c r="E42" s="638">
        <f t="shared" si="1"/>
        <v>-7.6320673408919557E-5</v>
      </c>
      <c r="F42" s="638"/>
      <c r="G42" s="638"/>
    </row>
    <row r="43" spans="1:7" x14ac:dyDescent="0.25">
      <c r="A43" s="1097">
        <v>42779</v>
      </c>
      <c r="B43" s="1110">
        <v>440.15</v>
      </c>
      <c r="C43" s="1099">
        <v>5409.55</v>
      </c>
      <c r="D43" s="638">
        <f t="shared" si="0"/>
        <v>0.15153180022499529</v>
      </c>
      <c r="E43" s="638">
        <f t="shared" si="1"/>
        <v>7.0536854529140583E-3</v>
      </c>
      <c r="F43" s="638"/>
      <c r="G43" s="638"/>
    </row>
    <row r="44" spans="1:7" x14ac:dyDescent="0.25">
      <c r="A44" s="1097">
        <v>42780</v>
      </c>
      <c r="B44" s="1110">
        <v>505.79</v>
      </c>
      <c r="C44" s="1099">
        <v>5380.66</v>
      </c>
      <c r="D44" s="638">
        <f t="shared" si="0"/>
        <v>0.14913097807565615</v>
      </c>
      <c r="E44" s="638">
        <f t="shared" si="1"/>
        <v>-5.340555129354628E-3</v>
      </c>
      <c r="F44" s="638"/>
      <c r="G44" s="638"/>
    </row>
    <row r="45" spans="1:7" x14ac:dyDescent="0.25">
      <c r="A45" s="1097">
        <v>42782</v>
      </c>
      <c r="B45" s="1110">
        <v>480.69</v>
      </c>
      <c r="C45" s="1099">
        <v>5377.99</v>
      </c>
      <c r="D45" s="638">
        <f t="shared" si="0"/>
        <v>-4.9625338579252304E-2</v>
      </c>
      <c r="E45" s="638">
        <f t="shared" si="1"/>
        <v>-4.9622165310576633E-4</v>
      </c>
      <c r="F45" s="638"/>
      <c r="G45" s="638"/>
    </row>
    <row r="46" spans="1:7" x14ac:dyDescent="0.25">
      <c r="A46" s="1097">
        <v>42783</v>
      </c>
      <c r="B46" s="1110">
        <v>444.01</v>
      </c>
      <c r="C46" s="1099">
        <v>5350.93</v>
      </c>
      <c r="D46" s="638">
        <f t="shared" si="0"/>
        <v>-7.6306975389544215E-2</v>
      </c>
      <c r="E46" s="638">
        <f t="shared" si="1"/>
        <v>-5.0316196199694484E-3</v>
      </c>
      <c r="F46" s="638"/>
      <c r="G46" s="638"/>
    </row>
    <row r="47" spans="1:7" x14ac:dyDescent="0.25">
      <c r="A47" s="1097">
        <v>42786</v>
      </c>
      <c r="B47" s="1110">
        <v>482.62</v>
      </c>
      <c r="C47" s="1099">
        <v>5359.28</v>
      </c>
      <c r="D47" s="638">
        <f t="shared" si="0"/>
        <v>8.6957500957185685E-2</v>
      </c>
      <c r="E47" s="638">
        <f t="shared" si="1"/>
        <v>1.5604764031671979E-3</v>
      </c>
      <c r="F47" s="638"/>
      <c r="G47" s="638"/>
    </row>
    <row r="48" spans="1:7" x14ac:dyDescent="0.25">
      <c r="A48" s="1097">
        <v>42787</v>
      </c>
      <c r="B48" s="1110">
        <v>457.52</v>
      </c>
      <c r="C48" s="1099">
        <v>5340.99</v>
      </c>
      <c r="D48" s="638">
        <f t="shared" si="0"/>
        <v>-5.200779080850363E-2</v>
      </c>
      <c r="E48" s="638">
        <f t="shared" si="1"/>
        <v>-3.4127718648773648E-3</v>
      </c>
      <c r="F48" s="638"/>
      <c r="G48" s="638"/>
    </row>
    <row r="49" spans="1:7" x14ac:dyDescent="0.25">
      <c r="A49" s="1097">
        <v>42788</v>
      </c>
      <c r="B49" s="1110">
        <v>472.97</v>
      </c>
      <c r="C49" s="1099">
        <v>5358.68</v>
      </c>
      <c r="D49" s="638">
        <f t="shared" si="0"/>
        <v>3.3769015562161317E-2</v>
      </c>
      <c r="E49" s="638">
        <f t="shared" si="1"/>
        <v>3.3121200376710143E-3</v>
      </c>
      <c r="F49" s="638"/>
      <c r="G49" s="638"/>
    </row>
    <row r="50" spans="1:7" x14ac:dyDescent="0.25">
      <c r="A50" s="1097">
        <v>42789</v>
      </c>
      <c r="B50" s="1110">
        <v>467.18</v>
      </c>
      <c r="C50" s="1099">
        <v>5372.74</v>
      </c>
      <c r="D50" s="638">
        <f t="shared" si="0"/>
        <v>-1.2241791234116371E-2</v>
      </c>
      <c r="E50" s="638">
        <f t="shared" si="1"/>
        <v>2.6237804832532434E-3</v>
      </c>
      <c r="F50" s="638"/>
      <c r="G50" s="638"/>
    </row>
    <row r="51" spans="1:7" x14ac:dyDescent="0.25">
      <c r="A51" s="1097">
        <v>42790</v>
      </c>
      <c r="B51" s="1110">
        <v>472.97</v>
      </c>
      <c r="C51" s="1099">
        <v>5385.9</v>
      </c>
      <c r="D51" s="638">
        <f t="shared" si="0"/>
        <v>1.2393509996147139E-2</v>
      </c>
      <c r="E51" s="638">
        <f t="shared" si="1"/>
        <v>2.4494019811120314E-3</v>
      </c>
      <c r="F51" s="638"/>
      <c r="G51" s="638"/>
    </row>
    <row r="52" spans="1:7" x14ac:dyDescent="0.25">
      <c r="A52" s="1097">
        <v>42793</v>
      </c>
      <c r="B52" s="1110">
        <v>471.04</v>
      </c>
      <c r="C52" s="1099">
        <v>5382.87</v>
      </c>
      <c r="D52" s="638">
        <f t="shared" si="0"/>
        <v>-4.0805970780387908E-3</v>
      </c>
      <c r="E52" s="638">
        <f t="shared" si="1"/>
        <v>-5.6258007018320899E-4</v>
      </c>
      <c r="F52" s="638"/>
      <c r="G52" s="638"/>
    </row>
    <row r="53" spans="1:7" x14ac:dyDescent="0.25">
      <c r="A53" s="1097">
        <v>42794</v>
      </c>
      <c r="B53" s="1110">
        <v>469.11</v>
      </c>
      <c r="C53" s="1099">
        <v>5386.69</v>
      </c>
      <c r="D53" s="638">
        <f t="shared" si="0"/>
        <v>-4.0973165760869708E-3</v>
      </c>
      <c r="E53" s="638">
        <f t="shared" si="1"/>
        <v>7.0965860219542899E-4</v>
      </c>
      <c r="F53" s="638"/>
      <c r="G53" s="638"/>
    </row>
    <row r="54" spans="1:7" x14ac:dyDescent="0.25">
      <c r="A54" s="1097">
        <v>42795</v>
      </c>
      <c r="B54" s="1110">
        <v>438.22</v>
      </c>
      <c r="C54" s="1099">
        <v>5363.05</v>
      </c>
      <c r="D54" s="638">
        <f t="shared" si="0"/>
        <v>-6.5848095329453613E-2</v>
      </c>
      <c r="E54" s="638">
        <f t="shared" si="1"/>
        <v>-4.3885948513835808E-3</v>
      </c>
      <c r="F54" s="638"/>
      <c r="G54" s="638"/>
    </row>
    <row r="55" spans="1:7" x14ac:dyDescent="0.25">
      <c r="A55" s="1097">
        <v>42796</v>
      </c>
      <c r="B55" s="1110">
        <v>434.36</v>
      </c>
      <c r="C55" s="1099">
        <v>5408.25</v>
      </c>
      <c r="D55" s="638">
        <f t="shared" si="0"/>
        <v>-8.8083610971658385E-3</v>
      </c>
      <c r="E55" s="638">
        <f t="shared" si="1"/>
        <v>8.4280400145439281E-3</v>
      </c>
      <c r="F55" s="638"/>
      <c r="G55" s="638"/>
    </row>
    <row r="56" spans="1:7" x14ac:dyDescent="0.25">
      <c r="A56" s="1097">
        <v>42797</v>
      </c>
      <c r="B56" s="1110">
        <v>407.33</v>
      </c>
      <c r="C56" s="1099">
        <v>5391.21</v>
      </c>
      <c r="D56" s="638">
        <f t="shared" si="0"/>
        <v>-6.2229487061423769E-2</v>
      </c>
      <c r="E56" s="638">
        <f t="shared" si="1"/>
        <v>-3.1507419220635074E-3</v>
      </c>
      <c r="F56" s="638"/>
      <c r="G56" s="638"/>
    </row>
    <row r="57" spans="1:7" x14ac:dyDescent="0.25">
      <c r="A57" s="1097">
        <v>42800</v>
      </c>
      <c r="B57" s="1110">
        <v>413.12</v>
      </c>
      <c r="C57" s="1099">
        <v>5409.81</v>
      </c>
      <c r="D57" s="638">
        <f t="shared" si="0"/>
        <v>1.4214518940416912E-2</v>
      </c>
      <c r="E57" s="638">
        <f t="shared" si="1"/>
        <v>3.4500603760566485E-3</v>
      </c>
      <c r="F57" s="638"/>
      <c r="G57" s="638"/>
    </row>
    <row r="58" spans="1:7" x14ac:dyDescent="0.25">
      <c r="A58" s="1097">
        <v>42801</v>
      </c>
      <c r="B58" s="1110">
        <v>436.29</v>
      </c>
      <c r="C58" s="1099">
        <v>5402.61</v>
      </c>
      <c r="D58" s="638">
        <f t="shared" si="0"/>
        <v>5.6085398915569365E-2</v>
      </c>
      <c r="E58" s="638">
        <f t="shared" si="1"/>
        <v>-1.3309155035021059E-3</v>
      </c>
      <c r="F58" s="638"/>
      <c r="G58" s="638"/>
    </row>
    <row r="59" spans="1:7" x14ac:dyDescent="0.25">
      <c r="A59" s="1097">
        <v>42802</v>
      </c>
      <c r="B59" s="1110">
        <v>444.01</v>
      </c>
      <c r="C59" s="1099">
        <v>5393.76</v>
      </c>
      <c r="D59" s="638">
        <f t="shared" si="0"/>
        <v>1.769465263929948E-2</v>
      </c>
      <c r="E59" s="638">
        <f t="shared" si="1"/>
        <v>-1.6380971419368518E-3</v>
      </c>
      <c r="F59" s="638"/>
      <c r="G59" s="638"/>
    </row>
    <row r="60" spans="1:7" x14ac:dyDescent="0.25">
      <c r="A60" s="1097">
        <v>42803</v>
      </c>
      <c r="B60" s="1110">
        <v>455.59</v>
      </c>
      <c r="C60" s="1099">
        <v>5402.38</v>
      </c>
      <c r="D60" s="638">
        <f t="shared" si="0"/>
        <v>2.6080493682574681E-2</v>
      </c>
      <c r="E60" s="638">
        <f t="shared" si="1"/>
        <v>1.5981430393639856E-3</v>
      </c>
      <c r="F60" s="638"/>
      <c r="G60" s="638"/>
    </row>
    <row r="61" spans="1:7" x14ac:dyDescent="0.25">
      <c r="A61" s="1097">
        <v>42804</v>
      </c>
      <c r="B61" s="1110">
        <v>463.32</v>
      </c>
      <c r="C61" s="1099">
        <v>5390.67</v>
      </c>
      <c r="D61" s="638">
        <f t="shared" si="0"/>
        <v>1.6967009811453323E-2</v>
      </c>
      <c r="E61" s="638">
        <f t="shared" si="1"/>
        <v>-2.1675631851147152E-3</v>
      </c>
      <c r="F61" s="3" t="s">
        <v>16</v>
      </c>
      <c r="G61" s="3" t="s">
        <v>17</v>
      </c>
    </row>
    <row r="62" spans="1:7" x14ac:dyDescent="0.25">
      <c r="A62" s="1101">
        <v>42807</v>
      </c>
      <c r="B62" s="1110">
        <v>442.08</v>
      </c>
      <c r="C62" s="1099">
        <v>5409.37</v>
      </c>
      <c r="D62" s="638">
        <f t="shared" si="0"/>
        <v>-4.5843045843045861E-2</v>
      </c>
      <c r="E62" s="638">
        <f t="shared" si="1"/>
        <v>3.4689565490003686E-3</v>
      </c>
      <c r="F62" s="638">
        <f>$F$3+$G$3*E62</f>
        <v>0.11729415651026899</v>
      </c>
      <c r="G62" s="638">
        <f>D62-F62</f>
        <v>-0.16313720235331486</v>
      </c>
    </row>
    <row r="63" spans="1:7" x14ac:dyDescent="0.25">
      <c r="A63" s="1101">
        <v>42808</v>
      </c>
      <c r="B63" s="1110">
        <v>449.8</v>
      </c>
      <c r="C63" s="1099">
        <v>5431.58</v>
      </c>
      <c r="D63" s="638">
        <f t="shared" si="0"/>
        <v>1.74629026420558E-2</v>
      </c>
      <c r="E63" s="638">
        <f t="shared" si="1"/>
        <v>4.1058385726988611E-3</v>
      </c>
      <c r="F63" s="638">
        <f t="shared" ref="F63:F82" si="2">$F$3+$G$3*E63</f>
        <v>0.11819292191540288</v>
      </c>
      <c r="G63" s="638">
        <f t="shared" ref="G63:G82" si="3">D63-F63</f>
        <v>-0.10073001927334709</v>
      </c>
    </row>
    <row r="64" spans="1:7" x14ac:dyDescent="0.25">
      <c r="A64" s="1101">
        <v>42809</v>
      </c>
      <c r="B64" s="1110">
        <v>449.8</v>
      </c>
      <c r="C64" s="1099">
        <v>5432.38</v>
      </c>
      <c r="D64" s="638">
        <f t="shared" si="0"/>
        <v>0</v>
      </c>
      <c r="E64" s="638">
        <f t="shared" si="1"/>
        <v>1.4728679316150769E-4</v>
      </c>
      <c r="F64" s="638">
        <f t="shared" si="2"/>
        <v>0.11260662922461764</v>
      </c>
      <c r="G64" s="638">
        <f t="shared" si="3"/>
        <v>-0.11260662922461764</v>
      </c>
    </row>
    <row r="65" spans="1:7" x14ac:dyDescent="0.25">
      <c r="A65" s="1101">
        <v>42810</v>
      </c>
      <c r="B65" s="1110">
        <v>461.38</v>
      </c>
      <c r="C65" s="1099">
        <v>5518.24</v>
      </c>
      <c r="D65" s="638">
        <f t="shared" si="0"/>
        <v>2.5744775455758078E-2</v>
      </c>
      <c r="E65" s="638">
        <f t="shared" si="1"/>
        <v>1.5805227174829389E-2</v>
      </c>
      <c r="F65" s="638">
        <f t="shared" si="2"/>
        <v>0.13470305306300565</v>
      </c>
      <c r="G65" s="638">
        <f t="shared" si="3"/>
        <v>-0.10895827760724756</v>
      </c>
    </row>
    <row r="66" spans="1:7" x14ac:dyDescent="0.25">
      <c r="A66" s="1101">
        <v>42811</v>
      </c>
      <c r="B66" s="1110">
        <v>455.59</v>
      </c>
      <c r="C66" s="1099">
        <v>5540.43</v>
      </c>
      <c r="D66" s="638">
        <f t="shared" si="0"/>
        <v>-1.2549308595951322E-2</v>
      </c>
      <c r="E66" s="638">
        <f t="shared" si="1"/>
        <v>4.0212096610514423E-3</v>
      </c>
      <c r="F66" s="638">
        <f t="shared" si="2"/>
        <v>0.11807349392837771</v>
      </c>
      <c r="G66" s="638">
        <f t="shared" si="3"/>
        <v>-0.13062280252432903</v>
      </c>
    </row>
    <row r="67" spans="1:7" x14ac:dyDescent="0.25">
      <c r="A67" s="1101">
        <v>42814</v>
      </c>
      <c r="B67" s="1110">
        <v>457.52</v>
      </c>
      <c r="C67" s="1099">
        <v>5533.99</v>
      </c>
      <c r="D67" s="638">
        <f t="shared" si="0"/>
        <v>4.2362650628855044E-3</v>
      </c>
      <c r="E67" s="638">
        <f t="shared" si="1"/>
        <v>-1.1623646540070913E-3</v>
      </c>
      <c r="F67" s="638">
        <f t="shared" si="2"/>
        <v>0.11075845425704166</v>
      </c>
      <c r="G67" s="638">
        <f t="shared" si="3"/>
        <v>-0.10652218919415615</v>
      </c>
    </row>
    <row r="68" spans="1:7" x14ac:dyDescent="0.25">
      <c r="A68" s="1101">
        <v>42815</v>
      </c>
      <c r="B68" s="1110">
        <v>444.01</v>
      </c>
      <c r="C68" s="1099">
        <v>5543.09</v>
      </c>
      <c r="D68" s="638">
        <f t="shared" ref="D68:D82" si="4">(B68-B67)/B67</f>
        <v>-2.9528763769889822E-2</v>
      </c>
      <c r="E68" s="638">
        <f t="shared" ref="E68:E82" si="5">(C68-C67)/C67</f>
        <v>1.6443831665760805E-3</v>
      </c>
      <c r="F68" s="638">
        <f t="shared" si="2"/>
        <v>0.11471932573434585</v>
      </c>
      <c r="G68" s="638">
        <f t="shared" si="3"/>
        <v>-0.14424808950423568</v>
      </c>
    </row>
    <row r="69" spans="1:7" x14ac:dyDescent="0.25">
      <c r="A69" s="1101">
        <v>42816</v>
      </c>
      <c r="B69" s="1110">
        <v>449.8</v>
      </c>
      <c r="C69" s="1099">
        <v>5534.09</v>
      </c>
      <c r="D69" s="638">
        <f t="shared" si="4"/>
        <v>1.3040246841287404E-2</v>
      </c>
      <c r="E69" s="638">
        <f t="shared" si="5"/>
        <v>-1.6236431304561174E-3</v>
      </c>
      <c r="F69" s="638">
        <f t="shared" si="2"/>
        <v>0.11010749988662671</v>
      </c>
      <c r="G69" s="638">
        <f t="shared" si="3"/>
        <v>-9.7067253045339308E-2</v>
      </c>
    </row>
    <row r="70" spans="1:7" x14ac:dyDescent="0.25">
      <c r="A70" s="1101">
        <v>42817</v>
      </c>
      <c r="B70" s="1110">
        <v>449.8</v>
      </c>
      <c r="C70" s="1099">
        <v>5563.75</v>
      </c>
      <c r="D70" s="638">
        <f t="shared" si="4"/>
        <v>0</v>
      </c>
      <c r="E70" s="638">
        <f t="shared" si="5"/>
        <v>5.3595080672702924E-3</v>
      </c>
      <c r="F70" s="638">
        <f t="shared" si="2"/>
        <v>0.11996209537181358</v>
      </c>
      <c r="G70" s="638">
        <f t="shared" si="3"/>
        <v>-0.11996209537181358</v>
      </c>
    </row>
    <row r="71" spans="1:7" x14ac:dyDescent="0.25">
      <c r="A71" s="1101">
        <v>42818</v>
      </c>
      <c r="B71" s="1110">
        <v>461.38</v>
      </c>
      <c r="C71" s="1099">
        <v>5567.13</v>
      </c>
      <c r="D71" s="638">
        <f t="shared" si="4"/>
        <v>2.5744775455758078E-2</v>
      </c>
      <c r="E71" s="638">
        <f t="shared" si="5"/>
        <v>6.0750393170076104E-4</v>
      </c>
      <c r="F71" s="638">
        <f t="shared" si="2"/>
        <v>0.11325608583915166</v>
      </c>
      <c r="G71" s="638">
        <f t="shared" si="3"/>
        <v>-8.7511310383393576E-2</v>
      </c>
    </row>
    <row r="72" spans="1:7" x14ac:dyDescent="0.25">
      <c r="A72" s="1102">
        <v>42821</v>
      </c>
      <c r="B72" s="1111">
        <v>478.76</v>
      </c>
      <c r="C72" s="1099">
        <v>5541.2</v>
      </c>
      <c r="D72" s="638">
        <f t="shared" si="4"/>
        <v>3.7669599895964273E-2</v>
      </c>
      <c r="E72" s="638">
        <f t="shared" si="5"/>
        <v>-4.6576961558289984E-3</v>
      </c>
      <c r="F72" s="638">
        <f t="shared" si="2"/>
        <v>0.1058258561989758</v>
      </c>
      <c r="G72" s="638">
        <f t="shared" si="3"/>
        <v>-6.8156256303011531E-2</v>
      </c>
    </row>
    <row r="73" spans="1:7" x14ac:dyDescent="0.25">
      <c r="A73" s="1103">
        <v>42823</v>
      </c>
      <c r="B73" s="1110">
        <v>467.18</v>
      </c>
      <c r="C73" s="1099">
        <v>5592.5</v>
      </c>
      <c r="D73" s="638">
        <f t="shared" si="4"/>
        <v>-2.4187484334530839E-2</v>
      </c>
      <c r="E73" s="638">
        <f t="shared" si="5"/>
        <v>9.2579224716668202E-3</v>
      </c>
      <c r="F73" s="638">
        <f t="shared" si="2"/>
        <v>0.1254635224354953</v>
      </c>
      <c r="G73" s="638">
        <f t="shared" si="3"/>
        <v>-0.14965100677002613</v>
      </c>
    </row>
    <row r="74" spans="1:7" x14ac:dyDescent="0.25">
      <c r="A74" s="1103">
        <v>42824</v>
      </c>
      <c r="B74" s="1110">
        <v>438.22</v>
      </c>
      <c r="C74" s="1099">
        <v>5592.95</v>
      </c>
      <c r="D74" s="638">
        <f t="shared" si="4"/>
        <v>-6.198895500663551E-2</v>
      </c>
      <c r="E74" s="638">
        <f t="shared" si="5"/>
        <v>8.0464908359377402E-5</v>
      </c>
      <c r="F74" s="638">
        <f t="shared" si="2"/>
        <v>0.11251233044378971</v>
      </c>
      <c r="G74" s="638">
        <f t="shared" si="3"/>
        <v>-0.1745012854504252</v>
      </c>
    </row>
    <row r="75" spans="1:7" x14ac:dyDescent="0.25">
      <c r="A75" s="1103">
        <v>42825</v>
      </c>
      <c r="B75" s="1110">
        <v>442.08</v>
      </c>
      <c r="C75" s="1099">
        <v>5568.1</v>
      </c>
      <c r="D75" s="638">
        <f t="shared" si="4"/>
        <v>8.8083610971657084E-3</v>
      </c>
      <c r="E75" s="638">
        <f t="shared" si="5"/>
        <v>-4.4430935373996651E-3</v>
      </c>
      <c r="F75" s="638">
        <f t="shared" si="2"/>
        <v>0.10612870256944699</v>
      </c>
      <c r="G75" s="638">
        <f t="shared" si="3"/>
        <v>-9.7320341472281288E-2</v>
      </c>
    </row>
    <row r="76" spans="1:7" x14ac:dyDescent="0.25">
      <c r="A76" s="1103">
        <v>42828</v>
      </c>
      <c r="B76" s="1110">
        <v>449.8</v>
      </c>
      <c r="C76" s="1099">
        <v>5606.78</v>
      </c>
      <c r="D76" s="638">
        <f t="shared" si="4"/>
        <v>1.74629026420558E-2</v>
      </c>
      <c r="E76" s="638">
        <f t="shared" si="5"/>
        <v>6.9467143190674336E-3</v>
      </c>
      <c r="F76" s="638">
        <f t="shared" si="2"/>
        <v>0.12220195458725101</v>
      </c>
      <c r="G76" s="638">
        <f t="shared" si="3"/>
        <v>-0.10473905194519521</v>
      </c>
    </row>
    <row r="77" spans="1:7" x14ac:dyDescent="0.25">
      <c r="A77" s="1103">
        <v>42829</v>
      </c>
      <c r="B77" s="1110">
        <v>445.94</v>
      </c>
      <c r="C77" s="1099">
        <v>5651.82</v>
      </c>
      <c r="D77" s="638">
        <f t="shared" si="4"/>
        <v>-8.5815918185860682E-3</v>
      </c>
      <c r="E77" s="638">
        <f t="shared" si="5"/>
        <v>8.0331313160138199E-3</v>
      </c>
      <c r="F77" s="638">
        <f t="shared" si="2"/>
        <v>0.12373510197730379</v>
      </c>
      <c r="G77" s="638">
        <f t="shared" si="3"/>
        <v>-0.13231669379588987</v>
      </c>
    </row>
    <row r="78" spans="1:7" x14ac:dyDescent="0.25">
      <c r="A78" s="1103">
        <v>42830</v>
      </c>
      <c r="B78" s="1110">
        <v>445.94</v>
      </c>
      <c r="C78" s="1099">
        <v>5676.97</v>
      </c>
      <c r="D78" s="638">
        <f t="shared" si="4"/>
        <v>0</v>
      </c>
      <c r="E78" s="638">
        <f t="shared" si="5"/>
        <v>4.4498940164408186E-3</v>
      </c>
      <c r="F78" s="638">
        <f t="shared" si="2"/>
        <v>0.11867845160344076</v>
      </c>
      <c r="G78" s="638">
        <f t="shared" si="3"/>
        <v>-0.11867845160344076</v>
      </c>
    </row>
    <row r="79" spans="1:7" x14ac:dyDescent="0.25">
      <c r="A79" s="1103">
        <v>42831</v>
      </c>
      <c r="B79" s="1110">
        <v>434.36</v>
      </c>
      <c r="C79" s="1099">
        <v>5680.23</v>
      </c>
      <c r="D79" s="638">
        <f t="shared" si="4"/>
        <v>-2.5967618962192188E-2</v>
      </c>
      <c r="E79" s="638">
        <f t="shared" si="5"/>
        <v>5.7424999603649632E-4</v>
      </c>
      <c r="F79" s="638">
        <f t="shared" si="2"/>
        <v>0.1132091580160267</v>
      </c>
      <c r="G79" s="638">
        <f t="shared" si="3"/>
        <v>-0.1391767769782189</v>
      </c>
    </row>
    <row r="80" spans="1:7" x14ac:dyDescent="0.25">
      <c r="A80" s="1103">
        <v>42832</v>
      </c>
      <c r="B80" s="1110">
        <v>434.36</v>
      </c>
      <c r="C80" s="1099">
        <v>5653.48</v>
      </c>
      <c r="D80" s="638">
        <f t="shared" si="4"/>
        <v>0</v>
      </c>
      <c r="E80" s="638">
        <f t="shared" si="5"/>
        <v>-4.7093163481056232E-3</v>
      </c>
      <c r="F80" s="638">
        <f t="shared" si="2"/>
        <v>0.10575300998680738</v>
      </c>
      <c r="G80" s="638">
        <f t="shared" si="3"/>
        <v>-0.10575300998680738</v>
      </c>
    </row>
    <row r="81" spans="1:7" x14ac:dyDescent="0.25">
      <c r="A81" s="1103">
        <v>42835</v>
      </c>
      <c r="B81" s="1110">
        <v>444.01</v>
      </c>
      <c r="C81" s="1099">
        <v>5644.29</v>
      </c>
      <c r="D81" s="638">
        <f t="shared" si="4"/>
        <v>2.2216594529882994E-2</v>
      </c>
      <c r="E81" s="638">
        <f t="shared" si="5"/>
        <v>-1.6255474504198477E-3</v>
      </c>
      <c r="F81" s="638">
        <f t="shared" si="2"/>
        <v>0.11010481251778911</v>
      </c>
      <c r="G81" s="638">
        <f t="shared" si="3"/>
        <v>-8.7888217987906123E-2</v>
      </c>
    </row>
    <row r="82" spans="1:7" x14ac:dyDescent="0.25">
      <c r="A82" s="1103">
        <v>42836</v>
      </c>
      <c r="B82" s="1110">
        <v>438.22</v>
      </c>
      <c r="C82" s="1099">
        <v>5627.93</v>
      </c>
      <c r="D82" s="638">
        <f t="shared" si="4"/>
        <v>-1.3040246841287276E-2</v>
      </c>
      <c r="E82" s="638">
        <f t="shared" si="5"/>
        <v>-2.8985045063240323E-3</v>
      </c>
      <c r="F82" s="638">
        <f t="shared" si="2"/>
        <v>0.10830842053073972</v>
      </c>
      <c r="G82" s="638">
        <f t="shared" si="3"/>
        <v>-0.121348667372027</v>
      </c>
    </row>
  </sheetData>
  <mergeCells count="8">
    <mergeCell ref="I10:J10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F80E1-CBAE-4479-878C-B2DEC99EAF6A}">
  <dimension ref="A1:P82"/>
  <sheetViews>
    <sheetView tabSelected="1" zoomScale="80" zoomScaleNormal="80" workbookViewId="0">
      <pane ySplit="1" topLeftCell="A2" activePane="bottomLeft" state="frozen"/>
      <selection activeCell="B72" sqref="B72"/>
      <selection pane="bottomLeft" activeCell="B72" sqref="B72"/>
    </sheetView>
  </sheetViews>
  <sheetFormatPr defaultRowHeight="15" x14ac:dyDescent="0.25"/>
  <cols>
    <col min="1" max="1" width="11.5703125" bestFit="1" customWidth="1"/>
    <col min="4" max="4" width="23" bestFit="1" customWidth="1"/>
    <col min="5" max="5" width="20" bestFit="1" customWidth="1"/>
    <col min="6" max="6" width="22.42578125" bestFit="1" customWidth="1"/>
    <col min="7" max="7" width="21.7109375" bestFit="1" customWidth="1"/>
    <col min="9" max="9" width="16" bestFit="1" customWidth="1"/>
    <col min="10" max="10" width="9.85546875" bestFit="1" customWidth="1"/>
    <col min="11" max="11" width="11.42578125" bestFit="1" customWidth="1"/>
    <col min="12" max="12" width="12.42578125" bestFit="1" customWidth="1"/>
    <col min="13" max="13" width="22.85546875" bestFit="1" customWidth="1"/>
    <col min="14" max="15" width="6" bestFit="1" customWidth="1"/>
  </cols>
  <sheetData>
    <row r="1" spans="1:15" x14ac:dyDescent="0.25">
      <c r="A1" s="1" t="s">
        <v>0</v>
      </c>
      <c r="B1" s="4" t="s">
        <v>83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s="5" customFormat="1" x14ac:dyDescent="0.25">
      <c r="A2" s="1097">
        <v>43224</v>
      </c>
      <c r="B2" s="1110">
        <v>842.5</v>
      </c>
      <c r="C2" s="1099">
        <v>5792.34</v>
      </c>
      <c r="D2" s="1112"/>
      <c r="E2" s="1112"/>
      <c r="F2" s="1112"/>
      <c r="G2" s="1112"/>
    </row>
    <row r="3" spans="1:15" s="5" customFormat="1" ht="15.75" thickBot="1" x14ac:dyDescent="0.3">
      <c r="A3" s="1097">
        <v>43227</v>
      </c>
      <c r="B3" s="1110">
        <v>850</v>
      </c>
      <c r="C3" s="1099">
        <v>5885.09</v>
      </c>
      <c r="D3" s="1112">
        <f>(B3-B2)/B2</f>
        <v>8.9020771513353119E-3</v>
      </c>
      <c r="E3" s="1112">
        <f>(C3-C2)/C2</f>
        <v>1.6012526888960248E-2</v>
      </c>
      <c r="F3" s="1113">
        <f>I12</f>
        <v>0.18855782882817684</v>
      </c>
      <c r="G3" s="1113">
        <f>K7</f>
        <v>0.16135262537144021</v>
      </c>
      <c r="I3" s="734" t="s">
        <v>673</v>
      </c>
      <c r="J3" s="734"/>
      <c r="K3" s="734"/>
      <c r="L3" s="734"/>
      <c r="M3" s="734"/>
      <c r="N3" s="734"/>
      <c r="O3" s="734"/>
    </row>
    <row r="4" spans="1:15" s="5" customFormat="1" ht="15.75" thickTop="1" x14ac:dyDescent="0.25">
      <c r="A4" s="1097">
        <v>43228</v>
      </c>
      <c r="B4" s="1110">
        <v>850</v>
      </c>
      <c r="C4" s="1099">
        <v>5774.71</v>
      </c>
      <c r="D4" s="1112">
        <f t="shared" ref="D4:D67" si="0">(B4-B3)/B3</f>
        <v>0</v>
      </c>
      <c r="E4" s="1112">
        <f t="shared" ref="E4:E67" si="1">(C4-C3)/C3</f>
        <v>-1.875587289234321E-2</v>
      </c>
      <c r="F4" s="1112"/>
      <c r="G4" s="1112"/>
      <c r="I4" s="735" t="s">
        <v>664</v>
      </c>
      <c r="J4" s="736"/>
      <c r="K4" s="739" t="s">
        <v>665</v>
      </c>
      <c r="L4" s="740"/>
      <c r="M4" s="119" t="s">
        <v>666</v>
      </c>
      <c r="N4" s="740" t="s">
        <v>667</v>
      </c>
      <c r="O4" s="742" t="s">
        <v>630</v>
      </c>
    </row>
    <row r="5" spans="1:15" s="5" customFormat="1" ht="15.75" thickBot="1" x14ac:dyDescent="0.3">
      <c r="A5" s="1097">
        <v>43229</v>
      </c>
      <c r="B5" s="1110">
        <v>865</v>
      </c>
      <c r="C5" s="1099">
        <v>5907.93</v>
      </c>
      <c r="D5" s="1112">
        <f t="shared" si="0"/>
        <v>1.7647058823529412E-2</v>
      </c>
      <c r="E5" s="1112">
        <f t="shared" si="1"/>
        <v>2.3069556739645846E-2</v>
      </c>
      <c r="F5" s="1112"/>
      <c r="G5" s="1112"/>
      <c r="I5" s="737"/>
      <c r="J5" s="738"/>
      <c r="K5" s="120" t="s">
        <v>668</v>
      </c>
      <c r="L5" s="121" t="s">
        <v>669</v>
      </c>
      <c r="M5" s="121" t="s">
        <v>670</v>
      </c>
      <c r="N5" s="741"/>
      <c r="O5" s="743"/>
    </row>
    <row r="6" spans="1:15" s="5" customFormat="1" ht="12.75" customHeight="1" thickTop="1" x14ac:dyDescent="0.25">
      <c r="A6" s="1097">
        <v>43231</v>
      </c>
      <c r="B6" s="1110">
        <v>865</v>
      </c>
      <c r="C6" s="1099">
        <v>5956.83</v>
      </c>
      <c r="D6" s="1112">
        <f t="shared" si="0"/>
        <v>0</v>
      </c>
      <c r="E6" s="1112">
        <f t="shared" si="1"/>
        <v>8.277010729646362E-3</v>
      </c>
      <c r="F6" s="1112"/>
      <c r="G6" s="1112"/>
      <c r="I6" s="744" t="s">
        <v>671</v>
      </c>
      <c r="J6" s="122" t="s">
        <v>672</v>
      </c>
      <c r="K6" s="123">
        <v>1200413.3158829489</v>
      </c>
      <c r="L6" s="124">
        <v>2034690.2397968841</v>
      </c>
      <c r="M6" s="125"/>
      <c r="N6" s="124">
        <v>0.58997349690082646</v>
      </c>
      <c r="O6" s="126">
        <v>0.5575400719568876</v>
      </c>
    </row>
    <row r="7" spans="1:15" s="5" customFormat="1" ht="15.75" thickBot="1" x14ac:dyDescent="0.3">
      <c r="A7" s="1097">
        <v>43234</v>
      </c>
      <c r="B7" s="1110">
        <v>862.5</v>
      </c>
      <c r="C7" s="1099">
        <v>5947.15</v>
      </c>
      <c r="D7" s="1112">
        <f t="shared" si="0"/>
        <v>-2.8901734104046241E-3</v>
      </c>
      <c r="E7" s="1112">
        <f t="shared" si="1"/>
        <v>-1.6250253910217835E-3</v>
      </c>
      <c r="F7" s="1112"/>
      <c r="G7" s="1112"/>
      <c r="I7" s="745"/>
      <c r="J7" s="127" t="s">
        <v>679</v>
      </c>
      <c r="K7" s="128">
        <v>0.16135262537144021</v>
      </c>
      <c r="L7" s="129">
        <v>0.19075741848432012</v>
      </c>
      <c r="M7" s="129">
        <v>0.11133930222237265</v>
      </c>
      <c r="N7" s="129">
        <v>0.84585242688584128</v>
      </c>
      <c r="O7" s="130">
        <v>0.40117203970944837</v>
      </c>
    </row>
    <row r="8" spans="1:15" s="5" customFormat="1" ht="15.75" thickTop="1" x14ac:dyDescent="0.25">
      <c r="A8" s="1097">
        <v>43235</v>
      </c>
      <c r="B8" s="1110">
        <v>857.5</v>
      </c>
      <c r="C8" s="1099">
        <v>5838.11</v>
      </c>
      <c r="D8" s="1112">
        <f t="shared" si="0"/>
        <v>-5.7971014492753624E-3</v>
      </c>
      <c r="E8" s="1112">
        <f t="shared" si="1"/>
        <v>-1.8334832650933636E-2</v>
      </c>
      <c r="F8" s="1112"/>
      <c r="G8" s="1112"/>
      <c r="I8" s="746" t="s">
        <v>680</v>
      </c>
      <c r="J8" s="746"/>
      <c r="K8" s="746"/>
      <c r="L8" s="746"/>
      <c r="M8" s="746"/>
      <c r="N8" s="746"/>
      <c r="O8" s="746"/>
    </row>
    <row r="9" spans="1:15" s="5" customFormat="1" x14ac:dyDescent="0.25">
      <c r="A9" s="1097">
        <v>43236</v>
      </c>
      <c r="B9" s="1110">
        <v>852.5</v>
      </c>
      <c r="C9" s="1099">
        <v>5841.46</v>
      </c>
      <c r="D9" s="1112">
        <f t="shared" si="0"/>
        <v>-5.8309037900874635E-3</v>
      </c>
      <c r="E9" s="1112">
        <f t="shared" si="1"/>
        <v>5.738158410856191E-4</v>
      </c>
      <c r="F9" s="1112"/>
      <c r="G9" s="1112"/>
      <c r="I9"/>
      <c r="J9"/>
      <c r="K9"/>
      <c r="L9"/>
      <c r="M9"/>
      <c r="N9"/>
      <c r="O9"/>
    </row>
    <row r="10" spans="1:15" s="5" customFormat="1" ht="15.75" thickBot="1" x14ac:dyDescent="0.3">
      <c r="A10" s="1097">
        <v>43237</v>
      </c>
      <c r="B10" s="1110">
        <v>850</v>
      </c>
      <c r="C10" s="1099">
        <v>5815.91</v>
      </c>
      <c r="D10" s="1112">
        <f t="shared" si="0"/>
        <v>-2.9325513196480938E-3</v>
      </c>
      <c r="E10" s="1112">
        <f t="shared" si="1"/>
        <v>-4.3739065233691886E-3</v>
      </c>
      <c r="F10" s="1112"/>
      <c r="G10" s="1112"/>
      <c r="I10" s="734" t="s">
        <v>674</v>
      </c>
      <c r="J10" s="734"/>
      <c r="K10" s="118"/>
      <c r="L10"/>
      <c r="M10"/>
      <c r="N10"/>
      <c r="O10"/>
    </row>
    <row r="11" spans="1:15" s="5" customFormat="1" ht="16.5" thickTop="1" thickBot="1" x14ac:dyDescent="0.3">
      <c r="A11" s="1097">
        <v>43238</v>
      </c>
      <c r="B11" s="1110">
        <v>847.5</v>
      </c>
      <c r="C11" s="1099">
        <v>5783.31</v>
      </c>
      <c r="D11" s="1112">
        <f t="shared" si="0"/>
        <v>-2.9411764705882353E-3</v>
      </c>
      <c r="E11" s="1112">
        <f t="shared" si="1"/>
        <v>-5.6053136998336379E-3</v>
      </c>
      <c r="F11" s="1112"/>
      <c r="G11" s="1112"/>
      <c r="I11" s="526" t="s">
        <v>675</v>
      </c>
      <c r="J11" s="527" t="s">
        <v>676</v>
      </c>
      <c r="K11" s="118"/>
      <c r="L11"/>
      <c r="M11"/>
      <c r="N11"/>
      <c r="O11"/>
    </row>
    <row r="12" spans="1:15" s="5" customFormat="1" ht="16.5" thickTop="1" thickBot="1" x14ac:dyDescent="0.3">
      <c r="A12" s="1097">
        <v>43241</v>
      </c>
      <c r="B12" s="1110">
        <v>842.5</v>
      </c>
      <c r="C12" s="1099">
        <v>5733.85</v>
      </c>
      <c r="D12" s="1112">
        <f t="shared" si="0"/>
        <v>-5.8997050147492625E-3</v>
      </c>
      <c r="E12" s="1112">
        <f t="shared" si="1"/>
        <v>-8.5521958878220315E-3</v>
      </c>
      <c r="F12" s="1112"/>
      <c r="G12" s="1112"/>
      <c r="I12" s="528">
        <v>0.18855782882817684</v>
      </c>
      <c r="J12" s="529">
        <v>2</v>
      </c>
      <c r="K12" s="118"/>
      <c r="L12"/>
      <c r="M12"/>
      <c r="N12"/>
      <c r="O12"/>
    </row>
    <row r="13" spans="1:15" ht="15.75" thickTop="1" x14ac:dyDescent="0.25">
      <c r="A13" s="1097">
        <v>43242</v>
      </c>
      <c r="B13" s="1110">
        <v>842.5</v>
      </c>
      <c r="C13" s="1099">
        <v>5751.11</v>
      </c>
      <c r="D13" s="1112">
        <f t="shared" si="0"/>
        <v>0</v>
      </c>
      <c r="E13" s="1112">
        <f t="shared" si="1"/>
        <v>3.0101938488100157E-3</v>
      </c>
      <c r="F13" s="638"/>
      <c r="G13" s="638"/>
    </row>
    <row r="14" spans="1:15" x14ac:dyDescent="0.25">
      <c r="A14" s="1097">
        <v>43243</v>
      </c>
      <c r="B14" s="1110">
        <v>840</v>
      </c>
      <c r="C14" s="1099">
        <v>5792</v>
      </c>
      <c r="D14" s="1112">
        <f t="shared" si="0"/>
        <v>-2.967359050445104E-3</v>
      </c>
      <c r="E14" s="1112">
        <f t="shared" si="1"/>
        <v>7.1099318218570554E-3</v>
      </c>
      <c r="F14" s="638"/>
      <c r="G14" s="638"/>
    </row>
    <row r="15" spans="1:15" x14ac:dyDescent="0.25">
      <c r="A15" s="1097">
        <v>43244</v>
      </c>
      <c r="B15" s="1110">
        <v>840</v>
      </c>
      <c r="C15" s="1099">
        <v>5946.53</v>
      </c>
      <c r="D15" s="1112">
        <f t="shared" si="0"/>
        <v>0</v>
      </c>
      <c r="E15" s="1112">
        <f t="shared" si="1"/>
        <v>2.6679903314917083E-2</v>
      </c>
      <c r="F15" s="638"/>
      <c r="G15" s="638"/>
    </row>
    <row r="16" spans="1:15" x14ac:dyDescent="0.25">
      <c r="A16" s="1097">
        <v>43245</v>
      </c>
      <c r="B16" s="1110">
        <v>840</v>
      </c>
      <c r="C16" s="1099">
        <v>5975.74</v>
      </c>
      <c r="D16" s="1112">
        <f t="shared" si="0"/>
        <v>0</v>
      </c>
      <c r="E16" s="1112">
        <f t="shared" si="1"/>
        <v>4.912108406078846E-3</v>
      </c>
      <c r="F16" s="638"/>
      <c r="G16" s="638"/>
    </row>
    <row r="17" spans="1:16" x14ac:dyDescent="0.25">
      <c r="A17" s="1097">
        <v>43248</v>
      </c>
      <c r="B17" s="1110">
        <v>850</v>
      </c>
      <c r="C17" s="1099">
        <v>6068.32</v>
      </c>
      <c r="D17" s="1112">
        <f t="shared" si="0"/>
        <v>1.1904761904761904E-2</v>
      </c>
      <c r="E17" s="1112">
        <f t="shared" si="1"/>
        <v>1.5492641915478238E-2</v>
      </c>
      <c r="F17" s="638"/>
      <c r="G17" s="638"/>
    </row>
    <row r="18" spans="1:16" x14ac:dyDescent="0.25">
      <c r="A18" s="1097">
        <v>43250</v>
      </c>
      <c r="B18" s="1110">
        <v>840</v>
      </c>
      <c r="C18" s="1099">
        <v>6011.05</v>
      </c>
      <c r="D18" s="1112">
        <f t="shared" si="0"/>
        <v>-1.1764705882352941E-2</v>
      </c>
      <c r="E18" s="1112">
        <f t="shared" si="1"/>
        <v>-9.4375379017585647E-3</v>
      </c>
      <c r="F18" s="638"/>
      <c r="G18" s="638"/>
    </row>
    <row r="19" spans="1:16" x14ac:dyDescent="0.25">
      <c r="A19" s="1097">
        <v>43251</v>
      </c>
      <c r="B19" s="1110">
        <v>840</v>
      </c>
      <c r="C19" s="1099">
        <v>5983.58</v>
      </c>
      <c r="D19" s="1112">
        <f t="shared" si="0"/>
        <v>0</v>
      </c>
      <c r="E19" s="1112">
        <f t="shared" si="1"/>
        <v>-4.569917069397236E-3</v>
      </c>
      <c r="F19" s="638"/>
      <c r="G19" s="638"/>
    </row>
    <row r="20" spans="1:16" x14ac:dyDescent="0.25">
      <c r="A20" s="1097">
        <v>43255</v>
      </c>
      <c r="B20" s="1110">
        <v>850</v>
      </c>
      <c r="C20" s="1099">
        <v>6014.81</v>
      </c>
      <c r="D20" s="1112">
        <f t="shared" si="0"/>
        <v>1.1904761904761904E-2</v>
      </c>
      <c r="E20" s="1112">
        <f t="shared" si="1"/>
        <v>5.2192834390115067E-3</v>
      </c>
      <c r="F20" s="638"/>
      <c r="G20" s="638"/>
    </row>
    <row r="21" spans="1:16" x14ac:dyDescent="0.25">
      <c r="A21" s="1097">
        <v>43256</v>
      </c>
      <c r="B21" s="1110">
        <v>852.5</v>
      </c>
      <c r="C21" s="1099">
        <v>6088.79</v>
      </c>
      <c r="D21" s="1112">
        <f t="shared" si="0"/>
        <v>2.9411764705882353E-3</v>
      </c>
      <c r="E21" s="1112">
        <f t="shared" si="1"/>
        <v>1.2299640387643094E-2</v>
      </c>
      <c r="F21" s="638"/>
      <c r="G21" s="638"/>
    </row>
    <row r="22" spans="1:16" x14ac:dyDescent="0.25">
      <c r="A22" s="1097">
        <v>43257</v>
      </c>
      <c r="B22" s="1110">
        <v>852.5</v>
      </c>
      <c r="C22" s="1099">
        <v>6069.71</v>
      </c>
      <c r="D22" s="1112">
        <f t="shared" si="0"/>
        <v>0</v>
      </c>
      <c r="E22" s="1112">
        <f t="shared" si="1"/>
        <v>-3.133627535191709E-3</v>
      </c>
      <c r="F22" s="638"/>
      <c r="G22" s="638"/>
      <c r="P22" s="118"/>
    </row>
    <row r="23" spans="1:16" x14ac:dyDescent="0.25">
      <c r="A23" s="1097">
        <v>43258</v>
      </c>
      <c r="B23" s="1110">
        <v>862.5</v>
      </c>
      <c r="C23" s="1099">
        <v>6106.69</v>
      </c>
      <c r="D23" s="1112">
        <f t="shared" si="0"/>
        <v>1.1730205278592375E-2</v>
      </c>
      <c r="E23" s="1112">
        <f t="shared" si="1"/>
        <v>6.0925480789032031E-3</v>
      </c>
      <c r="F23" s="638"/>
      <c r="G23" s="638"/>
      <c r="P23" s="118"/>
    </row>
    <row r="24" spans="1:16" x14ac:dyDescent="0.25">
      <c r="A24" s="1097">
        <v>43259</v>
      </c>
      <c r="B24" s="1110">
        <v>855</v>
      </c>
      <c r="C24" s="1099">
        <v>5993.62</v>
      </c>
      <c r="D24" s="1112">
        <f t="shared" si="0"/>
        <v>-8.6956521739130436E-3</v>
      </c>
      <c r="E24" s="1112">
        <f t="shared" si="1"/>
        <v>-1.8515758946335857E-2</v>
      </c>
      <c r="F24" s="638"/>
      <c r="G24" s="638"/>
      <c r="P24" s="118"/>
    </row>
    <row r="25" spans="1:16" x14ac:dyDescent="0.25">
      <c r="A25" s="1097">
        <v>43271</v>
      </c>
      <c r="B25" s="1110">
        <v>867.5</v>
      </c>
      <c r="C25" s="1099">
        <v>5884.03</v>
      </c>
      <c r="D25" s="1112">
        <f t="shared" si="0"/>
        <v>1.4619883040935672E-2</v>
      </c>
      <c r="E25" s="1112">
        <f t="shared" si="1"/>
        <v>-1.8284442457146124E-2</v>
      </c>
      <c r="F25" s="638"/>
      <c r="G25" s="638"/>
      <c r="P25" s="118"/>
    </row>
    <row r="26" spans="1:16" x14ac:dyDescent="0.25">
      <c r="A26" s="1097">
        <v>43272</v>
      </c>
      <c r="B26" s="1110">
        <v>865</v>
      </c>
      <c r="C26" s="1099">
        <v>5822.33</v>
      </c>
      <c r="D26" s="1112">
        <f t="shared" si="0"/>
        <v>-2.881844380403458E-3</v>
      </c>
      <c r="E26" s="1112">
        <f t="shared" si="1"/>
        <v>-1.0486010438423975E-2</v>
      </c>
      <c r="F26" s="638"/>
      <c r="G26" s="638"/>
      <c r="P26" s="118"/>
    </row>
    <row r="27" spans="1:16" ht="15.75" customHeight="1" x14ac:dyDescent="0.25">
      <c r="A27" s="1097">
        <v>43273</v>
      </c>
      <c r="B27" s="1110">
        <v>832.5</v>
      </c>
      <c r="C27" s="1099">
        <v>5821.81</v>
      </c>
      <c r="D27" s="1112">
        <f t="shared" si="0"/>
        <v>-3.7572254335260118E-2</v>
      </c>
      <c r="E27" s="1112">
        <f t="shared" si="1"/>
        <v>-8.9311323817016047E-5</v>
      </c>
      <c r="F27" s="638"/>
      <c r="G27" s="638"/>
      <c r="P27" s="118"/>
    </row>
    <row r="28" spans="1:16" x14ac:dyDescent="0.25">
      <c r="A28" s="1097">
        <v>43276</v>
      </c>
      <c r="B28" s="1110">
        <v>820</v>
      </c>
      <c r="C28" s="1099">
        <v>5859.08</v>
      </c>
      <c r="D28" s="1112">
        <f t="shared" si="0"/>
        <v>-1.5015015015015015E-2</v>
      </c>
      <c r="E28" s="1112">
        <f t="shared" si="1"/>
        <v>6.4017891343069464E-3</v>
      </c>
      <c r="F28" s="638"/>
      <c r="G28" s="638"/>
    </row>
    <row r="29" spans="1:16" x14ac:dyDescent="0.25">
      <c r="A29" s="1097">
        <v>43277</v>
      </c>
      <c r="B29" s="1110">
        <v>817.5</v>
      </c>
      <c r="C29" s="1099">
        <v>5825.64</v>
      </c>
      <c r="D29" s="1112">
        <f t="shared" si="0"/>
        <v>-3.0487804878048782E-3</v>
      </c>
      <c r="E29" s="1112">
        <f t="shared" si="1"/>
        <v>-5.7073806809259473E-3</v>
      </c>
      <c r="F29" s="638"/>
      <c r="G29" s="638"/>
    </row>
    <row r="30" spans="1:16" x14ac:dyDescent="0.25">
      <c r="A30" s="1097">
        <v>43278</v>
      </c>
      <c r="B30" s="1110">
        <v>805</v>
      </c>
      <c r="C30" s="1099">
        <v>5787.55</v>
      </c>
      <c r="D30" s="1112">
        <f t="shared" si="0"/>
        <v>-1.5290519877675841E-2</v>
      </c>
      <c r="E30" s="1112">
        <f t="shared" si="1"/>
        <v>-6.5383374187214013E-3</v>
      </c>
      <c r="F30" s="638"/>
      <c r="G30" s="638"/>
    </row>
    <row r="31" spans="1:16" x14ac:dyDescent="0.25">
      <c r="A31" s="1097">
        <v>43279</v>
      </c>
      <c r="B31" s="1110">
        <v>785</v>
      </c>
      <c r="C31" s="1099">
        <v>5667.31</v>
      </c>
      <c r="D31" s="1112">
        <f t="shared" si="0"/>
        <v>-2.4844720496894408E-2</v>
      </c>
      <c r="E31" s="1112">
        <f t="shared" si="1"/>
        <v>-2.077563044811704E-2</v>
      </c>
      <c r="F31" s="638"/>
      <c r="G31" s="638"/>
    </row>
    <row r="32" spans="1:16" x14ac:dyDescent="0.25">
      <c r="A32" s="1097">
        <v>43280</v>
      </c>
      <c r="B32" s="1110">
        <v>765</v>
      </c>
      <c r="C32" s="1099">
        <v>5799.23</v>
      </c>
      <c r="D32" s="1112">
        <f t="shared" si="0"/>
        <v>-2.5477707006369428E-2</v>
      </c>
      <c r="E32" s="1112">
        <f t="shared" si="1"/>
        <v>2.3277357335314136E-2</v>
      </c>
      <c r="F32" s="638"/>
      <c r="G32" s="638"/>
    </row>
    <row r="33" spans="1:7" x14ac:dyDescent="0.25">
      <c r="A33" s="1097">
        <v>43283</v>
      </c>
      <c r="B33" s="1110">
        <v>772.5</v>
      </c>
      <c r="C33" s="1099">
        <v>5746.77</v>
      </c>
      <c r="D33" s="1112">
        <f t="shared" si="0"/>
        <v>9.8039215686274508E-3</v>
      </c>
      <c r="E33" s="1112">
        <f t="shared" si="1"/>
        <v>-9.0460285244763749E-3</v>
      </c>
      <c r="F33" s="638"/>
      <c r="G33" s="638"/>
    </row>
    <row r="34" spans="1:7" x14ac:dyDescent="0.25">
      <c r="A34" s="1097">
        <v>43284</v>
      </c>
      <c r="B34" s="1110">
        <v>760</v>
      </c>
      <c r="C34" s="1099">
        <v>5633.93</v>
      </c>
      <c r="D34" s="1112">
        <f t="shared" si="0"/>
        <v>-1.6181229773462782E-2</v>
      </c>
      <c r="E34" s="1112">
        <f t="shared" si="1"/>
        <v>-1.963537778613032E-2</v>
      </c>
      <c r="F34" s="638"/>
      <c r="G34" s="638"/>
    </row>
    <row r="35" spans="1:7" x14ac:dyDescent="0.25">
      <c r="A35" s="1097">
        <v>43285</v>
      </c>
      <c r="B35" s="1110">
        <v>815</v>
      </c>
      <c r="C35" s="1099">
        <v>5733.63</v>
      </c>
      <c r="D35" s="1112">
        <f t="shared" si="0"/>
        <v>7.2368421052631582E-2</v>
      </c>
      <c r="E35" s="1112">
        <f t="shared" si="1"/>
        <v>1.7696350504887319E-2</v>
      </c>
      <c r="F35" s="638"/>
      <c r="G35" s="638"/>
    </row>
    <row r="36" spans="1:7" x14ac:dyDescent="0.25">
      <c r="A36" s="1097">
        <v>43286</v>
      </c>
      <c r="B36" s="1110">
        <v>775</v>
      </c>
      <c r="C36" s="1099">
        <v>5739.33</v>
      </c>
      <c r="D36" s="1112">
        <f t="shared" si="0"/>
        <v>-4.9079754601226995E-2</v>
      </c>
      <c r="E36" s="1112">
        <f t="shared" si="1"/>
        <v>9.9413460582559697E-4</v>
      </c>
      <c r="F36" s="638"/>
      <c r="G36" s="638"/>
    </row>
    <row r="37" spans="1:7" x14ac:dyDescent="0.25">
      <c r="A37" s="1097">
        <v>43287</v>
      </c>
      <c r="B37" s="1110">
        <v>802.5</v>
      </c>
      <c r="C37" s="1099">
        <v>5694.91</v>
      </c>
      <c r="D37" s="1112">
        <f t="shared" si="0"/>
        <v>3.5483870967741936E-2</v>
      </c>
      <c r="E37" s="1112">
        <f t="shared" si="1"/>
        <v>-7.7395793585662565E-3</v>
      </c>
      <c r="F37" s="638"/>
      <c r="G37" s="638"/>
    </row>
    <row r="38" spans="1:7" x14ac:dyDescent="0.25">
      <c r="A38" s="1097">
        <v>43290</v>
      </c>
      <c r="B38" s="1110">
        <v>800</v>
      </c>
      <c r="C38" s="1099">
        <v>5807.37</v>
      </c>
      <c r="D38" s="1112">
        <f t="shared" si="0"/>
        <v>-3.1152647975077881E-3</v>
      </c>
      <c r="E38" s="1112">
        <f t="shared" si="1"/>
        <v>1.9747458695572019E-2</v>
      </c>
      <c r="F38" s="638"/>
      <c r="G38" s="638"/>
    </row>
    <row r="39" spans="1:7" x14ac:dyDescent="0.25">
      <c r="A39" s="1097">
        <v>43291</v>
      </c>
      <c r="B39" s="1110">
        <v>805</v>
      </c>
      <c r="C39" s="1099">
        <v>5881.75</v>
      </c>
      <c r="D39" s="1112">
        <f t="shared" si="0"/>
        <v>6.2500000000000003E-3</v>
      </c>
      <c r="E39" s="1112">
        <f t="shared" si="1"/>
        <v>1.280786311187338E-2</v>
      </c>
      <c r="F39" s="638"/>
      <c r="G39" s="638"/>
    </row>
    <row r="40" spans="1:7" x14ac:dyDescent="0.25">
      <c r="A40" s="1097">
        <v>43292</v>
      </c>
      <c r="B40" s="1110">
        <v>807.5</v>
      </c>
      <c r="C40" s="1099">
        <v>5893.35</v>
      </c>
      <c r="D40" s="1112">
        <f t="shared" si="0"/>
        <v>3.105590062111801E-3</v>
      </c>
      <c r="E40" s="1112">
        <f t="shared" si="1"/>
        <v>1.9722021507205109E-3</v>
      </c>
      <c r="F40" s="638"/>
      <c r="G40" s="638"/>
    </row>
    <row r="41" spans="1:7" x14ac:dyDescent="0.25">
      <c r="A41" s="1097">
        <v>43293</v>
      </c>
      <c r="B41" s="1110">
        <v>812.5</v>
      </c>
      <c r="C41" s="1099">
        <v>5907.87</v>
      </c>
      <c r="D41" s="1112">
        <f t="shared" si="0"/>
        <v>6.1919504643962852E-3</v>
      </c>
      <c r="E41" s="1112">
        <f t="shared" si="1"/>
        <v>2.46379393723426E-3</v>
      </c>
      <c r="F41" s="638"/>
      <c r="G41" s="638"/>
    </row>
    <row r="42" spans="1:7" x14ac:dyDescent="0.25">
      <c r="A42" s="1097">
        <v>43294</v>
      </c>
      <c r="B42" s="1110">
        <v>825</v>
      </c>
      <c r="C42" s="1099">
        <v>5944.07</v>
      </c>
      <c r="D42" s="1112">
        <f t="shared" si="0"/>
        <v>1.5384615384615385E-2</v>
      </c>
      <c r="E42" s="1112">
        <f t="shared" si="1"/>
        <v>6.1274198653659979E-3</v>
      </c>
      <c r="F42" s="638"/>
      <c r="G42" s="638"/>
    </row>
    <row r="43" spans="1:7" x14ac:dyDescent="0.25">
      <c r="A43" s="1097">
        <v>43297</v>
      </c>
      <c r="B43" s="1110">
        <v>842.5</v>
      </c>
      <c r="C43" s="1099">
        <v>5905.15</v>
      </c>
      <c r="D43" s="1112">
        <f t="shared" si="0"/>
        <v>2.1212121212121213E-2</v>
      </c>
      <c r="E43" s="1112">
        <f t="shared" si="1"/>
        <v>-6.547702163669014E-3</v>
      </c>
      <c r="F43" s="638"/>
      <c r="G43" s="638"/>
    </row>
    <row r="44" spans="1:7" x14ac:dyDescent="0.25">
      <c r="A44" s="1097">
        <v>43298</v>
      </c>
      <c r="B44" s="1110">
        <v>842.5</v>
      </c>
      <c r="C44" s="1099">
        <v>5861.5</v>
      </c>
      <c r="D44" s="1112">
        <f t="shared" si="0"/>
        <v>0</v>
      </c>
      <c r="E44" s="1112">
        <f t="shared" si="1"/>
        <v>-7.3918528741860308E-3</v>
      </c>
      <c r="F44" s="638"/>
      <c r="G44" s="638"/>
    </row>
    <row r="45" spans="1:7" x14ac:dyDescent="0.25">
      <c r="A45" s="1097">
        <v>43299</v>
      </c>
      <c r="B45" s="1110">
        <v>850</v>
      </c>
      <c r="C45" s="1099">
        <v>5890.73</v>
      </c>
      <c r="D45" s="1112">
        <f t="shared" si="0"/>
        <v>8.9020771513353119E-3</v>
      </c>
      <c r="E45" s="1112">
        <f t="shared" si="1"/>
        <v>4.9867781284653355E-3</v>
      </c>
      <c r="F45" s="638"/>
      <c r="G45" s="638"/>
    </row>
    <row r="46" spans="1:7" x14ac:dyDescent="0.25">
      <c r="A46" s="1097">
        <v>43300</v>
      </c>
      <c r="B46" s="1110">
        <v>860</v>
      </c>
      <c r="C46" s="1099">
        <v>5871.07</v>
      </c>
      <c r="D46" s="1112">
        <f t="shared" si="0"/>
        <v>1.1764705882352941E-2</v>
      </c>
      <c r="E46" s="1112">
        <f t="shared" si="1"/>
        <v>-3.3374471415257285E-3</v>
      </c>
      <c r="F46" s="638"/>
      <c r="G46" s="638"/>
    </row>
    <row r="47" spans="1:7" x14ac:dyDescent="0.25">
      <c r="A47" s="1097">
        <v>43301</v>
      </c>
      <c r="B47" s="1110">
        <v>865</v>
      </c>
      <c r="C47" s="1099">
        <v>5872.78</v>
      </c>
      <c r="D47" s="1112">
        <f t="shared" si="0"/>
        <v>5.8139534883720929E-3</v>
      </c>
      <c r="E47" s="1112">
        <f t="shared" si="1"/>
        <v>2.9125866324197064E-4</v>
      </c>
      <c r="F47" s="638"/>
      <c r="G47" s="638"/>
    </row>
    <row r="48" spans="1:7" x14ac:dyDescent="0.25">
      <c r="A48" s="1097">
        <v>43304</v>
      </c>
      <c r="B48" s="1110">
        <v>880</v>
      </c>
      <c r="C48" s="1099">
        <v>5915.79</v>
      </c>
      <c r="D48" s="1112">
        <f t="shared" si="0"/>
        <v>1.7341040462427744E-2</v>
      </c>
      <c r="E48" s="1112">
        <f t="shared" si="1"/>
        <v>7.3236184566764324E-3</v>
      </c>
      <c r="F48" s="638"/>
      <c r="G48" s="638"/>
    </row>
    <row r="49" spans="1:7" x14ac:dyDescent="0.25">
      <c r="A49" s="1097">
        <v>43305</v>
      </c>
      <c r="B49" s="1110">
        <v>895</v>
      </c>
      <c r="C49" s="1099">
        <v>5931.84</v>
      </c>
      <c r="D49" s="1112">
        <f t="shared" si="0"/>
        <v>1.7045454545454544E-2</v>
      </c>
      <c r="E49" s="1112">
        <f t="shared" si="1"/>
        <v>2.7130780504379267E-3</v>
      </c>
      <c r="F49" s="638"/>
      <c r="G49" s="638"/>
    </row>
    <row r="50" spans="1:7" x14ac:dyDescent="0.25">
      <c r="A50" s="1097">
        <v>43306</v>
      </c>
      <c r="B50" s="1110">
        <v>892.5</v>
      </c>
      <c r="C50" s="1099">
        <v>5933.88</v>
      </c>
      <c r="D50" s="1112">
        <f t="shared" si="0"/>
        <v>-2.7932960893854749E-3</v>
      </c>
      <c r="E50" s="1112">
        <f t="shared" si="1"/>
        <v>3.4390678103252337E-4</v>
      </c>
      <c r="F50" s="638"/>
      <c r="G50" s="638"/>
    </row>
    <row r="51" spans="1:7" x14ac:dyDescent="0.25">
      <c r="A51" s="1097">
        <v>43307</v>
      </c>
      <c r="B51" s="1110">
        <v>895</v>
      </c>
      <c r="C51" s="1099">
        <v>5946.13</v>
      </c>
      <c r="D51" s="1112">
        <f t="shared" si="0"/>
        <v>2.8011204481792717E-3</v>
      </c>
      <c r="E51" s="1112">
        <f t="shared" si="1"/>
        <v>2.0644165369033416E-3</v>
      </c>
      <c r="F51" s="638"/>
      <c r="G51" s="638"/>
    </row>
    <row r="52" spans="1:7" x14ac:dyDescent="0.25">
      <c r="A52" s="1097">
        <v>43308</v>
      </c>
      <c r="B52" s="1110">
        <v>895</v>
      </c>
      <c r="C52" s="1099">
        <v>5989.13</v>
      </c>
      <c r="D52" s="1112">
        <f t="shared" si="0"/>
        <v>0</v>
      </c>
      <c r="E52" s="1112">
        <f t="shared" si="1"/>
        <v>7.2315943311027512E-3</v>
      </c>
      <c r="F52" s="638"/>
      <c r="G52" s="638"/>
    </row>
    <row r="53" spans="1:7" x14ac:dyDescent="0.25">
      <c r="A53" s="1097">
        <v>43311</v>
      </c>
      <c r="B53" s="1110">
        <v>897.5</v>
      </c>
      <c r="C53" s="1099">
        <v>6027.93</v>
      </c>
      <c r="D53" s="1112">
        <f t="shared" si="0"/>
        <v>2.7932960893854749E-3</v>
      </c>
      <c r="E53" s="1112">
        <f t="shared" si="1"/>
        <v>6.4784033741127978E-3</v>
      </c>
      <c r="F53" s="638"/>
      <c r="G53" s="638"/>
    </row>
    <row r="54" spans="1:7" x14ac:dyDescent="0.25">
      <c r="A54" s="1097">
        <v>43312</v>
      </c>
      <c r="B54" s="1110">
        <v>897.5</v>
      </c>
      <c r="C54" s="1099">
        <v>5936.44</v>
      </c>
      <c r="D54" s="1112">
        <f t="shared" si="0"/>
        <v>0</v>
      </c>
      <c r="E54" s="1112">
        <f t="shared" si="1"/>
        <v>-1.5177681227220735E-2</v>
      </c>
      <c r="F54" s="638"/>
      <c r="G54" s="638"/>
    </row>
    <row r="55" spans="1:7" x14ac:dyDescent="0.25">
      <c r="A55" s="1097">
        <v>43313</v>
      </c>
      <c r="B55" s="1110">
        <v>895</v>
      </c>
      <c r="C55" s="1099">
        <v>6033.41</v>
      </c>
      <c r="D55" s="1112">
        <f t="shared" si="0"/>
        <v>-2.7855153203342618E-3</v>
      </c>
      <c r="E55" s="1112">
        <f t="shared" si="1"/>
        <v>1.6334705648503187E-2</v>
      </c>
      <c r="F55" s="638"/>
      <c r="G55" s="638"/>
    </row>
    <row r="56" spans="1:7" x14ac:dyDescent="0.25">
      <c r="A56" s="1097">
        <v>43314</v>
      </c>
      <c r="B56" s="1110">
        <v>897.5</v>
      </c>
      <c r="C56" s="1099">
        <v>6011.72</v>
      </c>
      <c r="D56" s="1112">
        <f t="shared" si="0"/>
        <v>2.7932960893854749E-3</v>
      </c>
      <c r="E56" s="1112">
        <f t="shared" si="1"/>
        <v>-3.5949819422183477E-3</v>
      </c>
      <c r="F56" s="638"/>
      <c r="G56" s="638"/>
    </row>
    <row r="57" spans="1:7" x14ac:dyDescent="0.25">
      <c r="A57" s="1097">
        <v>43315</v>
      </c>
      <c r="B57" s="1110">
        <v>892.5</v>
      </c>
      <c r="C57" s="1099">
        <v>6007.53</v>
      </c>
      <c r="D57" s="1112">
        <f t="shared" si="0"/>
        <v>-5.5710306406685237E-3</v>
      </c>
      <c r="E57" s="1112">
        <f t="shared" si="1"/>
        <v>-6.9697191485972552E-4</v>
      </c>
      <c r="F57" s="638"/>
      <c r="G57" s="638"/>
    </row>
    <row r="58" spans="1:7" x14ac:dyDescent="0.25">
      <c r="A58" s="1097">
        <v>43318</v>
      </c>
      <c r="B58" s="1110">
        <v>895</v>
      </c>
      <c r="C58" s="1099">
        <v>6101.13</v>
      </c>
      <c r="D58" s="1112">
        <f t="shared" si="0"/>
        <v>2.8011204481792717E-3</v>
      </c>
      <c r="E58" s="1112">
        <f t="shared" si="1"/>
        <v>1.5580446539592872E-2</v>
      </c>
      <c r="F58" s="638"/>
      <c r="G58" s="638"/>
    </row>
    <row r="59" spans="1:7" x14ac:dyDescent="0.25">
      <c r="A59" s="1097">
        <v>43319</v>
      </c>
      <c r="B59" s="1110">
        <v>897.5</v>
      </c>
      <c r="C59" s="1099">
        <v>6091.25</v>
      </c>
      <c r="D59" s="1112">
        <f t="shared" si="0"/>
        <v>2.7932960893854749E-3</v>
      </c>
      <c r="E59" s="1112">
        <f t="shared" si="1"/>
        <v>-1.6193721490937102E-3</v>
      </c>
      <c r="F59" s="638"/>
      <c r="G59" s="638"/>
    </row>
    <row r="60" spans="1:7" x14ac:dyDescent="0.25">
      <c r="A60" s="1097">
        <v>43320</v>
      </c>
      <c r="B60" s="1110">
        <v>897.5</v>
      </c>
      <c r="C60" s="1099">
        <v>6094.82</v>
      </c>
      <c r="D60" s="1112">
        <f t="shared" si="0"/>
        <v>0</v>
      </c>
      <c r="E60" s="1112">
        <f t="shared" si="1"/>
        <v>5.860865996305699E-4</v>
      </c>
      <c r="F60" s="638"/>
      <c r="G60" s="638"/>
    </row>
    <row r="61" spans="1:7" x14ac:dyDescent="0.25">
      <c r="A61" s="1097">
        <v>43321</v>
      </c>
      <c r="B61" s="1110">
        <v>890</v>
      </c>
      <c r="C61" s="1099">
        <v>6065.25</v>
      </c>
      <c r="D61" s="1112">
        <f t="shared" si="0"/>
        <v>-8.356545961002786E-3</v>
      </c>
      <c r="E61" s="1112">
        <f t="shared" si="1"/>
        <v>-4.8516609186160884E-3</v>
      </c>
      <c r="F61" s="3" t="s">
        <v>16</v>
      </c>
      <c r="G61" s="3" t="s">
        <v>17</v>
      </c>
    </row>
    <row r="62" spans="1:7" x14ac:dyDescent="0.25">
      <c r="A62" s="1101">
        <v>43322</v>
      </c>
      <c r="B62" s="1110">
        <v>895</v>
      </c>
      <c r="C62" s="1099">
        <v>6077.17</v>
      </c>
      <c r="D62" s="1112">
        <f t="shared" si="0"/>
        <v>5.6179775280898875E-3</v>
      </c>
      <c r="E62" s="1112">
        <f t="shared" si="1"/>
        <v>1.9652940934009435E-3</v>
      </c>
      <c r="F62" s="638">
        <f>$F$3+$G$3*E62</f>
        <v>0.18887493418977408</v>
      </c>
      <c r="G62" s="638">
        <f>D62-F62</f>
        <v>-0.18325695666168418</v>
      </c>
    </row>
    <row r="63" spans="1:7" x14ac:dyDescent="0.25">
      <c r="A63" s="1101">
        <v>43325</v>
      </c>
      <c r="B63" s="1110">
        <v>892.5</v>
      </c>
      <c r="C63" s="1099">
        <v>5861.24</v>
      </c>
      <c r="D63" s="1112">
        <f t="shared" si="0"/>
        <v>-2.7932960893854749E-3</v>
      </c>
      <c r="E63" s="1112">
        <f t="shared" si="1"/>
        <v>-3.5531341068293351E-2</v>
      </c>
      <c r="F63" s="638">
        <f t="shared" ref="F63:F82" si="2">$F$3+$G$3*E63</f>
        <v>0.18282475366383963</v>
      </c>
      <c r="G63" s="638">
        <f t="shared" ref="G63:G82" si="3">D63-F63</f>
        <v>-0.1856180497532251</v>
      </c>
    </row>
    <row r="64" spans="1:7" x14ac:dyDescent="0.25">
      <c r="A64" s="1101">
        <v>43326</v>
      </c>
      <c r="B64" s="1110">
        <v>892.5</v>
      </c>
      <c r="C64" s="1099">
        <v>5769.87</v>
      </c>
      <c r="D64" s="1112">
        <f t="shared" si="0"/>
        <v>0</v>
      </c>
      <c r="E64" s="1112">
        <f t="shared" si="1"/>
        <v>-1.5588851505824688E-2</v>
      </c>
      <c r="F64" s="638">
        <f t="shared" si="2"/>
        <v>0.18604252671118651</v>
      </c>
      <c r="G64" s="638">
        <f t="shared" si="3"/>
        <v>-0.18604252671118651</v>
      </c>
    </row>
    <row r="65" spans="1:7" x14ac:dyDescent="0.25">
      <c r="A65" s="1101">
        <v>43327</v>
      </c>
      <c r="B65" s="1110">
        <v>890</v>
      </c>
      <c r="C65" s="1099">
        <v>5816.58</v>
      </c>
      <c r="D65" s="1112">
        <f t="shared" si="0"/>
        <v>-2.8011204481792717E-3</v>
      </c>
      <c r="E65" s="1112">
        <f t="shared" si="1"/>
        <v>8.0955030182655822E-3</v>
      </c>
      <c r="F65" s="638">
        <f t="shared" si="2"/>
        <v>0.18986405949387641</v>
      </c>
      <c r="G65" s="638">
        <f t="shared" si="3"/>
        <v>-0.19266517994205568</v>
      </c>
    </row>
    <row r="66" spans="1:7" x14ac:dyDescent="0.25">
      <c r="A66" s="1101">
        <v>43328</v>
      </c>
      <c r="B66" s="1110">
        <v>885</v>
      </c>
      <c r="C66" s="1099">
        <v>5783.79</v>
      </c>
      <c r="D66" s="1112">
        <f t="shared" si="0"/>
        <v>-5.6179775280898875E-3</v>
      </c>
      <c r="E66" s="1112">
        <f t="shared" si="1"/>
        <v>-5.6373332783181806E-3</v>
      </c>
      <c r="F66" s="638">
        <f t="shared" si="2"/>
        <v>0.18764823030362643</v>
      </c>
      <c r="G66" s="638">
        <f t="shared" si="3"/>
        <v>-0.19326620783171633</v>
      </c>
    </row>
    <row r="67" spans="1:7" x14ac:dyDescent="0.25">
      <c r="A67" s="1101">
        <v>43332</v>
      </c>
      <c r="B67" s="1110">
        <v>885</v>
      </c>
      <c r="C67" s="1099">
        <v>5892.19</v>
      </c>
      <c r="D67" s="1112">
        <f t="shared" si="0"/>
        <v>0</v>
      </c>
      <c r="E67" s="1112">
        <f t="shared" si="1"/>
        <v>1.8742035931456645E-2</v>
      </c>
      <c r="F67" s="638">
        <f t="shared" si="2"/>
        <v>0.19158190553052323</v>
      </c>
      <c r="G67" s="638">
        <f t="shared" si="3"/>
        <v>-0.19158190553052323</v>
      </c>
    </row>
    <row r="68" spans="1:7" x14ac:dyDescent="0.25">
      <c r="A68" s="1101">
        <v>43333</v>
      </c>
      <c r="B68" s="1110">
        <v>885</v>
      </c>
      <c r="C68" s="1099">
        <v>5944.3</v>
      </c>
      <c r="D68" s="1112">
        <f t="shared" ref="D68:D82" si="4">(B68-B67)/B67</f>
        <v>0</v>
      </c>
      <c r="E68" s="1112">
        <f t="shared" ref="E68:E82" si="5">(C68-C67)/C67</f>
        <v>8.8439103287573182E-3</v>
      </c>
      <c r="F68" s="638">
        <f t="shared" si="2"/>
        <v>0.18998481697827144</v>
      </c>
      <c r="G68" s="638">
        <f t="shared" si="3"/>
        <v>-0.18998481697827144</v>
      </c>
    </row>
    <row r="69" spans="1:7" x14ac:dyDescent="0.25">
      <c r="A69" s="1101">
        <v>43335</v>
      </c>
      <c r="B69" s="1110">
        <v>885</v>
      </c>
      <c r="C69" s="1099">
        <v>5982.98</v>
      </c>
      <c r="D69" s="1112">
        <f t="shared" si="4"/>
        <v>0</v>
      </c>
      <c r="E69" s="1112">
        <f t="shared" si="5"/>
        <v>6.5070740036672747E-3</v>
      </c>
      <c r="F69" s="638">
        <f t="shared" si="2"/>
        <v>0.18960776230215481</v>
      </c>
      <c r="G69" s="638">
        <f t="shared" si="3"/>
        <v>-0.18960776230215481</v>
      </c>
    </row>
    <row r="70" spans="1:7" x14ac:dyDescent="0.25">
      <c r="A70" s="1101">
        <v>43336</v>
      </c>
      <c r="B70" s="1110">
        <v>882.5</v>
      </c>
      <c r="C70" s="1099">
        <v>5968.75</v>
      </c>
      <c r="D70" s="1112">
        <f t="shared" si="4"/>
        <v>-2.8248587570621469E-3</v>
      </c>
      <c r="E70" s="1112">
        <f t="shared" si="5"/>
        <v>-2.3784134327708875E-3</v>
      </c>
      <c r="F70" s="638">
        <f t="shared" si="2"/>
        <v>0.18817406557658056</v>
      </c>
      <c r="G70" s="638">
        <f t="shared" si="3"/>
        <v>-0.19099892433364271</v>
      </c>
    </row>
    <row r="71" spans="1:7" x14ac:dyDescent="0.25">
      <c r="A71" s="1101">
        <v>43339</v>
      </c>
      <c r="B71" s="1110">
        <v>885</v>
      </c>
      <c r="C71" s="1099">
        <v>6025.96</v>
      </c>
      <c r="D71" s="1112">
        <f t="shared" si="4"/>
        <v>2.8328611898016999E-3</v>
      </c>
      <c r="E71" s="1112">
        <f t="shared" si="5"/>
        <v>9.5849214659685933E-3</v>
      </c>
      <c r="F71" s="638">
        <f t="shared" si="2"/>
        <v>0.19010438107068994</v>
      </c>
      <c r="G71" s="638">
        <f t="shared" si="3"/>
        <v>-0.18727151988088825</v>
      </c>
    </row>
    <row r="72" spans="1:7" x14ac:dyDescent="0.25">
      <c r="A72" s="1102">
        <v>43340</v>
      </c>
      <c r="B72" s="1111">
        <v>895</v>
      </c>
      <c r="C72" s="1105">
        <v>6042.64</v>
      </c>
      <c r="D72" s="1112">
        <f t="shared" si="4"/>
        <v>1.1299435028248588E-2</v>
      </c>
      <c r="E72" s="1112">
        <f t="shared" si="5"/>
        <v>2.7680236841931063E-3</v>
      </c>
      <c r="F72" s="638">
        <f t="shared" si="2"/>
        <v>0.18900445671671173</v>
      </c>
      <c r="G72" s="638">
        <f t="shared" si="3"/>
        <v>-0.17770502168846314</v>
      </c>
    </row>
    <row r="73" spans="1:7" x14ac:dyDescent="0.25">
      <c r="A73" s="1103">
        <v>43341</v>
      </c>
      <c r="B73" s="1110">
        <v>895</v>
      </c>
      <c r="C73" s="1099">
        <v>6065.14</v>
      </c>
      <c r="D73" s="1112">
        <f t="shared" si="4"/>
        <v>0</v>
      </c>
      <c r="E73" s="1112">
        <f t="shared" si="5"/>
        <v>3.7235380562138402E-3</v>
      </c>
      <c r="F73" s="638">
        <f t="shared" si="2"/>
        <v>0.18915863146921741</v>
      </c>
      <c r="G73" s="638">
        <f t="shared" si="3"/>
        <v>-0.18915863146921741</v>
      </c>
    </row>
    <row r="74" spans="1:7" x14ac:dyDescent="0.25">
      <c r="A74" s="1103">
        <v>43342</v>
      </c>
      <c r="B74" s="1110">
        <v>850</v>
      </c>
      <c r="C74" s="1099">
        <v>6018.96</v>
      </c>
      <c r="D74" s="1112">
        <f t="shared" si="4"/>
        <v>-5.027932960893855E-2</v>
      </c>
      <c r="E74" s="1112">
        <f t="shared" si="5"/>
        <v>-7.6140039636348527E-3</v>
      </c>
      <c r="F74" s="638">
        <f t="shared" si="2"/>
        <v>0.18732928929905582</v>
      </c>
      <c r="G74" s="638">
        <f t="shared" si="3"/>
        <v>-0.23760861890799437</v>
      </c>
    </row>
    <row r="75" spans="1:7" x14ac:dyDescent="0.25">
      <c r="A75" s="1103">
        <v>43343</v>
      </c>
      <c r="B75" s="1110">
        <v>800</v>
      </c>
      <c r="C75" s="1099">
        <v>6018.45</v>
      </c>
      <c r="D75" s="1112">
        <f t="shared" si="4"/>
        <v>-5.8823529411764705E-2</v>
      </c>
      <c r="E75" s="1112">
        <f t="shared" si="5"/>
        <v>-8.4732246102352948E-5</v>
      </c>
      <c r="F75" s="638">
        <f t="shared" si="2"/>
        <v>0.1885441570578146</v>
      </c>
      <c r="G75" s="638">
        <f t="shared" si="3"/>
        <v>-0.2473676864695793</v>
      </c>
    </row>
    <row r="76" spans="1:7" x14ac:dyDescent="0.25">
      <c r="A76" s="1103">
        <v>43346</v>
      </c>
      <c r="B76" s="1110">
        <v>780</v>
      </c>
      <c r="C76" s="1099">
        <v>5967.57</v>
      </c>
      <c r="D76" s="1112">
        <f t="shared" si="4"/>
        <v>-2.5000000000000001E-2</v>
      </c>
      <c r="E76" s="1112">
        <f t="shared" si="5"/>
        <v>-8.4540039378910043E-3</v>
      </c>
      <c r="F76" s="638">
        <f t="shared" si="2"/>
        <v>0.18719375309789762</v>
      </c>
      <c r="G76" s="638">
        <f t="shared" si="3"/>
        <v>-0.21219375309789762</v>
      </c>
    </row>
    <row r="77" spans="1:7" x14ac:dyDescent="0.25">
      <c r="A77" s="1103">
        <v>43347</v>
      </c>
      <c r="B77" s="1110">
        <v>840</v>
      </c>
      <c r="C77" s="1099">
        <v>5905.3</v>
      </c>
      <c r="D77" s="1112">
        <f t="shared" si="4"/>
        <v>7.6923076923076927E-2</v>
      </c>
      <c r="E77" s="1112">
        <f t="shared" si="5"/>
        <v>-1.0434733065552567E-2</v>
      </c>
      <c r="F77" s="638">
        <f t="shared" si="2"/>
        <v>0.18687415725299977</v>
      </c>
      <c r="G77" s="638">
        <f t="shared" si="3"/>
        <v>-0.10995108032992285</v>
      </c>
    </row>
    <row r="78" spans="1:7" x14ac:dyDescent="0.25">
      <c r="A78" s="1103">
        <v>43348</v>
      </c>
      <c r="B78" s="1110">
        <v>815</v>
      </c>
      <c r="C78" s="1099">
        <v>5683.5</v>
      </c>
      <c r="D78" s="1112">
        <f t="shared" si="4"/>
        <v>-2.976190476190476E-2</v>
      </c>
      <c r="E78" s="1112">
        <f t="shared" si="5"/>
        <v>-3.7559480466699435E-2</v>
      </c>
      <c r="F78" s="638">
        <f t="shared" si="2"/>
        <v>0.18249750804728757</v>
      </c>
      <c r="G78" s="638">
        <f t="shared" si="3"/>
        <v>-0.21225941280919233</v>
      </c>
    </row>
    <row r="79" spans="1:7" x14ac:dyDescent="0.25">
      <c r="A79" s="1103">
        <v>43349</v>
      </c>
      <c r="B79" s="1110">
        <v>820</v>
      </c>
      <c r="C79" s="1099">
        <v>5776.09</v>
      </c>
      <c r="D79" s="1112">
        <f t="shared" si="4"/>
        <v>6.1349693251533744E-3</v>
      </c>
      <c r="E79" s="1112">
        <f t="shared" si="5"/>
        <v>1.6291017858713848E-2</v>
      </c>
      <c r="F79" s="638">
        <f t="shared" si="2"/>
        <v>0.19118642732965335</v>
      </c>
      <c r="G79" s="638">
        <f t="shared" si="3"/>
        <v>-0.18505145800449999</v>
      </c>
    </row>
    <row r="80" spans="1:7" x14ac:dyDescent="0.25">
      <c r="A80" s="1103">
        <v>43350</v>
      </c>
      <c r="B80" s="1110">
        <v>825</v>
      </c>
      <c r="C80" s="1099">
        <v>5851.46</v>
      </c>
      <c r="D80" s="1112">
        <f t="shared" si="4"/>
        <v>6.0975609756097563E-3</v>
      </c>
      <c r="E80" s="1112">
        <f t="shared" si="5"/>
        <v>1.3048619394780879E-2</v>
      </c>
      <c r="F80" s="638">
        <f t="shared" si="2"/>
        <v>0.19066325782499743</v>
      </c>
      <c r="G80" s="638">
        <f t="shared" si="3"/>
        <v>-0.18456569684938767</v>
      </c>
    </row>
    <row r="81" spans="1:7" x14ac:dyDescent="0.25">
      <c r="A81" s="1103">
        <v>43353</v>
      </c>
      <c r="B81" s="1110">
        <v>825</v>
      </c>
      <c r="C81" s="1099">
        <v>5831.11</v>
      </c>
      <c r="D81" s="1112">
        <f t="shared" si="4"/>
        <v>0</v>
      </c>
      <c r="E81" s="1112">
        <f t="shared" si="5"/>
        <v>-3.477764523725765E-3</v>
      </c>
      <c r="F81" s="638">
        <f t="shared" si="2"/>
        <v>0.18799668239185002</v>
      </c>
      <c r="G81" s="638">
        <f t="shared" si="3"/>
        <v>-0.18799668239185002</v>
      </c>
    </row>
    <row r="82" spans="1:7" x14ac:dyDescent="0.25">
      <c r="A82" s="1103">
        <v>43355</v>
      </c>
      <c r="B82" s="1110">
        <v>820</v>
      </c>
      <c r="C82" s="1099">
        <v>5798.15</v>
      </c>
      <c r="D82" s="1112">
        <f t="shared" si="4"/>
        <v>-6.0606060606060606E-3</v>
      </c>
      <c r="E82" s="1112">
        <f t="shared" si="5"/>
        <v>-5.6524401014558185E-3</v>
      </c>
      <c r="F82" s="638">
        <f t="shared" si="2"/>
        <v>0.18764579277805213</v>
      </c>
      <c r="G82" s="638">
        <f t="shared" si="3"/>
        <v>-0.1937063988386582</v>
      </c>
    </row>
  </sheetData>
  <mergeCells count="8">
    <mergeCell ref="I10:J10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00135-5FD0-4152-8088-DEFA1357A5A6}">
  <dimension ref="A1:P82"/>
  <sheetViews>
    <sheetView tabSelected="1" zoomScale="80" zoomScaleNormal="80" workbookViewId="0">
      <selection activeCell="B72" sqref="B72"/>
    </sheetView>
  </sheetViews>
  <sheetFormatPr defaultRowHeight="15" x14ac:dyDescent="0.25"/>
  <cols>
    <col min="1" max="1" width="11.5703125" bestFit="1" customWidth="1"/>
    <col min="4" max="4" width="23" bestFit="1" customWidth="1"/>
    <col min="5" max="5" width="19.85546875" bestFit="1" customWidth="1"/>
    <col min="6" max="6" width="22.42578125" bestFit="1" customWidth="1"/>
    <col min="7" max="7" width="21.7109375" bestFit="1" customWidth="1"/>
    <col min="9" max="9" width="16.7109375" bestFit="1" customWidth="1"/>
    <col min="10" max="10" width="9.85546875" bestFit="1" customWidth="1"/>
    <col min="11" max="11" width="9.5703125" bestFit="1" customWidth="1"/>
    <col min="12" max="12" width="12.42578125" bestFit="1" customWidth="1"/>
    <col min="13" max="13" width="22.85546875" bestFit="1" customWidth="1"/>
    <col min="14" max="14" width="6.5703125" bestFit="1" customWidth="1"/>
    <col min="15" max="15" width="6" bestFit="1" customWidth="1"/>
  </cols>
  <sheetData>
    <row r="1" spans="1:15" x14ac:dyDescent="0.25">
      <c r="A1" s="1" t="s">
        <v>0</v>
      </c>
      <c r="B1" s="4" t="s">
        <v>84</v>
      </c>
      <c r="C1" s="1" t="s">
        <v>2</v>
      </c>
      <c r="D1" s="6" t="s">
        <v>3</v>
      </c>
      <c r="E1" s="6" t="s">
        <v>4</v>
      </c>
      <c r="F1" s="1" t="s">
        <v>5</v>
      </c>
      <c r="G1" s="1" t="s">
        <v>6</v>
      </c>
    </row>
    <row r="2" spans="1:15" s="5" customFormat="1" x14ac:dyDescent="0.25">
      <c r="A2" s="1097">
        <v>43180</v>
      </c>
      <c r="B2" s="1107" t="s">
        <v>96</v>
      </c>
      <c r="C2" s="1099">
        <v>6312.83</v>
      </c>
      <c r="D2" s="1112"/>
      <c r="E2" s="1112"/>
      <c r="F2" s="1112"/>
      <c r="G2" s="1112"/>
    </row>
    <row r="3" spans="1:15" s="5" customFormat="1" ht="15.75" thickBot="1" x14ac:dyDescent="0.3">
      <c r="A3" s="1097">
        <v>43181</v>
      </c>
      <c r="B3" s="1107" t="s">
        <v>96</v>
      </c>
      <c r="C3" s="1099">
        <v>6254.07</v>
      </c>
      <c r="D3" s="1112">
        <f>(B3-B2)/B2</f>
        <v>0</v>
      </c>
      <c r="E3" s="1112">
        <f>(C3-C2)/C2</f>
        <v>-9.3080282535725218E-3</v>
      </c>
      <c r="F3" s="1113">
        <f>I12</f>
        <v>-3.380703569775223E-2</v>
      </c>
      <c r="G3" s="1113">
        <f>K7</f>
        <v>-2.8383951311661815E-2</v>
      </c>
      <c r="I3" s="747" t="s">
        <v>673</v>
      </c>
      <c r="J3" s="747"/>
      <c r="K3" s="747"/>
      <c r="L3" s="747"/>
      <c r="M3" s="747"/>
      <c r="N3" s="747"/>
      <c r="O3" s="747"/>
    </row>
    <row r="4" spans="1:15" s="5" customFormat="1" ht="15.75" thickTop="1" x14ac:dyDescent="0.25">
      <c r="A4" s="1097">
        <v>43182</v>
      </c>
      <c r="B4" s="1107" t="s">
        <v>86</v>
      </c>
      <c r="C4" s="1099">
        <v>6210.69</v>
      </c>
      <c r="D4" s="1112">
        <f t="shared" ref="D4:D67" si="0">(B4-B3)/B3</f>
        <v>-7.4074074074074077E-3</v>
      </c>
      <c r="E4" s="1112">
        <f t="shared" ref="E4:E67" si="1">(C4-C3)/C3</f>
        <v>-6.9362830924502138E-3</v>
      </c>
      <c r="F4" s="1112"/>
      <c r="G4" s="1112"/>
      <c r="I4" s="749" t="s">
        <v>664</v>
      </c>
      <c r="J4" s="750"/>
      <c r="K4" s="753" t="s">
        <v>665</v>
      </c>
      <c r="L4" s="754"/>
      <c r="M4" s="132" t="s">
        <v>666</v>
      </c>
      <c r="N4" s="754" t="s">
        <v>667</v>
      </c>
      <c r="O4" s="756" t="s">
        <v>630</v>
      </c>
    </row>
    <row r="5" spans="1:15" s="5" customFormat="1" ht="15.75" thickBot="1" x14ac:dyDescent="0.3">
      <c r="A5" s="1097">
        <v>43185</v>
      </c>
      <c r="B5" s="1107" t="s">
        <v>96</v>
      </c>
      <c r="C5" s="1099">
        <v>6200.17</v>
      </c>
      <c r="D5" s="1112">
        <f t="shared" si="0"/>
        <v>7.462686567164179E-3</v>
      </c>
      <c r="E5" s="1112">
        <f t="shared" si="1"/>
        <v>-1.6938536619923918E-3</v>
      </c>
      <c r="F5" s="1112"/>
      <c r="G5" s="1112"/>
      <c r="I5" s="751"/>
      <c r="J5" s="752"/>
      <c r="K5" s="133" t="s">
        <v>668</v>
      </c>
      <c r="L5" s="134" t="s">
        <v>669</v>
      </c>
      <c r="M5" s="134" t="s">
        <v>670</v>
      </c>
      <c r="N5" s="755"/>
      <c r="O5" s="757"/>
    </row>
    <row r="6" spans="1:15" s="5" customFormat="1" ht="16.5" customHeight="1" thickTop="1" x14ac:dyDescent="0.25">
      <c r="A6" s="1097">
        <v>43186</v>
      </c>
      <c r="B6" s="1107" t="s">
        <v>96</v>
      </c>
      <c r="C6" s="1099">
        <v>6209.35</v>
      </c>
      <c r="D6" s="1112">
        <f t="shared" si="0"/>
        <v>0</v>
      </c>
      <c r="E6" s="1112">
        <f t="shared" si="1"/>
        <v>1.4806045640684514E-3</v>
      </c>
      <c r="F6" s="1112"/>
      <c r="G6" s="1112"/>
      <c r="I6" s="758" t="s">
        <v>671</v>
      </c>
      <c r="J6" s="135" t="s">
        <v>672</v>
      </c>
      <c r="K6" s="136">
        <v>48221.46109676674</v>
      </c>
      <c r="L6" s="137">
        <v>2265760.2869930724</v>
      </c>
      <c r="M6" s="138"/>
      <c r="N6" s="137">
        <v>2.1282684392338005E-2</v>
      </c>
      <c r="O6" s="139">
        <v>0.98309448506626251</v>
      </c>
    </row>
    <row r="7" spans="1:15" s="5" customFormat="1" ht="15.75" thickBot="1" x14ac:dyDescent="0.3">
      <c r="A7" s="1097">
        <v>43187</v>
      </c>
      <c r="B7" s="1107" t="s">
        <v>22</v>
      </c>
      <c r="C7" s="1099">
        <v>6140.83</v>
      </c>
      <c r="D7" s="1112">
        <f t="shared" si="0"/>
        <v>3.7037037037037035E-2</v>
      </c>
      <c r="E7" s="1112">
        <f t="shared" si="1"/>
        <v>-1.103497145433909E-2</v>
      </c>
      <c r="F7" s="1112"/>
      <c r="G7" s="1112"/>
      <c r="I7" s="759"/>
      <c r="J7" s="140" t="s">
        <v>679</v>
      </c>
      <c r="K7" s="141">
        <v>-2.8383951311661815E-2</v>
      </c>
      <c r="L7" s="142">
        <v>0.20580652997929164</v>
      </c>
      <c r="M7" s="142">
        <v>-1.8264333379941294E-2</v>
      </c>
      <c r="N7" s="142">
        <v>-0.13791569837224224</v>
      </c>
      <c r="O7" s="143">
        <v>0.89079309801988749</v>
      </c>
    </row>
    <row r="8" spans="1:15" s="5" customFormat="1" ht="15.75" thickTop="1" x14ac:dyDescent="0.25">
      <c r="A8" s="1097">
        <v>43188</v>
      </c>
      <c r="B8" s="1107" t="s">
        <v>105</v>
      </c>
      <c r="C8" s="1099">
        <v>6188.98</v>
      </c>
      <c r="D8" s="1112">
        <f t="shared" si="0"/>
        <v>-1.7857142857142856E-2</v>
      </c>
      <c r="E8" s="1112">
        <f t="shared" si="1"/>
        <v>7.8409596096943954E-3</v>
      </c>
      <c r="F8" s="1112"/>
      <c r="G8" s="1112"/>
      <c r="I8" s="748" t="s">
        <v>688</v>
      </c>
      <c r="J8" s="748"/>
      <c r="K8" s="748"/>
      <c r="L8" s="748"/>
      <c r="M8" s="748"/>
      <c r="N8" s="748"/>
      <c r="O8" s="748"/>
    </row>
    <row r="9" spans="1:15" s="5" customFormat="1" x14ac:dyDescent="0.25">
      <c r="A9" s="1097">
        <v>43192</v>
      </c>
      <c r="B9" s="1107" t="s">
        <v>88</v>
      </c>
      <c r="C9" s="1099">
        <v>6240.57</v>
      </c>
      <c r="D9" s="1112">
        <f t="shared" si="0"/>
        <v>-5.4545454545454543E-2</v>
      </c>
      <c r="E9" s="1112">
        <f t="shared" si="1"/>
        <v>8.335783925622663E-3</v>
      </c>
      <c r="F9" s="1112"/>
      <c r="G9" s="1112"/>
      <c r="I9"/>
      <c r="J9"/>
      <c r="K9"/>
      <c r="L9"/>
      <c r="M9"/>
      <c r="N9"/>
      <c r="O9"/>
    </row>
    <row r="10" spans="1:15" s="5" customFormat="1" ht="15.75" thickBot="1" x14ac:dyDescent="0.3">
      <c r="A10" s="1097">
        <v>43193</v>
      </c>
      <c r="B10" s="1107" t="s">
        <v>88</v>
      </c>
      <c r="C10" s="1099">
        <v>6229.01</v>
      </c>
      <c r="D10" s="1112">
        <f t="shared" si="0"/>
        <v>0</v>
      </c>
      <c r="E10" s="1112">
        <f t="shared" si="1"/>
        <v>-1.8523948934151032E-3</v>
      </c>
      <c r="F10" s="1112"/>
      <c r="G10" s="1112"/>
      <c r="I10" s="747" t="s">
        <v>674</v>
      </c>
      <c r="J10" s="747"/>
      <c r="K10" s="131"/>
      <c r="L10"/>
      <c r="M10"/>
      <c r="N10"/>
      <c r="O10"/>
    </row>
    <row r="11" spans="1:15" s="5" customFormat="1" ht="16.5" thickTop="1" thickBot="1" x14ac:dyDescent="0.3">
      <c r="A11" s="1097">
        <v>43194</v>
      </c>
      <c r="B11" s="1107" t="s">
        <v>96</v>
      </c>
      <c r="C11" s="1099">
        <v>6157.09</v>
      </c>
      <c r="D11" s="1112">
        <f t="shared" si="0"/>
        <v>3.8461538461538464E-2</v>
      </c>
      <c r="E11" s="1112">
        <f t="shared" si="1"/>
        <v>-1.154597600581795E-2</v>
      </c>
      <c r="F11" s="1112"/>
      <c r="G11" s="1112"/>
      <c r="I11" s="522" t="s">
        <v>678</v>
      </c>
      <c r="J11" s="523" t="s">
        <v>676</v>
      </c>
      <c r="K11" s="131"/>
      <c r="L11"/>
      <c r="M11"/>
      <c r="N11"/>
      <c r="O11"/>
    </row>
    <row r="12" spans="1:15" s="5" customFormat="1" ht="16.5" thickTop="1" thickBot="1" x14ac:dyDescent="0.3">
      <c r="A12" s="1097">
        <v>43195</v>
      </c>
      <c r="B12" s="1107" t="s">
        <v>86</v>
      </c>
      <c r="C12" s="1099">
        <v>6183.22</v>
      </c>
      <c r="D12" s="1112">
        <f t="shared" si="0"/>
        <v>-7.4074074074074077E-3</v>
      </c>
      <c r="E12" s="1112">
        <f t="shared" si="1"/>
        <v>4.2438879405693446E-3</v>
      </c>
      <c r="F12" s="1112"/>
      <c r="G12" s="1112"/>
      <c r="I12" s="524">
        <v>-3.380703569775223E-2</v>
      </c>
      <c r="J12" s="525">
        <v>2</v>
      </c>
      <c r="K12" s="131"/>
      <c r="L12"/>
      <c r="M12"/>
      <c r="N12"/>
      <c r="O12"/>
    </row>
    <row r="13" spans="1:15" ht="15.75" thickTop="1" x14ac:dyDescent="0.25">
      <c r="A13" s="1097">
        <v>43196</v>
      </c>
      <c r="B13" s="1107" t="s">
        <v>85</v>
      </c>
      <c r="C13" s="1099">
        <v>6175.05</v>
      </c>
      <c r="D13" s="1112">
        <f t="shared" si="0"/>
        <v>-7.462686567164179E-3</v>
      </c>
      <c r="E13" s="1112">
        <f t="shared" si="1"/>
        <v>-1.3213180187669326E-3</v>
      </c>
      <c r="F13" s="1112"/>
      <c r="G13" s="1112"/>
      <c r="I13" s="748" t="s">
        <v>677</v>
      </c>
      <c r="J13" s="748"/>
      <c r="K13" s="131"/>
    </row>
    <row r="14" spans="1:15" x14ac:dyDescent="0.25">
      <c r="A14" s="1097">
        <v>43199</v>
      </c>
      <c r="B14" s="1107" t="s">
        <v>85</v>
      </c>
      <c r="C14" s="1099">
        <v>6246.13</v>
      </c>
      <c r="D14" s="1112">
        <f t="shared" si="0"/>
        <v>0</v>
      </c>
      <c r="E14" s="1112">
        <f t="shared" si="1"/>
        <v>1.1510837968923316E-2</v>
      </c>
      <c r="F14" s="1112"/>
      <c r="G14" s="1112"/>
    </row>
    <row r="15" spans="1:15" x14ac:dyDescent="0.25">
      <c r="A15" s="1097">
        <v>43200</v>
      </c>
      <c r="B15" s="1107" t="s">
        <v>86</v>
      </c>
      <c r="C15" s="1099">
        <v>6325.81</v>
      </c>
      <c r="D15" s="1112">
        <f t="shared" si="0"/>
        <v>7.5187969924812026E-3</v>
      </c>
      <c r="E15" s="1112">
        <f t="shared" si="1"/>
        <v>1.2756698947988641E-2</v>
      </c>
      <c r="F15" s="1112"/>
      <c r="G15" s="1112"/>
    </row>
    <row r="16" spans="1:15" x14ac:dyDescent="0.25">
      <c r="A16" s="1097">
        <v>43201</v>
      </c>
      <c r="B16" s="1107" t="s">
        <v>87</v>
      </c>
      <c r="C16" s="1099">
        <v>6360.93</v>
      </c>
      <c r="D16" s="1112">
        <f t="shared" si="0"/>
        <v>-3.7313432835820895E-3</v>
      </c>
      <c r="E16" s="1112">
        <f t="shared" si="1"/>
        <v>5.5518581810076323E-3</v>
      </c>
      <c r="F16" s="1112"/>
      <c r="G16" s="1112"/>
    </row>
    <row r="17" spans="1:16" x14ac:dyDescent="0.25">
      <c r="A17" s="1097">
        <v>43202</v>
      </c>
      <c r="B17" s="1107" t="s">
        <v>88</v>
      </c>
      <c r="C17" s="1099">
        <v>6310.8</v>
      </c>
      <c r="D17" s="1112">
        <f t="shared" si="0"/>
        <v>-2.6217228464419477E-2</v>
      </c>
      <c r="E17" s="1112">
        <f t="shared" si="1"/>
        <v>-7.8809230725695942E-3</v>
      </c>
      <c r="F17" s="1112"/>
      <c r="G17" s="1112"/>
    </row>
    <row r="18" spans="1:16" x14ac:dyDescent="0.25">
      <c r="A18" s="1097">
        <v>43203</v>
      </c>
      <c r="B18" s="1107" t="s">
        <v>89</v>
      </c>
      <c r="C18" s="1099">
        <v>6270.32</v>
      </c>
      <c r="D18" s="1112">
        <f t="shared" si="0"/>
        <v>-1.5384615384615385E-2</v>
      </c>
      <c r="E18" s="1112">
        <f t="shared" si="1"/>
        <v>-6.4144007098942248E-3</v>
      </c>
      <c r="F18" s="1112"/>
      <c r="G18" s="1112"/>
    </row>
    <row r="19" spans="1:16" x14ac:dyDescent="0.25">
      <c r="A19" s="1097">
        <v>43206</v>
      </c>
      <c r="B19" s="1107" t="s">
        <v>89</v>
      </c>
      <c r="C19" s="1099">
        <v>6286.74</v>
      </c>
      <c r="D19" s="1112">
        <f t="shared" si="0"/>
        <v>0</v>
      </c>
      <c r="E19" s="1112">
        <f t="shared" si="1"/>
        <v>2.6186861276617577E-3</v>
      </c>
      <c r="F19" s="1112"/>
      <c r="G19" s="1112"/>
    </row>
    <row r="20" spans="1:16" x14ac:dyDescent="0.25">
      <c r="A20" s="1097">
        <v>43207</v>
      </c>
      <c r="B20" s="1107" t="s">
        <v>89</v>
      </c>
      <c r="C20" s="1099">
        <v>6285.76</v>
      </c>
      <c r="D20" s="1112">
        <f t="shared" si="0"/>
        <v>0</v>
      </c>
      <c r="E20" s="1112">
        <f t="shared" si="1"/>
        <v>-1.5588365353101346E-4</v>
      </c>
      <c r="F20" s="1112"/>
      <c r="G20" s="1112"/>
    </row>
    <row r="21" spans="1:16" x14ac:dyDescent="0.25">
      <c r="A21" s="1097">
        <v>43208</v>
      </c>
      <c r="B21" s="1107" t="s">
        <v>90</v>
      </c>
      <c r="C21" s="1099">
        <v>6320</v>
      </c>
      <c r="D21" s="1112">
        <f t="shared" si="0"/>
        <v>-7.8125E-3</v>
      </c>
      <c r="E21" s="1112">
        <f t="shared" si="1"/>
        <v>5.4472331110318852E-3</v>
      </c>
      <c r="F21" s="1112"/>
      <c r="G21" s="1112"/>
    </row>
    <row r="22" spans="1:16" x14ac:dyDescent="0.25">
      <c r="A22" s="1097">
        <v>43209</v>
      </c>
      <c r="B22" s="1107" t="s">
        <v>90</v>
      </c>
      <c r="C22" s="1099">
        <v>6355.9</v>
      </c>
      <c r="D22" s="1112">
        <f t="shared" si="0"/>
        <v>0</v>
      </c>
      <c r="E22" s="1112">
        <f t="shared" si="1"/>
        <v>5.6803797468353854E-3</v>
      </c>
      <c r="F22" s="1112"/>
      <c r="G22" s="1112"/>
      <c r="P22" s="131"/>
    </row>
    <row r="23" spans="1:16" x14ac:dyDescent="0.25">
      <c r="A23" s="1097">
        <v>43210</v>
      </c>
      <c r="B23" s="1107" t="s">
        <v>90</v>
      </c>
      <c r="C23" s="1099">
        <v>6337.69</v>
      </c>
      <c r="D23" s="1112">
        <f t="shared" si="0"/>
        <v>0</v>
      </c>
      <c r="E23" s="1112">
        <f t="shared" si="1"/>
        <v>-2.8650545162762216E-3</v>
      </c>
      <c r="F23" s="1112"/>
      <c r="G23" s="1112"/>
      <c r="P23" s="131"/>
    </row>
    <row r="24" spans="1:16" x14ac:dyDescent="0.25">
      <c r="A24" s="1097">
        <v>43213</v>
      </c>
      <c r="B24" s="1107" t="s">
        <v>91</v>
      </c>
      <c r="C24" s="1099">
        <v>6308.14</v>
      </c>
      <c r="D24" s="1112">
        <f t="shared" si="0"/>
        <v>4.3307086614173228E-2</v>
      </c>
      <c r="E24" s="1112">
        <f t="shared" si="1"/>
        <v>-4.6625821079919142E-3</v>
      </c>
      <c r="F24" s="1112"/>
      <c r="G24" s="1112"/>
      <c r="P24" s="131"/>
    </row>
    <row r="25" spans="1:16" x14ac:dyDescent="0.25">
      <c r="A25" s="1097">
        <v>43214</v>
      </c>
      <c r="B25" s="1107" t="s">
        <v>91</v>
      </c>
      <c r="C25" s="1099">
        <v>6229.63</v>
      </c>
      <c r="D25" s="1112">
        <f t="shared" si="0"/>
        <v>0</v>
      </c>
      <c r="E25" s="1112">
        <f t="shared" si="1"/>
        <v>-1.2445823967128221E-2</v>
      </c>
      <c r="F25" s="1112"/>
      <c r="G25" s="1112"/>
      <c r="P25" s="131"/>
    </row>
    <row r="26" spans="1:16" x14ac:dyDescent="0.25">
      <c r="A26" s="1097">
        <v>43215</v>
      </c>
      <c r="B26" s="1107" t="s">
        <v>91</v>
      </c>
      <c r="C26" s="1099">
        <v>6079.85</v>
      </c>
      <c r="D26" s="1112">
        <f t="shared" si="0"/>
        <v>0</v>
      </c>
      <c r="E26" s="1112">
        <f t="shared" si="1"/>
        <v>-2.4043161471869075E-2</v>
      </c>
      <c r="F26" s="1112"/>
      <c r="G26" s="1112"/>
      <c r="P26" s="131"/>
    </row>
    <row r="27" spans="1:16" ht="15.75" customHeight="1" x14ac:dyDescent="0.25">
      <c r="A27" s="1097">
        <v>43216</v>
      </c>
      <c r="B27" s="1107" t="s">
        <v>91</v>
      </c>
      <c r="C27" s="1099">
        <v>5909.19</v>
      </c>
      <c r="D27" s="1112">
        <f t="shared" si="0"/>
        <v>0</v>
      </c>
      <c r="E27" s="1112">
        <f t="shared" si="1"/>
        <v>-2.8069771458177545E-2</v>
      </c>
      <c r="F27" s="1112"/>
      <c r="G27" s="1112"/>
      <c r="P27" s="131"/>
    </row>
    <row r="28" spans="1:16" x14ac:dyDescent="0.25">
      <c r="A28" s="1097">
        <v>43217</v>
      </c>
      <c r="B28" s="1107" t="s">
        <v>91</v>
      </c>
      <c r="C28" s="1099">
        <v>5919.23</v>
      </c>
      <c r="D28" s="1112">
        <f t="shared" si="0"/>
        <v>0</v>
      </c>
      <c r="E28" s="1112">
        <f t="shared" si="1"/>
        <v>1.6990484313416838E-3</v>
      </c>
      <c r="F28" s="1112"/>
      <c r="G28" s="1112"/>
    </row>
    <row r="29" spans="1:16" x14ac:dyDescent="0.25">
      <c r="A29" s="1097">
        <v>43220</v>
      </c>
      <c r="B29" s="1107" t="s">
        <v>92</v>
      </c>
      <c r="C29" s="1099">
        <v>5994.59</v>
      </c>
      <c r="D29" s="1112">
        <f t="shared" si="0"/>
        <v>-1.1320754716981131E-2</v>
      </c>
      <c r="E29" s="1112">
        <f t="shared" si="1"/>
        <v>1.2731385670095702E-2</v>
      </c>
      <c r="F29" s="1112"/>
      <c r="G29" s="1112"/>
    </row>
    <row r="30" spans="1:16" x14ac:dyDescent="0.25">
      <c r="A30" s="1097">
        <v>43222</v>
      </c>
      <c r="B30" s="1107" t="s">
        <v>86</v>
      </c>
      <c r="C30" s="1099">
        <v>6012.23</v>
      </c>
      <c r="D30" s="1112">
        <f t="shared" si="0"/>
        <v>2.2900763358778626E-2</v>
      </c>
      <c r="E30" s="1112">
        <f t="shared" si="1"/>
        <v>2.9426532923852037E-3</v>
      </c>
      <c r="F30" s="1112"/>
      <c r="G30" s="1112"/>
    </row>
    <row r="31" spans="1:16" x14ac:dyDescent="0.25">
      <c r="A31" s="1097">
        <v>43223</v>
      </c>
      <c r="B31" s="1107" t="s">
        <v>93</v>
      </c>
      <c r="C31" s="1099">
        <v>5858.73</v>
      </c>
      <c r="D31" s="1112">
        <f t="shared" si="0"/>
        <v>-1.4925373134328358E-2</v>
      </c>
      <c r="E31" s="1112">
        <f t="shared" si="1"/>
        <v>-2.5531292049705352E-2</v>
      </c>
      <c r="F31" s="1112"/>
      <c r="G31" s="1112"/>
    </row>
    <row r="32" spans="1:16" x14ac:dyDescent="0.25">
      <c r="A32" s="1097">
        <v>43224</v>
      </c>
      <c r="B32" s="1107" t="s">
        <v>88</v>
      </c>
      <c r="C32" s="1099">
        <v>5792.34</v>
      </c>
      <c r="D32" s="1112">
        <f t="shared" si="0"/>
        <v>-1.5151515151515152E-2</v>
      </c>
      <c r="E32" s="1112">
        <f t="shared" si="1"/>
        <v>-1.1331807405359084E-2</v>
      </c>
      <c r="F32" s="1112"/>
      <c r="G32" s="1112"/>
    </row>
    <row r="33" spans="1:7" x14ac:dyDescent="0.25">
      <c r="A33" s="1097">
        <v>43227</v>
      </c>
      <c r="B33" s="1107" t="s">
        <v>88</v>
      </c>
      <c r="C33" s="1099">
        <v>5885.09</v>
      </c>
      <c r="D33" s="1112">
        <f t="shared" si="0"/>
        <v>0</v>
      </c>
      <c r="E33" s="1112">
        <f t="shared" si="1"/>
        <v>1.6012526888960248E-2</v>
      </c>
      <c r="F33" s="1112"/>
      <c r="G33" s="1112"/>
    </row>
    <row r="34" spans="1:7" x14ac:dyDescent="0.25">
      <c r="A34" s="1097">
        <v>43228</v>
      </c>
      <c r="B34" s="1107" t="s">
        <v>94</v>
      </c>
      <c r="C34" s="1099">
        <v>5774.71</v>
      </c>
      <c r="D34" s="1112">
        <f t="shared" si="0"/>
        <v>-1.1538461538461539E-2</v>
      </c>
      <c r="E34" s="1112">
        <f t="shared" si="1"/>
        <v>-1.875587289234321E-2</v>
      </c>
      <c r="F34" s="1112"/>
      <c r="G34" s="1112"/>
    </row>
    <row r="35" spans="1:7" x14ac:dyDescent="0.25">
      <c r="A35" s="1097">
        <v>43229</v>
      </c>
      <c r="B35" s="1107" t="s">
        <v>88</v>
      </c>
      <c r="C35" s="1099">
        <v>5907.93</v>
      </c>
      <c r="D35" s="1112">
        <f t="shared" si="0"/>
        <v>1.1673151750972763E-2</v>
      </c>
      <c r="E35" s="1112">
        <f t="shared" si="1"/>
        <v>2.3069556739645846E-2</v>
      </c>
      <c r="F35" s="1112"/>
      <c r="G35" s="1112"/>
    </row>
    <row r="36" spans="1:7" x14ac:dyDescent="0.25">
      <c r="A36" s="1097">
        <v>43231</v>
      </c>
      <c r="B36" s="1107" t="s">
        <v>92</v>
      </c>
      <c r="C36" s="1099">
        <v>5956.83</v>
      </c>
      <c r="D36" s="1112">
        <f t="shared" si="0"/>
        <v>7.6923076923076927E-3</v>
      </c>
      <c r="E36" s="1112">
        <f t="shared" si="1"/>
        <v>8.277010729646362E-3</v>
      </c>
      <c r="F36" s="1112"/>
      <c r="G36" s="1112"/>
    </row>
    <row r="37" spans="1:7" x14ac:dyDescent="0.25">
      <c r="A37" s="1097">
        <v>43234</v>
      </c>
      <c r="B37" s="1107" t="s">
        <v>94</v>
      </c>
      <c r="C37" s="1099">
        <v>5947.15</v>
      </c>
      <c r="D37" s="1112">
        <f t="shared" si="0"/>
        <v>-1.9083969465648856E-2</v>
      </c>
      <c r="E37" s="1112">
        <f t="shared" si="1"/>
        <v>-1.6250253910217835E-3</v>
      </c>
      <c r="F37" s="1112"/>
      <c r="G37" s="1112"/>
    </row>
    <row r="38" spans="1:7" x14ac:dyDescent="0.25">
      <c r="A38" s="1097">
        <v>43235</v>
      </c>
      <c r="B38" s="1107" t="s">
        <v>94</v>
      </c>
      <c r="C38" s="1099">
        <v>5838.11</v>
      </c>
      <c r="D38" s="1112">
        <f t="shared" si="0"/>
        <v>0</v>
      </c>
      <c r="E38" s="1112">
        <f t="shared" si="1"/>
        <v>-1.8334832650933636E-2</v>
      </c>
      <c r="F38" s="1112"/>
      <c r="G38" s="1112"/>
    </row>
    <row r="39" spans="1:7" x14ac:dyDescent="0.25">
      <c r="A39" s="1097">
        <v>43236</v>
      </c>
      <c r="B39" s="1107" t="s">
        <v>89</v>
      </c>
      <c r="C39" s="1099">
        <v>5841.46</v>
      </c>
      <c r="D39" s="1112">
        <f t="shared" si="0"/>
        <v>-3.8910505836575876E-3</v>
      </c>
      <c r="E39" s="1112">
        <f t="shared" si="1"/>
        <v>5.738158410856191E-4</v>
      </c>
      <c r="F39" s="1112"/>
      <c r="G39" s="1112"/>
    </row>
    <row r="40" spans="1:7" x14ac:dyDescent="0.25">
      <c r="A40" s="1097">
        <v>43237</v>
      </c>
      <c r="B40" s="1107" t="s">
        <v>94</v>
      </c>
      <c r="C40" s="1099">
        <v>5815.91</v>
      </c>
      <c r="D40" s="1112">
        <f t="shared" si="0"/>
        <v>3.90625E-3</v>
      </c>
      <c r="E40" s="1112">
        <f t="shared" si="1"/>
        <v>-4.3739065233691886E-3</v>
      </c>
      <c r="F40" s="1112"/>
      <c r="G40" s="1112"/>
    </row>
    <row r="41" spans="1:7" x14ac:dyDescent="0.25">
      <c r="A41" s="1097">
        <v>43238</v>
      </c>
      <c r="B41" s="1107" t="s">
        <v>88</v>
      </c>
      <c r="C41" s="1099">
        <v>5783.31</v>
      </c>
      <c r="D41" s="1112">
        <f t="shared" si="0"/>
        <v>1.1673151750972763E-2</v>
      </c>
      <c r="E41" s="1112">
        <f t="shared" si="1"/>
        <v>-5.6053136998336379E-3</v>
      </c>
      <c r="F41" s="1112"/>
      <c r="G41" s="1112"/>
    </row>
    <row r="42" spans="1:7" x14ac:dyDescent="0.25">
      <c r="A42" s="1097">
        <v>43241</v>
      </c>
      <c r="B42" s="1107" t="s">
        <v>89</v>
      </c>
      <c r="C42" s="1099">
        <v>5733.85</v>
      </c>
      <c r="D42" s="1112">
        <f t="shared" si="0"/>
        <v>-1.5384615384615385E-2</v>
      </c>
      <c r="E42" s="1112">
        <f t="shared" si="1"/>
        <v>-8.5521958878220315E-3</v>
      </c>
      <c r="F42" s="1112"/>
      <c r="G42" s="1112"/>
    </row>
    <row r="43" spans="1:7" x14ac:dyDescent="0.25">
      <c r="A43" s="1097">
        <v>43242</v>
      </c>
      <c r="B43" s="1107" t="s">
        <v>94</v>
      </c>
      <c r="C43" s="1099">
        <v>5751.11</v>
      </c>
      <c r="D43" s="1112">
        <f t="shared" si="0"/>
        <v>3.90625E-3</v>
      </c>
      <c r="E43" s="1112">
        <f t="shared" si="1"/>
        <v>3.0101938488100157E-3</v>
      </c>
      <c r="F43" s="1112"/>
      <c r="G43" s="1112"/>
    </row>
    <row r="44" spans="1:7" x14ac:dyDescent="0.25">
      <c r="A44" s="1097">
        <v>43243</v>
      </c>
      <c r="B44" s="1107" t="s">
        <v>55</v>
      </c>
      <c r="C44" s="1099">
        <v>5792</v>
      </c>
      <c r="D44" s="1112">
        <f t="shared" si="0"/>
        <v>3.8910505836575876E-3</v>
      </c>
      <c r="E44" s="1112">
        <f t="shared" si="1"/>
        <v>7.1099318218570554E-3</v>
      </c>
      <c r="F44" s="1112"/>
      <c r="G44" s="1112"/>
    </row>
    <row r="45" spans="1:7" x14ac:dyDescent="0.25">
      <c r="A45" s="1097">
        <v>43244</v>
      </c>
      <c r="B45" s="1107" t="s">
        <v>94</v>
      </c>
      <c r="C45" s="1099">
        <v>5946.53</v>
      </c>
      <c r="D45" s="1112">
        <f t="shared" si="0"/>
        <v>-3.875968992248062E-3</v>
      </c>
      <c r="E45" s="1112">
        <f t="shared" si="1"/>
        <v>2.6679903314917083E-2</v>
      </c>
      <c r="F45" s="1112"/>
      <c r="G45" s="1112"/>
    </row>
    <row r="46" spans="1:7" x14ac:dyDescent="0.25">
      <c r="A46" s="1097">
        <v>43245</v>
      </c>
      <c r="B46" s="1107" t="s">
        <v>55</v>
      </c>
      <c r="C46" s="1099">
        <v>5975.74</v>
      </c>
      <c r="D46" s="1112">
        <f t="shared" si="0"/>
        <v>3.8910505836575876E-3</v>
      </c>
      <c r="E46" s="1112">
        <f t="shared" si="1"/>
        <v>4.912108406078846E-3</v>
      </c>
      <c r="F46" s="1112"/>
      <c r="G46" s="1112"/>
    </row>
    <row r="47" spans="1:7" x14ac:dyDescent="0.25">
      <c r="A47" s="1097">
        <v>43248</v>
      </c>
      <c r="B47" s="1107" t="s">
        <v>95</v>
      </c>
      <c r="C47" s="1099">
        <v>6068.32</v>
      </c>
      <c r="D47" s="1112">
        <f t="shared" si="0"/>
        <v>3.875968992248062E-3</v>
      </c>
      <c r="E47" s="1112">
        <f t="shared" si="1"/>
        <v>1.5492641915478238E-2</v>
      </c>
      <c r="F47" s="1112"/>
      <c r="G47" s="1112"/>
    </row>
    <row r="48" spans="1:7" x14ac:dyDescent="0.25">
      <c r="A48" s="1097">
        <v>43250</v>
      </c>
      <c r="B48" s="1107" t="s">
        <v>88</v>
      </c>
      <c r="C48" s="1099">
        <v>6011.05</v>
      </c>
      <c r="D48" s="1112">
        <f t="shared" si="0"/>
        <v>3.8610038610038611E-3</v>
      </c>
      <c r="E48" s="1112">
        <f t="shared" si="1"/>
        <v>-9.4375379017585647E-3</v>
      </c>
      <c r="F48" s="1112"/>
      <c r="G48" s="1112"/>
    </row>
    <row r="49" spans="1:7" x14ac:dyDescent="0.25">
      <c r="A49" s="1097">
        <v>43251</v>
      </c>
      <c r="B49" s="1107" t="s">
        <v>96</v>
      </c>
      <c r="C49" s="1099">
        <v>5983.58</v>
      </c>
      <c r="D49" s="1112">
        <f t="shared" si="0"/>
        <v>3.8461538461538464E-2</v>
      </c>
      <c r="E49" s="1112">
        <f t="shared" si="1"/>
        <v>-4.569917069397236E-3</v>
      </c>
      <c r="F49" s="1112"/>
      <c r="G49" s="1112"/>
    </row>
    <row r="50" spans="1:7" x14ac:dyDescent="0.25">
      <c r="A50" s="1097">
        <v>43255</v>
      </c>
      <c r="B50" s="1107" t="s">
        <v>87</v>
      </c>
      <c r="C50" s="1099">
        <v>6014.81</v>
      </c>
      <c r="D50" s="1112">
        <f t="shared" si="0"/>
        <v>-1.1111111111111112E-2</v>
      </c>
      <c r="E50" s="1112">
        <f t="shared" si="1"/>
        <v>5.2192834390115067E-3</v>
      </c>
      <c r="F50" s="1112"/>
      <c r="G50" s="1112"/>
    </row>
    <row r="51" spans="1:7" x14ac:dyDescent="0.25">
      <c r="A51" s="1097">
        <v>43256</v>
      </c>
      <c r="B51" s="1107" t="s">
        <v>88</v>
      </c>
      <c r="C51" s="1099">
        <v>6088.79</v>
      </c>
      <c r="D51" s="1112">
        <f t="shared" si="0"/>
        <v>-2.6217228464419477E-2</v>
      </c>
      <c r="E51" s="1112">
        <f t="shared" si="1"/>
        <v>1.2299640387643094E-2</v>
      </c>
      <c r="F51" s="1112"/>
      <c r="G51" s="1112"/>
    </row>
    <row r="52" spans="1:7" x14ac:dyDescent="0.25">
      <c r="A52" s="1097">
        <v>43257</v>
      </c>
      <c r="B52" s="1107" t="s">
        <v>55</v>
      </c>
      <c r="C52" s="1099">
        <v>6069.71</v>
      </c>
      <c r="D52" s="1112">
        <f t="shared" si="0"/>
        <v>-7.6923076923076927E-3</v>
      </c>
      <c r="E52" s="1112">
        <f t="shared" si="1"/>
        <v>-3.133627535191709E-3</v>
      </c>
      <c r="F52" s="1112"/>
      <c r="G52" s="1112"/>
    </row>
    <row r="53" spans="1:7" x14ac:dyDescent="0.25">
      <c r="A53" s="1097">
        <v>43258</v>
      </c>
      <c r="B53" s="1107" t="s">
        <v>88</v>
      </c>
      <c r="C53" s="1099">
        <v>6106.69</v>
      </c>
      <c r="D53" s="1112">
        <f t="shared" si="0"/>
        <v>7.7519379844961239E-3</v>
      </c>
      <c r="E53" s="1112">
        <f t="shared" si="1"/>
        <v>6.0925480789032031E-3</v>
      </c>
      <c r="F53" s="1112"/>
      <c r="G53" s="1112"/>
    </row>
    <row r="54" spans="1:7" x14ac:dyDescent="0.25">
      <c r="A54" s="1097">
        <v>43259</v>
      </c>
      <c r="B54" s="1107" t="s">
        <v>89</v>
      </c>
      <c r="C54" s="1099">
        <v>5993.62</v>
      </c>
      <c r="D54" s="1112">
        <f t="shared" si="0"/>
        <v>-1.5384615384615385E-2</v>
      </c>
      <c r="E54" s="1112">
        <f t="shared" si="1"/>
        <v>-1.8515758946335857E-2</v>
      </c>
      <c r="F54" s="1112"/>
      <c r="G54" s="1112"/>
    </row>
    <row r="55" spans="1:7" x14ac:dyDescent="0.25">
      <c r="A55" s="1097">
        <v>43271</v>
      </c>
      <c r="B55" s="1107" t="s">
        <v>89</v>
      </c>
      <c r="C55" s="1099">
        <v>5884.03</v>
      </c>
      <c r="D55" s="1112">
        <f t="shared" si="0"/>
        <v>0</v>
      </c>
      <c r="E55" s="1112">
        <f t="shared" si="1"/>
        <v>-1.8284442457146124E-2</v>
      </c>
      <c r="F55" s="1112"/>
      <c r="G55" s="1112"/>
    </row>
    <row r="56" spans="1:7" x14ac:dyDescent="0.25">
      <c r="A56" s="1097">
        <v>43272</v>
      </c>
      <c r="B56" s="1107" t="s">
        <v>94</v>
      </c>
      <c r="C56" s="1099">
        <v>5822.33</v>
      </c>
      <c r="D56" s="1112">
        <f t="shared" si="0"/>
        <v>3.90625E-3</v>
      </c>
      <c r="E56" s="1112">
        <f t="shared" si="1"/>
        <v>-1.0486010438423975E-2</v>
      </c>
      <c r="F56" s="1112"/>
      <c r="G56" s="1112"/>
    </row>
    <row r="57" spans="1:7" x14ac:dyDescent="0.25">
      <c r="A57" s="1097">
        <v>43273</v>
      </c>
      <c r="B57" s="1107" t="s">
        <v>85</v>
      </c>
      <c r="C57" s="1099">
        <v>5821.81</v>
      </c>
      <c r="D57" s="1112">
        <f t="shared" si="0"/>
        <v>3.5019455252918288E-2</v>
      </c>
      <c r="E57" s="1112">
        <f t="shared" si="1"/>
        <v>-8.9311323817016047E-5</v>
      </c>
      <c r="F57" s="1112"/>
      <c r="G57" s="1112"/>
    </row>
    <row r="58" spans="1:7" x14ac:dyDescent="0.25">
      <c r="A58" s="1097">
        <v>43276</v>
      </c>
      <c r="B58" s="1116" t="s">
        <v>88</v>
      </c>
      <c r="C58" s="1099">
        <v>5859.08</v>
      </c>
      <c r="D58" s="1112">
        <f t="shared" si="0"/>
        <v>-2.2556390977443608E-2</v>
      </c>
      <c r="E58" s="1112">
        <f t="shared" si="1"/>
        <v>6.4017891343069464E-3</v>
      </c>
      <c r="F58" s="1112"/>
      <c r="G58" s="1112"/>
    </row>
    <row r="59" spans="1:7" x14ac:dyDescent="0.25">
      <c r="A59" s="1097">
        <v>43277</v>
      </c>
      <c r="B59" s="1107" t="s">
        <v>88</v>
      </c>
      <c r="C59" s="1099">
        <v>5825.64</v>
      </c>
      <c r="D59" s="1112">
        <f t="shared" si="0"/>
        <v>0</v>
      </c>
      <c r="E59" s="1112">
        <f t="shared" si="1"/>
        <v>-5.7073806809259473E-3</v>
      </c>
      <c r="F59" s="1112"/>
      <c r="G59" s="1112"/>
    </row>
    <row r="60" spans="1:7" x14ac:dyDescent="0.25">
      <c r="A60" s="1097">
        <v>43278</v>
      </c>
      <c r="B60" s="1107" t="s">
        <v>92</v>
      </c>
      <c r="C60" s="1099">
        <v>5787.55</v>
      </c>
      <c r="D60" s="1112">
        <f t="shared" si="0"/>
        <v>7.6923076923076927E-3</v>
      </c>
      <c r="E60" s="1112">
        <f t="shared" si="1"/>
        <v>-6.5383374187214013E-3</v>
      </c>
      <c r="F60" s="1112"/>
      <c r="G60" s="1112"/>
    </row>
    <row r="61" spans="1:7" x14ac:dyDescent="0.25">
      <c r="A61" s="1097">
        <v>43279</v>
      </c>
      <c r="B61" s="1107" t="s">
        <v>96</v>
      </c>
      <c r="C61" s="1099">
        <v>5667.31</v>
      </c>
      <c r="D61" s="1112">
        <f t="shared" si="0"/>
        <v>3.0534351145038167E-2</v>
      </c>
      <c r="E61" s="1112">
        <f t="shared" si="1"/>
        <v>-2.077563044811704E-2</v>
      </c>
      <c r="F61" s="3" t="s">
        <v>16</v>
      </c>
      <c r="G61" s="3" t="s">
        <v>17</v>
      </c>
    </row>
    <row r="62" spans="1:7" x14ac:dyDescent="0.25">
      <c r="A62" s="1101">
        <v>43280</v>
      </c>
      <c r="B62" s="1114" t="s">
        <v>97</v>
      </c>
      <c r="C62" s="1099">
        <v>5799.23</v>
      </c>
      <c r="D62" s="1112">
        <f t="shared" si="0"/>
        <v>-0.1111111111111111</v>
      </c>
      <c r="E62" s="1112">
        <f t="shared" si="1"/>
        <v>2.3277357335314136E-2</v>
      </c>
      <c r="F62" s="1112">
        <f>$F$3+$G$3*E62</f>
        <v>-3.4467739075021937E-2</v>
      </c>
      <c r="G62" s="1112">
        <f>D62-F62</f>
        <v>-7.6643372036089175E-2</v>
      </c>
    </row>
    <row r="63" spans="1:7" x14ac:dyDescent="0.25">
      <c r="A63" s="1101">
        <v>43283</v>
      </c>
      <c r="B63" s="1114" t="s">
        <v>94</v>
      </c>
      <c r="C63" s="1099">
        <v>5746.77</v>
      </c>
      <c r="D63" s="1112">
        <f t="shared" si="0"/>
        <v>7.0833333333333331E-2</v>
      </c>
      <c r="E63" s="1112">
        <f t="shared" si="1"/>
        <v>-9.0460285244763749E-3</v>
      </c>
      <c r="F63" s="1112">
        <f t="shared" ref="F63:F82" si="2">$F$3+$G$3*E63</f>
        <v>-3.3550273664549587E-2</v>
      </c>
      <c r="G63" s="1112">
        <f t="shared" ref="G63:G82" si="3">D63-F63</f>
        <v>0.10438360699788292</v>
      </c>
    </row>
    <row r="64" spans="1:7" x14ac:dyDescent="0.25">
      <c r="A64" s="1101">
        <v>43284</v>
      </c>
      <c r="B64" s="1114" t="s">
        <v>55</v>
      </c>
      <c r="C64" s="1099">
        <v>5633.93</v>
      </c>
      <c r="D64" s="1112">
        <f t="shared" si="0"/>
        <v>3.8910505836575876E-3</v>
      </c>
      <c r="E64" s="1112">
        <f t="shared" si="1"/>
        <v>-1.963537778613032E-2</v>
      </c>
      <c r="F64" s="1112">
        <f t="shared" si="2"/>
        <v>-3.3249706090684623E-2</v>
      </c>
      <c r="G64" s="1112">
        <f t="shared" si="3"/>
        <v>3.7140756674342211E-2</v>
      </c>
    </row>
    <row r="65" spans="1:7" x14ac:dyDescent="0.25">
      <c r="A65" s="1101">
        <v>43285</v>
      </c>
      <c r="B65" s="1114" t="s">
        <v>95</v>
      </c>
      <c r="C65" s="1099">
        <v>5733.63</v>
      </c>
      <c r="D65" s="1112">
        <f t="shared" si="0"/>
        <v>3.875968992248062E-3</v>
      </c>
      <c r="E65" s="1112">
        <f t="shared" si="1"/>
        <v>1.7696350504887319E-2</v>
      </c>
      <c r="F65" s="1112">
        <f t="shared" si="2"/>
        <v>-3.4309328048877055E-2</v>
      </c>
      <c r="G65" s="1112">
        <f t="shared" si="3"/>
        <v>3.8185297041125117E-2</v>
      </c>
    </row>
    <row r="66" spans="1:7" x14ac:dyDescent="0.25">
      <c r="A66" s="1101">
        <v>43286</v>
      </c>
      <c r="B66" s="1114" t="s">
        <v>55</v>
      </c>
      <c r="C66" s="1099">
        <v>5739.33</v>
      </c>
      <c r="D66" s="1112">
        <f t="shared" si="0"/>
        <v>-3.8610038610038611E-3</v>
      </c>
      <c r="E66" s="1112">
        <f t="shared" si="1"/>
        <v>9.9413460582559697E-4</v>
      </c>
      <c r="F66" s="1112">
        <f t="shared" si="2"/>
        <v>-3.3835253166001222E-2</v>
      </c>
      <c r="G66" s="1112">
        <f t="shared" si="3"/>
        <v>2.9974249304997362E-2</v>
      </c>
    </row>
    <row r="67" spans="1:7" x14ac:dyDescent="0.25">
      <c r="A67" s="1101">
        <v>43287</v>
      </c>
      <c r="B67" s="1114" t="s">
        <v>88</v>
      </c>
      <c r="C67" s="1099">
        <v>5694.91</v>
      </c>
      <c r="D67" s="1112">
        <f t="shared" si="0"/>
        <v>7.7519379844961239E-3</v>
      </c>
      <c r="E67" s="1112">
        <f t="shared" si="1"/>
        <v>-7.7395793585662565E-3</v>
      </c>
      <c r="F67" s="1112">
        <f t="shared" si="2"/>
        <v>-3.3587355854065942E-2</v>
      </c>
      <c r="G67" s="1112">
        <f t="shared" si="3"/>
        <v>4.1339293838562066E-2</v>
      </c>
    </row>
    <row r="68" spans="1:7" x14ac:dyDescent="0.25">
      <c r="A68" s="1101">
        <v>43290</v>
      </c>
      <c r="B68" s="1114" t="s">
        <v>98</v>
      </c>
      <c r="C68" s="1099">
        <v>5807.37</v>
      </c>
      <c r="D68" s="1112">
        <f t="shared" ref="D68:D82" si="4">(B68-B67)/B67</f>
        <v>6.9230769230769235E-2</v>
      </c>
      <c r="E68" s="1112">
        <f t="shared" ref="E68:E82" si="5">(C68-C67)/C67</f>
        <v>1.9747458695572019E-2</v>
      </c>
      <c r="F68" s="1112">
        <f t="shared" si="2"/>
        <v>-3.4367546603896397E-2</v>
      </c>
      <c r="G68" s="1112">
        <f t="shared" si="3"/>
        <v>0.10359831583466564</v>
      </c>
    </row>
    <row r="69" spans="1:7" x14ac:dyDescent="0.25">
      <c r="A69" s="1101">
        <v>43291</v>
      </c>
      <c r="B69" s="1114" t="s">
        <v>99</v>
      </c>
      <c r="C69" s="1099">
        <v>5881.75</v>
      </c>
      <c r="D69" s="1112">
        <f t="shared" si="4"/>
        <v>3.5971223021582736E-3</v>
      </c>
      <c r="E69" s="1112">
        <f t="shared" si="5"/>
        <v>1.280786311187338E-2</v>
      </c>
      <c r="F69" s="1112">
        <f t="shared" si="2"/>
        <v>-3.4170573460726071E-2</v>
      </c>
      <c r="G69" s="1112">
        <f t="shared" si="3"/>
        <v>3.7767695762884343E-2</v>
      </c>
    </row>
    <row r="70" spans="1:7" x14ac:dyDescent="0.25">
      <c r="A70" s="1101">
        <v>43292</v>
      </c>
      <c r="B70" s="1114" t="s">
        <v>22</v>
      </c>
      <c r="C70" s="1099">
        <v>5893.35</v>
      </c>
      <c r="D70" s="1112">
        <f t="shared" si="4"/>
        <v>3.5842293906810036E-3</v>
      </c>
      <c r="E70" s="1112">
        <f t="shared" si="5"/>
        <v>1.9722021507205109E-3</v>
      </c>
      <c r="F70" s="1112">
        <f t="shared" si="2"/>
        <v>-3.3863014587575034E-2</v>
      </c>
      <c r="G70" s="1112">
        <f t="shared" si="3"/>
        <v>3.7447243978256037E-2</v>
      </c>
    </row>
    <row r="71" spans="1:7" x14ac:dyDescent="0.25">
      <c r="A71" s="1101">
        <v>43293</v>
      </c>
      <c r="B71" s="1114" t="s">
        <v>100</v>
      </c>
      <c r="C71" s="1099">
        <v>5907.87</v>
      </c>
      <c r="D71" s="1112">
        <f t="shared" si="4"/>
        <v>7.1428571428571426E-3</v>
      </c>
      <c r="E71" s="1112">
        <f t="shared" si="5"/>
        <v>2.46379393723426E-3</v>
      </c>
      <c r="F71" s="1112">
        <f t="shared" si="2"/>
        <v>-3.3876967904908656E-2</v>
      </c>
      <c r="G71" s="1112">
        <f t="shared" si="3"/>
        <v>4.1019825047765801E-2</v>
      </c>
    </row>
    <row r="72" spans="1:7" x14ac:dyDescent="0.25">
      <c r="A72" s="1102">
        <v>43294</v>
      </c>
      <c r="B72" s="1109" t="s">
        <v>101</v>
      </c>
      <c r="C72" s="1105">
        <v>5944.07</v>
      </c>
      <c r="D72" s="1112">
        <f t="shared" si="4"/>
        <v>-2.1276595744680851E-2</v>
      </c>
      <c r="E72" s="1112">
        <f t="shared" si="5"/>
        <v>6.1274198653659979E-3</v>
      </c>
      <c r="F72" s="1112">
        <f t="shared" si="2"/>
        <v>-3.398095608487689E-2</v>
      </c>
      <c r="G72" s="1112">
        <f t="shared" si="3"/>
        <v>1.2704360340196039E-2</v>
      </c>
    </row>
    <row r="73" spans="1:7" x14ac:dyDescent="0.25">
      <c r="A73" s="1103">
        <v>43297</v>
      </c>
      <c r="B73" s="1115" t="s">
        <v>24</v>
      </c>
      <c r="C73" s="1099">
        <v>5905.15</v>
      </c>
      <c r="D73" s="1112">
        <f t="shared" si="4"/>
        <v>0.12318840579710146</v>
      </c>
      <c r="E73" s="1112">
        <f t="shared" si="5"/>
        <v>-6.547702163669014E-3</v>
      </c>
      <c r="F73" s="1112">
        <f t="shared" si="2"/>
        <v>-3.3621186038335388E-2</v>
      </c>
      <c r="G73" s="1112">
        <f t="shared" si="3"/>
        <v>0.15680959183543686</v>
      </c>
    </row>
    <row r="74" spans="1:7" x14ac:dyDescent="0.25">
      <c r="A74" s="1103">
        <v>43298</v>
      </c>
      <c r="B74" s="1115" t="s">
        <v>24</v>
      </c>
      <c r="C74" s="1099">
        <v>5861.5</v>
      </c>
      <c r="D74" s="1112">
        <f t="shared" si="4"/>
        <v>0</v>
      </c>
      <c r="E74" s="1112">
        <f t="shared" si="5"/>
        <v>-7.3918528741860308E-3</v>
      </c>
      <c r="F74" s="1112">
        <f t="shared" si="2"/>
        <v>-3.3597225705668365E-2</v>
      </c>
      <c r="G74" s="1112">
        <f t="shared" si="3"/>
        <v>3.3597225705668365E-2</v>
      </c>
    </row>
    <row r="75" spans="1:7" x14ac:dyDescent="0.25">
      <c r="A75" s="1103">
        <v>43299</v>
      </c>
      <c r="B75" s="1115" t="s">
        <v>24</v>
      </c>
      <c r="C75" s="1099">
        <v>5890.73</v>
      </c>
      <c r="D75" s="1112">
        <f t="shared" si="4"/>
        <v>0</v>
      </c>
      <c r="E75" s="1112">
        <f t="shared" si="5"/>
        <v>4.9867781284653355E-3</v>
      </c>
      <c r="F75" s="1112">
        <f t="shared" si="2"/>
        <v>-3.3948580165352647E-2</v>
      </c>
      <c r="G75" s="1112">
        <f t="shared" si="3"/>
        <v>3.3948580165352647E-2</v>
      </c>
    </row>
    <row r="76" spans="1:7" x14ac:dyDescent="0.25">
      <c r="A76" s="1103">
        <v>43300</v>
      </c>
      <c r="B76" s="1115" t="s">
        <v>102</v>
      </c>
      <c r="C76" s="1099">
        <v>5871.07</v>
      </c>
      <c r="D76" s="1112">
        <f t="shared" si="4"/>
        <v>-1.2903225806451613E-2</v>
      </c>
      <c r="E76" s="1112">
        <f t="shared" si="5"/>
        <v>-3.3374471415257285E-3</v>
      </c>
      <c r="F76" s="1112">
        <f t="shared" si="2"/>
        <v>-3.3712305760581922E-2</v>
      </c>
      <c r="G76" s="1112">
        <f t="shared" si="3"/>
        <v>2.0809079954130311E-2</v>
      </c>
    </row>
    <row r="77" spans="1:7" x14ac:dyDescent="0.25">
      <c r="A77" s="1103">
        <v>43301</v>
      </c>
      <c r="B77" s="1115" t="s">
        <v>103</v>
      </c>
      <c r="C77" s="1099">
        <v>5872.78</v>
      </c>
      <c r="D77" s="1112">
        <f t="shared" si="4"/>
        <v>-1.3071895424836602E-2</v>
      </c>
      <c r="E77" s="1112">
        <f t="shared" si="5"/>
        <v>2.9125866324197064E-4</v>
      </c>
      <c r="F77" s="1112">
        <f t="shared" si="2"/>
        <v>-3.3815302769468793E-2</v>
      </c>
      <c r="G77" s="1112">
        <f t="shared" si="3"/>
        <v>2.0743407344632189E-2</v>
      </c>
    </row>
    <row r="78" spans="1:7" x14ac:dyDescent="0.25">
      <c r="A78" s="1103">
        <v>43304</v>
      </c>
      <c r="B78" s="1115" t="s">
        <v>21</v>
      </c>
      <c r="C78" s="1099">
        <v>5915.79</v>
      </c>
      <c r="D78" s="1112">
        <f t="shared" si="4"/>
        <v>-6.6225165562913907E-3</v>
      </c>
      <c r="E78" s="1112">
        <f t="shared" si="5"/>
        <v>7.3236184566764324E-3</v>
      </c>
      <c r="F78" s="1112">
        <f t="shared" si="2"/>
        <v>-3.4014908927451723E-2</v>
      </c>
      <c r="G78" s="1112">
        <f t="shared" si="3"/>
        <v>2.7392392371160333E-2</v>
      </c>
    </row>
    <row r="79" spans="1:7" x14ac:dyDescent="0.25">
      <c r="A79" s="1103">
        <v>43305</v>
      </c>
      <c r="B79" s="1115" t="s">
        <v>104</v>
      </c>
      <c r="C79" s="1099">
        <v>5931.84</v>
      </c>
      <c r="D79" s="1112">
        <f t="shared" si="4"/>
        <v>-1.3333333333333334E-2</v>
      </c>
      <c r="E79" s="1112">
        <f t="shared" si="5"/>
        <v>2.7130780504379267E-3</v>
      </c>
      <c r="F79" s="1112">
        <f t="shared" si="2"/>
        <v>-3.3884043573040597E-2</v>
      </c>
      <c r="G79" s="1112">
        <f t="shared" si="3"/>
        <v>2.0550710239707261E-2</v>
      </c>
    </row>
    <row r="80" spans="1:7" x14ac:dyDescent="0.25">
      <c r="A80" s="1103">
        <v>43306</v>
      </c>
      <c r="B80" s="1115" t="s">
        <v>104</v>
      </c>
      <c r="C80" s="1099">
        <v>5933.88</v>
      </c>
      <c r="D80" s="1112">
        <f t="shared" si="4"/>
        <v>0</v>
      </c>
      <c r="E80" s="1112">
        <f t="shared" si="5"/>
        <v>3.4390678103252337E-4</v>
      </c>
      <c r="F80" s="1112">
        <f t="shared" si="2"/>
        <v>-3.3816797131080809E-2</v>
      </c>
      <c r="G80" s="1112">
        <f t="shared" si="3"/>
        <v>3.3816797131080809E-2</v>
      </c>
    </row>
    <row r="81" spans="1:7" x14ac:dyDescent="0.25">
      <c r="A81" s="1103">
        <v>43307</v>
      </c>
      <c r="B81" s="1115" t="s">
        <v>23</v>
      </c>
      <c r="C81" s="1099">
        <v>5946.13</v>
      </c>
      <c r="D81" s="1112">
        <f t="shared" si="4"/>
        <v>-2.0270270270270271E-2</v>
      </c>
      <c r="E81" s="1112">
        <f t="shared" si="5"/>
        <v>2.0644165369033416E-3</v>
      </c>
      <c r="F81" s="1112">
        <f t="shared" si="2"/>
        <v>-3.3865631996222681E-2</v>
      </c>
      <c r="G81" s="1112">
        <f t="shared" si="3"/>
        <v>1.359536172595241E-2</v>
      </c>
    </row>
    <row r="82" spans="1:7" x14ac:dyDescent="0.25">
      <c r="A82" s="1103">
        <v>43308</v>
      </c>
      <c r="B82" s="1115" t="s">
        <v>23</v>
      </c>
      <c r="C82" s="1099">
        <v>5989.13</v>
      </c>
      <c r="D82" s="1112">
        <f t="shared" si="4"/>
        <v>0</v>
      </c>
      <c r="E82" s="1112">
        <f t="shared" si="5"/>
        <v>7.2315943311027512E-3</v>
      </c>
      <c r="F82" s="1112">
        <f t="shared" si="2"/>
        <v>-3.4012296919151939E-2</v>
      </c>
      <c r="G82" s="1112">
        <f t="shared" si="3"/>
        <v>3.4012296919151939E-2</v>
      </c>
    </row>
  </sheetData>
  <mergeCells count="9">
    <mergeCell ref="I10:J10"/>
    <mergeCell ref="I13:J13"/>
    <mergeCell ref="I3:O3"/>
    <mergeCell ref="I4:J5"/>
    <mergeCell ref="K4:L4"/>
    <mergeCell ref="N4:N5"/>
    <mergeCell ref="O4:O5"/>
    <mergeCell ref="I6:I7"/>
    <mergeCell ref="I8:O8"/>
  </mergeCells>
  <pageMargins left="0.7" right="0.7" top="0.75" bottom="0.75" header="0.3" footer="0.3"/>
  <pageSetup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38</vt:i4>
      </vt:variant>
    </vt:vector>
  </HeadingPairs>
  <TitlesOfParts>
    <vt:vector size="38" baseType="lpstr">
      <vt:lpstr>2017 1. PTBA</vt:lpstr>
      <vt:lpstr>2017 2. BTEK</vt:lpstr>
      <vt:lpstr>2017 3. ULTJ</vt:lpstr>
      <vt:lpstr>2017 4. VOKS</vt:lpstr>
      <vt:lpstr>2017 5. INTD</vt:lpstr>
      <vt:lpstr>2017 6. BFIN</vt:lpstr>
      <vt:lpstr>2017 8. KKGI</vt:lpstr>
      <vt:lpstr>2018 1. MFIN</vt:lpstr>
      <vt:lpstr>2018 3. GEMA</vt:lpstr>
      <vt:lpstr>2018 4. TOPS</vt:lpstr>
      <vt:lpstr>2018 6. MAPI</vt:lpstr>
      <vt:lpstr>2019 1. TBIG</vt:lpstr>
      <vt:lpstr>2019 2. ANDI</vt:lpstr>
      <vt:lpstr>2019 4. PTSN</vt:lpstr>
      <vt:lpstr>2019 5. TAMU</vt:lpstr>
      <vt:lpstr>2019 7. LPIN</vt:lpstr>
      <vt:lpstr>2020 2. SIDO</vt:lpstr>
      <vt:lpstr>2020 5. UNVR</vt:lpstr>
      <vt:lpstr>2021 2. SCMA</vt:lpstr>
      <vt:lpstr>2021 3. BBCA</vt:lpstr>
      <vt:lpstr>2021 6. SRTG</vt:lpstr>
      <vt:lpstr>2021 7. ERAA</vt:lpstr>
      <vt:lpstr>2021 8. HOKI</vt:lpstr>
      <vt:lpstr>2022 1. BEBS</vt:lpstr>
      <vt:lpstr>2022 2. BYAN</vt:lpstr>
      <vt:lpstr>2022 3. TPIA</vt:lpstr>
      <vt:lpstr>2022 4. EKAD</vt:lpstr>
      <vt:lpstr>2022 5. JTPE</vt:lpstr>
      <vt:lpstr>2022 7. PBSA</vt:lpstr>
      <vt:lpstr>2022 8. HOMI</vt:lpstr>
      <vt:lpstr>2022 9. HRUM</vt:lpstr>
      <vt:lpstr>2022 10. SILO</vt:lpstr>
      <vt:lpstr>AAR &amp; CAAR</vt:lpstr>
      <vt:lpstr>NORMALITAS DATA BARU</vt:lpstr>
      <vt:lpstr>UJI BEDA</vt:lpstr>
      <vt:lpstr>AAR &amp; CAAR MARKET</vt:lpstr>
      <vt:lpstr>NORMALITAS DATA MARKET BARU</vt:lpstr>
      <vt:lpstr>UJI BEDA MARKET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10</dc:creator>
  <cp:lastModifiedBy>win 10</cp:lastModifiedBy>
  <dcterms:created xsi:type="dcterms:W3CDTF">2024-03-21T06:02:04Z</dcterms:created>
  <dcterms:modified xsi:type="dcterms:W3CDTF">2024-04-05T04:31:38Z</dcterms:modified>
</cp:coreProperties>
</file>