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kripsi\"/>
    </mc:Choice>
  </mc:AlternateContent>
  <xr:revisionPtr revIDLastSave="0" documentId="13_ncr:1_{F2AA813B-A7CB-429B-855F-76D212669ABC}" xr6:coauthVersionLast="47" xr6:coauthVersionMax="47" xr10:uidLastSave="{00000000-0000-0000-0000-000000000000}"/>
  <bookViews>
    <workbookView xWindow="495" yWindow="90" windowWidth="10170" windowHeight="10830" firstSheet="1" activeTab="3" xr2:uid="{B11F11FF-E32C-445C-9570-A6658D3FF187}"/>
  </bookViews>
  <sheets>
    <sheet name="Warna" sheetId="4" r:id="rId1"/>
    <sheet name="Tekstur" sheetId="7" r:id="rId2"/>
    <sheet name="Rasa" sheetId="8" r:id="rId3"/>
    <sheet name="Aroma" sheetId="9" r:id="rId4"/>
    <sheet name="Perlakuan Terbaik" sheetId="11" r:id="rId5"/>
    <sheet name="Sheet1" sheetId="12" r:id="rId6"/>
  </sheets>
  <definedNames>
    <definedName name="_xlnm._FilterDatabase" localSheetId="0" hidden="1">Warna!$AC$25:$AC$33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4" l="1"/>
  <c r="I57" i="8"/>
  <c r="I65" i="9"/>
  <c r="I64" i="9"/>
  <c r="I63" i="9"/>
  <c r="I62" i="9"/>
  <c r="I61" i="9"/>
  <c r="I60" i="9"/>
  <c r="I59" i="9"/>
  <c r="I58" i="9"/>
  <c r="I57" i="9"/>
  <c r="I65" i="8"/>
  <c r="I64" i="8"/>
  <c r="I63" i="8"/>
  <c r="I62" i="8"/>
  <c r="I61" i="8"/>
  <c r="I60" i="8"/>
  <c r="I59" i="8"/>
  <c r="I58" i="8"/>
  <c r="E28" i="11" l="1"/>
  <c r="E27" i="11"/>
  <c r="E26" i="11"/>
  <c r="E25" i="11"/>
  <c r="E24" i="11"/>
  <c r="E23" i="11"/>
  <c r="E22" i="11"/>
  <c r="E21" i="11"/>
  <c r="D21" i="11" l="1"/>
  <c r="F21" i="11"/>
  <c r="L11" i="11"/>
  <c r="M6" i="11"/>
  <c r="C32" i="11"/>
  <c r="C32" i="12"/>
  <c r="D32" i="12"/>
  <c r="E32" i="12"/>
  <c r="F32" i="12"/>
  <c r="G32" i="12"/>
  <c r="H32" i="12"/>
  <c r="I32" i="12"/>
  <c r="J32" i="12"/>
  <c r="K32" i="12"/>
  <c r="L32" i="12"/>
  <c r="B32" i="12"/>
  <c r="M16" i="11" l="1"/>
  <c r="L16" i="11"/>
  <c r="M15" i="11"/>
  <c r="L15" i="11"/>
  <c r="M14" i="11"/>
  <c r="L14" i="11"/>
  <c r="M13" i="11"/>
  <c r="L13" i="11"/>
  <c r="M12" i="11"/>
  <c r="L12" i="11"/>
  <c r="M10" i="11"/>
  <c r="L10" i="11"/>
  <c r="M8" i="11"/>
  <c r="L8" i="11"/>
  <c r="M7" i="11"/>
  <c r="L7" i="11"/>
  <c r="L6" i="11"/>
  <c r="M11" i="11"/>
  <c r="M9" i="11"/>
  <c r="L9" i="11"/>
  <c r="N6" i="11" l="1"/>
  <c r="D22" i="11" l="1"/>
  <c r="D31" i="11"/>
  <c r="D30" i="11"/>
  <c r="D29" i="11"/>
  <c r="D28" i="11"/>
  <c r="D27" i="11"/>
  <c r="D26" i="11"/>
  <c r="D25" i="11"/>
  <c r="D24" i="11"/>
  <c r="D23" i="11"/>
  <c r="N16" i="11"/>
  <c r="N15" i="11"/>
  <c r="N14" i="11"/>
  <c r="N13" i="11"/>
  <c r="N11" i="11"/>
  <c r="N9" i="11"/>
  <c r="N8" i="11"/>
  <c r="AD28" i="7"/>
  <c r="AD27" i="7"/>
  <c r="AD26" i="7"/>
  <c r="I57" i="7"/>
  <c r="H66" i="7"/>
  <c r="I65" i="7"/>
  <c r="I64" i="7"/>
  <c r="I63" i="7"/>
  <c r="I62" i="7"/>
  <c r="I61" i="7"/>
  <c r="I60" i="7"/>
  <c r="I59" i="7"/>
  <c r="I58" i="7"/>
  <c r="H66" i="4"/>
  <c r="N10" i="11" l="1"/>
  <c r="F25" i="11" s="1"/>
  <c r="M21" i="11"/>
  <c r="N21" i="11" s="1"/>
  <c r="S29" i="11"/>
  <c r="T29" i="11" s="1"/>
  <c r="O29" i="11"/>
  <c r="P29" i="11" s="1"/>
  <c r="K29" i="11"/>
  <c r="L29" i="11" s="1"/>
  <c r="G29" i="11"/>
  <c r="H29" i="11" s="1"/>
  <c r="U29" i="11"/>
  <c r="V29" i="11" s="1"/>
  <c r="Q29" i="11"/>
  <c r="R29" i="11" s="1"/>
  <c r="M29" i="11"/>
  <c r="N29" i="11" s="1"/>
  <c r="I29" i="11"/>
  <c r="J29" i="11" s="1"/>
  <c r="E29" i="11"/>
  <c r="F29" i="11" s="1"/>
  <c r="U31" i="11"/>
  <c r="V31" i="11" s="1"/>
  <c r="Q31" i="11"/>
  <c r="R31" i="11" s="1"/>
  <c r="M31" i="11"/>
  <c r="N31" i="11" s="1"/>
  <c r="I31" i="11"/>
  <c r="J31" i="11" s="1"/>
  <c r="E31" i="11"/>
  <c r="F31" i="11" s="1"/>
  <c r="S31" i="11"/>
  <c r="T31" i="11" s="1"/>
  <c r="O31" i="11"/>
  <c r="P31" i="11" s="1"/>
  <c r="K31" i="11"/>
  <c r="L31" i="11" s="1"/>
  <c r="G31" i="11"/>
  <c r="H31" i="11" s="1"/>
  <c r="O24" i="11"/>
  <c r="P24" i="11" s="1"/>
  <c r="U24" i="11"/>
  <c r="V24" i="11" s="1"/>
  <c r="Q24" i="11"/>
  <c r="R24" i="11" s="1"/>
  <c r="M24" i="11"/>
  <c r="N24" i="11" s="1"/>
  <c r="I24" i="11"/>
  <c r="J24" i="11" s="1"/>
  <c r="F24" i="11"/>
  <c r="S24" i="11"/>
  <c r="T24" i="11" s="1"/>
  <c r="G24" i="11"/>
  <c r="H24" i="11" s="1"/>
  <c r="K24" i="11"/>
  <c r="L24" i="11" s="1"/>
  <c r="Q26" i="11"/>
  <c r="R26" i="11" s="1"/>
  <c r="S26" i="11"/>
  <c r="T26" i="11" s="1"/>
  <c r="O26" i="11"/>
  <c r="P26" i="11" s="1"/>
  <c r="K26" i="11"/>
  <c r="L26" i="11" s="1"/>
  <c r="G26" i="11"/>
  <c r="H26" i="11" s="1"/>
  <c r="U26" i="11"/>
  <c r="V26" i="11" s="1"/>
  <c r="I26" i="11"/>
  <c r="J26" i="11" s="1"/>
  <c r="M26" i="11"/>
  <c r="N26" i="11" s="1"/>
  <c r="F26" i="11"/>
  <c r="M30" i="11"/>
  <c r="N30" i="11" s="1"/>
  <c r="S30" i="11"/>
  <c r="T30" i="11" s="1"/>
  <c r="O30" i="11"/>
  <c r="P30" i="11" s="1"/>
  <c r="K30" i="11"/>
  <c r="L30" i="11" s="1"/>
  <c r="G30" i="11"/>
  <c r="H30" i="11" s="1"/>
  <c r="U30" i="11"/>
  <c r="V30" i="11" s="1"/>
  <c r="I30" i="11"/>
  <c r="J30" i="11" s="1"/>
  <c r="Q30" i="11"/>
  <c r="R30" i="11" s="1"/>
  <c r="E30" i="11"/>
  <c r="F30" i="11" s="1"/>
  <c r="U23" i="11"/>
  <c r="V23" i="11" s="1"/>
  <c r="Q23" i="11"/>
  <c r="R23" i="11" s="1"/>
  <c r="M23" i="11"/>
  <c r="N23" i="11" s="1"/>
  <c r="I23" i="11"/>
  <c r="J23" i="11" s="1"/>
  <c r="F23" i="11"/>
  <c r="S23" i="11"/>
  <c r="T23" i="11" s="1"/>
  <c r="O23" i="11"/>
  <c r="P23" i="11" s="1"/>
  <c r="K23" i="11"/>
  <c r="L23" i="11" s="1"/>
  <c r="G23" i="11"/>
  <c r="H23" i="11" s="1"/>
  <c r="K28" i="11"/>
  <c r="L28" i="11" s="1"/>
  <c r="U28" i="11"/>
  <c r="V28" i="11" s="1"/>
  <c r="Q28" i="11"/>
  <c r="R28" i="11" s="1"/>
  <c r="M28" i="11"/>
  <c r="N28" i="11" s="1"/>
  <c r="I28" i="11"/>
  <c r="J28" i="11" s="1"/>
  <c r="F28" i="11"/>
  <c r="S28" i="11"/>
  <c r="T28" i="11" s="1"/>
  <c r="O28" i="11"/>
  <c r="P28" i="11" s="1"/>
  <c r="G28" i="11"/>
  <c r="H28" i="11" s="1"/>
  <c r="N7" i="11"/>
  <c r="U22" i="11" s="1"/>
  <c r="V22" i="11" s="1"/>
  <c r="N12" i="11"/>
  <c r="U27" i="11" s="1"/>
  <c r="V27" i="11" s="1"/>
  <c r="I21" i="11"/>
  <c r="J21" i="11" s="1"/>
  <c r="U21" i="11"/>
  <c r="V21" i="11" s="1"/>
  <c r="I25" i="11"/>
  <c r="J25" i="11" s="1"/>
  <c r="Q25" i="11"/>
  <c r="R25" i="11" s="1"/>
  <c r="G21" i="11"/>
  <c r="H21" i="11" s="1"/>
  <c r="K21" i="11"/>
  <c r="L21" i="11" s="1"/>
  <c r="O21" i="11"/>
  <c r="P21" i="11" s="1"/>
  <c r="K25" i="11"/>
  <c r="L25" i="11" s="1"/>
  <c r="AD25" i="7"/>
  <c r="AB33" i="7"/>
  <c r="AB32" i="7"/>
  <c r="AB31" i="7"/>
  <c r="AB30" i="7"/>
  <c r="AB29" i="7"/>
  <c r="AB28" i="7"/>
  <c r="AB27" i="7"/>
  <c r="AB26" i="7"/>
  <c r="AB25" i="7"/>
  <c r="AC33" i="7"/>
  <c r="AC32" i="7"/>
  <c r="AC31" i="7"/>
  <c r="AC30" i="7"/>
  <c r="AC29" i="7"/>
  <c r="AC28" i="7"/>
  <c r="AC27" i="7"/>
  <c r="AC26" i="7"/>
  <c r="AC25" i="7"/>
  <c r="AB34" i="7"/>
  <c r="AB34" i="4"/>
  <c r="M27" i="11" l="1"/>
  <c r="N27" i="11" s="1"/>
  <c r="I22" i="11"/>
  <c r="J22" i="11" s="1"/>
  <c r="F27" i="11"/>
  <c r="Q27" i="11"/>
  <c r="R27" i="11" s="1"/>
  <c r="S27" i="11"/>
  <c r="T27" i="11" s="1"/>
  <c r="S21" i="11"/>
  <c r="T21" i="11" s="1"/>
  <c r="G25" i="11"/>
  <c r="H25" i="11" s="1"/>
  <c r="M25" i="11"/>
  <c r="N25" i="11" s="1"/>
  <c r="S25" i="11"/>
  <c r="T25" i="11" s="1"/>
  <c r="O25" i="11"/>
  <c r="P25" i="11" s="1"/>
  <c r="U25" i="11"/>
  <c r="V25" i="11" s="1"/>
  <c r="V32" i="11" s="1"/>
  <c r="K27" i="11"/>
  <c r="L27" i="11" s="1"/>
  <c r="I27" i="11"/>
  <c r="J27" i="11" s="1"/>
  <c r="Q21" i="11"/>
  <c r="R21" i="11" s="1"/>
  <c r="O27" i="11"/>
  <c r="P27" i="11" s="1"/>
  <c r="G27" i="11"/>
  <c r="H27" i="11" s="1"/>
  <c r="F22" i="11"/>
  <c r="K22" i="11"/>
  <c r="L22" i="11" s="1"/>
  <c r="O22" i="11"/>
  <c r="P22" i="11" s="1"/>
  <c r="M22" i="11"/>
  <c r="N22" i="11" s="1"/>
  <c r="N32" i="11" s="1"/>
  <c r="Q22" i="11"/>
  <c r="R22" i="11" s="1"/>
  <c r="G22" i="11"/>
  <c r="H22" i="11" s="1"/>
  <c r="S22" i="11"/>
  <c r="T22" i="11" s="1"/>
  <c r="D46" i="7"/>
  <c r="D46" i="8"/>
  <c r="D46" i="9"/>
  <c r="D47" i="9"/>
  <c r="X34" i="9"/>
  <c r="W34" i="9"/>
  <c r="V34" i="9"/>
  <c r="U34" i="9"/>
  <c r="T34" i="9"/>
  <c r="S34" i="9"/>
  <c r="R34" i="9"/>
  <c r="Q34" i="9"/>
  <c r="P34" i="9"/>
  <c r="J34" i="9"/>
  <c r="I34" i="9"/>
  <c r="H34" i="9"/>
  <c r="G34" i="9"/>
  <c r="F34" i="9"/>
  <c r="E34" i="9"/>
  <c r="D34" i="9"/>
  <c r="C34" i="9"/>
  <c r="B34" i="9"/>
  <c r="X33" i="9"/>
  <c r="W33" i="9"/>
  <c r="V33" i="9"/>
  <c r="U33" i="9"/>
  <c r="T33" i="9"/>
  <c r="S33" i="9"/>
  <c r="R33" i="9"/>
  <c r="Q33" i="9"/>
  <c r="P33" i="9"/>
  <c r="J33" i="9"/>
  <c r="I33" i="9"/>
  <c r="H33" i="9"/>
  <c r="G33" i="9"/>
  <c r="F33" i="9"/>
  <c r="E33" i="9"/>
  <c r="D33" i="9"/>
  <c r="C33" i="9"/>
  <c r="B33" i="9"/>
  <c r="Y32" i="9"/>
  <c r="L32" i="9"/>
  <c r="K32" i="9"/>
  <c r="Y31" i="9"/>
  <c r="L31" i="9"/>
  <c r="K31" i="9"/>
  <c r="Y30" i="9"/>
  <c r="L30" i="9"/>
  <c r="K30" i="9"/>
  <c r="Y29" i="9"/>
  <c r="L29" i="9"/>
  <c r="K29" i="9"/>
  <c r="Y28" i="9"/>
  <c r="L28" i="9"/>
  <c r="K28" i="9"/>
  <c r="Y27" i="9"/>
  <c r="L27" i="9"/>
  <c r="K27" i="9"/>
  <c r="Y26" i="9"/>
  <c r="L26" i="9"/>
  <c r="K26" i="9"/>
  <c r="Y25" i="9"/>
  <c r="L25" i="9"/>
  <c r="K25" i="9"/>
  <c r="Y24" i="9"/>
  <c r="L24" i="9"/>
  <c r="K24" i="9"/>
  <c r="Y23" i="9"/>
  <c r="L23" i="9"/>
  <c r="K23" i="9"/>
  <c r="Y22" i="9"/>
  <c r="L22" i="9"/>
  <c r="K22" i="9"/>
  <c r="Y21" i="9"/>
  <c r="L21" i="9"/>
  <c r="K21" i="9"/>
  <c r="Y20" i="9"/>
  <c r="L20" i="9"/>
  <c r="K20" i="9"/>
  <c r="Y19" i="9"/>
  <c r="L19" i="9"/>
  <c r="K19" i="9"/>
  <c r="Y18" i="9"/>
  <c r="L18" i="9"/>
  <c r="K18" i="9"/>
  <c r="Y17" i="9"/>
  <c r="L17" i="9"/>
  <c r="K17" i="9"/>
  <c r="Y16" i="9"/>
  <c r="L16" i="9"/>
  <c r="K16" i="9"/>
  <c r="Y15" i="9"/>
  <c r="L15" i="9"/>
  <c r="K15" i="9"/>
  <c r="Y14" i="9"/>
  <c r="L14" i="9"/>
  <c r="K14" i="9"/>
  <c r="Y13" i="9"/>
  <c r="L13" i="9"/>
  <c r="K13" i="9"/>
  <c r="Y12" i="9"/>
  <c r="L12" i="9"/>
  <c r="K12" i="9"/>
  <c r="Y11" i="9"/>
  <c r="L11" i="9"/>
  <c r="K11" i="9"/>
  <c r="Y10" i="9"/>
  <c r="L10" i="9"/>
  <c r="K10" i="9"/>
  <c r="Y9" i="9"/>
  <c r="L9" i="9"/>
  <c r="K9" i="9"/>
  <c r="Y8" i="9"/>
  <c r="L8" i="9"/>
  <c r="K8" i="9"/>
  <c r="Y7" i="9"/>
  <c r="L7" i="9"/>
  <c r="K7" i="9"/>
  <c r="Y6" i="9"/>
  <c r="L6" i="9"/>
  <c r="K6" i="9"/>
  <c r="Y5" i="9"/>
  <c r="L5" i="9"/>
  <c r="K5" i="9"/>
  <c r="Y4" i="9"/>
  <c r="L4" i="9"/>
  <c r="K4" i="9"/>
  <c r="Y3" i="9"/>
  <c r="L3" i="9"/>
  <c r="K3" i="9"/>
  <c r="Y8" i="8"/>
  <c r="Y4" i="8"/>
  <c r="D47" i="8"/>
  <c r="X34" i="8"/>
  <c r="W34" i="8"/>
  <c r="V34" i="8"/>
  <c r="U34" i="8"/>
  <c r="T34" i="8"/>
  <c r="S34" i="8"/>
  <c r="R34" i="8"/>
  <c r="Q34" i="8"/>
  <c r="P34" i="8"/>
  <c r="J34" i="8"/>
  <c r="I34" i="8"/>
  <c r="H34" i="8"/>
  <c r="G34" i="8"/>
  <c r="F34" i="8"/>
  <c r="E34" i="8"/>
  <c r="D34" i="8"/>
  <c r="C34" i="8"/>
  <c r="B34" i="8"/>
  <c r="X33" i="8"/>
  <c r="W33" i="8"/>
  <c r="V33" i="8"/>
  <c r="U33" i="8"/>
  <c r="T33" i="8"/>
  <c r="S33" i="8"/>
  <c r="R33" i="8"/>
  <c r="Q33" i="8"/>
  <c r="P33" i="8"/>
  <c r="J33" i="8"/>
  <c r="I33" i="8"/>
  <c r="H33" i="8"/>
  <c r="G33" i="8"/>
  <c r="F33" i="8"/>
  <c r="E33" i="8"/>
  <c r="D33" i="8"/>
  <c r="C33" i="8"/>
  <c r="B33" i="8"/>
  <c r="Y32" i="8"/>
  <c r="L32" i="8"/>
  <c r="K32" i="8"/>
  <c r="Y31" i="8"/>
  <c r="L31" i="8"/>
  <c r="K31" i="8"/>
  <c r="Y30" i="8"/>
  <c r="L30" i="8"/>
  <c r="K30" i="8"/>
  <c r="Y29" i="8"/>
  <c r="L29" i="8"/>
  <c r="K29" i="8"/>
  <c r="Y28" i="8"/>
  <c r="L28" i="8"/>
  <c r="K28" i="8"/>
  <c r="Y27" i="8"/>
  <c r="L27" i="8"/>
  <c r="K27" i="8"/>
  <c r="Y26" i="8"/>
  <c r="L26" i="8"/>
  <c r="K26" i="8"/>
  <c r="Y25" i="8"/>
  <c r="L25" i="8"/>
  <c r="K25" i="8"/>
  <c r="Y24" i="8"/>
  <c r="L24" i="8"/>
  <c r="K24" i="8"/>
  <c r="Y23" i="8"/>
  <c r="L23" i="8"/>
  <c r="K23" i="8"/>
  <c r="Y22" i="8"/>
  <c r="L22" i="8"/>
  <c r="K22" i="8"/>
  <c r="Y21" i="8"/>
  <c r="L21" i="8"/>
  <c r="K21" i="8"/>
  <c r="Y20" i="8"/>
  <c r="L20" i="8"/>
  <c r="K20" i="8"/>
  <c r="Y19" i="8"/>
  <c r="L19" i="8"/>
  <c r="K19" i="8"/>
  <c r="Y18" i="8"/>
  <c r="L18" i="8"/>
  <c r="K18" i="8"/>
  <c r="Y17" i="8"/>
  <c r="L17" i="8"/>
  <c r="K17" i="8"/>
  <c r="Y16" i="8"/>
  <c r="L16" i="8"/>
  <c r="K16" i="8"/>
  <c r="Y15" i="8"/>
  <c r="L15" i="8"/>
  <c r="K15" i="8"/>
  <c r="Y14" i="8"/>
  <c r="L14" i="8"/>
  <c r="K14" i="8"/>
  <c r="Y13" i="8"/>
  <c r="L13" i="8"/>
  <c r="K13" i="8"/>
  <c r="Y12" i="8"/>
  <c r="L12" i="8"/>
  <c r="K12" i="8"/>
  <c r="Y11" i="8"/>
  <c r="L11" i="8"/>
  <c r="K11" i="8"/>
  <c r="Y10" i="8"/>
  <c r="L10" i="8"/>
  <c r="K10" i="8"/>
  <c r="Y9" i="8"/>
  <c r="L9" i="8"/>
  <c r="K9" i="8"/>
  <c r="L8" i="8"/>
  <c r="K8" i="8"/>
  <c r="Y7" i="8"/>
  <c r="L7" i="8"/>
  <c r="K7" i="8"/>
  <c r="Y6" i="8"/>
  <c r="L6" i="8"/>
  <c r="K6" i="8"/>
  <c r="Y5" i="8"/>
  <c r="L5" i="8"/>
  <c r="K5" i="8"/>
  <c r="L4" i="8"/>
  <c r="K4" i="8"/>
  <c r="Y3" i="8"/>
  <c r="L3" i="8"/>
  <c r="K3" i="8"/>
  <c r="D47" i="7"/>
  <c r="X34" i="7"/>
  <c r="W34" i="7"/>
  <c r="V34" i="7"/>
  <c r="U34" i="7"/>
  <c r="T34" i="7"/>
  <c r="S34" i="7"/>
  <c r="R34" i="7"/>
  <c r="Q34" i="7"/>
  <c r="P34" i="7"/>
  <c r="J34" i="7"/>
  <c r="I34" i="7"/>
  <c r="H34" i="7"/>
  <c r="G34" i="7"/>
  <c r="F34" i="7"/>
  <c r="E34" i="7"/>
  <c r="D34" i="7"/>
  <c r="C34" i="7"/>
  <c r="B34" i="7"/>
  <c r="X33" i="7"/>
  <c r="W33" i="7"/>
  <c r="V33" i="7"/>
  <c r="U33" i="7"/>
  <c r="T33" i="7"/>
  <c r="S33" i="7"/>
  <c r="R33" i="7"/>
  <c r="Q33" i="7"/>
  <c r="P33" i="7"/>
  <c r="J33" i="7"/>
  <c r="I33" i="7"/>
  <c r="H33" i="7"/>
  <c r="G33" i="7"/>
  <c r="F33" i="7"/>
  <c r="E33" i="7"/>
  <c r="D33" i="7"/>
  <c r="C33" i="7"/>
  <c r="B33" i="7"/>
  <c r="Y32" i="7"/>
  <c r="L32" i="7"/>
  <c r="K32" i="7"/>
  <c r="Y31" i="7"/>
  <c r="L31" i="7"/>
  <c r="K31" i="7"/>
  <c r="Y30" i="7"/>
  <c r="L30" i="7"/>
  <c r="K30" i="7"/>
  <c r="Y29" i="7"/>
  <c r="L29" i="7"/>
  <c r="K29" i="7"/>
  <c r="Y28" i="7"/>
  <c r="L28" i="7"/>
  <c r="K28" i="7"/>
  <c r="Y27" i="7"/>
  <c r="L27" i="7"/>
  <c r="K27" i="7"/>
  <c r="Y26" i="7"/>
  <c r="L26" i="7"/>
  <c r="K26" i="7"/>
  <c r="Y25" i="7"/>
  <c r="L25" i="7"/>
  <c r="K25" i="7"/>
  <c r="Y24" i="7"/>
  <c r="L24" i="7"/>
  <c r="K24" i="7"/>
  <c r="Y23" i="7"/>
  <c r="L23" i="7"/>
  <c r="K23" i="7"/>
  <c r="Y22" i="7"/>
  <c r="L22" i="7"/>
  <c r="K22" i="7"/>
  <c r="Y21" i="7"/>
  <c r="L21" i="7"/>
  <c r="K21" i="7"/>
  <c r="Y20" i="7"/>
  <c r="L20" i="7"/>
  <c r="K20" i="7"/>
  <c r="Y19" i="7"/>
  <c r="L19" i="7"/>
  <c r="K19" i="7"/>
  <c r="Y18" i="7"/>
  <c r="L18" i="7"/>
  <c r="K18" i="7"/>
  <c r="Y17" i="7"/>
  <c r="L17" i="7"/>
  <c r="K17" i="7"/>
  <c r="Y16" i="7"/>
  <c r="L16" i="7"/>
  <c r="K16" i="7"/>
  <c r="Y15" i="7"/>
  <c r="L15" i="7"/>
  <c r="K15" i="7"/>
  <c r="Y14" i="7"/>
  <c r="L14" i="7"/>
  <c r="K14" i="7"/>
  <c r="Y13" i="7"/>
  <c r="L13" i="7"/>
  <c r="K13" i="7"/>
  <c r="Y12" i="7"/>
  <c r="L12" i="7"/>
  <c r="K12" i="7"/>
  <c r="Y11" i="7"/>
  <c r="L11" i="7"/>
  <c r="K11" i="7"/>
  <c r="Y10" i="7"/>
  <c r="L10" i="7"/>
  <c r="K10" i="7"/>
  <c r="Y9" i="7"/>
  <c r="L9" i="7"/>
  <c r="K9" i="7"/>
  <c r="Y8" i="7"/>
  <c r="L8" i="7"/>
  <c r="K8" i="7"/>
  <c r="Y7" i="7"/>
  <c r="L7" i="7"/>
  <c r="K7" i="7"/>
  <c r="Y6" i="7"/>
  <c r="L6" i="7"/>
  <c r="K6" i="7"/>
  <c r="Y5" i="7"/>
  <c r="L5" i="7"/>
  <c r="K5" i="7"/>
  <c r="Y4" i="7"/>
  <c r="L4" i="7"/>
  <c r="K4" i="7"/>
  <c r="Y3" i="7"/>
  <c r="L3" i="7"/>
  <c r="K3" i="7"/>
  <c r="Q33" i="4"/>
  <c r="R33" i="4"/>
  <c r="S33" i="4"/>
  <c r="T33" i="4"/>
  <c r="U33" i="4"/>
  <c r="V33" i="4"/>
  <c r="W33" i="4"/>
  <c r="X33" i="4"/>
  <c r="P33" i="4"/>
  <c r="D47" i="4"/>
  <c r="Q34" i="4"/>
  <c r="R34" i="4"/>
  <c r="S34" i="4"/>
  <c r="T34" i="4"/>
  <c r="U34" i="4"/>
  <c r="V34" i="4"/>
  <c r="W34" i="4"/>
  <c r="X34" i="4"/>
  <c r="P34" i="4"/>
  <c r="Y14" i="4"/>
  <c r="Y3" i="4"/>
  <c r="F32" i="11" l="1"/>
  <c r="L32" i="11"/>
  <c r="J32" i="11"/>
  <c r="P32" i="11"/>
  <c r="R32" i="11"/>
  <c r="H32" i="11"/>
  <c r="T32" i="11"/>
  <c r="AB30" i="4"/>
  <c r="AB32" i="4"/>
  <c r="AB25" i="4"/>
  <c r="AB33" i="4"/>
  <c r="AC29" i="4"/>
  <c r="I65" i="4"/>
  <c r="AC32" i="4"/>
  <c r="I61" i="4"/>
  <c r="AB28" i="4"/>
  <c r="AC26" i="4"/>
  <c r="AD26" i="4" s="1"/>
  <c r="I64" i="4"/>
  <c r="AC27" i="4"/>
  <c r="AD27" i="4" s="1"/>
  <c r="I60" i="4"/>
  <c r="AC25" i="4"/>
  <c r="AD25" i="4" s="1"/>
  <c r="I63" i="4"/>
  <c r="AC33" i="4"/>
  <c r="I59" i="4"/>
  <c r="AB31" i="4"/>
  <c r="AB29" i="4"/>
  <c r="AB26" i="4"/>
  <c r="AB27" i="4"/>
  <c r="AC31" i="4"/>
  <c r="I57" i="4"/>
  <c r="AC30" i="4"/>
  <c r="I62" i="4"/>
  <c r="AC28" i="4"/>
  <c r="AD28" i="4" s="1"/>
  <c r="I58" i="4"/>
  <c r="F46" i="9"/>
  <c r="F46" i="8"/>
  <c r="F46" i="7"/>
  <c r="F46" i="4"/>
  <c r="Y32" i="4" l="1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3" i="4"/>
  <c r="Y12" i="4"/>
  <c r="Y11" i="4"/>
  <c r="Y10" i="4"/>
  <c r="Y9" i="4"/>
  <c r="Y8" i="4"/>
  <c r="Y7" i="4"/>
  <c r="Y6" i="4"/>
  <c r="Y5" i="4"/>
  <c r="Y4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" i="4"/>
  <c r="C33" i="4"/>
  <c r="D33" i="4"/>
  <c r="E33" i="4"/>
  <c r="F33" i="4"/>
  <c r="G33" i="4"/>
  <c r="H33" i="4"/>
  <c r="I33" i="4"/>
  <c r="J33" i="4"/>
  <c r="B33" i="4"/>
  <c r="C34" i="4" l="1"/>
  <c r="D34" i="4"/>
  <c r="E34" i="4"/>
  <c r="F34" i="4"/>
  <c r="G34" i="4"/>
  <c r="H34" i="4"/>
  <c r="I34" i="4"/>
  <c r="J34" i="4"/>
  <c r="B34" i="4"/>
</calcChain>
</file>

<file path=xl/sharedStrings.xml><?xml version="1.0" encoding="utf-8"?>
<sst xmlns="http://schemas.openxmlformats.org/spreadsheetml/2006/main" count="418" uniqueCount="94">
  <si>
    <t>Panelis</t>
  </si>
  <si>
    <t>P1F1</t>
  </si>
  <si>
    <t>P1F2</t>
  </si>
  <si>
    <t>P1F3</t>
  </si>
  <si>
    <t>P2F1</t>
  </si>
  <si>
    <t>P2F2</t>
  </si>
  <si>
    <t>P2F3</t>
  </si>
  <si>
    <t>P3F1</t>
  </si>
  <si>
    <t>P3F2</t>
  </si>
  <si>
    <t>P3F3</t>
  </si>
  <si>
    <t>Rata-rata</t>
  </si>
  <si>
    <t>Suka</t>
  </si>
  <si>
    <t>Netral</t>
  </si>
  <si>
    <t>Tidak suka</t>
  </si>
  <si>
    <t>Total</t>
  </si>
  <si>
    <t>T</t>
  </si>
  <si>
    <t>X2</t>
  </si>
  <si>
    <t>H0 ditolak</t>
  </si>
  <si>
    <t>r</t>
  </si>
  <si>
    <t>t</t>
  </si>
  <si>
    <t>T&gt;X2</t>
  </si>
  <si>
    <t>H0 diterima</t>
  </si>
  <si>
    <t>artinya terdapat pengaruh yang signifikan/ nyata antar perlakuan terhadap warna sirup sari jahe</t>
  </si>
  <si>
    <t>artinya tidak ada pengaruh yang signifikan/ nyata antar perlakuan terhadap warna sirup sari jahe</t>
  </si>
  <si>
    <t>Diperoleh hasil T&gt;X2, maka H0 ditolak</t>
  </si>
  <si>
    <t xml:space="preserve"> </t>
  </si>
  <si>
    <t>T&lt;X2</t>
  </si>
  <si>
    <t>tidak nyata</t>
  </si>
  <si>
    <t>nyata</t>
  </si>
  <si>
    <t>Diperoleh hasil T&lt;X2, maka H0 diterima</t>
  </si>
  <si>
    <t>Perlakuan</t>
  </si>
  <si>
    <t>Total rangking</t>
  </si>
  <si>
    <t>Notasi</t>
  </si>
  <si>
    <t>Titik Kritis</t>
  </si>
  <si>
    <t>a</t>
  </si>
  <si>
    <t>b</t>
  </si>
  <si>
    <t>bc</t>
  </si>
  <si>
    <t>c</t>
  </si>
  <si>
    <t>Total Rangking</t>
  </si>
  <si>
    <t>Kesimpulan: Interaksi antara jenis bahan penstabil dan konsentrasi fruktosa berpengaruh nyata terhadap warna sirup sari jahe</t>
  </si>
  <si>
    <t>Kesimpulan: Interaksi antara jenis bahan penstabil dan konsentrasi fruktosa berpengaruh nyata terhadap tekstur sirup sari jahe</t>
  </si>
  <si>
    <t>Kesimpulan: Interaksi antara jenis bahan penstabil dan konsentrasi fruktosa berpengaruh tidak nyata terhadap rasa sirup sari jahe</t>
  </si>
  <si>
    <t>Kesimpulan: Interaksi antara jenis bahan penstabil dan konsentrasi fruktosa berpengaruh tidak nyata terhadap aroma sirup sari jahe</t>
  </si>
  <si>
    <t>Rata-rata+Titik Kritis</t>
  </si>
  <si>
    <r>
      <t>P1F1 (CMC : Frukosa 65 %</t>
    </r>
    <r>
      <rPr>
        <sz val="12"/>
        <color theme="1"/>
        <rFont val="Calibri"/>
        <family val="2"/>
      </rPr>
      <t>)</t>
    </r>
  </si>
  <si>
    <r>
      <t>P1F2 (CMC : Frukosa 75 %</t>
    </r>
    <r>
      <rPr>
        <sz val="12"/>
        <color theme="1"/>
        <rFont val="Calibri"/>
        <family val="2"/>
      </rPr>
      <t>)</t>
    </r>
  </si>
  <si>
    <r>
      <t>P2F1 (Pektin : Fruktosa 65 %</t>
    </r>
    <r>
      <rPr>
        <sz val="12"/>
        <color theme="1"/>
        <rFont val="Calibri"/>
        <family val="2"/>
      </rPr>
      <t>)</t>
    </r>
  </si>
  <si>
    <t>P2F2 (Pektin : Fruktosa 75 %)</t>
  </si>
  <si>
    <t>P2F3 (Pektin : Fruktosa 85 %)</t>
  </si>
  <si>
    <r>
      <t>P3T3 (Karagenan : Fruktosa 65 %</t>
    </r>
    <r>
      <rPr>
        <sz val="12"/>
        <color theme="1"/>
        <rFont val="Calibri"/>
        <family val="2"/>
      </rPr>
      <t>)</t>
    </r>
  </si>
  <si>
    <t>P3T3 (Karagenan : Fruktosa 75 %)</t>
  </si>
  <si>
    <t>P3T3 (Karagenan : Fruktosa 85 %)</t>
  </si>
  <si>
    <r>
      <t>P1F3 (CMC : Frukosa 85 %</t>
    </r>
    <r>
      <rPr>
        <sz val="12"/>
        <color theme="1"/>
        <rFont val="Calibri"/>
        <family val="2"/>
      </rPr>
      <t>)</t>
    </r>
  </si>
  <si>
    <t>Perhitungan Perlakuan Terbaik</t>
  </si>
  <si>
    <t>Parameter</t>
  </si>
  <si>
    <t>Nilai Perlakuan</t>
  </si>
  <si>
    <t>Nilai Terbaik</t>
  </si>
  <si>
    <t>Nilai Terjelek</t>
  </si>
  <si>
    <t>Selisih</t>
  </si>
  <si>
    <t xml:space="preserve">Kelompok A </t>
  </si>
  <si>
    <t>Kelompok B</t>
  </si>
  <si>
    <t>P1T1</t>
  </si>
  <si>
    <t>P1T2</t>
  </si>
  <si>
    <t>P1T3</t>
  </si>
  <si>
    <t>P2T1</t>
  </si>
  <si>
    <t>P2T2</t>
  </si>
  <si>
    <t>P2T3</t>
  </si>
  <si>
    <t>P3T1</t>
  </si>
  <si>
    <t>P3T2</t>
  </si>
  <si>
    <t>P3T3</t>
  </si>
  <si>
    <t>Tekstur</t>
  </si>
  <si>
    <t>Antioksidan</t>
  </si>
  <si>
    <t>L</t>
  </si>
  <si>
    <t>Organoleptik Aroma</t>
  </si>
  <si>
    <t>Organoleptik Warna</t>
  </si>
  <si>
    <t>Organoleptik Tekstur</t>
  </si>
  <si>
    <t>Organoleptik Rasa</t>
  </si>
  <si>
    <t>Bobot Parameter</t>
  </si>
  <si>
    <t>Bobot Normal</t>
  </si>
  <si>
    <t>Nilai Efektif</t>
  </si>
  <si>
    <t>Nilai Normal</t>
  </si>
  <si>
    <t>**</t>
  </si>
  <si>
    <t>Kesimpulan :</t>
  </si>
  <si>
    <t>TPT</t>
  </si>
  <si>
    <t>Viskositas</t>
  </si>
  <si>
    <t>Warna</t>
  </si>
  <si>
    <t>Gula Reduksi</t>
  </si>
  <si>
    <t>Rasa</t>
  </si>
  <si>
    <t>Aroma</t>
  </si>
  <si>
    <t xml:space="preserve">jadi, sirup sari jahe dengan perlakuan terbaik pada perlakuan P1T1 (CMC : Fruktosa 65%) </t>
  </si>
  <si>
    <t>tn</t>
  </si>
  <si>
    <r>
      <t>P3F1 (Karagenan : Fruktosa 65 %</t>
    </r>
    <r>
      <rPr>
        <sz val="12"/>
        <color theme="1"/>
        <rFont val="Calibri"/>
        <family val="2"/>
      </rPr>
      <t>)</t>
    </r>
  </si>
  <si>
    <t>P3F2 (Karagenan : Fruktosa 75 %)</t>
  </si>
  <si>
    <t>P3F3 (Karagenan : Fruktosa 85 %)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</si>
</sst>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medium">
        <color theme="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1"/>
      </right>
      <top style="medium">
        <color theme="1"/>
      </top>
      <bottom style="thin">
        <color theme="2" tint="-9.9978637043366805E-2"/>
      </bottom>
      <diagonal/>
    </border>
    <border>
      <left style="medium">
        <color theme="1"/>
      </left>
      <right style="medium">
        <color indexed="64"/>
      </right>
      <top style="thin">
        <color theme="2" tint="-9.9978637043366805E-2"/>
      </top>
      <bottom style="medium">
        <color theme="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medium">
        <color theme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medium">
        <color theme="1"/>
      </bottom>
      <diagonal/>
    </border>
    <border>
      <left style="thin">
        <color theme="2" tint="-9.9978637043366805E-2"/>
      </left>
      <right style="medium">
        <color theme="1"/>
      </right>
      <top style="thin">
        <color theme="2" tint="-9.9978637043366805E-2"/>
      </top>
      <bottom style="medium">
        <color theme="1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1"/>
      </left>
      <right style="thin">
        <color theme="2" tint="-9.9978637043366805E-2"/>
      </right>
      <top style="medium">
        <color theme="1"/>
      </top>
      <bottom style="thin">
        <color theme="2" tint="-9.9978637043366805E-2"/>
      </bottom>
      <diagonal/>
    </border>
    <border>
      <left style="medium">
        <color theme="1"/>
      </left>
      <right style="thin">
        <color theme="2" tint="-9.9978637043366805E-2"/>
      </right>
      <top style="thin">
        <color theme="2" tint="-9.9978637043366805E-2"/>
      </top>
      <bottom style="medium">
        <color theme="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2" tint="-9.9978637043366805E-2"/>
      </bottom>
      <diagonal/>
    </border>
    <border>
      <left style="medium">
        <color theme="1"/>
      </left>
      <right style="medium">
        <color theme="1"/>
      </right>
      <top style="thin">
        <color theme="2" tint="-9.9978637043366805E-2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2" tint="-9.9978637043366805E-2"/>
      </bottom>
      <diagonal/>
    </border>
    <border>
      <left style="medium">
        <color theme="1"/>
      </left>
      <right style="medium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1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1"/>
      </right>
      <top/>
      <bottom style="thin">
        <color theme="2" tint="-9.9978637043366805E-2"/>
      </bottom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165" fontId="0" fillId="0" borderId="0" xfId="0" applyNumberFormat="1"/>
    <xf numFmtId="0" fontId="0" fillId="2" borderId="6" xfId="0" applyFill="1" applyBorder="1"/>
    <xf numFmtId="0" fontId="0" fillId="0" borderId="6" xfId="0" applyBorder="1"/>
    <xf numFmtId="0" fontId="0" fillId="0" borderId="8" xfId="0" applyFill="1" applyBorder="1"/>
    <xf numFmtId="0" fontId="0" fillId="0" borderId="9" xfId="0" applyBorder="1"/>
    <xf numFmtId="0" fontId="0" fillId="0" borderId="7" xfId="0" applyBorder="1"/>
    <xf numFmtId="165" fontId="0" fillId="2" borderId="6" xfId="0" applyNumberFormat="1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2" fontId="0" fillId="4" borderId="15" xfId="0" applyNumberFormat="1" applyFill="1" applyBorder="1"/>
    <xf numFmtId="2" fontId="0" fillId="4" borderId="16" xfId="0" applyNumberFormat="1" applyFill="1" applyBorder="1"/>
    <xf numFmtId="2" fontId="0" fillId="4" borderId="17" xfId="0" applyNumberFormat="1" applyFill="1" applyBorder="1"/>
    <xf numFmtId="0" fontId="0" fillId="0" borderId="18" xfId="0" applyBorder="1"/>
    <xf numFmtId="2" fontId="0" fillId="2" borderId="16" xfId="0" applyNumberFormat="1" applyFill="1" applyBorder="1"/>
    <xf numFmtId="2" fontId="0" fillId="2" borderId="17" xfId="0" applyNumberFormat="1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27" xfId="0" applyFill="1" applyBorder="1"/>
    <xf numFmtId="0" fontId="0" fillId="0" borderId="21" xfId="0" applyBorder="1"/>
    <xf numFmtId="0" fontId="0" fillId="4" borderId="30" xfId="0" applyFill="1" applyBorder="1"/>
    <xf numFmtId="1" fontId="0" fillId="4" borderId="31" xfId="0" applyNumberFormat="1" applyFill="1" applyBorder="1"/>
    <xf numFmtId="0" fontId="0" fillId="4" borderId="20" xfId="0" applyFill="1" applyBorder="1"/>
    <xf numFmtId="1" fontId="0" fillId="4" borderId="17" xfId="0" applyNumberFormat="1" applyFill="1" applyBorder="1"/>
    <xf numFmtId="0" fontId="0" fillId="4" borderId="32" xfId="0" applyFill="1" applyBorder="1"/>
    <xf numFmtId="1" fontId="0" fillId="4" borderId="33" xfId="0" applyNumberFormat="1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2" xfId="0" applyFont="1" applyBorder="1"/>
    <xf numFmtId="0" fontId="1" fillId="0" borderId="23" xfId="0" applyFont="1" applyBorder="1"/>
    <xf numFmtId="0" fontId="1" fillId="0" borderId="23" xfId="0" applyFont="1" applyFill="1" applyBorder="1"/>
    <xf numFmtId="0" fontId="1" fillId="0" borderId="25" xfId="0" applyFont="1" applyBorder="1"/>
    <xf numFmtId="0" fontId="1" fillId="0" borderId="5" xfId="0" applyFont="1" applyBorder="1"/>
    <xf numFmtId="0" fontId="1" fillId="0" borderId="3" xfId="0" applyFont="1" applyBorder="1"/>
    <xf numFmtId="0" fontId="1" fillId="4" borderId="10" xfId="0" applyFont="1" applyFill="1" applyBorder="1"/>
    <xf numFmtId="0" fontId="1" fillId="4" borderId="14" xfId="0" applyFont="1" applyFill="1" applyBorder="1"/>
    <xf numFmtId="164" fontId="0" fillId="3" borderId="12" xfId="0" applyNumberFormat="1" applyFill="1" applyBorder="1"/>
    <xf numFmtId="164" fontId="0" fillId="3" borderId="13" xfId="0" applyNumberFormat="1" applyFill="1" applyBorder="1"/>
    <xf numFmtId="164" fontId="0" fillId="3" borderId="11" xfId="0" applyNumberFormat="1" applyFill="1" applyBorder="1"/>
    <xf numFmtId="2" fontId="0" fillId="2" borderId="15" xfId="0" applyNumberFormat="1" applyFill="1" applyBorder="1"/>
    <xf numFmtId="0" fontId="1" fillId="3" borderId="26" xfId="0" applyFont="1" applyFill="1" applyBorder="1"/>
    <xf numFmtId="0" fontId="1" fillId="2" borderId="27" xfId="0" applyFont="1" applyFill="1" applyBorder="1"/>
    <xf numFmtId="0" fontId="1" fillId="3" borderId="28" xfId="0" applyFont="1" applyFill="1" applyBorder="1"/>
    <xf numFmtId="0" fontId="1" fillId="0" borderId="4" xfId="0" applyFont="1" applyBorder="1"/>
    <xf numFmtId="0" fontId="0" fillId="6" borderId="0" xfId="0" applyFill="1"/>
    <xf numFmtId="0" fontId="0" fillId="7" borderId="0" xfId="0" applyFill="1"/>
    <xf numFmtId="0" fontId="0" fillId="0" borderId="5" xfId="0" applyFont="1" applyFill="1" applyBorder="1"/>
    <xf numFmtId="0" fontId="0" fillId="0" borderId="5" xfId="0" applyBorder="1"/>
    <xf numFmtId="0" fontId="0" fillId="0" borderId="4" xfId="0" applyBorder="1"/>
    <xf numFmtId="0" fontId="1" fillId="0" borderId="3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0" fillId="0" borderId="0" xfId="0" applyNumberFormat="1" applyBorder="1"/>
    <xf numFmtId="0" fontId="1" fillId="0" borderId="38" xfId="0" applyFont="1" applyBorder="1" applyAlignment="1">
      <alignment horizontal="center" vertical="center"/>
    </xf>
    <xf numFmtId="2" fontId="0" fillId="0" borderId="36" xfId="0" applyNumberFormat="1" applyBorder="1"/>
    <xf numFmtId="0" fontId="0" fillId="0" borderId="35" xfId="0" applyFill="1" applyBorder="1"/>
    <xf numFmtId="2" fontId="0" fillId="0" borderId="41" xfId="0" applyNumberFormat="1" applyBorder="1"/>
    <xf numFmtId="164" fontId="0" fillId="0" borderId="2" xfId="0" applyNumberFormat="1" applyBorder="1"/>
    <xf numFmtId="0" fontId="1" fillId="0" borderId="39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164" fontId="0" fillId="0" borderId="0" xfId="0" applyNumberFormat="1"/>
    <xf numFmtId="0" fontId="0" fillId="0" borderId="37" xfId="0" applyFill="1" applyBorder="1"/>
    <xf numFmtId="0" fontId="0" fillId="0" borderId="42" xfId="0" applyFill="1" applyBorder="1"/>
    <xf numFmtId="0" fontId="2" fillId="0" borderId="43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0" fillId="0" borderId="0" xfId="0" applyNumberFormat="1"/>
    <xf numFmtId="0" fontId="5" fillId="0" borderId="0" xfId="1" applyFont="1"/>
    <xf numFmtId="0" fontId="2" fillId="0" borderId="0" xfId="1" applyFont="1"/>
    <xf numFmtId="0" fontId="5" fillId="0" borderId="44" xfId="1" applyFont="1" applyBorder="1" applyAlignment="1">
      <alignment horizontal="center"/>
    </xf>
    <xf numFmtId="0" fontId="2" fillId="0" borderId="44" xfId="1" applyFont="1" applyBorder="1"/>
    <xf numFmtId="2" fontId="2" fillId="0" borderId="44" xfId="1" applyNumberFormat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2" borderId="0" xfId="1" applyFont="1" applyFill="1"/>
    <xf numFmtId="0" fontId="2" fillId="0" borderId="0" xfId="1" applyFont="1" applyFill="1"/>
    <xf numFmtId="0" fontId="0" fillId="2" borderId="0" xfId="0" applyFill="1"/>
    <xf numFmtId="0" fontId="1" fillId="2" borderId="0" xfId="0" applyFont="1" applyFill="1" applyBorder="1" applyAlignment="1">
      <alignment horizontal="center"/>
    </xf>
    <xf numFmtId="164" fontId="0" fillId="2" borderId="0" xfId="0" applyNumberFormat="1" applyFill="1"/>
    <xf numFmtId="0" fontId="2" fillId="0" borderId="43" xfId="0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1" applyNumberFormat="1" applyFont="1"/>
    <xf numFmtId="2" fontId="2" fillId="0" borderId="44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0" fillId="0" borderId="38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0" fillId="5" borderId="0" xfId="0" applyFill="1" applyAlignment="1">
      <alignment horizont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3" xfId="0" applyFont="1" applyBorder="1" applyAlignment="1">
      <alignment horizontal="center"/>
    </xf>
    <xf numFmtId="2" fontId="2" fillId="0" borderId="43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44" xfId="1" applyFont="1" applyBorder="1" applyAlignment="1">
      <alignment horizontal="center" vertical="center"/>
    </xf>
    <xf numFmtId="0" fontId="5" fillId="0" borderId="44" xfId="1" applyFont="1" applyBorder="1" applyAlignment="1">
      <alignment horizontal="center"/>
    </xf>
    <xf numFmtId="0" fontId="5" fillId="0" borderId="44" xfId="1" applyFont="1" applyBorder="1" applyAlignment="1">
      <alignment horizontal="center" wrapText="1"/>
    </xf>
    <xf numFmtId="0" fontId="5" fillId="0" borderId="44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D95B7A59-92D2-4605-AA2B-8B3807DBF862}"/>
  </cellStyles>
  <dxfs count="0"/>
  <tableStyles count="0" defaultTableStyle="TableStyleMedium2" defaultPivotStyle="PivotStyleLight16"/>
  <colors>
    <mruColors>
      <color rgb="FF008A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7</xdr:col>
      <xdr:colOff>338342</xdr:colOff>
      <xdr:row>40</xdr:row>
      <xdr:rowOff>177925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0F5D3D95-1AFA-4AB4-ADC1-F9B7B61F539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2273" y="7152409"/>
          <a:ext cx="3369024" cy="74942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7</xdr:col>
      <xdr:colOff>338342</xdr:colOff>
      <xdr:row>40</xdr:row>
      <xdr:rowOff>177925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AF245E3B-BE31-4FDA-B28D-A389CAC2E67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7077075"/>
          <a:ext cx="3386342" cy="74942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7</xdr:col>
      <xdr:colOff>338342</xdr:colOff>
      <xdr:row>40</xdr:row>
      <xdr:rowOff>177925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E9E47869-B59E-4504-BBC6-5843A224D88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7086600"/>
          <a:ext cx="3386342" cy="74942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0</xdr:rowOff>
    </xdr:from>
    <xdr:to>
      <xdr:col>7</xdr:col>
      <xdr:colOff>338342</xdr:colOff>
      <xdr:row>40</xdr:row>
      <xdr:rowOff>177925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66D03B76-E996-434D-9E7C-BF831833023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7077075"/>
          <a:ext cx="3386342" cy="74942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340178</xdr:colOff>
      <xdr:row>3</xdr:row>
      <xdr:rowOff>0</xdr:rowOff>
    </xdr:from>
    <xdr:to>
      <xdr:col>17</xdr:col>
      <xdr:colOff>340178</xdr:colOff>
      <xdr:row>3</xdr:row>
      <xdr:rowOff>190500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B24E42D5-091B-4829-A446-8986D15497E7}"/>
            </a:ext>
          </a:extLst>
        </xdr:cNvPr>
        <xdr:cNvCxnSpPr/>
      </xdr:nvCxnSpPr>
      <xdr:spPr>
        <a:xfrm flipV="1">
          <a:off x="11808278" y="600075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312964</xdr:colOff>
      <xdr:row>3</xdr:row>
      <xdr:rowOff>13608</xdr:rowOff>
    </xdr:from>
    <xdr:to>
      <xdr:col>21</xdr:col>
      <xdr:colOff>312964</xdr:colOff>
      <xdr:row>3</xdr:row>
      <xdr:rowOff>190500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9334FEA6-3A45-418B-8E6F-A34AACCBB2FA}"/>
            </a:ext>
          </a:extLst>
        </xdr:cNvPr>
        <xdr:cNvCxnSpPr/>
      </xdr:nvCxnSpPr>
      <xdr:spPr>
        <a:xfrm>
          <a:off x="14219464" y="613683"/>
          <a:ext cx="0" cy="1768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09C07-DB9F-43F5-A219-D45DEE059000}">
  <dimension ref="A1:AG66"/>
  <sheetViews>
    <sheetView zoomScale="71" zoomScaleNormal="71" workbookViewId="0">
      <selection activeCell="C53" sqref="C53"/>
    </sheetView>
  </sheetViews>
  <sheetFormatPr defaultRowHeight="15" x14ac:dyDescent="0.25"/>
  <cols>
    <col min="4" max="4" width="9.140625" customWidth="1"/>
    <col min="8" max="8" width="11.85546875" bestFit="1" customWidth="1"/>
    <col min="9" max="9" width="17" bestFit="1" customWidth="1"/>
    <col min="10" max="10" width="9" bestFit="1" customWidth="1"/>
    <col min="15" max="15" width="9.140625" customWidth="1"/>
    <col min="27" max="27" width="13.140625" bestFit="1" customWidth="1"/>
    <col min="28" max="28" width="12.85546875" bestFit="1" customWidth="1"/>
    <col min="29" max="29" width="18.140625" bestFit="1" customWidth="1"/>
    <col min="30" max="30" width="20.5703125" bestFit="1" customWidth="1"/>
    <col min="31" max="31" width="8.85546875" bestFit="1" customWidth="1"/>
  </cols>
  <sheetData>
    <row r="1" spans="1:25" x14ac:dyDescent="0.25">
      <c r="A1" s="89" t="s">
        <v>0</v>
      </c>
      <c r="B1" s="30">
        <v>915</v>
      </c>
      <c r="C1" s="30">
        <v>826</v>
      </c>
      <c r="D1" s="30">
        <v>737</v>
      </c>
      <c r="E1" s="30">
        <v>648</v>
      </c>
      <c r="F1" s="30">
        <v>559</v>
      </c>
      <c r="G1" s="30">
        <v>460</v>
      </c>
      <c r="H1" s="31">
        <v>193</v>
      </c>
      <c r="I1" s="31">
        <v>282</v>
      </c>
      <c r="J1" s="31">
        <v>371</v>
      </c>
      <c r="K1" s="97" t="s">
        <v>14</v>
      </c>
      <c r="L1" s="99" t="s">
        <v>10</v>
      </c>
      <c r="O1" s="91" t="s">
        <v>0</v>
      </c>
      <c r="P1" s="33">
        <v>915</v>
      </c>
      <c r="Q1" s="33">
        <v>826</v>
      </c>
      <c r="R1" s="33">
        <v>737</v>
      </c>
      <c r="S1" s="33">
        <v>648</v>
      </c>
      <c r="T1" s="33">
        <v>559</v>
      </c>
      <c r="U1" s="33">
        <v>460</v>
      </c>
      <c r="V1" s="34">
        <v>193</v>
      </c>
      <c r="W1" s="34">
        <v>282</v>
      </c>
      <c r="X1" s="34">
        <v>371</v>
      </c>
      <c r="Y1" s="101" t="s">
        <v>14</v>
      </c>
    </row>
    <row r="2" spans="1:25" ht="15.75" thickBot="1" x14ac:dyDescent="0.3">
      <c r="A2" s="90"/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2" t="s">
        <v>9</v>
      </c>
      <c r="K2" s="98"/>
      <c r="L2" s="100"/>
      <c r="O2" s="92"/>
      <c r="P2" s="35" t="s">
        <v>1</v>
      </c>
      <c r="Q2" s="35" t="s">
        <v>2</v>
      </c>
      <c r="R2" s="35" t="s">
        <v>3</v>
      </c>
      <c r="S2" s="35" t="s">
        <v>4</v>
      </c>
      <c r="T2" s="35" t="s">
        <v>5</v>
      </c>
      <c r="U2" s="35" t="s">
        <v>6</v>
      </c>
      <c r="V2" s="35" t="s">
        <v>7</v>
      </c>
      <c r="W2" s="35" t="s">
        <v>8</v>
      </c>
      <c r="X2" s="35" t="s">
        <v>9</v>
      </c>
      <c r="Y2" s="102"/>
    </row>
    <row r="3" spans="1:25" x14ac:dyDescent="0.25">
      <c r="A3" s="37">
        <v>1</v>
      </c>
      <c r="B3">
        <v>4</v>
      </c>
      <c r="C3">
        <v>4</v>
      </c>
      <c r="D3">
        <v>5</v>
      </c>
      <c r="E3">
        <v>2</v>
      </c>
      <c r="F3">
        <v>4</v>
      </c>
      <c r="G3">
        <v>2</v>
      </c>
      <c r="H3">
        <v>1</v>
      </c>
      <c r="I3">
        <v>2</v>
      </c>
      <c r="J3">
        <v>4</v>
      </c>
      <c r="K3" s="28">
        <f t="shared" ref="K3:K32" si="0">SUM(B3:J3)</f>
        <v>28</v>
      </c>
      <c r="L3" s="29">
        <f t="shared" ref="L3:L32" si="1">AVERAGE(B3:J3)</f>
        <v>3.1111111111111112</v>
      </c>
      <c r="O3" s="36">
        <v>1</v>
      </c>
      <c r="P3">
        <v>6.5</v>
      </c>
      <c r="Q3">
        <v>6.5</v>
      </c>
      <c r="R3">
        <v>9</v>
      </c>
      <c r="S3">
        <v>3</v>
      </c>
      <c r="T3">
        <v>6.5</v>
      </c>
      <c r="U3">
        <v>3</v>
      </c>
      <c r="V3">
        <v>1</v>
      </c>
      <c r="W3">
        <v>3</v>
      </c>
      <c r="X3">
        <v>6.5</v>
      </c>
      <c r="Y3" s="20">
        <f>SUM(P3:X3)</f>
        <v>45</v>
      </c>
    </row>
    <row r="4" spans="1:25" x14ac:dyDescent="0.25">
      <c r="A4" s="36">
        <v>2</v>
      </c>
      <c r="B4">
        <v>4</v>
      </c>
      <c r="C4">
        <v>2</v>
      </c>
      <c r="D4">
        <v>4</v>
      </c>
      <c r="E4">
        <v>2</v>
      </c>
      <c r="F4">
        <v>4</v>
      </c>
      <c r="G4">
        <v>4</v>
      </c>
      <c r="H4">
        <v>1</v>
      </c>
      <c r="I4">
        <v>1</v>
      </c>
      <c r="J4">
        <v>4</v>
      </c>
      <c r="K4" s="24">
        <f t="shared" si="0"/>
        <v>26</v>
      </c>
      <c r="L4" s="25">
        <f t="shared" si="1"/>
        <v>2.8888888888888888</v>
      </c>
      <c r="O4" s="36">
        <v>2</v>
      </c>
      <c r="P4">
        <v>7</v>
      </c>
      <c r="Q4">
        <v>3.5</v>
      </c>
      <c r="R4">
        <v>7</v>
      </c>
      <c r="S4">
        <v>3.5</v>
      </c>
      <c r="T4">
        <v>7</v>
      </c>
      <c r="U4">
        <v>7</v>
      </c>
      <c r="V4">
        <v>1.5</v>
      </c>
      <c r="W4">
        <v>1.5</v>
      </c>
      <c r="X4">
        <v>7</v>
      </c>
      <c r="Y4" s="21">
        <f t="shared" ref="Y4:Y32" si="2">SUM(P4:X4)</f>
        <v>45</v>
      </c>
    </row>
    <row r="5" spans="1:25" x14ac:dyDescent="0.25">
      <c r="A5" s="36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4</v>
      </c>
      <c r="H5">
        <v>2</v>
      </c>
      <c r="I5">
        <v>4</v>
      </c>
      <c r="J5">
        <v>2</v>
      </c>
      <c r="K5" s="24">
        <f t="shared" si="0"/>
        <v>32</v>
      </c>
      <c r="L5" s="25">
        <f t="shared" si="1"/>
        <v>3.5555555555555554</v>
      </c>
      <c r="O5" s="36">
        <v>3</v>
      </c>
      <c r="P5">
        <v>6</v>
      </c>
      <c r="Q5">
        <v>6</v>
      </c>
      <c r="R5">
        <v>6</v>
      </c>
      <c r="S5">
        <v>6</v>
      </c>
      <c r="T5">
        <v>6</v>
      </c>
      <c r="U5">
        <v>6</v>
      </c>
      <c r="V5">
        <v>1.5</v>
      </c>
      <c r="W5">
        <v>6</v>
      </c>
      <c r="X5">
        <v>1.5</v>
      </c>
      <c r="Y5" s="21">
        <f t="shared" si="2"/>
        <v>45</v>
      </c>
    </row>
    <row r="6" spans="1:25" x14ac:dyDescent="0.25">
      <c r="A6" s="36">
        <v>4</v>
      </c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1</v>
      </c>
      <c r="I6">
        <v>2</v>
      </c>
      <c r="J6">
        <v>4</v>
      </c>
      <c r="K6" s="24">
        <f t="shared" si="0"/>
        <v>31</v>
      </c>
      <c r="L6" s="25">
        <f t="shared" si="1"/>
        <v>3.4444444444444446</v>
      </c>
      <c r="O6" s="36">
        <v>4</v>
      </c>
      <c r="P6">
        <v>6</v>
      </c>
      <c r="Q6">
        <v>6</v>
      </c>
      <c r="R6">
        <v>6</v>
      </c>
      <c r="S6">
        <v>6</v>
      </c>
      <c r="T6">
        <v>6</v>
      </c>
      <c r="U6">
        <v>6</v>
      </c>
      <c r="V6">
        <v>1</v>
      </c>
      <c r="W6">
        <v>2</v>
      </c>
      <c r="X6">
        <v>6</v>
      </c>
      <c r="Y6" s="21">
        <f t="shared" si="2"/>
        <v>45</v>
      </c>
    </row>
    <row r="7" spans="1:25" x14ac:dyDescent="0.25">
      <c r="A7" s="36">
        <v>5</v>
      </c>
      <c r="B7">
        <v>5</v>
      </c>
      <c r="C7">
        <v>4</v>
      </c>
      <c r="D7">
        <v>2</v>
      </c>
      <c r="E7">
        <v>2</v>
      </c>
      <c r="F7">
        <v>4</v>
      </c>
      <c r="G7">
        <v>4</v>
      </c>
      <c r="H7">
        <v>1</v>
      </c>
      <c r="I7">
        <v>1</v>
      </c>
      <c r="J7">
        <v>2</v>
      </c>
      <c r="K7" s="24">
        <f t="shared" si="0"/>
        <v>25</v>
      </c>
      <c r="L7" s="25">
        <f t="shared" si="1"/>
        <v>2.7777777777777777</v>
      </c>
      <c r="O7" s="36">
        <v>5</v>
      </c>
      <c r="P7">
        <v>9</v>
      </c>
      <c r="Q7">
        <v>7</v>
      </c>
      <c r="R7">
        <v>4</v>
      </c>
      <c r="S7">
        <v>4</v>
      </c>
      <c r="T7">
        <v>7</v>
      </c>
      <c r="U7">
        <v>7</v>
      </c>
      <c r="V7">
        <v>1.5</v>
      </c>
      <c r="W7">
        <v>1.5</v>
      </c>
      <c r="X7">
        <v>4</v>
      </c>
      <c r="Y7" s="21">
        <f t="shared" si="2"/>
        <v>45</v>
      </c>
    </row>
    <row r="8" spans="1:25" x14ac:dyDescent="0.25">
      <c r="A8" s="36">
        <v>6</v>
      </c>
      <c r="B8">
        <v>4</v>
      </c>
      <c r="C8">
        <v>4</v>
      </c>
      <c r="D8">
        <v>4</v>
      </c>
      <c r="E8">
        <v>4</v>
      </c>
      <c r="F8">
        <v>4</v>
      </c>
      <c r="G8">
        <v>2</v>
      </c>
      <c r="H8">
        <v>2</v>
      </c>
      <c r="I8">
        <v>2</v>
      </c>
      <c r="J8">
        <v>2</v>
      </c>
      <c r="K8" s="24">
        <f t="shared" si="0"/>
        <v>28</v>
      </c>
      <c r="L8" s="25">
        <f t="shared" si="1"/>
        <v>3.1111111111111112</v>
      </c>
      <c r="O8" s="36">
        <v>6</v>
      </c>
      <c r="P8">
        <v>7</v>
      </c>
      <c r="Q8">
        <v>7</v>
      </c>
      <c r="R8">
        <v>7</v>
      </c>
      <c r="S8">
        <v>7</v>
      </c>
      <c r="T8">
        <v>7</v>
      </c>
      <c r="U8">
        <v>2.5</v>
      </c>
      <c r="V8">
        <v>2.5</v>
      </c>
      <c r="W8">
        <v>2.5</v>
      </c>
      <c r="X8">
        <v>2.5</v>
      </c>
      <c r="Y8" s="21">
        <f t="shared" si="2"/>
        <v>45</v>
      </c>
    </row>
    <row r="9" spans="1:25" x14ac:dyDescent="0.25">
      <c r="A9" s="36">
        <v>7</v>
      </c>
      <c r="B9">
        <v>2</v>
      </c>
      <c r="C9">
        <v>2</v>
      </c>
      <c r="D9">
        <v>4</v>
      </c>
      <c r="E9">
        <v>1</v>
      </c>
      <c r="F9">
        <v>5</v>
      </c>
      <c r="G9">
        <v>4</v>
      </c>
      <c r="H9">
        <v>1</v>
      </c>
      <c r="I9">
        <v>1</v>
      </c>
      <c r="J9">
        <v>4</v>
      </c>
      <c r="K9" s="24">
        <f t="shared" si="0"/>
        <v>24</v>
      </c>
      <c r="L9" s="25">
        <f t="shared" si="1"/>
        <v>2.6666666666666665</v>
      </c>
      <c r="O9" s="36">
        <v>7</v>
      </c>
      <c r="P9">
        <v>4.5</v>
      </c>
      <c r="Q9">
        <v>4.5</v>
      </c>
      <c r="R9">
        <v>7</v>
      </c>
      <c r="S9">
        <v>2</v>
      </c>
      <c r="T9">
        <v>9</v>
      </c>
      <c r="U9">
        <v>7</v>
      </c>
      <c r="V9">
        <v>2</v>
      </c>
      <c r="W9">
        <v>2</v>
      </c>
      <c r="X9">
        <v>7</v>
      </c>
      <c r="Y9" s="21">
        <f t="shared" si="2"/>
        <v>45</v>
      </c>
    </row>
    <row r="10" spans="1:25" x14ac:dyDescent="0.25">
      <c r="A10" s="36">
        <v>8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2</v>
      </c>
      <c r="I10">
        <v>2</v>
      </c>
      <c r="J10">
        <v>5</v>
      </c>
      <c r="K10" s="24">
        <f t="shared" si="0"/>
        <v>33</v>
      </c>
      <c r="L10" s="25">
        <f t="shared" si="1"/>
        <v>3.6666666666666665</v>
      </c>
      <c r="O10" s="36">
        <v>8</v>
      </c>
      <c r="P10">
        <v>5.5</v>
      </c>
      <c r="Q10">
        <v>5.5</v>
      </c>
      <c r="R10">
        <v>5.5</v>
      </c>
      <c r="S10">
        <v>5.5</v>
      </c>
      <c r="T10">
        <v>5.5</v>
      </c>
      <c r="U10">
        <v>5.5</v>
      </c>
      <c r="V10">
        <v>1.5</v>
      </c>
      <c r="W10">
        <v>1.5</v>
      </c>
      <c r="X10">
        <v>9</v>
      </c>
      <c r="Y10" s="21">
        <f t="shared" si="2"/>
        <v>45</v>
      </c>
    </row>
    <row r="11" spans="1:25" x14ac:dyDescent="0.25">
      <c r="A11" s="36">
        <v>9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H11">
        <v>2</v>
      </c>
      <c r="I11">
        <v>2</v>
      </c>
      <c r="J11">
        <v>2</v>
      </c>
      <c r="K11" s="24">
        <f t="shared" si="0"/>
        <v>30</v>
      </c>
      <c r="L11" s="25">
        <f t="shared" si="1"/>
        <v>3.3333333333333335</v>
      </c>
      <c r="O11" s="36">
        <v>9</v>
      </c>
      <c r="P11">
        <v>6.5</v>
      </c>
      <c r="Q11">
        <v>6.5</v>
      </c>
      <c r="R11">
        <v>6.5</v>
      </c>
      <c r="S11">
        <v>6.5</v>
      </c>
      <c r="T11">
        <v>6.5</v>
      </c>
      <c r="U11">
        <v>6.5</v>
      </c>
      <c r="V11">
        <v>2</v>
      </c>
      <c r="W11">
        <v>2</v>
      </c>
      <c r="X11">
        <v>2</v>
      </c>
      <c r="Y11" s="21">
        <f t="shared" si="2"/>
        <v>45</v>
      </c>
    </row>
    <row r="12" spans="1:25" x14ac:dyDescent="0.25">
      <c r="A12" s="36">
        <v>10</v>
      </c>
      <c r="B12">
        <v>4</v>
      </c>
      <c r="C12">
        <v>4</v>
      </c>
      <c r="D12">
        <v>4</v>
      </c>
      <c r="E12">
        <v>4</v>
      </c>
      <c r="F12">
        <v>2</v>
      </c>
      <c r="G12">
        <v>4</v>
      </c>
      <c r="H12">
        <v>2</v>
      </c>
      <c r="I12">
        <v>2</v>
      </c>
      <c r="J12">
        <v>4</v>
      </c>
      <c r="K12" s="24">
        <f t="shared" si="0"/>
        <v>30</v>
      </c>
      <c r="L12" s="25">
        <f t="shared" si="1"/>
        <v>3.3333333333333335</v>
      </c>
      <c r="O12" s="36">
        <v>10</v>
      </c>
      <c r="P12">
        <v>6.5</v>
      </c>
      <c r="Q12">
        <v>6.5</v>
      </c>
      <c r="R12">
        <v>6.5</v>
      </c>
      <c r="S12">
        <v>6.5</v>
      </c>
      <c r="T12">
        <v>2</v>
      </c>
      <c r="U12">
        <v>6.5</v>
      </c>
      <c r="V12">
        <v>2</v>
      </c>
      <c r="W12">
        <v>2</v>
      </c>
      <c r="X12">
        <v>6.5</v>
      </c>
      <c r="Y12" s="21">
        <f t="shared" si="2"/>
        <v>45</v>
      </c>
    </row>
    <row r="13" spans="1:25" x14ac:dyDescent="0.25">
      <c r="A13" s="36">
        <v>11</v>
      </c>
      <c r="B13">
        <v>4</v>
      </c>
      <c r="C13">
        <v>4</v>
      </c>
      <c r="D13">
        <v>4</v>
      </c>
      <c r="E13">
        <v>4</v>
      </c>
      <c r="F13">
        <v>4</v>
      </c>
      <c r="G13">
        <v>5</v>
      </c>
      <c r="H13">
        <v>2</v>
      </c>
      <c r="I13">
        <v>2</v>
      </c>
      <c r="J13">
        <v>4</v>
      </c>
      <c r="K13" s="24">
        <f t="shared" si="0"/>
        <v>33</v>
      </c>
      <c r="L13" s="25">
        <f t="shared" si="1"/>
        <v>3.6666666666666665</v>
      </c>
      <c r="O13" s="36">
        <v>11</v>
      </c>
      <c r="P13">
        <v>5.5</v>
      </c>
      <c r="Q13">
        <v>5.5</v>
      </c>
      <c r="R13">
        <v>5.5</v>
      </c>
      <c r="S13">
        <v>5.5</v>
      </c>
      <c r="T13">
        <v>5.5</v>
      </c>
      <c r="U13">
        <v>9</v>
      </c>
      <c r="V13">
        <v>1.5</v>
      </c>
      <c r="W13">
        <v>1.5</v>
      </c>
      <c r="X13">
        <v>5.5</v>
      </c>
      <c r="Y13" s="21">
        <f t="shared" si="2"/>
        <v>45</v>
      </c>
    </row>
    <row r="14" spans="1:25" x14ac:dyDescent="0.25">
      <c r="A14" s="36">
        <v>12</v>
      </c>
      <c r="B14">
        <v>4</v>
      </c>
      <c r="C14">
        <v>2</v>
      </c>
      <c r="D14">
        <v>5</v>
      </c>
      <c r="E14">
        <v>2</v>
      </c>
      <c r="F14">
        <v>4</v>
      </c>
      <c r="G14">
        <v>5</v>
      </c>
      <c r="H14">
        <v>1</v>
      </c>
      <c r="I14">
        <v>2</v>
      </c>
      <c r="J14">
        <v>4</v>
      </c>
      <c r="K14" s="24">
        <f t="shared" si="0"/>
        <v>29</v>
      </c>
      <c r="L14" s="25">
        <f t="shared" si="1"/>
        <v>3.2222222222222223</v>
      </c>
      <c r="O14" s="36">
        <v>12</v>
      </c>
      <c r="P14">
        <v>6</v>
      </c>
      <c r="Q14">
        <v>3</v>
      </c>
      <c r="R14">
        <v>8.5</v>
      </c>
      <c r="S14">
        <v>3</v>
      </c>
      <c r="T14">
        <v>6</v>
      </c>
      <c r="U14">
        <v>8.5</v>
      </c>
      <c r="V14">
        <v>1</v>
      </c>
      <c r="W14">
        <v>3</v>
      </c>
      <c r="X14">
        <v>6</v>
      </c>
      <c r="Y14" s="21">
        <f t="shared" si="2"/>
        <v>45</v>
      </c>
    </row>
    <row r="15" spans="1:25" x14ac:dyDescent="0.25">
      <c r="A15" s="36">
        <v>13</v>
      </c>
      <c r="B15">
        <v>4</v>
      </c>
      <c r="C15">
        <v>5</v>
      </c>
      <c r="D15">
        <v>5</v>
      </c>
      <c r="E15">
        <v>4</v>
      </c>
      <c r="F15">
        <v>4</v>
      </c>
      <c r="G15">
        <v>4</v>
      </c>
      <c r="H15">
        <v>2</v>
      </c>
      <c r="I15">
        <v>2</v>
      </c>
      <c r="J15">
        <v>5</v>
      </c>
      <c r="K15" s="24">
        <f t="shared" si="0"/>
        <v>35</v>
      </c>
      <c r="L15" s="25">
        <f t="shared" si="1"/>
        <v>3.8888888888888888</v>
      </c>
      <c r="O15" s="36">
        <v>13</v>
      </c>
      <c r="P15">
        <v>4.5</v>
      </c>
      <c r="Q15">
        <v>8</v>
      </c>
      <c r="R15">
        <v>8</v>
      </c>
      <c r="S15">
        <v>4.5</v>
      </c>
      <c r="T15">
        <v>4.5</v>
      </c>
      <c r="U15">
        <v>4.5</v>
      </c>
      <c r="V15">
        <v>1.5</v>
      </c>
      <c r="W15">
        <v>1.5</v>
      </c>
      <c r="X15">
        <v>8</v>
      </c>
      <c r="Y15" s="21">
        <f t="shared" si="2"/>
        <v>45</v>
      </c>
    </row>
    <row r="16" spans="1:25" x14ac:dyDescent="0.25">
      <c r="A16" s="36">
        <v>14</v>
      </c>
      <c r="B16">
        <v>4</v>
      </c>
      <c r="C16">
        <v>4</v>
      </c>
      <c r="D16">
        <v>5</v>
      </c>
      <c r="E16">
        <v>4</v>
      </c>
      <c r="F16">
        <v>4</v>
      </c>
      <c r="G16">
        <v>4</v>
      </c>
      <c r="H16">
        <v>1</v>
      </c>
      <c r="I16">
        <v>2</v>
      </c>
      <c r="J16">
        <v>5</v>
      </c>
      <c r="K16" s="24">
        <f t="shared" si="0"/>
        <v>33</v>
      </c>
      <c r="L16" s="25">
        <f t="shared" si="1"/>
        <v>3.6666666666666665</v>
      </c>
      <c r="O16" s="36">
        <v>14</v>
      </c>
      <c r="P16">
        <v>5</v>
      </c>
      <c r="Q16">
        <v>5</v>
      </c>
      <c r="R16">
        <v>8.5</v>
      </c>
      <c r="S16">
        <v>5</v>
      </c>
      <c r="T16">
        <v>5</v>
      </c>
      <c r="U16">
        <v>5</v>
      </c>
      <c r="V16">
        <v>1</v>
      </c>
      <c r="W16">
        <v>2</v>
      </c>
      <c r="X16">
        <v>8.5</v>
      </c>
      <c r="Y16" s="21">
        <f t="shared" si="2"/>
        <v>45</v>
      </c>
    </row>
    <row r="17" spans="1:33" x14ac:dyDescent="0.25">
      <c r="A17" s="36">
        <v>15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2</v>
      </c>
      <c r="I17">
        <v>2</v>
      </c>
      <c r="J17">
        <v>4</v>
      </c>
      <c r="K17" s="24">
        <f t="shared" si="0"/>
        <v>32</v>
      </c>
      <c r="L17" s="25">
        <f t="shared" si="1"/>
        <v>3.5555555555555554</v>
      </c>
      <c r="O17" s="36">
        <v>15</v>
      </c>
      <c r="P17">
        <v>6</v>
      </c>
      <c r="Q17">
        <v>6</v>
      </c>
      <c r="R17">
        <v>6</v>
      </c>
      <c r="S17">
        <v>6</v>
      </c>
      <c r="T17">
        <v>6</v>
      </c>
      <c r="U17">
        <v>6</v>
      </c>
      <c r="V17">
        <v>1.5</v>
      </c>
      <c r="W17">
        <v>1.5</v>
      </c>
      <c r="X17">
        <v>6</v>
      </c>
      <c r="Y17" s="21">
        <f t="shared" si="2"/>
        <v>45</v>
      </c>
    </row>
    <row r="18" spans="1:33" x14ac:dyDescent="0.25">
      <c r="A18" s="36">
        <v>16</v>
      </c>
      <c r="B18">
        <v>5</v>
      </c>
      <c r="C18">
        <v>5</v>
      </c>
      <c r="D18">
        <v>5</v>
      </c>
      <c r="E18">
        <v>5</v>
      </c>
      <c r="F18">
        <v>5</v>
      </c>
      <c r="G18">
        <v>4</v>
      </c>
      <c r="H18">
        <v>4</v>
      </c>
      <c r="I18">
        <v>5</v>
      </c>
      <c r="J18">
        <v>5</v>
      </c>
      <c r="K18" s="24">
        <f t="shared" si="0"/>
        <v>43</v>
      </c>
      <c r="L18" s="25">
        <f t="shared" si="1"/>
        <v>4.7777777777777777</v>
      </c>
      <c r="O18" s="36">
        <v>16</v>
      </c>
      <c r="P18">
        <v>6</v>
      </c>
      <c r="Q18">
        <v>6</v>
      </c>
      <c r="R18">
        <v>6</v>
      </c>
      <c r="S18">
        <v>6</v>
      </c>
      <c r="T18">
        <v>6</v>
      </c>
      <c r="U18">
        <v>1.5</v>
      </c>
      <c r="V18">
        <v>1.5</v>
      </c>
      <c r="W18">
        <v>6</v>
      </c>
      <c r="X18">
        <v>6</v>
      </c>
      <c r="Y18" s="21">
        <f t="shared" si="2"/>
        <v>45</v>
      </c>
    </row>
    <row r="19" spans="1:33" x14ac:dyDescent="0.25">
      <c r="A19" s="36">
        <v>17</v>
      </c>
      <c r="B19">
        <v>5</v>
      </c>
      <c r="C19">
        <v>5</v>
      </c>
      <c r="D19">
        <v>5</v>
      </c>
      <c r="E19">
        <v>5</v>
      </c>
      <c r="F19">
        <v>4</v>
      </c>
      <c r="G19">
        <v>5</v>
      </c>
      <c r="H19">
        <v>5</v>
      </c>
      <c r="I19">
        <v>4</v>
      </c>
      <c r="J19">
        <v>5</v>
      </c>
      <c r="K19" s="24">
        <f t="shared" si="0"/>
        <v>43</v>
      </c>
      <c r="L19" s="25">
        <f t="shared" si="1"/>
        <v>4.7777777777777777</v>
      </c>
      <c r="O19" s="36">
        <v>17</v>
      </c>
      <c r="P19">
        <v>6</v>
      </c>
      <c r="Q19">
        <v>6</v>
      </c>
      <c r="R19">
        <v>6</v>
      </c>
      <c r="S19">
        <v>6</v>
      </c>
      <c r="T19">
        <v>1.5</v>
      </c>
      <c r="U19">
        <v>6</v>
      </c>
      <c r="V19">
        <v>6</v>
      </c>
      <c r="W19">
        <v>1.5</v>
      </c>
      <c r="X19">
        <v>6</v>
      </c>
      <c r="Y19" s="21">
        <f t="shared" si="2"/>
        <v>45</v>
      </c>
    </row>
    <row r="20" spans="1:33" x14ac:dyDescent="0.25">
      <c r="A20" s="36">
        <v>18</v>
      </c>
      <c r="B20">
        <v>4</v>
      </c>
      <c r="C20">
        <v>2</v>
      </c>
      <c r="D20">
        <v>4</v>
      </c>
      <c r="E20">
        <v>4</v>
      </c>
      <c r="F20">
        <v>4</v>
      </c>
      <c r="G20">
        <v>4</v>
      </c>
      <c r="H20">
        <v>2</v>
      </c>
      <c r="I20">
        <v>2</v>
      </c>
      <c r="J20">
        <v>4</v>
      </c>
      <c r="K20" s="24">
        <f t="shared" si="0"/>
        <v>30</v>
      </c>
      <c r="L20" s="25">
        <f t="shared" si="1"/>
        <v>3.3333333333333335</v>
      </c>
      <c r="O20" s="36">
        <v>18</v>
      </c>
      <c r="P20">
        <v>6.5</v>
      </c>
      <c r="Q20">
        <v>2</v>
      </c>
      <c r="R20">
        <v>6.5</v>
      </c>
      <c r="S20">
        <v>6.5</v>
      </c>
      <c r="T20">
        <v>6.5</v>
      </c>
      <c r="U20">
        <v>6.5</v>
      </c>
      <c r="V20">
        <v>2</v>
      </c>
      <c r="W20">
        <v>2</v>
      </c>
      <c r="X20">
        <v>6.5</v>
      </c>
      <c r="Y20" s="21">
        <f t="shared" si="2"/>
        <v>45</v>
      </c>
    </row>
    <row r="21" spans="1:33" x14ac:dyDescent="0.25">
      <c r="A21" s="36">
        <v>19</v>
      </c>
      <c r="B21">
        <v>4</v>
      </c>
      <c r="C21">
        <v>4</v>
      </c>
      <c r="D21">
        <v>4</v>
      </c>
      <c r="E21">
        <v>4</v>
      </c>
      <c r="F21">
        <v>2</v>
      </c>
      <c r="G21">
        <v>4</v>
      </c>
      <c r="H21">
        <v>2</v>
      </c>
      <c r="I21">
        <v>2</v>
      </c>
      <c r="J21">
        <v>4</v>
      </c>
      <c r="K21" s="24">
        <f t="shared" si="0"/>
        <v>30</v>
      </c>
      <c r="L21" s="25">
        <f t="shared" si="1"/>
        <v>3.3333333333333335</v>
      </c>
      <c r="O21" s="36">
        <v>19</v>
      </c>
      <c r="P21">
        <v>6.5</v>
      </c>
      <c r="Q21">
        <v>6.5</v>
      </c>
      <c r="R21">
        <v>6.5</v>
      </c>
      <c r="S21">
        <v>6.5</v>
      </c>
      <c r="T21">
        <v>2</v>
      </c>
      <c r="U21">
        <v>6.5</v>
      </c>
      <c r="V21">
        <v>2</v>
      </c>
      <c r="W21">
        <v>2</v>
      </c>
      <c r="X21">
        <v>6.5</v>
      </c>
      <c r="Y21" s="21">
        <f t="shared" si="2"/>
        <v>45</v>
      </c>
    </row>
    <row r="22" spans="1:33" x14ac:dyDescent="0.25">
      <c r="A22" s="36">
        <v>20</v>
      </c>
      <c r="B22">
        <v>4</v>
      </c>
      <c r="C22">
        <v>4</v>
      </c>
      <c r="D22">
        <v>5</v>
      </c>
      <c r="E22">
        <v>5</v>
      </c>
      <c r="F22">
        <v>5</v>
      </c>
      <c r="G22">
        <v>4</v>
      </c>
      <c r="H22">
        <v>2</v>
      </c>
      <c r="I22">
        <v>2</v>
      </c>
      <c r="J22">
        <v>2</v>
      </c>
      <c r="K22" s="24">
        <f t="shared" si="0"/>
        <v>33</v>
      </c>
      <c r="L22" s="25">
        <f t="shared" si="1"/>
        <v>3.6666666666666665</v>
      </c>
      <c r="O22" s="36">
        <v>20</v>
      </c>
      <c r="P22">
        <v>5</v>
      </c>
      <c r="Q22">
        <v>5</v>
      </c>
      <c r="R22">
        <v>8</v>
      </c>
      <c r="S22">
        <v>8</v>
      </c>
      <c r="T22">
        <v>8</v>
      </c>
      <c r="U22">
        <v>5</v>
      </c>
      <c r="V22">
        <v>2</v>
      </c>
      <c r="W22">
        <v>2</v>
      </c>
      <c r="X22">
        <v>2</v>
      </c>
      <c r="Y22" s="21">
        <f t="shared" si="2"/>
        <v>45</v>
      </c>
    </row>
    <row r="23" spans="1:33" ht="15.75" thickBot="1" x14ac:dyDescent="0.3">
      <c r="A23" s="36">
        <v>21</v>
      </c>
      <c r="B23">
        <v>4</v>
      </c>
      <c r="C23">
        <v>4</v>
      </c>
      <c r="D23">
        <v>4</v>
      </c>
      <c r="E23">
        <v>5</v>
      </c>
      <c r="F23">
        <v>5</v>
      </c>
      <c r="G23">
        <v>4</v>
      </c>
      <c r="H23">
        <v>4</v>
      </c>
      <c r="I23">
        <v>4</v>
      </c>
      <c r="J23">
        <v>4</v>
      </c>
      <c r="K23" s="24">
        <f t="shared" si="0"/>
        <v>38</v>
      </c>
      <c r="L23" s="25">
        <f t="shared" si="1"/>
        <v>4.2222222222222223</v>
      </c>
      <c r="O23" s="36">
        <v>21</v>
      </c>
      <c r="P23">
        <v>4</v>
      </c>
      <c r="Q23">
        <v>4</v>
      </c>
      <c r="R23">
        <v>4</v>
      </c>
      <c r="S23">
        <v>8.5</v>
      </c>
      <c r="T23">
        <v>8.5</v>
      </c>
      <c r="U23">
        <v>4</v>
      </c>
      <c r="V23">
        <v>4</v>
      </c>
      <c r="W23">
        <v>4</v>
      </c>
      <c r="X23">
        <v>4</v>
      </c>
      <c r="Y23" s="21">
        <f t="shared" si="2"/>
        <v>45</v>
      </c>
    </row>
    <row r="24" spans="1:33" ht="15.75" thickBot="1" x14ac:dyDescent="0.3">
      <c r="A24" s="36">
        <v>22</v>
      </c>
      <c r="B24">
        <v>4</v>
      </c>
      <c r="C24">
        <v>4</v>
      </c>
      <c r="D24">
        <v>4</v>
      </c>
      <c r="E24">
        <v>2</v>
      </c>
      <c r="F24">
        <v>4</v>
      </c>
      <c r="G24">
        <v>4</v>
      </c>
      <c r="H24">
        <v>2</v>
      </c>
      <c r="I24">
        <v>4</v>
      </c>
      <c r="J24">
        <v>2</v>
      </c>
      <c r="K24" s="24">
        <f t="shared" si="0"/>
        <v>30</v>
      </c>
      <c r="L24" s="25">
        <f t="shared" si="1"/>
        <v>3.3333333333333335</v>
      </c>
      <c r="O24" s="36">
        <v>22</v>
      </c>
      <c r="P24">
        <v>6.5</v>
      </c>
      <c r="Q24">
        <v>6.5</v>
      </c>
      <c r="R24">
        <v>6.5</v>
      </c>
      <c r="S24">
        <v>2</v>
      </c>
      <c r="T24">
        <v>6.5</v>
      </c>
      <c r="U24">
        <v>6.5</v>
      </c>
      <c r="V24">
        <v>2</v>
      </c>
      <c r="W24">
        <v>6.5</v>
      </c>
      <c r="X24">
        <v>2</v>
      </c>
      <c r="Y24" s="21">
        <f t="shared" si="2"/>
        <v>45</v>
      </c>
      <c r="AA24" s="53" t="s">
        <v>30</v>
      </c>
      <c r="AB24" s="57" t="s">
        <v>10</v>
      </c>
      <c r="AC24" s="54" t="s">
        <v>31</v>
      </c>
      <c r="AD24" s="62" t="s">
        <v>43</v>
      </c>
      <c r="AE24" s="55" t="s">
        <v>32</v>
      </c>
    </row>
    <row r="25" spans="1:33" x14ac:dyDescent="0.25">
      <c r="A25" s="36">
        <v>23</v>
      </c>
      <c r="B25">
        <v>4</v>
      </c>
      <c r="C25">
        <v>4</v>
      </c>
      <c r="D25">
        <v>4</v>
      </c>
      <c r="E25">
        <v>4</v>
      </c>
      <c r="F25">
        <v>5</v>
      </c>
      <c r="G25">
        <v>5</v>
      </c>
      <c r="H25">
        <v>4</v>
      </c>
      <c r="I25">
        <v>5</v>
      </c>
      <c r="J25">
        <v>4</v>
      </c>
      <c r="K25" s="24">
        <f t="shared" si="0"/>
        <v>39</v>
      </c>
      <c r="L25" s="25">
        <f t="shared" si="1"/>
        <v>4.333333333333333</v>
      </c>
      <c r="O25" s="36">
        <v>23</v>
      </c>
      <c r="P25">
        <v>3.5</v>
      </c>
      <c r="Q25">
        <v>3.5</v>
      </c>
      <c r="R25">
        <v>3.5</v>
      </c>
      <c r="S25">
        <v>3.5</v>
      </c>
      <c r="T25">
        <v>8</v>
      </c>
      <c r="U25">
        <v>8</v>
      </c>
      <c r="V25">
        <v>3.5</v>
      </c>
      <c r="W25">
        <v>8</v>
      </c>
      <c r="X25">
        <v>3.5</v>
      </c>
      <c r="Y25" s="21">
        <f t="shared" si="2"/>
        <v>45</v>
      </c>
      <c r="AA25" s="50" t="s">
        <v>7</v>
      </c>
      <c r="AB25" s="58">
        <f>V34</f>
        <v>2.2833333333333332</v>
      </c>
      <c r="AC25" s="56">
        <f>V33</f>
        <v>68.5</v>
      </c>
      <c r="AD25" s="56">
        <f t="shared" ref="AD25:AD28" si="3">AC25+AB$34</f>
        <v>103.39571965155612</v>
      </c>
      <c r="AE25" s="66" t="s">
        <v>34</v>
      </c>
      <c r="AF25" s="63"/>
    </row>
    <row r="26" spans="1:33" x14ac:dyDescent="0.25">
      <c r="A26" s="36">
        <v>24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1</v>
      </c>
      <c r="I26">
        <v>2</v>
      </c>
      <c r="J26">
        <v>4</v>
      </c>
      <c r="K26" s="24">
        <f t="shared" si="0"/>
        <v>31</v>
      </c>
      <c r="L26" s="25">
        <f t="shared" si="1"/>
        <v>3.4444444444444446</v>
      </c>
      <c r="O26" s="36">
        <v>24</v>
      </c>
      <c r="P26">
        <v>6</v>
      </c>
      <c r="Q26">
        <v>6</v>
      </c>
      <c r="R26">
        <v>6</v>
      </c>
      <c r="S26">
        <v>6</v>
      </c>
      <c r="T26">
        <v>6</v>
      </c>
      <c r="U26">
        <v>6</v>
      </c>
      <c r="V26">
        <v>1</v>
      </c>
      <c r="W26">
        <v>2</v>
      </c>
      <c r="X26">
        <v>6</v>
      </c>
      <c r="Y26" s="21">
        <f t="shared" si="2"/>
        <v>45</v>
      </c>
      <c r="AA26" s="51" t="s">
        <v>8</v>
      </c>
      <c r="AB26" s="58">
        <f>W34</f>
        <v>2.8166666666666669</v>
      </c>
      <c r="AC26" s="56">
        <f>W33</f>
        <v>84.5</v>
      </c>
      <c r="AD26" s="56">
        <f t="shared" si="3"/>
        <v>119.39571965155612</v>
      </c>
      <c r="AE26" s="66" t="s">
        <v>34</v>
      </c>
      <c r="AF26" s="63"/>
      <c r="AG26" s="65"/>
    </row>
    <row r="27" spans="1:33" x14ac:dyDescent="0.25">
      <c r="A27" s="36">
        <v>25</v>
      </c>
      <c r="B27">
        <v>4</v>
      </c>
      <c r="C27">
        <v>4</v>
      </c>
      <c r="D27">
        <v>4</v>
      </c>
      <c r="E27">
        <v>4</v>
      </c>
      <c r="F27">
        <v>4</v>
      </c>
      <c r="G27">
        <v>4</v>
      </c>
      <c r="H27">
        <v>2</v>
      </c>
      <c r="I27">
        <v>2</v>
      </c>
      <c r="J27">
        <v>4</v>
      </c>
      <c r="K27" s="24">
        <f t="shared" si="0"/>
        <v>32</v>
      </c>
      <c r="L27" s="25">
        <f t="shared" si="1"/>
        <v>3.5555555555555554</v>
      </c>
      <c r="O27" s="36">
        <v>25</v>
      </c>
      <c r="P27">
        <v>6</v>
      </c>
      <c r="Q27">
        <v>6</v>
      </c>
      <c r="R27">
        <v>6</v>
      </c>
      <c r="S27">
        <v>6</v>
      </c>
      <c r="T27">
        <v>6</v>
      </c>
      <c r="U27">
        <v>6</v>
      </c>
      <c r="V27">
        <v>1.5</v>
      </c>
      <c r="W27">
        <v>1.5</v>
      </c>
      <c r="X27">
        <v>6</v>
      </c>
      <c r="Y27" s="21">
        <f t="shared" si="2"/>
        <v>45</v>
      </c>
      <c r="AA27" s="51" t="s">
        <v>4</v>
      </c>
      <c r="AB27" s="58">
        <f>S34</f>
        <v>5.0999999999999996</v>
      </c>
      <c r="AC27" s="56">
        <f>S33</f>
        <v>153</v>
      </c>
      <c r="AD27" s="56">
        <f t="shared" si="3"/>
        <v>187.89571965155613</v>
      </c>
      <c r="AE27" s="66" t="s">
        <v>35</v>
      </c>
      <c r="AF27" s="64"/>
    </row>
    <row r="28" spans="1:33" x14ac:dyDescent="0.25">
      <c r="A28" s="36">
        <v>26</v>
      </c>
      <c r="B28">
        <v>4</v>
      </c>
      <c r="C28">
        <v>2</v>
      </c>
      <c r="D28">
        <v>4</v>
      </c>
      <c r="E28">
        <v>2</v>
      </c>
      <c r="F28">
        <v>4</v>
      </c>
      <c r="G28">
        <v>4</v>
      </c>
      <c r="H28">
        <v>2</v>
      </c>
      <c r="I28">
        <v>2</v>
      </c>
      <c r="J28">
        <v>4</v>
      </c>
      <c r="K28" s="24">
        <f t="shared" si="0"/>
        <v>28</v>
      </c>
      <c r="L28" s="25">
        <f t="shared" si="1"/>
        <v>3.1111111111111112</v>
      </c>
      <c r="O28" s="36">
        <v>26</v>
      </c>
      <c r="P28">
        <v>7</v>
      </c>
      <c r="Q28">
        <v>2.5</v>
      </c>
      <c r="R28">
        <v>7</v>
      </c>
      <c r="S28">
        <v>2.5</v>
      </c>
      <c r="T28">
        <v>7</v>
      </c>
      <c r="U28">
        <v>7</v>
      </c>
      <c r="V28">
        <v>2.5</v>
      </c>
      <c r="W28">
        <v>2.5</v>
      </c>
      <c r="X28">
        <v>7</v>
      </c>
      <c r="Y28" s="21">
        <f t="shared" si="2"/>
        <v>45</v>
      </c>
      <c r="AA28" s="51" t="s">
        <v>2</v>
      </c>
      <c r="AB28" s="58">
        <f>Q34</f>
        <v>5.416666666666667</v>
      </c>
      <c r="AC28" s="56">
        <f>Q33</f>
        <v>162.5</v>
      </c>
      <c r="AD28" s="56">
        <f t="shared" si="3"/>
        <v>197.39571965155613</v>
      </c>
      <c r="AE28" s="66" t="s">
        <v>36</v>
      </c>
      <c r="AF28" s="63"/>
    </row>
    <row r="29" spans="1:33" x14ac:dyDescent="0.25">
      <c r="A29" s="36">
        <v>27</v>
      </c>
      <c r="B29">
        <v>4</v>
      </c>
      <c r="C29">
        <v>4</v>
      </c>
      <c r="D29">
        <v>4</v>
      </c>
      <c r="E29">
        <v>4</v>
      </c>
      <c r="F29">
        <v>3</v>
      </c>
      <c r="G29">
        <v>3</v>
      </c>
      <c r="H29">
        <v>3</v>
      </c>
      <c r="I29">
        <v>3</v>
      </c>
      <c r="J29">
        <v>4</v>
      </c>
      <c r="K29" s="24">
        <f t="shared" si="0"/>
        <v>32</v>
      </c>
      <c r="L29" s="25">
        <f t="shared" si="1"/>
        <v>3.5555555555555554</v>
      </c>
      <c r="O29" s="36">
        <v>27</v>
      </c>
      <c r="P29">
        <v>7</v>
      </c>
      <c r="Q29">
        <v>7</v>
      </c>
      <c r="R29">
        <v>7</v>
      </c>
      <c r="S29">
        <v>7</v>
      </c>
      <c r="T29">
        <v>2.5</v>
      </c>
      <c r="U29">
        <v>2.5</v>
      </c>
      <c r="V29">
        <v>2.5</v>
      </c>
      <c r="W29">
        <v>2.5</v>
      </c>
      <c r="X29">
        <v>7</v>
      </c>
      <c r="Y29" s="21">
        <f t="shared" si="2"/>
        <v>45</v>
      </c>
      <c r="AA29" s="51" t="s">
        <v>9</v>
      </c>
      <c r="AB29" s="58">
        <f>X34</f>
        <v>5.6</v>
      </c>
      <c r="AC29" s="56">
        <f>X33</f>
        <v>168</v>
      </c>
      <c r="AD29" s="56"/>
      <c r="AE29" s="66" t="s">
        <v>36</v>
      </c>
      <c r="AF29" s="63"/>
    </row>
    <row r="30" spans="1:33" x14ac:dyDescent="0.25">
      <c r="A30" s="36">
        <v>28</v>
      </c>
      <c r="B30">
        <v>4</v>
      </c>
      <c r="C30">
        <v>4</v>
      </c>
      <c r="D30">
        <v>4</v>
      </c>
      <c r="E30">
        <v>4</v>
      </c>
      <c r="F30">
        <v>4</v>
      </c>
      <c r="G30">
        <v>4</v>
      </c>
      <c r="H30">
        <v>4</v>
      </c>
      <c r="I30">
        <v>4</v>
      </c>
      <c r="J30">
        <v>4</v>
      </c>
      <c r="K30" s="24">
        <f t="shared" si="0"/>
        <v>36</v>
      </c>
      <c r="L30" s="25">
        <f t="shared" si="1"/>
        <v>4</v>
      </c>
      <c r="O30" s="36">
        <v>28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>
        <v>5</v>
      </c>
      <c r="W30">
        <v>5</v>
      </c>
      <c r="X30">
        <v>5</v>
      </c>
      <c r="Y30" s="21">
        <f t="shared" si="2"/>
        <v>45</v>
      </c>
      <c r="AA30" s="51" t="s">
        <v>6</v>
      </c>
      <c r="AB30" s="58">
        <f>U34</f>
        <v>5.6833333333333336</v>
      </c>
      <c r="AC30" s="56">
        <f>U33</f>
        <v>170.5</v>
      </c>
      <c r="AD30" s="56"/>
      <c r="AE30" s="66" t="s">
        <v>36</v>
      </c>
      <c r="AF30" s="63"/>
    </row>
    <row r="31" spans="1:33" x14ac:dyDescent="0.25">
      <c r="A31" s="36">
        <v>29</v>
      </c>
      <c r="B31">
        <v>4</v>
      </c>
      <c r="C31">
        <v>4</v>
      </c>
      <c r="D31">
        <v>4</v>
      </c>
      <c r="E31">
        <v>2</v>
      </c>
      <c r="F31">
        <v>4</v>
      </c>
      <c r="G31">
        <v>2</v>
      </c>
      <c r="H31">
        <v>2</v>
      </c>
      <c r="I31">
        <v>2</v>
      </c>
      <c r="J31">
        <v>4</v>
      </c>
      <c r="K31" s="24">
        <f t="shared" si="0"/>
        <v>28</v>
      </c>
      <c r="L31" s="25">
        <f t="shared" si="1"/>
        <v>3.1111111111111112</v>
      </c>
      <c r="O31" s="36">
        <v>29</v>
      </c>
      <c r="P31">
        <v>7</v>
      </c>
      <c r="Q31">
        <v>7</v>
      </c>
      <c r="R31">
        <v>7</v>
      </c>
      <c r="S31">
        <v>2.5</v>
      </c>
      <c r="T31">
        <v>7</v>
      </c>
      <c r="U31">
        <v>2.5</v>
      </c>
      <c r="V31">
        <v>2.5</v>
      </c>
      <c r="W31">
        <v>2.5</v>
      </c>
      <c r="X31">
        <v>7</v>
      </c>
      <c r="Y31" s="21">
        <f t="shared" si="2"/>
        <v>45</v>
      </c>
      <c r="AA31" s="51" t="s">
        <v>1</v>
      </c>
      <c r="AB31" s="58">
        <f>P34</f>
        <v>5.8833333333333337</v>
      </c>
      <c r="AC31" s="56">
        <f>P33</f>
        <v>176.5</v>
      </c>
      <c r="AD31" s="56"/>
      <c r="AE31" s="66" t="s">
        <v>36</v>
      </c>
      <c r="AF31" s="63"/>
    </row>
    <row r="32" spans="1:33" ht="15.75" thickBot="1" x14ac:dyDescent="0.3">
      <c r="A32" s="36">
        <v>30</v>
      </c>
      <c r="B32" s="1">
        <v>4</v>
      </c>
      <c r="C32" s="1">
        <v>4</v>
      </c>
      <c r="D32" s="1">
        <v>4</v>
      </c>
      <c r="E32" s="1">
        <v>4</v>
      </c>
      <c r="F32" s="1">
        <v>5</v>
      </c>
      <c r="G32" s="1">
        <v>5</v>
      </c>
      <c r="H32" s="1">
        <v>5</v>
      </c>
      <c r="I32" s="1">
        <v>4</v>
      </c>
      <c r="J32" s="1">
        <v>5</v>
      </c>
      <c r="K32" s="26">
        <f t="shared" si="0"/>
        <v>40</v>
      </c>
      <c r="L32" s="27">
        <f t="shared" si="1"/>
        <v>4.4444444444444446</v>
      </c>
      <c r="O32" s="36">
        <v>30</v>
      </c>
      <c r="P32" s="1">
        <v>3</v>
      </c>
      <c r="Q32" s="1">
        <v>3</v>
      </c>
      <c r="R32" s="1">
        <v>3</v>
      </c>
      <c r="S32" s="1">
        <v>3</v>
      </c>
      <c r="T32" s="1">
        <v>7.5</v>
      </c>
      <c r="U32" s="1">
        <v>7.5</v>
      </c>
      <c r="V32" s="1">
        <v>7.5</v>
      </c>
      <c r="W32" s="1">
        <v>3</v>
      </c>
      <c r="X32" s="1">
        <v>7.5</v>
      </c>
      <c r="Y32" s="22">
        <f t="shared" si="2"/>
        <v>45</v>
      </c>
      <c r="AA32" s="51" t="s">
        <v>8</v>
      </c>
      <c r="AB32" s="58">
        <f>T34</f>
        <v>5.916666666666667</v>
      </c>
      <c r="AC32" s="56">
        <f>T33</f>
        <v>177.5</v>
      </c>
      <c r="AD32" s="56"/>
      <c r="AE32" s="66" t="s">
        <v>36</v>
      </c>
      <c r="AF32" s="63"/>
    </row>
    <row r="33" spans="1:32" ht="15.75" thickBot="1" x14ac:dyDescent="0.3">
      <c r="A33" s="38" t="s">
        <v>14</v>
      </c>
      <c r="B33" s="11">
        <f>SUM(B3:B32)</f>
        <v>121</v>
      </c>
      <c r="C33" s="12">
        <f t="shared" ref="C33:J33" si="4">SUM(C3:C32)</f>
        <v>113</v>
      </c>
      <c r="D33" s="12">
        <f t="shared" si="4"/>
        <v>125</v>
      </c>
      <c r="E33" s="12">
        <f t="shared" si="4"/>
        <v>107</v>
      </c>
      <c r="F33" s="12">
        <f t="shared" si="4"/>
        <v>121</v>
      </c>
      <c r="G33" s="12">
        <f t="shared" si="4"/>
        <v>118</v>
      </c>
      <c r="H33" s="12">
        <f t="shared" si="4"/>
        <v>67</v>
      </c>
      <c r="I33" s="12">
        <f t="shared" si="4"/>
        <v>76</v>
      </c>
      <c r="J33" s="13">
        <f t="shared" si="4"/>
        <v>114</v>
      </c>
      <c r="K33" s="8"/>
      <c r="L33" s="23"/>
      <c r="M33" s="6"/>
      <c r="N33" s="17"/>
      <c r="O33" s="44" t="s">
        <v>14</v>
      </c>
      <c r="P33" s="42">
        <f>SUM(P3:P32)</f>
        <v>176.5</v>
      </c>
      <c r="Q33" s="40">
        <f t="shared" ref="Q33:X33" si="5">SUM(Q3:Q32)</f>
        <v>162.5</v>
      </c>
      <c r="R33" s="40">
        <f t="shared" si="5"/>
        <v>189</v>
      </c>
      <c r="S33" s="40">
        <f t="shared" si="5"/>
        <v>153</v>
      </c>
      <c r="T33" s="40">
        <f t="shared" si="5"/>
        <v>177.5</v>
      </c>
      <c r="U33" s="40">
        <f t="shared" si="5"/>
        <v>170.5</v>
      </c>
      <c r="V33" s="40">
        <f t="shared" si="5"/>
        <v>68.5</v>
      </c>
      <c r="W33" s="40">
        <f t="shared" si="5"/>
        <v>84.5</v>
      </c>
      <c r="X33" s="41">
        <f t="shared" si="5"/>
        <v>168</v>
      </c>
      <c r="AA33" s="52" t="s">
        <v>9</v>
      </c>
      <c r="AB33" s="60">
        <f>R34</f>
        <v>6.3</v>
      </c>
      <c r="AC33" s="61">
        <f>R33</f>
        <v>189</v>
      </c>
      <c r="AD33" s="61"/>
      <c r="AE33" s="67" t="s">
        <v>37</v>
      </c>
      <c r="AF33" s="63"/>
    </row>
    <row r="34" spans="1:32" ht="15.75" thickBot="1" x14ac:dyDescent="0.3">
      <c r="A34" s="39" t="s">
        <v>10</v>
      </c>
      <c r="B34" s="14">
        <f t="shared" ref="B34:J34" si="6">AVERAGE(B3:B32)</f>
        <v>4.0333333333333332</v>
      </c>
      <c r="C34" s="15">
        <f t="shared" si="6"/>
        <v>3.7666666666666666</v>
      </c>
      <c r="D34" s="15">
        <f t="shared" si="6"/>
        <v>4.166666666666667</v>
      </c>
      <c r="E34" s="15">
        <f t="shared" si="6"/>
        <v>3.5666666666666669</v>
      </c>
      <c r="F34" s="15">
        <f t="shared" si="6"/>
        <v>4.0333333333333332</v>
      </c>
      <c r="G34" s="15">
        <f t="shared" si="6"/>
        <v>3.9333333333333331</v>
      </c>
      <c r="H34" s="15">
        <f t="shared" si="6"/>
        <v>2.2333333333333334</v>
      </c>
      <c r="I34" s="15">
        <f t="shared" si="6"/>
        <v>2.5333333333333332</v>
      </c>
      <c r="J34" s="16">
        <f t="shared" si="6"/>
        <v>3.8</v>
      </c>
      <c r="K34" s="9"/>
      <c r="L34" s="6"/>
      <c r="M34" s="6"/>
      <c r="N34" s="17"/>
      <c r="O34" s="45" t="s">
        <v>10</v>
      </c>
      <c r="P34" s="43">
        <f>AVERAGE(P3:P32)</f>
        <v>5.8833333333333337</v>
      </c>
      <c r="Q34" s="18">
        <f t="shared" ref="Q34:X34" si="7">AVERAGE(Q3:Q32)</f>
        <v>5.416666666666667</v>
      </c>
      <c r="R34" s="18">
        <f t="shared" si="7"/>
        <v>6.3</v>
      </c>
      <c r="S34" s="18">
        <f t="shared" si="7"/>
        <v>5.0999999999999996</v>
      </c>
      <c r="T34" s="18">
        <f t="shared" si="7"/>
        <v>5.916666666666667</v>
      </c>
      <c r="U34" s="18">
        <f t="shared" si="7"/>
        <v>5.6833333333333336</v>
      </c>
      <c r="V34" s="18">
        <f t="shared" si="7"/>
        <v>2.2833333333333332</v>
      </c>
      <c r="W34" s="18">
        <f t="shared" si="7"/>
        <v>2.8166666666666669</v>
      </c>
      <c r="X34" s="19">
        <f t="shared" si="7"/>
        <v>5.6</v>
      </c>
      <c r="AA34" s="59" t="s">
        <v>33</v>
      </c>
      <c r="AB34" s="93">
        <f>1.645*SQRT(30*9*(9+1)/6)</f>
        <v>34.895719651556121</v>
      </c>
      <c r="AC34" s="94"/>
      <c r="AD34" s="94"/>
      <c r="AE34" s="95"/>
    </row>
    <row r="35" spans="1:32" x14ac:dyDescent="0.25">
      <c r="B35" t="s">
        <v>11</v>
      </c>
      <c r="C35" t="s">
        <v>11</v>
      </c>
      <c r="D35" s="82" t="s">
        <v>11</v>
      </c>
      <c r="E35" t="s">
        <v>11</v>
      </c>
      <c r="F35" t="s">
        <v>11</v>
      </c>
      <c r="G35" t="s">
        <v>11</v>
      </c>
      <c r="H35" s="2" t="s">
        <v>13</v>
      </c>
      <c r="I35" t="s">
        <v>12</v>
      </c>
      <c r="J35" t="s">
        <v>11</v>
      </c>
    </row>
    <row r="43" spans="1:32" x14ac:dyDescent="0.25">
      <c r="C43" t="s">
        <v>18</v>
      </c>
      <c r="D43">
        <v>30</v>
      </c>
    </row>
    <row r="44" spans="1:32" x14ac:dyDescent="0.25">
      <c r="C44" t="s">
        <v>19</v>
      </c>
      <c r="D44">
        <v>9</v>
      </c>
    </row>
    <row r="46" spans="1:32" x14ac:dyDescent="0.25">
      <c r="C46" s="5" t="s">
        <v>15</v>
      </c>
      <c r="D46" s="10">
        <f>(12/(D43*D44*(D44+1))*SUMSQ(P33:X33)-3*D43*(D44+1))</f>
        <v>65.873333333333335</v>
      </c>
      <c r="F46">
        <f>(12/((30*9)*(9+1))*SUMSQ(P33:X33)-3*(30)*(9+1))</f>
        <v>65.873333333333335</v>
      </c>
    </row>
    <row r="47" spans="1:32" x14ac:dyDescent="0.25">
      <c r="C47" s="5" t="s">
        <v>16</v>
      </c>
      <c r="D47" s="5">
        <f>_xlfn.CHISQ.INV.RT(0.05,8)</f>
        <v>15.507313055865453</v>
      </c>
    </row>
    <row r="48" spans="1:32" x14ac:dyDescent="0.25">
      <c r="C48" s="7" t="s">
        <v>26</v>
      </c>
      <c r="D48" s="8" t="s">
        <v>21</v>
      </c>
      <c r="F48" t="s">
        <v>23</v>
      </c>
      <c r="P48" t="s">
        <v>27</v>
      </c>
      <c r="R48" s="48"/>
    </row>
    <row r="49" spans="3:18" x14ac:dyDescent="0.25">
      <c r="C49" s="3" t="s">
        <v>20</v>
      </c>
      <c r="D49" t="s">
        <v>17</v>
      </c>
      <c r="F49" t="s">
        <v>22</v>
      </c>
      <c r="P49" t="s">
        <v>28</v>
      </c>
      <c r="R49" s="49"/>
    </row>
    <row r="51" spans="3:18" x14ac:dyDescent="0.25">
      <c r="C51" s="96" t="s">
        <v>24</v>
      </c>
      <c r="D51" s="96"/>
      <c r="E51" s="96"/>
      <c r="F51" s="96"/>
      <c r="G51" s="96"/>
      <c r="I51" s="49"/>
    </row>
    <row r="53" spans="3:18" x14ac:dyDescent="0.25">
      <c r="C53" t="s">
        <v>39</v>
      </c>
    </row>
    <row r="56" spans="3:18" ht="15.75" x14ac:dyDescent="0.25">
      <c r="C56" s="103" t="s">
        <v>30</v>
      </c>
      <c r="D56" s="103"/>
      <c r="E56" s="103"/>
      <c r="F56" s="103"/>
      <c r="G56" s="103"/>
      <c r="H56" s="68" t="s">
        <v>10</v>
      </c>
      <c r="I56" s="68" t="s">
        <v>38</v>
      </c>
      <c r="J56" s="68" t="s">
        <v>32</v>
      </c>
    </row>
    <row r="57" spans="3:18" ht="15.75" x14ac:dyDescent="0.25">
      <c r="C57" s="104" t="s">
        <v>44</v>
      </c>
      <c r="D57" s="104"/>
      <c r="E57" s="104"/>
      <c r="F57" s="104"/>
      <c r="G57" s="104"/>
      <c r="H57" s="71">
        <v>4.0333333333333332</v>
      </c>
      <c r="I57" s="70">
        <f>P33</f>
        <v>176.5</v>
      </c>
      <c r="J57" s="69" t="s">
        <v>36</v>
      </c>
    </row>
    <row r="58" spans="3:18" ht="15.75" x14ac:dyDescent="0.25">
      <c r="C58" s="105" t="s">
        <v>45</v>
      </c>
      <c r="D58" s="105"/>
      <c r="E58" s="105"/>
      <c r="F58" s="105"/>
      <c r="G58" s="105"/>
      <c r="H58" s="71">
        <v>3.7666666666666666</v>
      </c>
      <c r="I58" s="70">
        <f>Q33</f>
        <v>162.5</v>
      </c>
      <c r="J58" s="69" t="s">
        <v>36</v>
      </c>
    </row>
    <row r="59" spans="3:18" ht="15.75" x14ac:dyDescent="0.25">
      <c r="C59" s="105" t="s">
        <v>52</v>
      </c>
      <c r="D59" s="105"/>
      <c r="E59" s="105"/>
      <c r="F59" s="105"/>
      <c r="G59" s="105"/>
      <c r="H59" s="71">
        <v>4.166666666666667</v>
      </c>
      <c r="I59" s="70">
        <f>R33</f>
        <v>189</v>
      </c>
      <c r="J59" s="69" t="s">
        <v>37</v>
      </c>
    </row>
    <row r="60" spans="3:18" ht="15.75" x14ac:dyDescent="0.25">
      <c r="C60" s="105" t="s">
        <v>46</v>
      </c>
      <c r="D60" s="105"/>
      <c r="E60" s="105"/>
      <c r="F60" s="105"/>
      <c r="G60" s="105"/>
      <c r="H60" s="71">
        <v>3.5666666666666669</v>
      </c>
      <c r="I60" s="70">
        <f>S33</f>
        <v>153</v>
      </c>
      <c r="J60" s="69" t="s">
        <v>35</v>
      </c>
    </row>
    <row r="61" spans="3:18" ht="15.75" x14ac:dyDescent="0.25">
      <c r="C61" s="105" t="s">
        <v>47</v>
      </c>
      <c r="D61" s="105"/>
      <c r="E61" s="105"/>
      <c r="F61" s="105"/>
      <c r="G61" s="105"/>
      <c r="H61" s="71">
        <v>4.0333333333333332</v>
      </c>
      <c r="I61" s="70">
        <f>T33</f>
        <v>177.5</v>
      </c>
      <c r="J61" s="69" t="s">
        <v>36</v>
      </c>
    </row>
    <row r="62" spans="3:18" ht="15.75" x14ac:dyDescent="0.25">
      <c r="C62" s="105" t="s">
        <v>48</v>
      </c>
      <c r="D62" s="105"/>
      <c r="E62" s="105"/>
      <c r="F62" s="105"/>
      <c r="G62" s="105"/>
      <c r="H62" s="71">
        <v>3.9333333333333331</v>
      </c>
      <c r="I62" s="70">
        <f>U33</f>
        <v>170.5</v>
      </c>
      <c r="J62" s="69" t="s">
        <v>36</v>
      </c>
    </row>
    <row r="63" spans="3:18" ht="15.75" x14ac:dyDescent="0.25">
      <c r="C63" s="105" t="s">
        <v>49</v>
      </c>
      <c r="D63" s="105"/>
      <c r="E63" s="105"/>
      <c r="F63" s="105"/>
      <c r="G63" s="105"/>
      <c r="H63" s="71">
        <v>2.2333333333333334</v>
      </c>
      <c r="I63" s="70">
        <f>V33</f>
        <v>68.5</v>
      </c>
      <c r="J63" s="69" t="s">
        <v>34</v>
      </c>
    </row>
    <row r="64" spans="3:18" ht="15.75" x14ac:dyDescent="0.25">
      <c r="C64" s="105" t="s">
        <v>50</v>
      </c>
      <c r="D64" s="105"/>
      <c r="E64" s="105"/>
      <c r="F64" s="105"/>
      <c r="G64" s="105"/>
      <c r="H64" s="71">
        <v>2.5333333333333332</v>
      </c>
      <c r="I64" s="70">
        <f>W33</f>
        <v>84.5</v>
      </c>
      <c r="J64" s="69" t="s">
        <v>34</v>
      </c>
    </row>
    <row r="65" spans="3:10" ht="15.75" x14ac:dyDescent="0.25">
      <c r="C65" s="105" t="s">
        <v>51</v>
      </c>
      <c r="D65" s="105"/>
      <c r="E65" s="105"/>
      <c r="F65" s="105"/>
      <c r="G65" s="105"/>
      <c r="H65" s="71">
        <v>3.8</v>
      </c>
      <c r="I65" s="70">
        <f>X33</f>
        <v>168</v>
      </c>
      <c r="J65" s="69" t="s">
        <v>36</v>
      </c>
    </row>
    <row r="66" spans="3:10" ht="15.75" x14ac:dyDescent="0.25">
      <c r="C66" s="106" t="s">
        <v>33</v>
      </c>
      <c r="D66" s="106"/>
      <c r="E66" s="106"/>
      <c r="F66" s="106"/>
      <c r="G66" s="106"/>
      <c r="H66" s="107">
        <f>1.645*SQRT(30*9*(9+1)/6)</f>
        <v>34.895719651556121</v>
      </c>
      <c r="I66" s="107"/>
      <c r="J66" s="107"/>
    </row>
  </sheetData>
  <mergeCells count="19">
    <mergeCell ref="C66:G66"/>
    <mergeCell ref="H66:J66"/>
    <mergeCell ref="C61:G61"/>
    <mergeCell ref="C62:G62"/>
    <mergeCell ref="C63:G63"/>
    <mergeCell ref="C64:G64"/>
    <mergeCell ref="C65:G65"/>
    <mergeCell ref="C56:G56"/>
    <mergeCell ref="C57:G57"/>
    <mergeCell ref="C58:G58"/>
    <mergeCell ref="C59:G59"/>
    <mergeCell ref="C60:G60"/>
    <mergeCell ref="A1:A2"/>
    <mergeCell ref="O1:O2"/>
    <mergeCell ref="AB34:AE34"/>
    <mergeCell ref="C51:G51"/>
    <mergeCell ref="K1:K2"/>
    <mergeCell ref="L1:L2"/>
    <mergeCell ref="Y1:Y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25019-08B1-40F3-9B39-A7D8C729A5A0}">
  <dimension ref="A1:AE66"/>
  <sheetViews>
    <sheetView zoomScale="60" zoomScaleNormal="60" workbookViewId="0">
      <selection activeCell="J56" sqref="J56"/>
    </sheetView>
  </sheetViews>
  <sheetFormatPr defaultRowHeight="15" x14ac:dyDescent="0.25"/>
  <cols>
    <col min="4" max="4" width="9.140625" customWidth="1"/>
    <col min="8" max="8" width="12.28515625" bestFit="1" customWidth="1"/>
    <col min="9" max="9" width="18.28515625" bestFit="1" customWidth="1"/>
    <col min="10" max="10" width="8.42578125" bestFit="1" customWidth="1"/>
    <col min="15" max="15" width="9.140625" customWidth="1"/>
    <col min="27" max="27" width="13.140625" bestFit="1" customWidth="1"/>
    <col min="28" max="28" width="12.85546875" bestFit="1" customWidth="1"/>
    <col min="29" max="29" width="18.85546875" bestFit="1" customWidth="1"/>
    <col min="30" max="30" width="25.7109375" bestFit="1" customWidth="1"/>
    <col min="31" max="31" width="8.85546875" bestFit="1" customWidth="1"/>
  </cols>
  <sheetData>
    <row r="1" spans="1:25" x14ac:dyDescent="0.25">
      <c r="A1" s="89" t="s">
        <v>0</v>
      </c>
      <c r="B1" s="30">
        <v>915</v>
      </c>
      <c r="C1" s="30">
        <v>826</v>
      </c>
      <c r="D1" s="30">
        <v>737</v>
      </c>
      <c r="E1" s="30">
        <v>648</v>
      </c>
      <c r="F1" s="30">
        <v>559</v>
      </c>
      <c r="G1" s="30">
        <v>460</v>
      </c>
      <c r="H1" s="31">
        <v>193</v>
      </c>
      <c r="I1" s="31">
        <v>282</v>
      </c>
      <c r="J1" s="31">
        <v>371</v>
      </c>
      <c r="K1" s="97" t="s">
        <v>14</v>
      </c>
      <c r="L1" s="99" t="s">
        <v>10</v>
      </c>
      <c r="O1" s="91" t="s">
        <v>0</v>
      </c>
      <c r="P1" s="33">
        <v>915</v>
      </c>
      <c r="Q1" s="33">
        <v>826</v>
      </c>
      <c r="R1" s="33">
        <v>737</v>
      </c>
      <c r="S1" s="33">
        <v>648</v>
      </c>
      <c r="T1" s="33">
        <v>559</v>
      </c>
      <c r="U1" s="33">
        <v>460</v>
      </c>
      <c r="V1" s="34">
        <v>193</v>
      </c>
      <c r="W1" s="34">
        <v>282</v>
      </c>
      <c r="X1" s="34">
        <v>371</v>
      </c>
      <c r="Y1" s="101" t="s">
        <v>14</v>
      </c>
    </row>
    <row r="2" spans="1:25" ht="15.75" thickBot="1" x14ac:dyDescent="0.3">
      <c r="A2" s="90"/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2" t="s">
        <v>9</v>
      </c>
      <c r="K2" s="98"/>
      <c r="L2" s="100"/>
      <c r="O2" s="108"/>
      <c r="P2" s="35" t="s">
        <v>1</v>
      </c>
      <c r="Q2" s="35" t="s">
        <v>2</v>
      </c>
      <c r="R2" s="35" t="s">
        <v>3</v>
      </c>
      <c r="S2" s="35" t="s">
        <v>4</v>
      </c>
      <c r="T2" s="35" t="s">
        <v>5</v>
      </c>
      <c r="U2" s="35" t="s">
        <v>6</v>
      </c>
      <c r="V2" s="35" t="s">
        <v>7</v>
      </c>
      <c r="W2" s="35" t="s">
        <v>8</v>
      </c>
      <c r="X2" s="35" t="s">
        <v>9</v>
      </c>
      <c r="Y2" s="102"/>
    </row>
    <row r="3" spans="1:25" x14ac:dyDescent="0.25">
      <c r="A3" s="37">
        <v>1</v>
      </c>
      <c r="B3">
        <v>2</v>
      </c>
      <c r="C3">
        <v>3</v>
      </c>
      <c r="D3">
        <v>3</v>
      </c>
      <c r="E3">
        <v>4</v>
      </c>
      <c r="F3">
        <v>2</v>
      </c>
      <c r="G3">
        <v>3</v>
      </c>
      <c r="H3" s="2">
        <v>1</v>
      </c>
      <c r="I3" s="2">
        <v>1</v>
      </c>
      <c r="J3" s="2">
        <v>1</v>
      </c>
      <c r="K3" s="28">
        <f t="shared" ref="K3:K32" si="0">SUM(B3:J3)</f>
        <v>20</v>
      </c>
      <c r="L3" s="29">
        <f t="shared" ref="L3:L32" si="1">AVERAGE(B3:J3)</f>
        <v>2.2222222222222223</v>
      </c>
      <c r="O3" s="37">
        <v>1</v>
      </c>
      <c r="P3">
        <v>4.5</v>
      </c>
      <c r="Q3">
        <v>7</v>
      </c>
      <c r="R3">
        <v>7</v>
      </c>
      <c r="S3">
        <v>9</v>
      </c>
      <c r="T3">
        <v>4.5</v>
      </c>
      <c r="U3">
        <v>7</v>
      </c>
      <c r="V3" s="2">
        <v>2</v>
      </c>
      <c r="W3" s="2">
        <v>2</v>
      </c>
      <c r="X3" s="2">
        <v>2</v>
      </c>
      <c r="Y3" s="20">
        <f>SUM(P3:X3)</f>
        <v>45</v>
      </c>
    </row>
    <row r="4" spans="1:25" x14ac:dyDescent="0.25">
      <c r="A4" s="36">
        <v>2</v>
      </c>
      <c r="B4">
        <v>2</v>
      </c>
      <c r="C4">
        <v>2</v>
      </c>
      <c r="D4">
        <v>4</v>
      </c>
      <c r="E4">
        <v>4</v>
      </c>
      <c r="F4">
        <v>2</v>
      </c>
      <c r="G4">
        <v>2</v>
      </c>
      <c r="H4" s="2">
        <v>1</v>
      </c>
      <c r="I4" s="2">
        <v>1</v>
      </c>
      <c r="J4" s="2">
        <v>1</v>
      </c>
      <c r="K4" s="24">
        <f t="shared" si="0"/>
        <v>19</v>
      </c>
      <c r="L4" s="25">
        <f t="shared" si="1"/>
        <v>2.1111111111111112</v>
      </c>
      <c r="O4" s="36">
        <v>2</v>
      </c>
      <c r="P4">
        <v>5.5</v>
      </c>
      <c r="Q4">
        <v>5.5</v>
      </c>
      <c r="R4">
        <v>8.5</v>
      </c>
      <c r="S4">
        <v>8.5</v>
      </c>
      <c r="T4">
        <v>5.5</v>
      </c>
      <c r="U4">
        <v>5.5</v>
      </c>
      <c r="V4" s="2">
        <v>2</v>
      </c>
      <c r="W4" s="2">
        <v>2</v>
      </c>
      <c r="X4" s="2">
        <v>2</v>
      </c>
      <c r="Y4" s="21">
        <f t="shared" ref="Y4:Y32" si="2">SUM(P4:X4)</f>
        <v>45</v>
      </c>
    </row>
    <row r="5" spans="1:25" x14ac:dyDescent="0.25">
      <c r="A5" s="36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4</v>
      </c>
      <c r="H5" s="2">
        <v>2</v>
      </c>
      <c r="I5" s="2">
        <v>2</v>
      </c>
      <c r="J5" s="2">
        <v>2</v>
      </c>
      <c r="K5" s="24">
        <f t="shared" si="0"/>
        <v>30</v>
      </c>
      <c r="L5" s="25">
        <f t="shared" si="1"/>
        <v>3.3333333333333335</v>
      </c>
      <c r="O5" s="36">
        <v>3</v>
      </c>
      <c r="P5">
        <v>6.5</v>
      </c>
      <c r="Q5">
        <v>6.5</v>
      </c>
      <c r="R5">
        <v>6.5</v>
      </c>
      <c r="S5">
        <v>6.5</v>
      </c>
      <c r="T5">
        <v>6.5</v>
      </c>
      <c r="U5">
        <v>6.5</v>
      </c>
      <c r="V5" s="2">
        <v>2</v>
      </c>
      <c r="W5" s="2">
        <v>2</v>
      </c>
      <c r="X5" s="2">
        <v>2</v>
      </c>
      <c r="Y5" s="21">
        <f t="shared" si="2"/>
        <v>45</v>
      </c>
    </row>
    <row r="6" spans="1:25" x14ac:dyDescent="0.25">
      <c r="A6" s="36">
        <v>4</v>
      </c>
      <c r="B6">
        <v>4</v>
      </c>
      <c r="C6">
        <v>4</v>
      </c>
      <c r="D6">
        <v>4</v>
      </c>
      <c r="E6">
        <v>5</v>
      </c>
      <c r="F6">
        <v>2</v>
      </c>
      <c r="G6">
        <v>2</v>
      </c>
      <c r="H6" s="2">
        <v>1</v>
      </c>
      <c r="I6" s="2">
        <v>1</v>
      </c>
      <c r="J6" s="2">
        <v>1</v>
      </c>
      <c r="K6" s="24">
        <f t="shared" si="0"/>
        <v>24</v>
      </c>
      <c r="L6" s="25">
        <f t="shared" si="1"/>
        <v>2.6666666666666665</v>
      </c>
      <c r="O6" s="36">
        <v>4</v>
      </c>
      <c r="P6">
        <v>7</v>
      </c>
      <c r="Q6">
        <v>7</v>
      </c>
      <c r="R6">
        <v>7</v>
      </c>
      <c r="S6">
        <v>9</v>
      </c>
      <c r="T6">
        <v>4.5</v>
      </c>
      <c r="U6">
        <v>4.5</v>
      </c>
      <c r="V6" s="2">
        <v>2</v>
      </c>
      <c r="W6" s="2">
        <v>2</v>
      </c>
      <c r="X6" s="2">
        <v>2</v>
      </c>
      <c r="Y6" s="21">
        <f t="shared" si="2"/>
        <v>45</v>
      </c>
    </row>
    <row r="7" spans="1:25" x14ac:dyDescent="0.25">
      <c r="A7" s="36">
        <v>5</v>
      </c>
      <c r="B7">
        <v>4</v>
      </c>
      <c r="C7">
        <v>4</v>
      </c>
      <c r="D7">
        <v>4</v>
      </c>
      <c r="E7">
        <v>2</v>
      </c>
      <c r="F7">
        <v>5</v>
      </c>
      <c r="G7">
        <v>4</v>
      </c>
      <c r="H7" s="2">
        <v>1</v>
      </c>
      <c r="I7" s="2">
        <v>2</v>
      </c>
      <c r="J7" s="2">
        <v>2</v>
      </c>
      <c r="K7" s="24">
        <f t="shared" si="0"/>
        <v>28</v>
      </c>
      <c r="L7" s="25">
        <f t="shared" si="1"/>
        <v>3.1111111111111112</v>
      </c>
      <c r="O7" s="36">
        <v>5</v>
      </c>
      <c r="P7">
        <v>6.5</v>
      </c>
      <c r="Q7">
        <v>6.5</v>
      </c>
      <c r="R7">
        <v>6.5</v>
      </c>
      <c r="S7">
        <v>3</v>
      </c>
      <c r="T7">
        <v>9</v>
      </c>
      <c r="U7">
        <v>6.5</v>
      </c>
      <c r="V7" s="2">
        <v>1</v>
      </c>
      <c r="W7" s="2">
        <v>3</v>
      </c>
      <c r="X7" s="2">
        <v>3</v>
      </c>
      <c r="Y7" s="21">
        <f t="shared" si="2"/>
        <v>45</v>
      </c>
    </row>
    <row r="8" spans="1:25" x14ac:dyDescent="0.25">
      <c r="A8" s="36">
        <v>6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 s="2">
        <v>2</v>
      </c>
      <c r="I8" s="2">
        <v>2</v>
      </c>
      <c r="J8" s="2">
        <v>2</v>
      </c>
      <c r="K8" s="24">
        <f t="shared" si="0"/>
        <v>30</v>
      </c>
      <c r="L8" s="25">
        <f t="shared" si="1"/>
        <v>3.3333333333333335</v>
      </c>
      <c r="O8" s="36">
        <v>6</v>
      </c>
      <c r="P8">
        <v>6.5</v>
      </c>
      <c r="Q8">
        <v>6.5</v>
      </c>
      <c r="R8">
        <v>6.5</v>
      </c>
      <c r="S8">
        <v>6.5</v>
      </c>
      <c r="T8">
        <v>6.5</v>
      </c>
      <c r="U8">
        <v>6.5</v>
      </c>
      <c r="V8" s="2">
        <v>2</v>
      </c>
      <c r="W8" s="2">
        <v>2</v>
      </c>
      <c r="X8" s="2">
        <v>2</v>
      </c>
      <c r="Y8" s="21">
        <f t="shared" si="2"/>
        <v>45</v>
      </c>
    </row>
    <row r="9" spans="1:25" x14ac:dyDescent="0.25">
      <c r="A9" s="36">
        <v>7</v>
      </c>
      <c r="B9">
        <v>2</v>
      </c>
      <c r="C9">
        <v>4</v>
      </c>
      <c r="D9">
        <v>5</v>
      </c>
      <c r="E9">
        <v>4</v>
      </c>
      <c r="F9">
        <v>4</v>
      </c>
      <c r="G9">
        <v>2</v>
      </c>
      <c r="H9" s="2">
        <v>2</v>
      </c>
      <c r="I9" s="2">
        <v>2</v>
      </c>
      <c r="J9" s="2">
        <v>4</v>
      </c>
      <c r="K9" s="24">
        <f t="shared" si="0"/>
        <v>29</v>
      </c>
      <c r="L9" s="25">
        <f t="shared" si="1"/>
        <v>3.2222222222222223</v>
      </c>
      <c r="O9" s="36">
        <v>7</v>
      </c>
      <c r="P9">
        <v>2.5</v>
      </c>
      <c r="Q9">
        <v>6.5</v>
      </c>
      <c r="R9">
        <v>9</v>
      </c>
      <c r="S9">
        <v>6.5</v>
      </c>
      <c r="T9">
        <v>6.5</v>
      </c>
      <c r="U9">
        <v>2.5</v>
      </c>
      <c r="V9">
        <v>2.5</v>
      </c>
      <c r="W9">
        <v>2.5</v>
      </c>
      <c r="X9" s="2">
        <v>6.5</v>
      </c>
      <c r="Y9" s="21">
        <f t="shared" si="2"/>
        <v>45</v>
      </c>
    </row>
    <row r="10" spans="1:25" x14ac:dyDescent="0.25">
      <c r="A10" s="36">
        <v>8</v>
      </c>
      <c r="B10">
        <v>4</v>
      </c>
      <c r="C10">
        <v>4</v>
      </c>
      <c r="D10">
        <v>5</v>
      </c>
      <c r="E10">
        <v>4</v>
      </c>
      <c r="F10">
        <v>5</v>
      </c>
      <c r="G10">
        <v>4</v>
      </c>
      <c r="H10" s="2">
        <v>2</v>
      </c>
      <c r="I10" s="2">
        <v>2</v>
      </c>
      <c r="J10" s="2">
        <v>2</v>
      </c>
      <c r="K10" s="24">
        <f t="shared" si="0"/>
        <v>32</v>
      </c>
      <c r="L10" s="25">
        <f t="shared" si="1"/>
        <v>3.5555555555555554</v>
      </c>
      <c r="O10" s="36">
        <v>8</v>
      </c>
      <c r="P10">
        <v>5.5</v>
      </c>
      <c r="Q10">
        <v>5.5</v>
      </c>
      <c r="R10">
        <v>8.5</v>
      </c>
      <c r="S10">
        <v>5.5</v>
      </c>
      <c r="T10">
        <v>8.5</v>
      </c>
      <c r="U10">
        <v>5.5</v>
      </c>
      <c r="V10" s="2">
        <v>2</v>
      </c>
      <c r="W10" s="2">
        <v>2</v>
      </c>
      <c r="X10" s="2">
        <v>2</v>
      </c>
      <c r="Y10" s="21">
        <f t="shared" si="2"/>
        <v>45</v>
      </c>
    </row>
    <row r="11" spans="1:25" x14ac:dyDescent="0.25">
      <c r="A11" s="36">
        <v>9</v>
      </c>
      <c r="B11">
        <v>4</v>
      </c>
      <c r="C11">
        <v>4</v>
      </c>
      <c r="D11">
        <v>4</v>
      </c>
      <c r="E11">
        <v>4</v>
      </c>
      <c r="F11">
        <v>4</v>
      </c>
      <c r="G11">
        <v>3</v>
      </c>
      <c r="H11" s="2">
        <v>2</v>
      </c>
      <c r="I11" s="2">
        <v>2</v>
      </c>
      <c r="J11" s="2">
        <v>2</v>
      </c>
      <c r="K11" s="24">
        <f t="shared" si="0"/>
        <v>29</v>
      </c>
      <c r="L11" s="25">
        <f t="shared" si="1"/>
        <v>3.2222222222222223</v>
      </c>
      <c r="O11" s="36">
        <v>9</v>
      </c>
      <c r="P11">
        <v>7</v>
      </c>
      <c r="Q11">
        <v>7</v>
      </c>
      <c r="R11">
        <v>7</v>
      </c>
      <c r="S11">
        <v>7</v>
      </c>
      <c r="T11">
        <v>7</v>
      </c>
      <c r="U11">
        <v>4</v>
      </c>
      <c r="V11" s="2">
        <v>2</v>
      </c>
      <c r="W11" s="2">
        <v>2</v>
      </c>
      <c r="X11" s="2">
        <v>2</v>
      </c>
      <c r="Y11" s="21">
        <f t="shared" si="2"/>
        <v>45</v>
      </c>
    </row>
    <row r="12" spans="1:25" x14ac:dyDescent="0.25">
      <c r="A12" s="36">
        <v>10</v>
      </c>
      <c r="B12">
        <v>4</v>
      </c>
      <c r="C12">
        <v>4</v>
      </c>
      <c r="D12">
        <v>4</v>
      </c>
      <c r="E12">
        <v>4</v>
      </c>
      <c r="F12">
        <v>2</v>
      </c>
      <c r="G12">
        <v>2</v>
      </c>
      <c r="H12" s="2">
        <v>4</v>
      </c>
      <c r="I12" s="2">
        <v>4</v>
      </c>
      <c r="J12" s="2">
        <v>4</v>
      </c>
      <c r="K12" s="24">
        <f t="shared" si="0"/>
        <v>32</v>
      </c>
      <c r="L12" s="25">
        <f t="shared" si="1"/>
        <v>3.5555555555555554</v>
      </c>
      <c r="O12" s="36">
        <v>10</v>
      </c>
      <c r="P12">
        <v>6</v>
      </c>
      <c r="Q12">
        <v>6</v>
      </c>
      <c r="R12">
        <v>6</v>
      </c>
      <c r="S12">
        <v>6</v>
      </c>
      <c r="T12">
        <v>1.5</v>
      </c>
      <c r="U12">
        <v>1.5</v>
      </c>
      <c r="V12" s="2">
        <v>6</v>
      </c>
      <c r="W12" s="2">
        <v>6</v>
      </c>
      <c r="X12" s="2">
        <v>6</v>
      </c>
      <c r="Y12" s="21">
        <f t="shared" si="2"/>
        <v>45</v>
      </c>
    </row>
    <row r="13" spans="1:25" x14ac:dyDescent="0.25">
      <c r="A13" s="36">
        <v>11</v>
      </c>
      <c r="B13">
        <v>4</v>
      </c>
      <c r="C13">
        <v>5</v>
      </c>
      <c r="D13">
        <v>5</v>
      </c>
      <c r="E13">
        <v>4</v>
      </c>
      <c r="F13">
        <v>4</v>
      </c>
      <c r="G13">
        <v>5</v>
      </c>
      <c r="H13" s="2">
        <v>2</v>
      </c>
      <c r="I13" s="2">
        <v>2</v>
      </c>
      <c r="J13" s="2">
        <v>2</v>
      </c>
      <c r="K13" s="24">
        <f t="shared" si="0"/>
        <v>33</v>
      </c>
      <c r="L13" s="25">
        <f t="shared" si="1"/>
        <v>3.6666666666666665</v>
      </c>
      <c r="O13" s="36">
        <v>11</v>
      </c>
      <c r="P13">
        <v>5</v>
      </c>
      <c r="Q13">
        <v>8</v>
      </c>
      <c r="R13">
        <v>8</v>
      </c>
      <c r="S13">
        <v>5</v>
      </c>
      <c r="T13">
        <v>5</v>
      </c>
      <c r="U13">
        <v>8</v>
      </c>
      <c r="V13" s="2">
        <v>2</v>
      </c>
      <c r="W13" s="2">
        <v>2</v>
      </c>
      <c r="X13" s="2">
        <v>2</v>
      </c>
      <c r="Y13" s="21">
        <f t="shared" si="2"/>
        <v>45</v>
      </c>
    </row>
    <row r="14" spans="1:25" x14ac:dyDescent="0.25">
      <c r="A14" s="36">
        <v>12</v>
      </c>
      <c r="B14">
        <v>4</v>
      </c>
      <c r="C14">
        <v>2</v>
      </c>
      <c r="D14">
        <v>2</v>
      </c>
      <c r="E14">
        <v>4</v>
      </c>
      <c r="F14">
        <v>2</v>
      </c>
      <c r="G14">
        <v>4</v>
      </c>
      <c r="H14" s="2">
        <v>4</v>
      </c>
      <c r="I14" s="2">
        <v>4</v>
      </c>
      <c r="J14" s="2">
        <v>5</v>
      </c>
      <c r="K14" s="24">
        <f t="shared" si="0"/>
        <v>31</v>
      </c>
      <c r="L14" s="25">
        <f t="shared" si="1"/>
        <v>3.4444444444444446</v>
      </c>
      <c r="O14" s="36">
        <v>12</v>
      </c>
      <c r="P14">
        <v>6</v>
      </c>
      <c r="Q14">
        <v>2</v>
      </c>
      <c r="R14">
        <v>2</v>
      </c>
      <c r="S14">
        <v>6</v>
      </c>
      <c r="T14">
        <v>2</v>
      </c>
      <c r="U14">
        <v>6</v>
      </c>
      <c r="V14" s="2">
        <v>6</v>
      </c>
      <c r="W14" s="2">
        <v>6</v>
      </c>
      <c r="X14" s="2">
        <v>9</v>
      </c>
      <c r="Y14" s="21">
        <f t="shared" si="2"/>
        <v>45</v>
      </c>
    </row>
    <row r="15" spans="1:25" x14ac:dyDescent="0.25">
      <c r="A15" s="36">
        <v>13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 s="2">
        <v>1</v>
      </c>
      <c r="I15" s="2">
        <v>1</v>
      </c>
      <c r="J15" s="2">
        <v>2</v>
      </c>
      <c r="K15" s="24">
        <f t="shared" si="0"/>
        <v>28</v>
      </c>
      <c r="L15" s="25">
        <f t="shared" si="1"/>
        <v>3.1111111111111112</v>
      </c>
      <c r="O15" s="36">
        <v>13</v>
      </c>
      <c r="P15">
        <v>6.5</v>
      </c>
      <c r="Q15">
        <v>6.5</v>
      </c>
      <c r="R15">
        <v>6.5</v>
      </c>
      <c r="S15">
        <v>6.5</v>
      </c>
      <c r="T15">
        <v>6.5</v>
      </c>
      <c r="U15">
        <v>6.5</v>
      </c>
      <c r="V15" s="2">
        <v>1.5</v>
      </c>
      <c r="W15" s="2">
        <v>1.5</v>
      </c>
      <c r="X15" s="2">
        <v>3</v>
      </c>
      <c r="Y15" s="21">
        <f t="shared" si="2"/>
        <v>45</v>
      </c>
    </row>
    <row r="16" spans="1:25" x14ac:dyDescent="0.25">
      <c r="A16" s="36">
        <v>14</v>
      </c>
      <c r="B16">
        <v>5</v>
      </c>
      <c r="C16">
        <v>5</v>
      </c>
      <c r="D16">
        <v>5</v>
      </c>
      <c r="E16">
        <v>5</v>
      </c>
      <c r="F16">
        <v>4</v>
      </c>
      <c r="G16">
        <v>4</v>
      </c>
      <c r="H16" s="2">
        <v>1</v>
      </c>
      <c r="I16" s="2">
        <v>1</v>
      </c>
      <c r="J16" s="2">
        <v>5</v>
      </c>
      <c r="K16" s="24">
        <f t="shared" si="0"/>
        <v>35</v>
      </c>
      <c r="L16" s="25">
        <f t="shared" si="1"/>
        <v>3.8888888888888888</v>
      </c>
      <c r="O16" s="36">
        <v>14</v>
      </c>
      <c r="P16">
        <v>7</v>
      </c>
      <c r="Q16">
        <v>7</v>
      </c>
      <c r="R16">
        <v>7</v>
      </c>
      <c r="S16">
        <v>7</v>
      </c>
      <c r="T16">
        <v>3.5</v>
      </c>
      <c r="U16">
        <v>3.5</v>
      </c>
      <c r="V16" s="2">
        <v>1.5</v>
      </c>
      <c r="W16" s="2">
        <v>1.5</v>
      </c>
      <c r="X16" s="2">
        <v>7</v>
      </c>
      <c r="Y16" s="21">
        <f t="shared" si="2"/>
        <v>45</v>
      </c>
    </row>
    <row r="17" spans="1:31" x14ac:dyDescent="0.25">
      <c r="A17" s="36">
        <v>15</v>
      </c>
      <c r="B17">
        <v>4</v>
      </c>
      <c r="C17">
        <v>5</v>
      </c>
      <c r="D17">
        <v>4</v>
      </c>
      <c r="E17">
        <v>4</v>
      </c>
      <c r="F17">
        <v>4</v>
      </c>
      <c r="G17">
        <v>4</v>
      </c>
      <c r="H17" s="2">
        <v>2</v>
      </c>
      <c r="I17" s="2">
        <v>2</v>
      </c>
      <c r="J17" s="2">
        <v>4</v>
      </c>
      <c r="K17" s="24">
        <f t="shared" si="0"/>
        <v>33</v>
      </c>
      <c r="L17" s="25">
        <f t="shared" si="1"/>
        <v>3.6666666666666665</v>
      </c>
      <c r="O17" s="36">
        <v>15</v>
      </c>
      <c r="P17">
        <v>5.5</v>
      </c>
      <c r="Q17">
        <v>9</v>
      </c>
      <c r="R17">
        <v>5.5</v>
      </c>
      <c r="S17">
        <v>5.5</v>
      </c>
      <c r="T17">
        <v>5.5</v>
      </c>
      <c r="U17">
        <v>5.5</v>
      </c>
      <c r="V17" s="2">
        <v>1.5</v>
      </c>
      <c r="W17" s="2">
        <v>1.5</v>
      </c>
      <c r="X17" s="2">
        <v>5.5</v>
      </c>
      <c r="Y17" s="21">
        <f t="shared" si="2"/>
        <v>45</v>
      </c>
    </row>
    <row r="18" spans="1:31" x14ac:dyDescent="0.25">
      <c r="A18" s="36">
        <v>16</v>
      </c>
      <c r="B18">
        <v>5</v>
      </c>
      <c r="C18">
        <v>5</v>
      </c>
      <c r="D18">
        <v>5</v>
      </c>
      <c r="E18">
        <v>5</v>
      </c>
      <c r="F18">
        <v>4</v>
      </c>
      <c r="G18">
        <v>4</v>
      </c>
      <c r="H18" s="2">
        <v>4</v>
      </c>
      <c r="I18" s="2">
        <v>5</v>
      </c>
      <c r="J18" s="2">
        <v>4</v>
      </c>
      <c r="K18" s="24">
        <f t="shared" si="0"/>
        <v>41</v>
      </c>
      <c r="L18" s="25">
        <f t="shared" si="1"/>
        <v>4.5555555555555554</v>
      </c>
      <c r="O18" s="36">
        <v>16</v>
      </c>
      <c r="P18">
        <v>7</v>
      </c>
      <c r="Q18">
        <v>7</v>
      </c>
      <c r="R18">
        <v>7</v>
      </c>
      <c r="S18">
        <v>7</v>
      </c>
      <c r="T18">
        <v>2.5</v>
      </c>
      <c r="U18">
        <v>2.5</v>
      </c>
      <c r="V18" s="2">
        <v>2.5</v>
      </c>
      <c r="W18" s="2">
        <v>7</v>
      </c>
      <c r="X18" s="2">
        <v>2.5</v>
      </c>
      <c r="Y18" s="21">
        <f t="shared" si="2"/>
        <v>45</v>
      </c>
    </row>
    <row r="19" spans="1:31" x14ac:dyDescent="0.25">
      <c r="A19" s="36">
        <v>17</v>
      </c>
      <c r="B19">
        <v>5</v>
      </c>
      <c r="C19">
        <v>4</v>
      </c>
      <c r="D19">
        <v>5</v>
      </c>
      <c r="E19">
        <v>5</v>
      </c>
      <c r="F19">
        <v>4</v>
      </c>
      <c r="G19">
        <v>5</v>
      </c>
      <c r="H19" s="2">
        <v>4</v>
      </c>
      <c r="I19" s="2">
        <v>4</v>
      </c>
      <c r="J19" s="2">
        <v>4</v>
      </c>
      <c r="K19" s="24">
        <f t="shared" si="0"/>
        <v>40</v>
      </c>
      <c r="L19" s="25">
        <f t="shared" si="1"/>
        <v>4.4444444444444446</v>
      </c>
      <c r="O19" s="36">
        <v>17</v>
      </c>
      <c r="P19">
        <v>7.5</v>
      </c>
      <c r="Q19">
        <v>3</v>
      </c>
      <c r="R19">
        <v>7.5</v>
      </c>
      <c r="S19">
        <v>7.5</v>
      </c>
      <c r="T19">
        <v>3</v>
      </c>
      <c r="U19">
        <v>7.5</v>
      </c>
      <c r="V19" s="2">
        <v>3</v>
      </c>
      <c r="W19" s="2">
        <v>3</v>
      </c>
      <c r="X19" s="2">
        <v>3</v>
      </c>
      <c r="Y19" s="21">
        <f t="shared" si="2"/>
        <v>45</v>
      </c>
    </row>
    <row r="20" spans="1:31" x14ac:dyDescent="0.25">
      <c r="A20" s="36">
        <v>18</v>
      </c>
      <c r="B20">
        <v>4</v>
      </c>
      <c r="C20">
        <v>2</v>
      </c>
      <c r="D20">
        <v>4</v>
      </c>
      <c r="E20">
        <v>4</v>
      </c>
      <c r="F20">
        <v>4</v>
      </c>
      <c r="G20">
        <v>4</v>
      </c>
      <c r="H20" s="2">
        <v>2</v>
      </c>
      <c r="I20" s="2">
        <v>2</v>
      </c>
      <c r="J20" s="2">
        <v>4</v>
      </c>
      <c r="K20" s="24">
        <f t="shared" si="0"/>
        <v>30</v>
      </c>
      <c r="L20" s="25">
        <f t="shared" si="1"/>
        <v>3.3333333333333335</v>
      </c>
      <c r="O20" s="36">
        <v>18</v>
      </c>
      <c r="P20">
        <v>6.5</v>
      </c>
      <c r="Q20">
        <v>2</v>
      </c>
      <c r="R20">
        <v>6.5</v>
      </c>
      <c r="S20">
        <v>6.5</v>
      </c>
      <c r="T20">
        <v>6.5</v>
      </c>
      <c r="U20">
        <v>6.5</v>
      </c>
      <c r="V20" s="2">
        <v>2</v>
      </c>
      <c r="W20" s="2">
        <v>2</v>
      </c>
      <c r="X20">
        <v>6.5</v>
      </c>
      <c r="Y20" s="21">
        <f t="shared" si="2"/>
        <v>45</v>
      </c>
    </row>
    <row r="21" spans="1:31" x14ac:dyDescent="0.25">
      <c r="A21" s="36">
        <v>19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 s="2">
        <v>2</v>
      </c>
      <c r="I21" s="2">
        <v>2</v>
      </c>
      <c r="J21" s="2">
        <v>2</v>
      </c>
      <c r="K21" s="24">
        <f t="shared" si="0"/>
        <v>30</v>
      </c>
      <c r="L21" s="25">
        <f t="shared" si="1"/>
        <v>3.3333333333333335</v>
      </c>
      <c r="O21" s="36">
        <v>19</v>
      </c>
      <c r="P21">
        <v>6.5</v>
      </c>
      <c r="Q21">
        <v>6.5</v>
      </c>
      <c r="R21">
        <v>6.5</v>
      </c>
      <c r="S21">
        <v>6.5</v>
      </c>
      <c r="T21">
        <v>6.5</v>
      </c>
      <c r="U21">
        <v>6.5</v>
      </c>
      <c r="V21" s="2">
        <v>2</v>
      </c>
      <c r="W21" s="2">
        <v>2</v>
      </c>
      <c r="X21" s="2">
        <v>2</v>
      </c>
      <c r="Y21" s="21">
        <f t="shared" si="2"/>
        <v>45</v>
      </c>
    </row>
    <row r="22" spans="1:31" x14ac:dyDescent="0.25">
      <c r="A22" s="36">
        <v>20</v>
      </c>
      <c r="B22">
        <v>5</v>
      </c>
      <c r="C22">
        <v>4</v>
      </c>
      <c r="D22">
        <v>5</v>
      </c>
      <c r="E22">
        <v>4</v>
      </c>
      <c r="F22">
        <v>4</v>
      </c>
      <c r="G22">
        <v>5</v>
      </c>
      <c r="H22" s="2">
        <v>2</v>
      </c>
      <c r="I22" s="2">
        <v>2</v>
      </c>
      <c r="J22" s="2">
        <v>2</v>
      </c>
      <c r="K22" s="24">
        <f t="shared" si="0"/>
        <v>33</v>
      </c>
      <c r="L22" s="25">
        <f t="shared" si="1"/>
        <v>3.6666666666666665</v>
      </c>
      <c r="O22" s="36">
        <v>20</v>
      </c>
      <c r="P22">
        <v>8</v>
      </c>
      <c r="Q22">
        <v>5</v>
      </c>
      <c r="R22">
        <v>8</v>
      </c>
      <c r="S22">
        <v>5</v>
      </c>
      <c r="T22">
        <v>5</v>
      </c>
      <c r="U22">
        <v>8</v>
      </c>
      <c r="V22" s="2">
        <v>2</v>
      </c>
      <c r="W22" s="2">
        <v>2</v>
      </c>
      <c r="X22" s="2">
        <v>2</v>
      </c>
      <c r="Y22" s="21">
        <f t="shared" si="2"/>
        <v>45</v>
      </c>
    </row>
    <row r="23" spans="1:31" ht="15.75" thickBot="1" x14ac:dyDescent="0.3">
      <c r="A23" s="36">
        <v>21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 s="2">
        <v>4</v>
      </c>
      <c r="I23" s="2">
        <v>4</v>
      </c>
      <c r="J23" s="2">
        <v>4</v>
      </c>
      <c r="K23" s="24">
        <f t="shared" si="0"/>
        <v>42</v>
      </c>
      <c r="L23" s="25">
        <f t="shared" si="1"/>
        <v>4.666666666666667</v>
      </c>
      <c r="O23" s="36">
        <v>21</v>
      </c>
      <c r="P23">
        <v>6.5</v>
      </c>
      <c r="Q23">
        <v>6.5</v>
      </c>
      <c r="R23">
        <v>6.5</v>
      </c>
      <c r="S23">
        <v>6.5</v>
      </c>
      <c r="T23">
        <v>6.5</v>
      </c>
      <c r="U23">
        <v>6.5</v>
      </c>
      <c r="V23" s="2">
        <v>2</v>
      </c>
      <c r="W23" s="2">
        <v>2</v>
      </c>
      <c r="X23" s="2">
        <v>2</v>
      </c>
      <c r="Y23" s="21">
        <f t="shared" si="2"/>
        <v>45</v>
      </c>
    </row>
    <row r="24" spans="1:31" ht="15.75" thickBot="1" x14ac:dyDescent="0.3">
      <c r="A24" s="36">
        <v>22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 s="2">
        <v>2</v>
      </c>
      <c r="I24" s="2">
        <v>2</v>
      </c>
      <c r="J24" s="2">
        <v>2</v>
      </c>
      <c r="K24" s="24">
        <f t="shared" si="0"/>
        <v>30</v>
      </c>
      <c r="L24" s="25">
        <f t="shared" si="1"/>
        <v>3.3333333333333335</v>
      </c>
      <c r="O24" s="36">
        <v>22</v>
      </c>
      <c r="P24">
        <v>6.5</v>
      </c>
      <c r="Q24">
        <v>6.5</v>
      </c>
      <c r="R24">
        <v>6.5</v>
      </c>
      <c r="S24">
        <v>6.5</v>
      </c>
      <c r="T24">
        <v>6.5</v>
      </c>
      <c r="U24">
        <v>6.5</v>
      </c>
      <c r="V24" s="2">
        <v>2</v>
      </c>
      <c r="W24" s="2">
        <v>2</v>
      </c>
      <c r="X24" s="2">
        <v>2</v>
      </c>
      <c r="Y24" s="21">
        <f t="shared" si="2"/>
        <v>45</v>
      </c>
      <c r="AA24" s="53" t="s">
        <v>30</v>
      </c>
      <c r="AB24" s="57" t="s">
        <v>10</v>
      </c>
      <c r="AC24" s="54" t="s">
        <v>38</v>
      </c>
      <c r="AD24" s="62" t="s">
        <v>43</v>
      </c>
      <c r="AE24" s="55" t="s">
        <v>32</v>
      </c>
    </row>
    <row r="25" spans="1:31" x14ac:dyDescent="0.25">
      <c r="A25" s="36">
        <v>23</v>
      </c>
      <c r="B25">
        <v>5</v>
      </c>
      <c r="C25">
        <v>5</v>
      </c>
      <c r="D25">
        <v>4</v>
      </c>
      <c r="E25">
        <v>4</v>
      </c>
      <c r="F25">
        <v>5</v>
      </c>
      <c r="G25">
        <v>4</v>
      </c>
      <c r="H25" s="2">
        <v>4</v>
      </c>
      <c r="I25" s="2">
        <v>4</v>
      </c>
      <c r="J25" s="2">
        <v>5</v>
      </c>
      <c r="K25" s="24">
        <f t="shared" si="0"/>
        <v>40</v>
      </c>
      <c r="L25" s="25">
        <f t="shared" si="1"/>
        <v>4.4444444444444446</v>
      </c>
      <c r="O25" s="36">
        <v>23</v>
      </c>
      <c r="P25">
        <v>7.5</v>
      </c>
      <c r="Q25">
        <v>7.5</v>
      </c>
      <c r="R25">
        <v>3</v>
      </c>
      <c r="S25">
        <v>3</v>
      </c>
      <c r="T25">
        <v>7.5</v>
      </c>
      <c r="U25">
        <v>3</v>
      </c>
      <c r="V25" s="2">
        <v>3</v>
      </c>
      <c r="W25" s="2">
        <v>3</v>
      </c>
      <c r="X25">
        <v>7.5</v>
      </c>
      <c r="Y25" s="21">
        <f t="shared" si="2"/>
        <v>45</v>
      </c>
      <c r="AA25" s="50" t="s">
        <v>7</v>
      </c>
      <c r="AB25" s="58">
        <f>V34</f>
        <v>2.5166666666666666</v>
      </c>
      <c r="AC25" s="56">
        <f>V33</f>
        <v>75.5</v>
      </c>
      <c r="AD25" s="56">
        <f>AC25+AB$34</f>
        <v>110.39571965155612</v>
      </c>
      <c r="AE25" s="66" t="s">
        <v>34</v>
      </c>
    </row>
    <row r="26" spans="1:31" x14ac:dyDescent="0.25">
      <c r="A26" s="36">
        <v>24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 s="2">
        <v>1</v>
      </c>
      <c r="I26" s="2">
        <v>2</v>
      </c>
      <c r="J26" s="2">
        <v>2</v>
      </c>
      <c r="K26" s="24">
        <f t="shared" si="0"/>
        <v>29</v>
      </c>
      <c r="L26" s="25">
        <f t="shared" si="1"/>
        <v>3.2222222222222223</v>
      </c>
      <c r="O26" s="36">
        <v>24</v>
      </c>
      <c r="P26">
        <v>6.5</v>
      </c>
      <c r="Q26">
        <v>6.5</v>
      </c>
      <c r="R26">
        <v>6.5</v>
      </c>
      <c r="S26">
        <v>6.5</v>
      </c>
      <c r="T26">
        <v>6.5</v>
      </c>
      <c r="U26">
        <v>6.5</v>
      </c>
      <c r="V26" s="2">
        <v>1</v>
      </c>
      <c r="W26" s="2">
        <v>2.5</v>
      </c>
      <c r="X26" s="2">
        <v>2.5</v>
      </c>
      <c r="Y26" s="21">
        <f t="shared" si="2"/>
        <v>45</v>
      </c>
      <c r="AA26" s="51" t="s">
        <v>8</v>
      </c>
      <c r="AB26" s="58">
        <f>W34</f>
        <v>2.75</v>
      </c>
      <c r="AC26" s="56">
        <f>W33</f>
        <v>82.5</v>
      </c>
      <c r="AD26" s="56">
        <f>AC26+AB$34</f>
        <v>117.39571965155612</v>
      </c>
      <c r="AE26" s="66" t="s">
        <v>34</v>
      </c>
    </row>
    <row r="27" spans="1:31" x14ac:dyDescent="0.25">
      <c r="A27" s="36">
        <v>25</v>
      </c>
      <c r="B27">
        <v>4</v>
      </c>
      <c r="C27">
        <v>4</v>
      </c>
      <c r="D27">
        <v>4</v>
      </c>
      <c r="E27">
        <v>4</v>
      </c>
      <c r="F27">
        <v>2</v>
      </c>
      <c r="G27">
        <v>4</v>
      </c>
      <c r="H27" s="2">
        <v>2</v>
      </c>
      <c r="I27" s="2">
        <v>2</v>
      </c>
      <c r="J27" s="2">
        <v>2</v>
      </c>
      <c r="K27" s="24">
        <f t="shared" si="0"/>
        <v>28</v>
      </c>
      <c r="L27" s="25">
        <f t="shared" si="1"/>
        <v>3.1111111111111112</v>
      </c>
      <c r="O27" s="36">
        <v>25</v>
      </c>
      <c r="P27">
        <v>7</v>
      </c>
      <c r="Q27">
        <v>7</v>
      </c>
      <c r="R27">
        <v>7</v>
      </c>
      <c r="S27">
        <v>7</v>
      </c>
      <c r="T27">
        <v>2.5</v>
      </c>
      <c r="U27">
        <v>7</v>
      </c>
      <c r="V27">
        <v>2.5</v>
      </c>
      <c r="W27">
        <v>2.5</v>
      </c>
      <c r="X27">
        <v>2.5</v>
      </c>
      <c r="Y27" s="21">
        <f t="shared" si="2"/>
        <v>45</v>
      </c>
      <c r="AA27" s="51" t="s">
        <v>9</v>
      </c>
      <c r="AB27" s="58">
        <f>X34</f>
        <v>3.6333333333333333</v>
      </c>
      <c r="AC27" s="56">
        <f>X33</f>
        <v>109</v>
      </c>
      <c r="AD27" s="56">
        <f>AC27+AB$34</f>
        <v>143.89571965155613</v>
      </c>
      <c r="AE27" s="66" t="s">
        <v>34</v>
      </c>
    </row>
    <row r="28" spans="1:31" x14ac:dyDescent="0.25">
      <c r="A28" s="36">
        <v>26</v>
      </c>
      <c r="B28">
        <v>4</v>
      </c>
      <c r="C28">
        <v>4</v>
      </c>
      <c r="D28">
        <v>4</v>
      </c>
      <c r="E28">
        <v>2</v>
      </c>
      <c r="F28">
        <v>4</v>
      </c>
      <c r="G28">
        <v>4</v>
      </c>
      <c r="H28" s="2">
        <v>2</v>
      </c>
      <c r="I28" s="2">
        <v>2</v>
      </c>
      <c r="J28" s="2">
        <v>2</v>
      </c>
      <c r="K28" s="24">
        <f t="shared" si="0"/>
        <v>28</v>
      </c>
      <c r="L28" s="25">
        <f t="shared" si="1"/>
        <v>3.1111111111111112</v>
      </c>
      <c r="O28" s="36">
        <v>26</v>
      </c>
      <c r="P28">
        <v>7</v>
      </c>
      <c r="Q28">
        <v>7</v>
      </c>
      <c r="R28">
        <v>7</v>
      </c>
      <c r="S28">
        <v>2.5</v>
      </c>
      <c r="T28">
        <v>7</v>
      </c>
      <c r="U28">
        <v>7</v>
      </c>
      <c r="V28">
        <v>2.5</v>
      </c>
      <c r="W28">
        <v>2.5</v>
      </c>
      <c r="X28">
        <v>2.5</v>
      </c>
      <c r="Y28" s="21">
        <f t="shared" si="2"/>
        <v>45</v>
      </c>
      <c r="AA28" s="51" t="s">
        <v>5</v>
      </c>
      <c r="AB28" s="58">
        <f>T34</f>
        <v>5.4333333333333336</v>
      </c>
      <c r="AC28" s="56">
        <f>T33</f>
        <v>163</v>
      </c>
      <c r="AD28" s="56">
        <f>AC28+AB$34</f>
        <v>197.89571965155613</v>
      </c>
      <c r="AE28" s="66" t="s">
        <v>35</v>
      </c>
    </row>
    <row r="29" spans="1:31" x14ac:dyDescent="0.25">
      <c r="A29" s="36">
        <v>27</v>
      </c>
      <c r="B29">
        <v>4</v>
      </c>
      <c r="C29">
        <v>4</v>
      </c>
      <c r="D29">
        <v>3</v>
      </c>
      <c r="E29">
        <v>3</v>
      </c>
      <c r="F29">
        <v>3</v>
      </c>
      <c r="G29">
        <v>4</v>
      </c>
      <c r="H29" s="2">
        <v>2</v>
      </c>
      <c r="I29" s="2">
        <v>3</v>
      </c>
      <c r="J29" s="2">
        <v>3</v>
      </c>
      <c r="K29" s="24">
        <f t="shared" si="0"/>
        <v>29</v>
      </c>
      <c r="L29" s="25">
        <f t="shared" si="1"/>
        <v>3.2222222222222223</v>
      </c>
      <c r="O29" s="36">
        <v>27</v>
      </c>
      <c r="P29">
        <v>8</v>
      </c>
      <c r="Q29">
        <v>8</v>
      </c>
      <c r="R29">
        <v>4</v>
      </c>
      <c r="S29">
        <v>4</v>
      </c>
      <c r="T29">
        <v>4</v>
      </c>
      <c r="U29">
        <v>8</v>
      </c>
      <c r="V29" s="2">
        <v>1</v>
      </c>
      <c r="W29" s="2">
        <v>4</v>
      </c>
      <c r="X29" s="2">
        <v>4</v>
      </c>
      <c r="Y29" s="21">
        <f t="shared" si="2"/>
        <v>45</v>
      </c>
      <c r="AA29" s="51" t="s">
        <v>6</v>
      </c>
      <c r="AB29" s="58">
        <f>U34</f>
        <v>5.6166666666666663</v>
      </c>
      <c r="AC29" s="56">
        <f>U33</f>
        <v>168.5</v>
      </c>
      <c r="AD29" s="56"/>
      <c r="AE29" s="66" t="s">
        <v>35</v>
      </c>
    </row>
    <row r="30" spans="1:31" x14ac:dyDescent="0.25">
      <c r="A30" s="36">
        <v>28</v>
      </c>
      <c r="B30">
        <v>4</v>
      </c>
      <c r="C30">
        <v>4</v>
      </c>
      <c r="D30">
        <v>4</v>
      </c>
      <c r="E30">
        <v>5</v>
      </c>
      <c r="F30">
        <v>5</v>
      </c>
      <c r="G30">
        <v>4</v>
      </c>
      <c r="H30" s="2">
        <v>2</v>
      </c>
      <c r="I30" s="2">
        <v>2</v>
      </c>
      <c r="J30" s="2">
        <v>2</v>
      </c>
      <c r="K30" s="24">
        <f t="shared" si="0"/>
        <v>32</v>
      </c>
      <c r="L30" s="25">
        <f t="shared" si="1"/>
        <v>3.5555555555555554</v>
      </c>
      <c r="O30" s="36">
        <v>28</v>
      </c>
      <c r="P30">
        <v>5.5</v>
      </c>
      <c r="Q30">
        <v>5.5</v>
      </c>
      <c r="R30">
        <v>5.5</v>
      </c>
      <c r="S30">
        <v>8.5</v>
      </c>
      <c r="T30">
        <v>8.5</v>
      </c>
      <c r="U30">
        <v>5.5</v>
      </c>
      <c r="V30" s="2">
        <v>2</v>
      </c>
      <c r="W30" s="2">
        <v>2</v>
      </c>
      <c r="X30" s="2">
        <v>2</v>
      </c>
      <c r="Y30" s="21">
        <f t="shared" si="2"/>
        <v>45</v>
      </c>
      <c r="AA30" s="51" t="s">
        <v>4</v>
      </c>
      <c r="AB30" s="58">
        <f>S34</f>
        <v>6.083333333333333</v>
      </c>
      <c r="AC30" s="56">
        <f>S33</f>
        <v>182.5</v>
      </c>
      <c r="AD30" s="56"/>
      <c r="AE30" s="66" t="s">
        <v>35</v>
      </c>
    </row>
    <row r="31" spans="1:31" x14ac:dyDescent="0.25">
      <c r="A31" s="36">
        <v>29</v>
      </c>
      <c r="B31">
        <v>4</v>
      </c>
      <c r="C31">
        <v>4</v>
      </c>
      <c r="D31">
        <v>4</v>
      </c>
      <c r="E31">
        <v>2</v>
      </c>
      <c r="F31">
        <v>2</v>
      </c>
      <c r="G31">
        <v>2</v>
      </c>
      <c r="H31" s="2">
        <v>2</v>
      </c>
      <c r="I31" s="2">
        <v>2</v>
      </c>
      <c r="J31" s="2">
        <v>2</v>
      </c>
      <c r="K31" s="24">
        <f t="shared" si="0"/>
        <v>24</v>
      </c>
      <c r="L31" s="25">
        <f t="shared" si="1"/>
        <v>2.6666666666666665</v>
      </c>
      <c r="O31" s="36">
        <v>29</v>
      </c>
      <c r="P31">
        <v>8</v>
      </c>
      <c r="Q31">
        <v>8</v>
      </c>
      <c r="R31">
        <v>8</v>
      </c>
      <c r="S31">
        <v>3.5</v>
      </c>
      <c r="T31">
        <v>3.5</v>
      </c>
      <c r="U31">
        <v>3.5</v>
      </c>
      <c r="V31">
        <v>3.5</v>
      </c>
      <c r="W31">
        <v>3.5</v>
      </c>
      <c r="X31">
        <v>3.5</v>
      </c>
      <c r="Y31" s="21">
        <f t="shared" si="2"/>
        <v>45</v>
      </c>
      <c r="AA31" s="51" t="s">
        <v>2</v>
      </c>
      <c r="AB31" s="58">
        <f>Q34</f>
        <v>6.2333333333333334</v>
      </c>
      <c r="AC31" s="56">
        <f>Q33</f>
        <v>187</v>
      </c>
      <c r="AD31" s="56"/>
      <c r="AE31" s="66" t="s">
        <v>35</v>
      </c>
    </row>
    <row r="32" spans="1:31" ht="15.75" thickBot="1" x14ac:dyDescent="0.3">
      <c r="A32" s="36">
        <v>30</v>
      </c>
      <c r="B32">
        <v>4</v>
      </c>
      <c r="C32">
        <v>4</v>
      </c>
      <c r="D32">
        <v>2</v>
      </c>
      <c r="E32">
        <v>4</v>
      </c>
      <c r="F32">
        <v>4</v>
      </c>
      <c r="G32">
        <v>4</v>
      </c>
      <c r="H32" s="2">
        <v>5</v>
      </c>
      <c r="I32" s="2">
        <v>4</v>
      </c>
      <c r="J32" s="2">
        <v>5</v>
      </c>
      <c r="K32" s="26">
        <f t="shared" si="0"/>
        <v>36</v>
      </c>
      <c r="L32" s="27">
        <f t="shared" si="1"/>
        <v>4</v>
      </c>
      <c r="O32" s="47">
        <v>30</v>
      </c>
      <c r="P32">
        <v>4.5</v>
      </c>
      <c r="Q32">
        <v>4.5</v>
      </c>
      <c r="R32">
        <v>1</v>
      </c>
      <c r="S32" s="2">
        <v>4.5</v>
      </c>
      <c r="T32" s="2">
        <v>4.5</v>
      </c>
      <c r="U32" s="2">
        <v>4.5</v>
      </c>
      <c r="V32" s="2">
        <v>8.5</v>
      </c>
      <c r="W32" s="2">
        <v>4.5</v>
      </c>
      <c r="X32" s="2">
        <v>8.5</v>
      </c>
      <c r="Y32" s="22">
        <f t="shared" si="2"/>
        <v>45</v>
      </c>
      <c r="AA32" s="51" t="s">
        <v>1</v>
      </c>
      <c r="AB32" s="58">
        <f>P34</f>
        <v>6.333333333333333</v>
      </c>
      <c r="AC32" s="56">
        <f>P33</f>
        <v>190</v>
      </c>
      <c r="AD32" s="56"/>
      <c r="AE32" s="66" t="s">
        <v>35</v>
      </c>
    </row>
    <row r="33" spans="1:31" ht="15.75" thickBot="1" x14ac:dyDescent="0.3">
      <c r="A33" s="38" t="s">
        <v>14</v>
      </c>
      <c r="B33" s="11">
        <f>SUM(B3:B32)</f>
        <v>120</v>
      </c>
      <c r="C33" s="12">
        <f t="shared" ref="C33:J33" si="3">SUM(C3:C32)</f>
        <v>119</v>
      </c>
      <c r="D33" s="12">
        <f t="shared" si="3"/>
        <v>122</v>
      </c>
      <c r="E33" s="12">
        <f t="shared" si="3"/>
        <v>119</v>
      </c>
      <c r="F33" s="12">
        <f t="shared" si="3"/>
        <v>110</v>
      </c>
      <c r="G33" s="12">
        <f t="shared" si="3"/>
        <v>112</v>
      </c>
      <c r="H33" s="12">
        <f t="shared" si="3"/>
        <v>68</v>
      </c>
      <c r="I33" s="12">
        <f t="shared" si="3"/>
        <v>71</v>
      </c>
      <c r="J33" s="13">
        <f t="shared" si="3"/>
        <v>84</v>
      </c>
      <c r="K33" s="8"/>
      <c r="L33" s="23"/>
      <c r="M33" s="6"/>
      <c r="N33" s="17"/>
      <c r="O33" s="46" t="s">
        <v>14</v>
      </c>
      <c r="P33" s="42">
        <f>SUM(P3:P32)</f>
        <v>190</v>
      </c>
      <c r="Q33" s="40">
        <f t="shared" ref="Q33:X33" si="4">SUM(Q3:Q32)</f>
        <v>187</v>
      </c>
      <c r="R33" s="40">
        <f t="shared" si="4"/>
        <v>192</v>
      </c>
      <c r="S33" s="40">
        <f t="shared" si="4"/>
        <v>182.5</v>
      </c>
      <c r="T33" s="40">
        <f t="shared" si="4"/>
        <v>163</v>
      </c>
      <c r="U33" s="40">
        <f t="shared" si="4"/>
        <v>168.5</v>
      </c>
      <c r="V33" s="40">
        <f t="shared" si="4"/>
        <v>75.5</v>
      </c>
      <c r="W33" s="40">
        <f t="shared" si="4"/>
        <v>82.5</v>
      </c>
      <c r="X33" s="41">
        <f t="shared" si="4"/>
        <v>109</v>
      </c>
      <c r="AA33" s="52" t="s">
        <v>3</v>
      </c>
      <c r="AB33" s="58">
        <f>R34</f>
        <v>6.4</v>
      </c>
      <c r="AC33" s="56">
        <f>R33</f>
        <v>192</v>
      </c>
      <c r="AD33" s="56"/>
      <c r="AE33" s="66" t="s">
        <v>35</v>
      </c>
    </row>
    <row r="34" spans="1:31" ht="15.75" thickBot="1" x14ac:dyDescent="0.3">
      <c r="A34" s="39" t="s">
        <v>10</v>
      </c>
      <c r="B34" s="14">
        <f t="shared" ref="B34:J34" si="5">AVERAGE(B3:B32)</f>
        <v>4</v>
      </c>
      <c r="C34" s="15">
        <f t="shared" si="5"/>
        <v>3.9666666666666668</v>
      </c>
      <c r="D34" s="15">
        <f t="shared" si="5"/>
        <v>4.0666666666666664</v>
      </c>
      <c r="E34" s="15">
        <f t="shared" si="5"/>
        <v>3.9666666666666668</v>
      </c>
      <c r="F34" s="15">
        <f t="shared" si="5"/>
        <v>3.6666666666666665</v>
      </c>
      <c r="G34" s="15">
        <f t="shared" si="5"/>
        <v>3.7333333333333334</v>
      </c>
      <c r="H34" s="15">
        <f t="shared" si="5"/>
        <v>2.2666666666666666</v>
      </c>
      <c r="I34" s="15">
        <f t="shared" si="5"/>
        <v>2.3666666666666667</v>
      </c>
      <c r="J34" s="16">
        <f t="shared" si="5"/>
        <v>2.8</v>
      </c>
      <c r="K34" s="9"/>
      <c r="L34" s="6"/>
      <c r="M34" s="6"/>
      <c r="N34" s="17"/>
      <c r="O34" s="45" t="s">
        <v>10</v>
      </c>
      <c r="P34" s="43">
        <f>AVERAGE(P3:P32)</f>
        <v>6.333333333333333</v>
      </c>
      <c r="Q34" s="18">
        <f t="shared" ref="Q34:X34" si="6">AVERAGE(Q3:Q32)</f>
        <v>6.2333333333333334</v>
      </c>
      <c r="R34" s="18">
        <f t="shared" si="6"/>
        <v>6.4</v>
      </c>
      <c r="S34" s="18">
        <f t="shared" si="6"/>
        <v>6.083333333333333</v>
      </c>
      <c r="T34" s="18">
        <f t="shared" si="6"/>
        <v>5.4333333333333336</v>
      </c>
      <c r="U34" s="18">
        <f t="shared" si="6"/>
        <v>5.6166666666666663</v>
      </c>
      <c r="V34" s="18">
        <f t="shared" si="6"/>
        <v>2.5166666666666666</v>
      </c>
      <c r="W34" s="18">
        <f t="shared" si="6"/>
        <v>2.75</v>
      </c>
      <c r="X34" s="19">
        <f t="shared" si="6"/>
        <v>3.6333333333333333</v>
      </c>
      <c r="AA34" s="59" t="s">
        <v>33</v>
      </c>
      <c r="AB34" s="93">
        <f>1.645*SQRT(30*9*(9+1)/6)</f>
        <v>34.895719651556121</v>
      </c>
      <c r="AC34" s="94"/>
      <c r="AD34" s="94"/>
      <c r="AE34" s="95"/>
    </row>
    <row r="35" spans="1:31" x14ac:dyDescent="0.25">
      <c r="B35" t="s">
        <v>11</v>
      </c>
      <c r="C35" t="s">
        <v>11</v>
      </c>
      <c r="D35" t="s">
        <v>11</v>
      </c>
      <c r="E35" t="s">
        <v>11</v>
      </c>
      <c r="F35" t="s">
        <v>11</v>
      </c>
      <c r="G35" t="s">
        <v>11</v>
      </c>
      <c r="H35" t="s">
        <v>13</v>
      </c>
      <c r="I35" t="s">
        <v>13</v>
      </c>
      <c r="J35" t="s">
        <v>12</v>
      </c>
    </row>
    <row r="43" spans="1:31" x14ac:dyDescent="0.25">
      <c r="C43" t="s">
        <v>18</v>
      </c>
      <c r="D43">
        <v>30</v>
      </c>
    </row>
    <row r="44" spans="1:31" x14ac:dyDescent="0.25">
      <c r="C44" t="s">
        <v>19</v>
      </c>
      <c r="D44">
        <v>9</v>
      </c>
    </row>
    <row r="46" spans="1:31" x14ac:dyDescent="0.25">
      <c r="C46" s="5" t="s">
        <v>15</v>
      </c>
      <c r="D46" s="10">
        <f>(12/(D43*D44*(D44+1))*SUMSQ(P33:X33)-3*D43*(D44+1))</f>
        <v>80.391111111111059</v>
      </c>
      <c r="F46" s="4">
        <f>(12/((30*9)*(9+1))*SUMSQ(P33:X33)-3*(30)*(9+1))</f>
        <v>80.391111111111059</v>
      </c>
    </row>
    <row r="47" spans="1:31" x14ac:dyDescent="0.25">
      <c r="C47" s="5" t="s">
        <v>16</v>
      </c>
      <c r="D47" s="10">
        <f>_xlfn.CHISQ.INV.RT(0.05,8)</f>
        <v>15.507313055865453</v>
      </c>
    </row>
    <row r="48" spans="1:31" x14ac:dyDescent="0.25">
      <c r="C48" s="7" t="s">
        <v>26</v>
      </c>
      <c r="D48" s="8" t="s">
        <v>21</v>
      </c>
      <c r="F48" t="s">
        <v>23</v>
      </c>
      <c r="P48" t="s">
        <v>27</v>
      </c>
      <c r="R48" s="48"/>
    </row>
    <row r="49" spans="3:18" x14ac:dyDescent="0.25">
      <c r="C49" s="3" t="s">
        <v>20</v>
      </c>
      <c r="D49" t="s">
        <v>17</v>
      </c>
      <c r="F49" t="s">
        <v>22</v>
      </c>
      <c r="P49" t="s">
        <v>28</v>
      </c>
      <c r="R49" s="49"/>
    </row>
    <row r="51" spans="3:18" x14ac:dyDescent="0.25">
      <c r="C51" s="96" t="s">
        <v>24</v>
      </c>
      <c r="D51" s="96"/>
      <c r="E51" s="96"/>
      <c r="F51" s="96"/>
      <c r="G51" s="96"/>
      <c r="I51" s="49"/>
    </row>
    <row r="53" spans="3:18" x14ac:dyDescent="0.25">
      <c r="C53" t="s">
        <v>40</v>
      </c>
    </row>
    <row r="56" spans="3:18" ht="15.75" x14ac:dyDescent="0.25">
      <c r="C56" s="103" t="s">
        <v>30</v>
      </c>
      <c r="D56" s="103"/>
      <c r="E56" s="103"/>
      <c r="F56" s="103"/>
      <c r="G56" s="103"/>
      <c r="H56" s="68" t="s">
        <v>10</v>
      </c>
      <c r="I56" s="68" t="s">
        <v>38</v>
      </c>
      <c r="J56" s="68" t="s">
        <v>32</v>
      </c>
    </row>
    <row r="57" spans="3:18" ht="15.75" x14ac:dyDescent="0.25">
      <c r="C57" s="104" t="s">
        <v>44</v>
      </c>
      <c r="D57" s="104"/>
      <c r="E57" s="104"/>
      <c r="F57" s="104"/>
      <c r="G57" s="104"/>
      <c r="H57" s="71">
        <v>4</v>
      </c>
      <c r="I57" s="70">
        <f>P33</f>
        <v>190</v>
      </c>
      <c r="J57" s="69" t="s">
        <v>35</v>
      </c>
    </row>
    <row r="58" spans="3:18" ht="15.75" x14ac:dyDescent="0.25">
      <c r="C58" s="105" t="s">
        <v>45</v>
      </c>
      <c r="D58" s="105"/>
      <c r="E58" s="105"/>
      <c r="F58" s="105"/>
      <c r="G58" s="105"/>
      <c r="H58" s="71">
        <v>3.9666666666666668</v>
      </c>
      <c r="I58" s="70">
        <f>Q33</f>
        <v>187</v>
      </c>
      <c r="J58" s="69" t="s">
        <v>35</v>
      </c>
    </row>
    <row r="59" spans="3:18" ht="15.75" x14ac:dyDescent="0.25">
      <c r="C59" s="105" t="s">
        <v>52</v>
      </c>
      <c r="D59" s="105"/>
      <c r="E59" s="105"/>
      <c r="F59" s="105"/>
      <c r="G59" s="105"/>
      <c r="H59" s="71">
        <v>4.0666666666666664</v>
      </c>
      <c r="I59" s="70">
        <f>R33</f>
        <v>192</v>
      </c>
      <c r="J59" s="69" t="s">
        <v>35</v>
      </c>
    </row>
    <row r="60" spans="3:18" ht="15.75" x14ac:dyDescent="0.25">
      <c r="C60" s="105" t="s">
        <v>46</v>
      </c>
      <c r="D60" s="105"/>
      <c r="E60" s="105"/>
      <c r="F60" s="105"/>
      <c r="G60" s="105"/>
      <c r="H60" s="71">
        <v>3.9666666666666668</v>
      </c>
      <c r="I60" s="70">
        <f>S33</f>
        <v>182.5</v>
      </c>
      <c r="J60" s="69" t="s">
        <v>35</v>
      </c>
    </row>
    <row r="61" spans="3:18" ht="15.75" x14ac:dyDescent="0.25">
      <c r="C61" s="105" t="s">
        <v>47</v>
      </c>
      <c r="D61" s="105"/>
      <c r="E61" s="105"/>
      <c r="F61" s="105"/>
      <c r="G61" s="105"/>
      <c r="H61" s="71">
        <v>3.6666666666666665</v>
      </c>
      <c r="I61" s="70">
        <f>T33</f>
        <v>163</v>
      </c>
      <c r="J61" s="69" t="s">
        <v>35</v>
      </c>
    </row>
    <row r="62" spans="3:18" ht="15.75" x14ac:dyDescent="0.25">
      <c r="C62" s="105" t="s">
        <v>48</v>
      </c>
      <c r="D62" s="105"/>
      <c r="E62" s="105"/>
      <c r="F62" s="105"/>
      <c r="G62" s="105"/>
      <c r="H62" s="71">
        <v>3.7333333333333334</v>
      </c>
      <c r="I62" s="70">
        <f>U33</f>
        <v>168.5</v>
      </c>
      <c r="J62" s="69" t="s">
        <v>35</v>
      </c>
    </row>
    <row r="63" spans="3:18" ht="15.75" x14ac:dyDescent="0.25">
      <c r="C63" s="105" t="s">
        <v>49</v>
      </c>
      <c r="D63" s="105"/>
      <c r="E63" s="105"/>
      <c r="F63" s="105"/>
      <c r="G63" s="105"/>
      <c r="H63" s="71">
        <v>2.2666666666666666</v>
      </c>
      <c r="I63" s="70">
        <f>V33</f>
        <v>75.5</v>
      </c>
      <c r="J63" s="69" t="s">
        <v>34</v>
      </c>
    </row>
    <row r="64" spans="3:18" ht="15.75" x14ac:dyDescent="0.25">
      <c r="C64" s="105" t="s">
        <v>50</v>
      </c>
      <c r="D64" s="105"/>
      <c r="E64" s="105"/>
      <c r="F64" s="105"/>
      <c r="G64" s="105"/>
      <c r="H64" s="71">
        <v>2.3666666666666667</v>
      </c>
      <c r="I64" s="70">
        <f>W33</f>
        <v>82.5</v>
      </c>
      <c r="J64" s="69" t="s">
        <v>34</v>
      </c>
    </row>
    <row r="65" spans="3:10" ht="15.75" x14ac:dyDescent="0.25">
      <c r="C65" s="105" t="s">
        <v>51</v>
      </c>
      <c r="D65" s="105"/>
      <c r="E65" s="105"/>
      <c r="F65" s="105"/>
      <c r="G65" s="105"/>
      <c r="H65" s="71">
        <v>2.8</v>
      </c>
      <c r="I65" s="70">
        <f>X33</f>
        <v>109</v>
      </c>
      <c r="J65" s="69" t="s">
        <v>34</v>
      </c>
    </row>
    <row r="66" spans="3:10" ht="15.75" x14ac:dyDescent="0.25">
      <c r="C66" s="106" t="s">
        <v>33</v>
      </c>
      <c r="D66" s="106"/>
      <c r="E66" s="106"/>
      <c r="F66" s="106"/>
      <c r="G66" s="106"/>
      <c r="H66" s="107">
        <f>1.645*SQRT(30*9*(9+1)/6)</f>
        <v>34.895719651556121</v>
      </c>
      <c r="I66" s="107"/>
      <c r="J66" s="107"/>
    </row>
  </sheetData>
  <mergeCells count="19">
    <mergeCell ref="C66:G66"/>
    <mergeCell ref="H66:J66"/>
    <mergeCell ref="C61:G61"/>
    <mergeCell ref="C62:G62"/>
    <mergeCell ref="C63:G63"/>
    <mergeCell ref="C64:G64"/>
    <mergeCell ref="C65:G65"/>
    <mergeCell ref="C56:G56"/>
    <mergeCell ref="C57:G57"/>
    <mergeCell ref="C58:G58"/>
    <mergeCell ref="C59:G59"/>
    <mergeCell ref="C60:G60"/>
    <mergeCell ref="AB34:AE34"/>
    <mergeCell ref="Y1:Y2"/>
    <mergeCell ref="C51:G51"/>
    <mergeCell ref="A1:A2"/>
    <mergeCell ref="K1:K2"/>
    <mergeCell ref="L1:L2"/>
    <mergeCell ref="O1:O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96B41-0AE1-4207-B301-754BAC0C7D68}">
  <dimension ref="A1:Y66"/>
  <sheetViews>
    <sheetView zoomScale="64" zoomScaleNormal="64" workbookViewId="0">
      <selection activeCell="B2" sqref="B2"/>
    </sheetView>
  </sheetViews>
  <sheetFormatPr defaultRowHeight="15" x14ac:dyDescent="0.25"/>
  <cols>
    <col min="4" max="4" width="9.140625" customWidth="1"/>
    <col min="8" max="8" width="11.5703125" bestFit="1" customWidth="1"/>
    <col min="9" max="9" width="16.28515625" bestFit="1" customWidth="1"/>
    <col min="15" max="15" width="9.140625" customWidth="1"/>
  </cols>
  <sheetData>
    <row r="1" spans="1:25" x14ac:dyDescent="0.25">
      <c r="A1" s="89" t="s">
        <v>0</v>
      </c>
      <c r="B1" s="30">
        <v>915</v>
      </c>
      <c r="C1" s="30">
        <v>826</v>
      </c>
      <c r="D1" s="30">
        <v>737</v>
      </c>
      <c r="E1" s="30">
        <v>648</v>
      </c>
      <c r="F1" s="30">
        <v>559</v>
      </c>
      <c r="G1" s="30">
        <v>460</v>
      </c>
      <c r="H1" s="31">
        <v>193</v>
      </c>
      <c r="I1" s="31">
        <v>282</v>
      </c>
      <c r="J1" s="31">
        <v>371</v>
      </c>
      <c r="K1" s="97" t="s">
        <v>14</v>
      </c>
      <c r="L1" s="99" t="s">
        <v>10</v>
      </c>
      <c r="O1" s="91" t="s">
        <v>0</v>
      </c>
      <c r="P1" s="33">
        <v>915</v>
      </c>
      <c r="Q1" s="33">
        <v>826</v>
      </c>
      <c r="R1" s="33">
        <v>737</v>
      </c>
      <c r="S1" s="33">
        <v>648</v>
      </c>
      <c r="T1" s="33">
        <v>559</v>
      </c>
      <c r="U1" s="33">
        <v>460</v>
      </c>
      <c r="V1" s="34">
        <v>193</v>
      </c>
      <c r="W1" s="34">
        <v>282</v>
      </c>
      <c r="X1" s="34">
        <v>371</v>
      </c>
      <c r="Y1" s="101" t="s">
        <v>14</v>
      </c>
    </row>
    <row r="2" spans="1:25" ht="15.75" thickBot="1" x14ac:dyDescent="0.3">
      <c r="A2" s="90"/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2" t="s">
        <v>9</v>
      </c>
      <c r="K2" s="98"/>
      <c r="L2" s="100"/>
      <c r="O2" s="108"/>
      <c r="P2" s="35" t="s">
        <v>1</v>
      </c>
      <c r="Q2" s="35" t="s">
        <v>2</v>
      </c>
      <c r="R2" s="35" t="s">
        <v>3</v>
      </c>
      <c r="S2" s="35" t="s">
        <v>4</v>
      </c>
      <c r="T2" s="35" t="s">
        <v>5</v>
      </c>
      <c r="U2" s="35" t="s">
        <v>6</v>
      </c>
      <c r="V2" s="35" t="s">
        <v>7</v>
      </c>
      <c r="W2" s="35" t="s">
        <v>8</v>
      </c>
      <c r="X2" s="35" t="s">
        <v>9</v>
      </c>
      <c r="Y2" s="102"/>
    </row>
    <row r="3" spans="1:25" x14ac:dyDescent="0.25">
      <c r="A3" s="37">
        <v>1</v>
      </c>
      <c r="B3">
        <v>1</v>
      </c>
      <c r="C3">
        <v>1</v>
      </c>
      <c r="D3">
        <v>4</v>
      </c>
      <c r="E3">
        <v>1</v>
      </c>
      <c r="F3">
        <v>4</v>
      </c>
      <c r="G3">
        <v>2</v>
      </c>
      <c r="H3">
        <v>1</v>
      </c>
      <c r="I3">
        <v>1</v>
      </c>
      <c r="J3">
        <v>5</v>
      </c>
      <c r="K3" s="28">
        <f t="shared" ref="K3:K32" si="0">SUM(B3:J3)</f>
        <v>20</v>
      </c>
      <c r="L3" s="29">
        <f t="shared" ref="L3:L32" si="1">AVERAGE(B3:J3)</f>
        <v>2.2222222222222223</v>
      </c>
      <c r="O3" s="37">
        <v>1</v>
      </c>
      <c r="P3">
        <v>3</v>
      </c>
      <c r="Q3">
        <v>3</v>
      </c>
      <c r="R3">
        <v>7.5</v>
      </c>
      <c r="S3">
        <v>3</v>
      </c>
      <c r="T3">
        <v>7.5</v>
      </c>
      <c r="U3">
        <v>6</v>
      </c>
      <c r="V3">
        <v>3</v>
      </c>
      <c r="W3">
        <v>3</v>
      </c>
      <c r="X3">
        <v>9</v>
      </c>
      <c r="Y3" s="20">
        <f>SUM(P3:X3)</f>
        <v>45</v>
      </c>
    </row>
    <row r="4" spans="1:25" x14ac:dyDescent="0.25">
      <c r="A4" s="36">
        <v>2</v>
      </c>
      <c r="B4">
        <v>4</v>
      </c>
      <c r="C4">
        <v>1</v>
      </c>
      <c r="D4">
        <v>4</v>
      </c>
      <c r="E4">
        <v>4</v>
      </c>
      <c r="F4">
        <v>2</v>
      </c>
      <c r="G4">
        <v>4</v>
      </c>
      <c r="H4">
        <v>1</v>
      </c>
      <c r="I4">
        <v>1</v>
      </c>
      <c r="J4">
        <v>1</v>
      </c>
      <c r="K4" s="24">
        <f t="shared" si="0"/>
        <v>22</v>
      </c>
      <c r="L4" s="25">
        <f t="shared" si="1"/>
        <v>2.4444444444444446</v>
      </c>
      <c r="O4" s="36">
        <v>2</v>
      </c>
      <c r="P4">
        <v>7.5</v>
      </c>
      <c r="Q4">
        <v>2.5</v>
      </c>
      <c r="R4">
        <v>7.5</v>
      </c>
      <c r="S4">
        <v>7.5</v>
      </c>
      <c r="T4">
        <v>5</v>
      </c>
      <c r="U4">
        <v>7.5</v>
      </c>
      <c r="V4">
        <v>2.5</v>
      </c>
      <c r="W4">
        <v>2.5</v>
      </c>
      <c r="X4">
        <v>2.5</v>
      </c>
      <c r="Y4" s="21">
        <f t="shared" ref="Y4:Y32" si="2">SUM(P4:X4)</f>
        <v>45</v>
      </c>
    </row>
    <row r="5" spans="1:25" x14ac:dyDescent="0.25">
      <c r="A5" s="36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 s="24">
        <f t="shared" si="0"/>
        <v>36</v>
      </c>
      <c r="L5" s="25">
        <f t="shared" si="1"/>
        <v>4</v>
      </c>
      <c r="O5" s="36">
        <v>3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 s="21">
        <f t="shared" si="2"/>
        <v>45</v>
      </c>
    </row>
    <row r="6" spans="1:25" x14ac:dyDescent="0.25">
      <c r="A6" s="36">
        <v>4</v>
      </c>
      <c r="B6">
        <v>5</v>
      </c>
      <c r="C6">
        <v>2</v>
      </c>
      <c r="D6">
        <v>4</v>
      </c>
      <c r="E6">
        <v>5</v>
      </c>
      <c r="F6">
        <v>2</v>
      </c>
      <c r="G6">
        <v>5</v>
      </c>
      <c r="H6">
        <v>1</v>
      </c>
      <c r="I6">
        <v>5</v>
      </c>
      <c r="J6">
        <v>1</v>
      </c>
      <c r="K6" s="24">
        <f t="shared" si="0"/>
        <v>30</v>
      </c>
      <c r="L6" s="25">
        <f t="shared" si="1"/>
        <v>3.3333333333333335</v>
      </c>
      <c r="O6" s="36">
        <v>4</v>
      </c>
      <c r="P6">
        <v>7.5</v>
      </c>
      <c r="Q6">
        <v>3.5</v>
      </c>
      <c r="R6">
        <v>5</v>
      </c>
      <c r="S6">
        <v>7.5</v>
      </c>
      <c r="T6">
        <v>3.5</v>
      </c>
      <c r="U6">
        <v>7.5</v>
      </c>
      <c r="V6">
        <v>1.5</v>
      </c>
      <c r="W6">
        <v>7.5</v>
      </c>
      <c r="X6">
        <v>1.5</v>
      </c>
      <c r="Y6" s="21">
        <f t="shared" si="2"/>
        <v>45</v>
      </c>
    </row>
    <row r="7" spans="1:25" x14ac:dyDescent="0.25">
      <c r="A7" s="36">
        <v>5</v>
      </c>
      <c r="B7">
        <v>4</v>
      </c>
      <c r="C7">
        <v>5</v>
      </c>
      <c r="D7">
        <v>5</v>
      </c>
      <c r="E7">
        <v>4</v>
      </c>
      <c r="F7">
        <v>2</v>
      </c>
      <c r="G7">
        <v>5</v>
      </c>
      <c r="H7">
        <v>2</v>
      </c>
      <c r="I7">
        <v>4</v>
      </c>
      <c r="J7">
        <v>5</v>
      </c>
      <c r="K7" s="24">
        <f t="shared" si="0"/>
        <v>36</v>
      </c>
      <c r="L7" s="25">
        <f t="shared" si="1"/>
        <v>4</v>
      </c>
      <c r="O7" s="36">
        <v>5</v>
      </c>
      <c r="P7">
        <v>4</v>
      </c>
      <c r="Q7">
        <v>7.5</v>
      </c>
      <c r="R7">
        <v>7.5</v>
      </c>
      <c r="S7">
        <v>4</v>
      </c>
      <c r="T7">
        <v>1.5</v>
      </c>
      <c r="U7">
        <v>7.5</v>
      </c>
      <c r="V7">
        <v>1.5</v>
      </c>
      <c r="W7">
        <v>4</v>
      </c>
      <c r="X7">
        <v>7.5</v>
      </c>
      <c r="Y7" s="21">
        <f t="shared" si="2"/>
        <v>45</v>
      </c>
    </row>
    <row r="8" spans="1:25" x14ac:dyDescent="0.25">
      <c r="A8" s="36">
        <v>6</v>
      </c>
      <c r="B8">
        <v>2</v>
      </c>
      <c r="C8">
        <v>2</v>
      </c>
      <c r="D8">
        <v>5</v>
      </c>
      <c r="E8">
        <v>4</v>
      </c>
      <c r="F8">
        <v>4</v>
      </c>
      <c r="G8">
        <v>4</v>
      </c>
      <c r="H8">
        <v>2</v>
      </c>
      <c r="I8">
        <v>2</v>
      </c>
      <c r="J8">
        <v>4</v>
      </c>
      <c r="K8" s="24">
        <f t="shared" si="0"/>
        <v>29</v>
      </c>
      <c r="L8" s="25">
        <f t="shared" si="1"/>
        <v>3.2222222222222223</v>
      </c>
      <c r="O8" s="36">
        <v>6</v>
      </c>
      <c r="P8">
        <v>2.5</v>
      </c>
      <c r="Q8">
        <v>2.5</v>
      </c>
      <c r="R8">
        <v>9</v>
      </c>
      <c r="S8">
        <v>6.5</v>
      </c>
      <c r="T8">
        <v>6.5</v>
      </c>
      <c r="U8">
        <v>6.5</v>
      </c>
      <c r="V8">
        <v>2.5</v>
      </c>
      <c r="W8">
        <v>2.5</v>
      </c>
      <c r="X8">
        <v>6.5</v>
      </c>
      <c r="Y8" s="21">
        <f t="shared" si="2"/>
        <v>45</v>
      </c>
    </row>
    <row r="9" spans="1:25" x14ac:dyDescent="0.25">
      <c r="A9" s="36">
        <v>7</v>
      </c>
      <c r="B9">
        <v>4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 s="24">
        <f t="shared" si="0"/>
        <v>20</v>
      </c>
      <c r="L9" s="25">
        <f t="shared" si="1"/>
        <v>2.2222222222222223</v>
      </c>
      <c r="O9" s="36">
        <v>7</v>
      </c>
      <c r="P9">
        <v>9</v>
      </c>
      <c r="Q9">
        <v>4.5</v>
      </c>
      <c r="R9">
        <v>4.5</v>
      </c>
      <c r="S9">
        <v>4.5</v>
      </c>
      <c r="T9">
        <v>4.5</v>
      </c>
      <c r="U9">
        <v>4.5</v>
      </c>
      <c r="V9">
        <v>4.5</v>
      </c>
      <c r="W9">
        <v>4.5</v>
      </c>
      <c r="X9">
        <v>4.5</v>
      </c>
      <c r="Y9" s="21">
        <f t="shared" si="2"/>
        <v>45</v>
      </c>
    </row>
    <row r="10" spans="1:25" x14ac:dyDescent="0.25">
      <c r="A10" s="36">
        <v>8</v>
      </c>
      <c r="B10">
        <v>4</v>
      </c>
      <c r="C10">
        <v>4</v>
      </c>
      <c r="D10">
        <v>5</v>
      </c>
      <c r="E10">
        <v>2</v>
      </c>
      <c r="F10">
        <v>4</v>
      </c>
      <c r="G10">
        <v>4</v>
      </c>
      <c r="H10">
        <v>5</v>
      </c>
      <c r="I10">
        <v>4</v>
      </c>
      <c r="J10">
        <v>5</v>
      </c>
      <c r="K10" s="24">
        <f t="shared" si="0"/>
        <v>37</v>
      </c>
      <c r="L10" s="25">
        <f t="shared" si="1"/>
        <v>4.1111111111111107</v>
      </c>
      <c r="O10" s="36">
        <v>8</v>
      </c>
      <c r="P10">
        <v>4</v>
      </c>
      <c r="Q10">
        <v>4</v>
      </c>
      <c r="R10">
        <v>8</v>
      </c>
      <c r="S10">
        <v>1</v>
      </c>
      <c r="T10">
        <v>4</v>
      </c>
      <c r="U10">
        <v>4</v>
      </c>
      <c r="V10">
        <v>8</v>
      </c>
      <c r="W10">
        <v>4</v>
      </c>
      <c r="X10">
        <v>8</v>
      </c>
      <c r="Y10" s="21">
        <f t="shared" si="2"/>
        <v>45</v>
      </c>
    </row>
    <row r="11" spans="1:25" x14ac:dyDescent="0.25">
      <c r="A11" s="36">
        <v>9</v>
      </c>
      <c r="B11">
        <v>4</v>
      </c>
      <c r="C11">
        <v>4</v>
      </c>
      <c r="D11">
        <v>4</v>
      </c>
      <c r="E11">
        <v>4</v>
      </c>
      <c r="F11">
        <v>2</v>
      </c>
      <c r="G11">
        <v>2</v>
      </c>
      <c r="H11">
        <v>4</v>
      </c>
      <c r="I11">
        <v>4</v>
      </c>
      <c r="J11">
        <v>2</v>
      </c>
      <c r="K11" s="24">
        <f t="shared" si="0"/>
        <v>30</v>
      </c>
      <c r="L11" s="25">
        <f t="shared" si="1"/>
        <v>3.3333333333333335</v>
      </c>
      <c r="O11" s="36">
        <v>9</v>
      </c>
      <c r="P11">
        <v>6.5</v>
      </c>
      <c r="Q11">
        <v>6.5</v>
      </c>
      <c r="R11">
        <v>6.5</v>
      </c>
      <c r="S11">
        <v>6.5</v>
      </c>
      <c r="T11">
        <v>2</v>
      </c>
      <c r="U11">
        <v>2</v>
      </c>
      <c r="V11">
        <v>6.5</v>
      </c>
      <c r="W11">
        <v>6.5</v>
      </c>
      <c r="X11">
        <v>2</v>
      </c>
      <c r="Y11" s="21">
        <f t="shared" si="2"/>
        <v>45</v>
      </c>
    </row>
    <row r="12" spans="1:25" x14ac:dyDescent="0.25">
      <c r="A12" s="36">
        <v>10</v>
      </c>
      <c r="B12">
        <v>5</v>
      </c>
      <c r="C12">
        <v>5</v>
      </c>
      <c r="D12">
        <v>5</v>
      </c>
      <c r="E12">
        <v>5</v>
      </c>
      <c r="F12">
        <v>4</v>
      </c>
      <c r="G12">
        <v>2</v>
      </c>
      <c r="H12">
        <v>4</v>
      </c>
      <c r="I12">
        <v>4</v>
      </c>
      <c r="J12">
        <v>5</v>
      </c>
      <c r="K12" s="24">
        <f t="shared" si="0"/>
        <v>39</v>
      </c>
      <c r="L12" s="25">
        <f t="shared" si="1"/>
        <v>4.333333333333333</v>
      </c>
      <c r="O12" s="36">
        <v>10</v>
      </c>
      <c r="P12">
        <v>7</v>
      </c>
      <c r="Q12">
        <v>7</v>
      </c>
      <c r="R12">
        <v>7</v>
      </c>
      <c r="S12">
        <v>7</v>
      </c>
      <c r="T12">
        <v>3</v>
      </c>
      <c r="U12">
        <v>1</v>
      </c>
      <c r="V12">
        <v>3</v>
      </c>
      <c r="W12">
        <v>3</v>
      </c>
      <c r="X12">
        <v>7</v>
      </c>
      <c r="Y12" s="21">
        <f t="shared" si="2"/>
        <v>45</v>
      </c>
    </row>
    <row r="13" spans="1:25" x14ac:dyDescent="0.25">
      <c r="A13" s="36">
        <v>11</v>
      </c>
      <c r="B13">
        <v>4</v>
      </c>
      <c r="C13">
        <v>4</v>
      </c>
      <c r="D13">
        <v>5</v>
      </c>
      <c r="E13">
        <v>4</v>
      </c>
      <c r="F13">
        <v>4</v>
      </c>
      <c r="G13">
        <v>5</v>
      </c>
      <c r="H13">
        <v>2</v>
      </c>
      <c r="I13">
        <v>2</v>
      </c>
      <c r="J13">
        <v>2</v>
      </c>
      <c r="K13" s="24">
        <f t="shared" si="0"/>
        <v>32</v>
      </c>
      <c r="L13" s="25">
        <f t="shared" si="1"/>
        <v>3.5555555555555554</v>
      </c>
      <c r="O13" s="36">
        <v>11</v>
      </c>
      <c r="P13">
        <v>5.5</v>
      </c>
      <c r="Q13">
        <v>5.5</v>
      </c>
      <c r="R13">
        <v>8.5</v>
      </c>
      <c r="S13">
        <v>5.5</v>
      </c>
      <c r="T13">
        <v>5.5</v>
      </c>
      <c r="U13">
        <v>8.5</v>
      </c>
      <c r="V13">
        <v>2</v>
      </c>
      <c r="W13">
        <v>2</v>
      </c>
      <c r="X13">
        <v>2</v>
      </c>
      <c r="Y13" s="21">
        <f t="shared" si="2"/>
        <v>45</v>
      </c>
    </row>
    <row r="14" spans="1:25" x14ac:dyDescent="0.25">
      <c r="A14" s="36">
        <v>12</v>
      </c>
      <c r="B14">
        <v>2</v>
      </c>
      <c r="C14">
        <v>2</v>
      </c>
      <c r="D14">
        <v>1</v>
      </c>
      <c r="E14">
        <v>5</v>
      </c>
      <c r="F14">
        <v>2</v>
      </c>
      <c r="G14">
        <v>4</v>
      </c>
      <c r="H14">
        <v>4</v>
      </c>
      <c r="I14">
        <v>5</v>
      </c>
      <c r="J14">
        <v>5</v>
      </c>
      <c r="K14" s="24">
        <f t="shared" si="0"/>
        <v>30</v>
      </c>
      <c r="L14" s="25">
        <f t="shared" si="1"/>
        <v>3.3333333333333335</v>
      </c>
      <c r="O14" s="36">
        <v>12</v>
      </c>
      <c r="P14">
        <v>3</v>
      </c>
      <c r="Q14">
        <v>3</v>
      </c>
      <c r="R14">
        <v>1</v>
      </c>
      <c r="S14">
        <v>8</v>
      </c>
      <c r="T14">
        <v>3</v>
      </c>
      <c r="U14">
        <v>5.5</v>
      </c>
      <c r="V14">
        <v>5.5</v>
      </c>
      <c r="W14">
        <v>8</v>
      </c>
      <c r="X14">
        <v>8</v>
      </c>
      <c r="Y14" s="21">
        <f t="shared" si="2"/>
        <v>45</v>
      </c>
    </row>
    <row r="15" spans="1:25" x14ac:dyDescent="0.25">
      <c r="A15" s="36">
        <v>13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1</v>
      </c>
      <c r="I15">
        <v>2</v>
      </c>
      <c r="J15">
        <v>4</v>
      </c>
      <c r="K15" s="24">
        <f t="shared" si="0"/>
        <v>31</v>
      </c>
      <c r="L15" s="25">
        <f t="shared" si="1"/>
        <v>3.4444444444444446</v>
      </c>
      <c r="O15" s="36">
        <v>13</v>
      </c>
      <c r="P15">
        <v>6</v>
      </c>
      <c r="Q15">
        <v>6</v>
      </c>
      <c r="R15">
        <v>6</v>
      </c>
      <c r="S15">
        <v>6</v>
      </c>
      <c r="T15">
        <v>6</v>
      </c>
      <c r="U15">
        <v>6</v>
      </c>
      <c r="V15">
        <v>1</v>
      </c>
      <c r="W15">
        <v>2</v>
      </c>
      <c r="X15">
        <v>6</v>
      </c>
      <c r="Y15" s="21">
        <f t="shared" si="2"/>
        <v>45</v>
      </c>
    </row>
    <row r="16" spans="1:25" x14ac:dyDescent="0.25">
      <c r="A16" s="36">
        <v>14</v>
      </c>
      <c r="B16">
        <v>4</v>
      </c>
      <c r="C16">
        <v>4</v>
      </c>
      <c r="D16">
        <v>5</v>
      </c>
      <c r="E16">
        <v>4</v>
      </c>
      <c r="F16">
        <v>4</v>
      </c>
      <c r="G16">
        <v>4</v>
      </c>
      <c r="H16">
        <v>5</v>
      </c>
      <c r="I16">
        <v>4</v>
      </c>
      <c r="J16">
        <v>4</v>
      </c>
      <c r="K16" s="24">
        <f t="shared" si="0"/>
        <v>38</v>
      </c>
      <c r="L16" s="25">
        <f t="shared" si="1"/>
        <v>4.2222222222222223</v>
      </c>
      <c r="O16" s="36">
        <v>14</v>
      </c>
      <c r="P16">
        <v>4</v>
      </c>
      <c r="Q16">
        <v>4</v>
      </c>
      <c r="R16">
        <v>8.5</v>
      </c>
      <c r="S16">
        <v>4</v>
      </c>
      <c r="T16">
        <v>4</v>
      </c>
      <c r="U16">
        <v>4</v>
      </c>
      <c r="V16">
        <v>8.5</v>
      </c>
      <c r="W16">
        <v>4</v>
      </c>
      <c r="X16">
        <v>4</v>
      </c>
      <c r="Y16" s="21">
        <f t="shared" si="2"/>
        <v>45</v>
      </c>
    </row>
    <row r="17" spans="1:25" x14ac:dyDescent="0.25">
      <c r="A17" s="36">
        <v>15</v>
      </c>
      <c r="B17">
        <v>5</v>
      </c>
      <c r="C17">
        <v>4</v>
      </c>
      <c r="D17">
        <v>4</v>
      </c>
      <c r="E17">
        <v>5</v>
      </c>
      <c r="F17">
        <v>5</v>
      </c>
      <c r="G17">
        <v>4</v>
      </c>
      <c r="H17">
        <v>5</v>
      </c>
      <c r="I17">
        <v>4</v>
      </c>
      <c r="J17">
        <v>5</v>
      </c>
      <c r="K17" s="24">
        <f t="shared" si="0"/>
        <v>41</v>
      </c>
      <c r="L17" s="25">
        <f t="shared" si="1"/>
        <v>4.5555555555555554</v>
      </c>
      <c r="O17" s="36">
        <v>15</v>
      </c>
      <c r="P17">
        <v>7</v>
      </c>
      <c r="Q17">
        <v>2.5</v>
      </c>
      <c r="R17">
        <v>2.5</v>
      </c>
      <c r="S17">
        <v>7</v>
      </c>
      <c r="T17">
        <v>7</v>
      </c>
      <c r="U17">
        <v>2.5</v>
      </c>
      <c r="V17">
        <v>7</v>
      </c>
      <c r="W17">
        <v>2.5</v>
      </c>
      <c r="X17">
        <v>7</v>
      </c>
      <c r="Y17" s="21">
        <f t="shared" si="2"/>
        <v>45</v>
      </c>
    </row>
    <row r="18" spans="1:25" x14ac:dyDescent="0.25">
      <c r="A18" s="36">
        <v>16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4</v>
      </c>
      <c r="K18" s="24">
        <f t="shared" si="0"/>
        <v>44</v>
      </c>
      <c r="L18" s="25">
        <f t="shared" si="1"/>
        <v>4.8888888888888893</v>
      </c>
      <c r="O18" s="36">
        <v>16</v>
      </c>
      <c r="P18">
        <v>5.5</v>
      </c>
      <c r="Q18">
        <v>5.5</v>
      </c>
      <c r="R18">
        <v>5.5</v>
      </c>
      <c r="S18">
        <v>5.5</v>
      </c>
      <c r="T18">
        <v>5.5</v>
      </c>
      <c r="U18">
        <v>5.5</v>
      </c>
      <c r="V18">
        <v>5.5</v>
      </c>
      <c r="W18">
        <v>5.5</v>
      </c>
      <c r="X18">
        <v>1</v>
      </c>
      <c r="Y18" s="21">
        <f t="shared" si="2"/>
        <v>45</v>
      </c>
    </row>
    <row r="19" spans="1:25" x14ac:dyDescent="0.25">
      <c r="A19" s="36">
        <v>17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>
        <v>4</v>
      </c>
      <c r="I19">
        <v>4</v>
      </c>
      <c r="J19">
        <v>5</v>
      </c>
      <c r="K19" s="24">
        <f t="shared" si="0"/>
        <v>43</v>
      </c>
      <c r="L19" s="25">
        <f t="shared" si="1"/>
        <v>4.7777777777777777</v>
      </c>
      <c r="O19" s="36">
        <v>17</v>
      </c>
      <c r="P19">
        <v>6</v>
      </c>
      <c r="Q19">
        <v>6</v>
      </c>
      <c r="R19">
        <v>6</v>
      </c>
      <c r="S19">
        <v>6</v>
      </c>
      <c r="T19">
        <v>6</v>
      </c>
      <c r="U19">
        <v>6</v>
      </c>
      <c r="V19">
        <v>1.5</v>
      </c>
      <c r="W19">
        <v>1.5</v>
      </c>
      <c r="X19">
        <v>6</v>
      </c>
      <c r="Y19" s="21">
        <f t="shared" si="2"/>
        <v>45</v>
      </c>
    </row>
    <row r="20" spans="1:25" x14ac:dyDescent="0.25">
      <c r="A20" s="36">
        <v>18</v>
      </c>
      <c r="B20">
        <v>4</v>
      </c>
      <c r="C20">
        <v>4</v>
      </c>
      <c r="D20">
        <v>4</v>
      </c>
      <c r="E20">
        <v>2</v>
      </c>
      <c r="F20">
        <v>4</v>
      </c>
      <c r="G20">
        <v>4</v>
      </c>
      <c r="H20">
        <v>2</v>
      </c>
      <c r="I20">
        <v>4</v>
      </c>
      <c r="J20">
        <v>4</v>
      </c>
      <c r="K20" s="24">
        <f t="shared" si="0"/>
        <v>32</v>
      </c>
      <c r="L20" s="25">
        <f t="shared" si="1"/>
        <v>3.5555555555555554</v>
      </c>
      <c r="O20" s="36">
        <v>18</v>
      </c>
      <c r="P20">
        <v>6</v>
      </c>
      <c r="Q20">
        <v>6</v>
      </c>
      <c r="R20">
        <v>6</v>
      </c>
      <c r="S20">
        <v>1.5</v>
      </c>
      <c r="T20">
        <v>6</v>
      </c>
      <c r="U20">
        <v>6</v>
      </c>
      <c r="V20">
        <v>1.5</v>
      </c>
      <c r="W20">
        <v>6</v>
      </c>
      <c r="X20">
        <v>6</v>
      </c>
      <c r="Y20" s="21">
        <f t="shared" si="2"/>
        <v>45</v>
      </c>
    </row>
    <row r="21" spans="1:25" x14ac:dyDescent="0.25">
      <c r="A21" s="36">
        <v>19</v>
      </c>
      <c r="B21">
        <v>4</v>
      </c>
      <c r="C21">
        <v>5</v>
      </c>
      <c r="D21">
        <v>5</v>
      </c>
      <c r="E21">
        <v>4</v>
      </c>
      <c r="F21">
        <v>4</v>
      </c>
      <c r="G21">
        <v>3</v>
      </c>
      <c r="H21">
        <v>2</v>
      </c>
      <c r="I21">
        <v>3</v>
      </c>
      <c r="J21">
        <v>3</v>
      </c>
      <c r="K21" s="24">
        <f t="shared" si="0"/>
        <v>33</v>
      </c>
      <c r="L21" s="25">
        <f t="shared" si="1"/>
        <v>3.6666666666666665</v>
      </c>
      <c r="O21" s="36">
        <v>19</v>
      </c>
      <c r="P21">
        <v>6</v>
      </c>
      <c r="Q21">
        <v>8.5</v>
      </c>
      <c r="R21">
        <v>8.5</v>
      </c>
      <c r="S21">
        <v>6</v>
      </c>
      <c r="T21">
        <v>6</v>
      </c>
      <c r="U21">
        <v>3</v>
      </c>
      <c r="V21">
        <v>1</v>
      </c>
      <c r="W21">
        <v>3</v>
      </c>
      <c r="X21">
        <v>3</v>
      </c>
      <c r="Y21" s="21">
        <f t="shared" si="2"/>
        <v>45</v>
      </c>
    </row>
    <row r="22" spans="1:25" x14ac:dyDescent="0.25">
      <c r="A22" s="36">
        <v>20</v>
      </c>
      <c r="B22">
        <v>2</v>
      </c>
      <c r="C22">
        <v>4</v>
      </c>
      <c r="D22">
        <v>5</v>
      </c>
      <c r="E22">
        <v>4</v>
      </c>
      <c r="F22">
        <v>5</v>
      </c>
      <c r="G22">
        <v>4</v>
      </c>
      <c r="H22">
        <v>2</v>
      </c>
      <c r="I22">
        <v>3</v>
      </c>
      <c r="J22">
        <v>2</v>
      </c>
      <c r="K22" s="24">
        <f t="shared" si="0"/>
        <v>31</v>
      </c>
      <c r="L22" s="25">
        <f t="shared" si="1"/>
        <v>3.4444444444444446</v>
      </c>
      <c r="O22" s="36">
        <v>20</v>
      </c>
      <c r="P22">
        <v>2</v>
      </c>
      <c r="Q22">
        <v>6</v>
      </c>
      <c r="R22">
        <v>8.5</v>
      </c>
      <c r="S22">
        <v>6</v>
      </c>
      <c r="T22">
        <v>8.5</v>
      </c>
      <c r="U22">
        <v>6</v>
      </c>
      <c r="V22">
        <v>2</v>
      </c>
      <c r="W22">
        <v>4</v>
      </c>
      <c r="X22">
        <v>2</v>
      </c>
      <c r="Y22" s="21">
        <f t="shared" si="2"/>
        <v>45</v>
      </c>
    </row>
    <row r="23" spans="1:25" x14ac:dyDescent="0.25">
      <c r="A23" s="36">
        <v>21</v>
      </c>
      <c r="B23">
        <v>5</v>
      </c>
      <c r="C23">
        <v>5</v>
      </c>
      <c r="D23">
        <v>5</v>
      </c>
      <c r="E23">
        <v>5</v>
      </c>
      <c r="F23">
        <v>4</v>
      </c>
      <c r="G23">
        <v>4</v>
      </c>
      <c r="H23">
        <v>5</v>
      </c>
      <c r="I23">
        <v>5</v>
      </c>
      <c r="J23">
        <v>5</v>
      </c>
      <c r="K23" s="24">
        <f t="shared" si="0"/>
        <v>43</v>
      </c>
      <c r="L23" s="25">
        <f t="shared" si="1"/>
        <v>4.7777777777777777</v>
      </c>
      <c r="O23" s="36">
        <v>21</v>
      </c>
      <c r="P23">
        <v>6</v>
      </c>
      <c r="Q23">
        <v>6</v>
      </c>
      <c r="R23">
        <v>6</v>
      </c>
      <c r="S23">
        <v>6</v>
      </c>
      <c r="T23">
        <v>1.5</v>
      </c>
      <c r="U23">
        <v>1.5</v>
      </c>
      <c r="V23">
        <v>6</v>
      </c>
      <c r="W23">
        <v>6</v>
      </c>
      <c r="X23">
        <v>6</v>
      </c>
      <c r="Y23" s="21">
        <f t="shared" si="2"/>
        <v>45</v>
      </c>
    </row>
    <row r="24" spans="1:25" x14ac:dyDescent="0.25">
      <c r="A24" s="36">
        <v>22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 s="24">
        <f t="shared" si="0"/>
        <v>36</v>
      </c>
      <c r="L24" s="25">
        <f t="shared" si="1"/>
        <v>4</v>
      </c>
      <c r="O24" s="36">
        <v>22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>
        <v>5</v>
      </c>
      <c r="W24">
        <v>5</v>
      </c>
      <c r="X24">
        <v>5</v>
      </c>
      <c r="Y24" s="21">
        <f t="shared" si="2"/>
        <v>45</v>
      </c>
    </row>
    <row r="25" spans="1:25" x14ac:dyDescent="0.25">
      <c r="A25" s="36">
        <v>23</v>
      </c>
      <c r="B25">
        <v>1</v>
      </c>
      <c r="C25">
        <v>2</v>
      </c>
      <c r="D25">
        <v>2</v>
      </c>
      <c r="E25">
        <v>1</v>
      </c>
      <c r="F25">
        <v>2</v>
      </c>
      <c r="G25">
        <v>1</v>
      </c>
      <c r="H25">
        <v>2</v>
      </c>
      <c r="I25">
        <v>2</v>
      </c>
      <c r="J25">
        <v>1</v>
      </c>
      <c r="K25" s="24">
        <f t="shared" si="0"/>
        <v>14</v>
      </c>
      <c r="L25" s="25">
        <f t="shared" si="1"/>
        <v>1.5555555555555556</v>
      </c>
      <c r="O25" s="36">
        <v>23</v>
      </c>
      <c r="P25">
        <v>2.5</v>
      </c>
      <c r="Q25">
        <v>7</v>
      </c>
      <c r="R25">
        <v>7</v>
      </c>
      <c r="S25">
        <v>2.5</v>
      </c>
      <c r="T25">
        <v>7</v>
      </c>
      <c r="U25">
        <v>2.5</v>
      </c>
      <c r="V25">
        <v>7</v>
      </c>
      <c r="W25">
        <v>7</v>
      </c>
      <c r="X25">
        <v>2.5</v>
      </c>
      <c r="Y25" s="21">
        <f t="shared" si="2"/>
        <v>45</v>
      </c>
    </row>
    <row r="26" spans="1:25" x14ac:dyDescent="0.25">
      <c r="A26" s="36">
        <v>24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2</v>
      </c>
      <c r="I26">
        <v>2</v>
      </c>
      <c r="J26">
        <v>4</v>
      </c>
      <c r="K26" s="24">
        <f t="shared" si="0"/>
        <v>32</v>
      </c>
      <c r="L26" s="25">
        <f t="shared" si="1"/>
        <v>3.5555555555555554</v>
      </c>
      <c r="O26" s="36">
        <v>24</v>
      </c>
      <c r="P26">
        <v>6</v>
      </c>
      <c r="Q26">
        <v>6</v>
      </c>
      <c r="R26">
        <v>6</v>
      </c>
      <c r="S26">
        <v>6</v>
      </c>
      <c r="T26">
        <v>6</v>
      </c>
      <c r="U26">
        <v>6</v>
      </c>
      <c r="V26">
        <v>1.5</v>
      </c>
      <c r="W26">
        <v>1.5</v>
      </c>
      <c r="X26">
        <v>6</v>
      </c>
      <c r="Y26" s="21">
        <f t="shared" si="2"/>
        <v>45</v>
      </c>
    </row>
    <row r="27" spans="1:25" x14ac:dyDescent="0.25">
      <c r="A27" s="36">
        <v>25</v>
      </c>
      <c r="B27">
        <v>1</v>
      </c>
      <c r="C27">
        <v>1</v>
      </c>
      <c r="D27">
        <v>4</v>
      </c>
      <c r="E27">
        <v>4</v>
      </c>
      <c r="F27">
        <v>4</v>
      </c>
      <c r="G27">
        <v>4</v>
      </c>
      <c r="H27">
        <v>2</v>
      </c>
      <c r="I27">
        <v>2</v>
      </c>
      <c r="J27">
        <v>4</v>
      </c>
      <c r="K27" s="24">
        <f t="shared" si="0"/>
        <v>26</v>
      </c>
      <c r="L27" s="25">
        <f t="shared" si="1"/>
        <v>2.8888888888888888</v>
      </c>
      <c r="O27" s="36">
        <v>25</v>
      </c>
      <c r="P27">
        <v>1.5</v>
      </c>
      <c r="Q27">
        <v>1.5</v>
      </c>
      <c r="R27">
        <v>7</v>
      </c>
      <c r="S27">
        <v>7</v>
      </c>
      <c r="T27">
        <v>7</v>
      </c>
      <c r="U27">
        <v>7</v>
      </c>
      <c r="V27">
        <v>3.5</v>
      </c>
      <c r="W27">
        <v>3.5</v>
      </c>
      <c r="X27">
        <v>7</v>
      </c>
      <c r="Y27" s="21">
        <f t="shared" si="2"/>
        <v>45</v>
      </c>
    </row>
    <row r="28" spans="1:25" x14ac:dyDescent="0.25">
      <c r="A28" s="36">
        <v>26</v>
      </c>
      <c r="B28">
        <v>4</v>
      </c>
      <c r="C28">
        <v>2</v>
      </c>
      <c r="D28">
        <v>4</v>
      </c>
      <c r="E28">
        <v>2</v>
      </c>
      <c r="F28">
        <v>4</v>
      </c>
      <c r="G28">
        <v>4</v>
      </c>
      <c r="H28">
        <v>2</v>
      </c>
      <c r="I28">
        <v>2</v>
      </c>
      <c r="J28">
        <v>2</v>
      </c>
      <c r="K28" s="24">
        <f t="shared" si="0"/>
        <v>26</v>
      </c>
      <c r="L28" s="25">
        <f t="shared" si="1"/>
        <v>2.8888888888888888</v>
      </c>
      <c r="O28" s="36">
        <v>26</v>
      </c>
      <c r="P28">
        <v>7.5</v>
      </c>
      <c r="Q28">
        <v>3</v>
      </c>
      <c r="R28">
        <v>7.5</v>
      </c>
      <c r="S28">
        <v>3</v>
      </c>
      <c r="T28">
        <v>7.5</v>
      </c>
      <c r="U28">
        <v>7.5</v>
      </c>
      <c r="V28">
        <v>3</v>
      </c>
      <c r="W28">
        <v>3</v>
      </c>
      <c r="X28">
        <v>3</v>
      </c>
      <c r="Y28" s="21">
        <f t="shared" si="2"/>
        <v>45</v>
      </c>
    </row>
    <row r="29" spans="1:25" x14ac:dyDescent="0.25">
      <c r="A29" s="36">
        <v>27</v>
      </c>
      <c r="B29">
        <v>4</v>
      </c>
      <c r="C29">
        <v>4</v>
      </c>
      <c r="D29">
        <v>3</v>
      </c>
      <c r="E29">
        <v>3</v>
      </c>
      <c r="F29">
        <v>3</v>
      </c>
      <c r="G29">
        <v>3</v>
      </c>
      <c r="H29">
        <v>3</v>
      </c>
      <c r="I29">
        <v>3</v>
      </c>
      <c r="J29">
        <v>2</v>
      </c>
      <c r="K29" s="24">
        <f t="shared" si="0"/>
        <v>28</v>
      </c>
      <c r="L29" s="25">
        <f t="shared" si="1"/>
        <v>3.1111111111111112</v>
      </c>
      <c r="O29" s="36">
        <v>27</v>
      </c>
      <c r="P29">
        <v>8.5</v>
      </c>
      <c r="Q29">
        <v>8.5</v>
      </c>
      <c r="R29">
        <v>4.5</v>
      </c>
      <c r="S29">
        <v>4.5</v>
      </c>
      <c r="T29">
        <v>4.5</v>
      </c>
      <c r="U29">
        <v>4.5</v>
      </c>
      <c r="V29">
        <v>4.5</v>
      </c>
      <c r="W29">
        <v>4.5</v>
      </c>
      <c r="X29">
        <v>1</v>
      </c>
      <c r="Y29" s="21">
        <f t="shared" si="2"/>
        <v>45</v>
      </c>
    </row>
    <row r="30" spans="1:25" x14ac:dyDescent="0.25">
      <c r="A30" s="36">
        <v>28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4</v>
      </c>
      <c r="I30">
        <v>4</v>
      </c>
      <c r="J30">
        <v>4</v>
      </c>
      <c r="K30" s="24">
        <f t="shared" si="0"/>
        <v>42</v>
      </c>
      <c r="L30" s="25">
        <f t="shared" si="1"/>
        <v>4.666666666666667</v>
      </c>
      <c r="O30" s="36">
        <v>28</v>
      </c>
      <c r="P30">
        <v>6.5</v>
      </c>
      <c r="Q30">
        <v>6.5</v>
      </c>
      <c r="R30">
        <v>6.5</v>
      </c>
      <c r="S30">
        <v>6.5</v>
      </c>
      <c r="T30">
        <v>6.5</v>
      </c>
      <c r="U30">
        <v>6.5</v>
      </c>
      <c r="V30">
        <v>2</v>
      </c>
      <c r="W30">
        <v>2</v>
      </c>
      <c r="X30">
        <v>2</v>
      </c>
      <c r="Y30" s="21">
        <f t="shared" si="2"/>
        <v>45</v>
      </c>
    </row>
    <row r="31" spans="1:25" x14ac:dyDescent="0.25">
      <c r="A31" s="36">
        <v>29</v>
      </c>
      <c r="B31">
        <v>5</v>
      </c>
      <c r="C31">
        <v>5</v>
      </c>
      <c r="D31">
        <v>2</v>
      </c>
      <c r="E31">
        <v>2</v>
      </c>
      <c r="F31">
        <v>2</v>
      </c>
      <c r="G31">
        <v>2</v>
      </c>
      <c r="H31">
        <v>4</v>
      </c>
      <c r="I31">
        <v>4</v>
      </c>
      <c r="J31">
        <v>4</v>
      </c>
      <c r="K31" s="24">
        <f t="shared" si="0"/>
        <v>30</v>
      </c>
      <c r="L31" s="25">
        <f t="shared" si="1"/>
        <v>3.3333333333333335</v>
      </c>
      <c r="O31" s="36">
        <v>29</v>
      </c>
      <c r="P31">
        <v>8.5</v>
      </c>
      <c r="Q31">
        <v>8.5</v>
      </c>
      <c r="R31">
        <v>2.5</v>
      </c>
      <c r="S31">
        <v>2.5</v>
      </c>
      <c r="T31">
        <v>2.5</v>
      </c>
      <c r="U31">
        <v>2.5</v>
      </c>
      <c r="V31">
        <v>6</v>
      </c>
      <c r="W31">
        <v>6</v>
      </c>
      <c r="X31">
        <v>6</v>
      </c>
      <c r="Y31" s="21">
        <f t="shared" si="2"/>
        <v>45</v>
      </c>
    </row>
    <row r="32" spans="1:25" ht="15.75" thickBot="1" x14ac:dyDescent="0.3">
      <c r="A32" s="36">
        <v>30</v>
      </c>
      <c r="B32">
        <v>5</v>
      </c>
      <c r="C32">
        <v>2</v>
      </c>
      <c r="D32">
        <v>2</v>
      </c>
      <c r="E32">
        <v>5</v>
      </c>
      <c r="F32">
        <v>4</v>
      </c>
      <c r="G32">
        <v>4</v>
      </c>
      <c r="H32">
        <v>5</v>
      </c>
      <c r="I32">
        <v>4</v>
      </c>
      <c r="J32">
        <v>5</v>
      </c>
      <c r="K32" s="26">
        <f t="shared" si="0"/>
        <v>36</v>
      </c>
      <c r="L32" s="27">
        <f t="shared" si="1"/>
        <v>4</v>
      </c>
      <c r="O32" s="47">
        <v>30</v>
      </c>
      <c r="P32">
        <v>7.5</v>
      </c>
      <c r="Q32">
        <v>1.5</v>
      </c>
      <c r="R32">
        <v>1.5</v>
      </c>
      <c r="S32">
        <v>7.5</v>
      </c>
      <c r="T32">
        <v>4</v>
      </c>
      <c r="U32">
        <v>4</v>
      </c>
      <c r="V32">
        <v>7.5</v>
      </c>
      <c r="W32">
        <v>4</v>
      </c>
      <c r="X32">
        <v>7.5</v>
      </c>
      <c r="Y32" s="22">
        <f t="shared" si="2"/>
        <v>45</v>
      </c>
    </row>
    <row r="33" spans="1:24" x14ac:dyDescent="0.25">
      <c r="A33" s="38" t="s">
        <v>14</v>
      </c>
      <c r="B33" s="11">
        <f>SUM(B3:B32)</f>
        <v>114</v>
      </c>
      <c r="C33" s="12">
        <f t="shared" ref="C33:J33" si="3">SUM(C3:C32)</f>
        <v>105</v>
      </c>
      <c r="D33" s="12">
        <f t="shared" si="3"/>
        <v>120</v>
      </c>
      <c r="E33" s="12">
        <f t="shared" si="3"/>
        <v>112</v>
      </c>
      <c r="F33" s="12">
        <f t="shared" si="3"/>
        <v>108</v>
      </c>
      <c r="G33" s="12">
        <f t="shared" si="3"/>
        <v>111</v>
      </c>
      <c r="H33" s="12">
        <f t="shared" si="3"/>
        <v>91</v>
      </c>
      <c r="I33" s="12">
        <f t="shared" si="3"/>
        <v>99</v>
      </c>
      <c r="J33" s="13">
        <f t="shared" si="3"/>
        <v>107</v>
      </c>
      <c r="K33" s="8"/>
      <c r="L33" s="23"/>
      <c r="M33" s="6"/>
      <c r="N33" s="17"/>
      <c r="O33" s="46" t="s">
        <v>14</v>
      </c>
      <c r="P33" s="42">
        <f>SUM(P3:P32)</f>
        <v>166.5</v>
      </c>
      <c r="Q33" s="40">
        <f t="shared" ref="Q33:X33" si="4">SUM(Q3:Q32)</f>
        <v>152.5</v>
      </c>
      <c r="R33" s="40">
        <f t="shared" si="4"/>
        <v>182</v>
      </c>
      <c r="S33" s="40">
        <f t="shared" si="4"/>
        <v>158.5</v>
      </c>
      <c r="T33" s="40">
        <f t="shared" si="4"/>
        <v>151.5</v>
      </c>
      <c r="U33" s="40">
        <f t="shared" si="4"/>
        <v>151.5</v>
      </c>
      <c r="V33" s="40">
        <f t="shared" si="4"/>
        <v>119.5</v>
      </c>
      <c r="W33" s="40">
        <f t="shared" si="4"/>
        <v>123.5</v>
      </c>
      <c r="X33" s="41">
        <f t="shared" si="4"/>
        <v>144.5</v>
      </c>
    </row>
    <row r="34" spans="1:24" ht="15.75" thickBot="1" x14ac:dyDescent="0.3">
      <c r="A34" s="39" t="s">
        <v>10</v>
      </c>
      <c r="B34" s="14">
        <f t="shared" ref="B34:J34" si="5">AVERAGE(B3:B32)</f>
        <v>3.8</v>
      </c>
      <c r="C34" s="15">
        <f t="shared" si="5"/>
        <v>3.5</v>
      </c>
      <c r="D34" s="15">
        <f t="shared" si="5"/>
        <v>4</v>
      </c>
      <c r="E34" s="15">
        <f t="shared" si="5"/>
        <v>3.7333333333333334</v>
      </c>
      <c r="F34" s="15">
        <f t="shared" si="5"/>
        <v>3.6</v>
      </c>
      <c r="G34" s="15">
        <f t="shared" si="5"/>
        <v>3.7</v>
      </c>
      <c r="H34" s="15">
        <f t="shared" si="5"/>
        <v>3.0333333333333332</v>
      </c>
      <c r="I34" s="15">
        <f t="shared" si="5"/>
        <v>3.3</v>
      </c>
      <c r="J34" s="16">
        <f t="shared" si="5"/>
        <v>3.5666666666666669</v>
      </c>
      <c r="K34" s="9"/>
      <c r="L34" s="6"/>
      <c r="M34" s="6"/>
      <c r="N34" s="17"/>
      <c r="O34" s="45" t="s">
        <v>10</v>
      </c>
      <c r="P34" s="43">
        <f>AVERAGE(P3:P32)</f>
        <v>5.55</v>
      </c>
      <c r="Q34" s="18">
        <f t="shared" ref="Q34:X34" si="6">AVERAGE(Q3:Q32)</f>
        <v>5.083333333333333</v>
      </c>
      <c r="R34" s="18">
        <f t="shared" si="6"/>
        <v>6.0666666666666664</v>
      </c>
      <c r="S34" s="18">
        <f t="shared" si="6"/>
        <v>5.2833333333333332</v>
      </c>
      <c r="T34" s="18">
        <f t="shared" si="6"/>
        <v>5.05</v>
      </c>
      <c r="U34" s="18">
        <f t="shared" si="6"/>
        <v>5.05</v>
      </c>
      <c r="V34" s="18">
        <f t="shared" si="6"/>
        <v>3.9833333333333334</v>
      </c>
      <c r="W34" s="18">
        <f t="shared" si="6"/>
        <v>4.1166666666666663</v>
      </c>
      <c r="X34" s="19">
        <f t="shared" si="6"/>
        <v>4.8166666666666664</v>
      </c>
    </row>
    <row r="35" spans="1:24" x14ac:dyDescent="0.25">
      <c r="B35" t="s">
        <v>11</v>
      </c>
      <c r="C35" t="s">
        <v>11</v>
      </c>
      <c r="D35" t="s">
        <v>11</v>
      </c>
      <c r="E35" t="s">
        <v>11</v>
      </c>
      <c r="F35" t="s">
        <v>11</v>
      </c>
      <c r="G35" t="s">
        <v>11</v>
      </c>
      <c r="H35" t="s">
        <v>12</v>
      </c>
      <c r="I35" t="s">
        <v>12</v>
      </c>
      <c r="J35" t="s">
        <v>11</v>
      </c>
    </row>
    <row r="43" spans="1:24" x14ac:dyDescent="0.25">
      <c r="C43" t="s">
        <v>18</v>
      </c>
      <c r="D43">
        <v>30</v>
      </c>
    </row>
    <row r="44" spans="1:24" x14ac:dyDescent="0.25">
      <c r="C44" t="s">
        <v>19</v>
      </c>
      <c r="D44">
        <v>9</v>
      </c>
    </row>
    <row r="46" spans="1:24" x14ac:dyDescent="0.25">
      <c r="C46" s="5" t="s">
        <v>15</v>
      </c>
      <c r="D46" s="10">
        <f>(12/(D43*D44*(D44+1))*SUMSQ(P33:X33)-3*D43*(D44+1))</f>
        <v>13.519999999999982</v>
      </c>
      <c r="F46" s="4">
        <f>(12/((30*9)*(9+1))*SUMSQ(P33:X33)-3*(30)*(9+1))</f>
        <v>13.519999999999982</v>
      </c>
    </row>
    <row r="47" spans="1:24" x14ac:dyDescent="0.25">
      <c r="C47" s="5" t="s">
        <v>16</v>
      </c>
      <c r="D47" s="10">
        <f>_xlfn.CHISQ.INV.RT(0.05,8)</f>
        <v>15.507313055865453</v>
      </c>
    </row>
    <row r="48" spans="1:24" x14ac:dyDescent="0.25">
      <c r="C48" s="7" t="s">
        <v>26</v>
      </c>
      <c r="D48" s="8" t="s">
        <v>21</v>
      </c>
      <c r="F48" t="s">
        <v>23</v>
      </c>
      <c r="P48" t="s">
        <v>27</v>
      </c>
      <c r="R48" s="48"/>
    </row>
    <row r="49" spans="3:25" x14ac:dyDescent="0.25">
      <c r="C49" s="3" t="s">
        <v>20</v>
      </c>
      <c r="D49" t="s">
        <v>17</v>
      </c>
      <c r="F49" t="s">
        <v>22</v>
      </c>
      <c r="P49" t="s">
        <v>28</v>
      </c>
      <c r="R49" s="49"/>
      <c r="Y49" t="s">
        <v>25</v>
      </c>
    </row>
    <row r="51" spans="3:25" x14ac:dyDescent="0.25">
      <c r="C51" s="96" t="s">
        <v>29</v>
      </c>
      <c r="D51" s="96"/>
      <c r="E51" s="96"/>
      <c r="F51" s="96"/>
      <c r="G51" s="96"/>
      <c r="I51" s="48"/>
    </row>
    <row r="53" spans="3:25" x14ac:dyDescent="0.25">
      <c r="C53" t="s">
        <v>41</v>
      </c>
    </row>
    <row r="56" spans="3:25" ht="15.75" x14ac:dyDescent="0.25">
      <c r="C56" s="103" t="s">
        <v>30</v>
      </c>
      <c r="D56" s="103"/>
      <c r="E56" s="103"/>
      <c r="F56" s="103"/>
      <c r="G56" s="103"/>
      <c r="H56" s="85" t="s">
        <v>10</v>
      </c>
      <c r="I56" s="85" t="s">
        <v>38</v>
      </c>
      <c r="J56" s="85"/>
    </row>
    <row r="57" spans="3:25" ht="15.75" x14ac:dyDescent="0.25">
      <c r="C57" s="104" t="s">
        <v>44</v>
      </c>
      <c r="D57" s="104"/>
      <c r="E57" s="104"/>
      <c r="F57" s="104"/>
      <c r="G57" s="104"/>
      <c r="H57" s="71">
        <v>3.8</v>
      </c>
      <c r="I57" s="70">
        <f>P33</f>
        <v>166.5</v>
      </c>
      <c r="J57" s="86"/>
    </row>
    <row r="58" spans="3:25" ht="15.75" x14ac:dyDescent="0.25">
      <c r="C58" s="105" t="s">
        <v>45</v>
      </c>
      <c r="D58" s="105"/>
      <c r="E58" s="105"/>
      <c r="F58" s="105"/>
      <c r="G58" s="105"/>
      <c r="H58" s="71">
        <v>3.5</v>
      </c>
      <c r="I58" s="70">
        <f>Q33</f>
        <v>152.5</v>
      </c>
      <c r="J58" s="86"/>
    </row>
    <row r="59" spans="3:25" ht="15.75" x14ac:dyDescent="0.25">
      <c r="C59" s="105" t="s">
        <v>52</v>
      </c>
      <c r="D59" s="105"/>
      <c r="E59" s="105"/>
      <c r="F59" s="105"/>
      <c r="G59" s="105"/>
      <c r="H59" s="71">
        <v>4</v>
      </c>
      <c r="I59" s="70">
        <f>R33</f>
        <v>182</v>
      </c>
      <c r="J59" s="86"/>
    </row>
    <row r="60" spans="3:25" ht="15.75" x14ac:dyDescent="0.25">
      <c r="C60" s="105" t="s">
        <v>46</v>
      </c>
      <c r="D60" s="105"/>
      <c r="E60" s="105"/>
      <c r="F60" s="105"/>
      <c r="G60" s="105"/>
      <c r="H60" s="71">
        <v>3.7333333333333334</v>
      </c>
      <c r="I60" s="70">
        <f>S33</f>
        <v>158.5</v>
      </c>
      <c r="J60" s="86"/>
    </row>
    <row r="61" spans="3:25" ht="15.75" x14ac:dyDescent="0.25">
      <c r="C61" s="105" t="s">
        <v>47</v>
      </c>
      <c r="D61" s="105"/>
      <c r="E61" s="105"/>
      <c r="F61" s="105"/>
      <c r="G61" s="105"/>
      <c r="H61" s="71">
        <v>3.6</v>
      </c>
      <c r="I61" s="70">
        <f>T33</f>
        <v>151.5</v>
      </c>
      <c r="J61" s="86"/>
    </row>
    <row r="62" spans="3:25" ht="15.75" x14ac:dyDescent="0.25">
      <c r="C62" s="105" t="s">
        <v>48</v>
      </c>
      <c r="D62" s="105"/>
      <c r="E62" s="105"/>
      <c r="F62" s="105"/>
      <c r="G62" s="105"/>
      <c r="H62" s="71">
        <v>3.7</v>
      </c>
      <c r="I62" s="70">
        <f>U33</f>
        <v>151.5</v>
      </c>
      <c r="J62" s="86"/>
    </row>
    <row r="63" spans="3:25" ht="15.75" x14ac:dyDescent="0.25">
      <c r="C63" s="105" t="s">
        <v>49</v>
      </c>
      <c r="D63" s="105"/>
      <c r="E63" s="105"/>
      <c r="F63" s="105"/>
      <c r="G63" s="105"/>
      <c r="H63" s="71">
        <v>3.0333333333333332</v>
      </c>
      <c r="I63" s="70">
        <f>V33</f>
        <v>119.5</v>
      </c>
      <c r="J63" s="86"/>
    </row>
    <row r="64" spans="3:25" ht="15.75" x14ac:dyDescent="0.25">
      <c r="C64" s="105" t="s">
        <v>50</v>
      </c>
      <c r="D64" s="105"/>
      <c r="E64" s="105"/>
      <c r="F64" s="105"/>
      <c r="G64" s="105"/>
      <c r="H64" s="71">
        <v>3.3</v>
      </c>
      <c r="I64" s="70">
        <f>W33</f>
        <v>123.5</v>
      </c>
      <c r="J64" s="86"/>
    </row>
    <row r="65" spans="3:10" ht="15.75" x14ac:dyDescent="0.25">
      <c r="C65" s="105" t="s">
        <v>51</v>
      </c>
      <c r="D65" s="105"/>
      <c r="E65" s="105"/>
      <c r="F65" s="105"/>
      <c r="G65" s="105"/>
      <c r="H65" s="71">
        <v>3.5666666666666669</v>
      </c>
      <c r="I65" s="70">
        <f>X33</f>
        <v>144.5</v>
      </c>
      <c r="J65" s="86"/>
    </row>
    <row r="66" spans="3:10" ht="15.75" x14ac:dyDescent="0.25">
      <c r="C66" s="106" t="s">
        <v>33</v>
      </c>
      <c r="D66" s="106"/>
      <c r="E66" s="106"/>
      <c r="F66" s="106"/>
      <c r="G66" s="106"/>
      <c r="H66" s="107" t="s">
        <v>90</v>
      </c>
      <c r="I66" s="107"/>
      <c r="J66" s="107"/>
    </row>
  </sheetData>
  <mergeCells count="18">
    <mergeCell ref="C66:G66"/>
    <mergeCell ref="H66:J66"/>
    <mergeCell ref="C61:G61"/>
    <mergeCell ref="C62:G62"/>
    <mergeCell ref="C63:G63"/>
    <mergeCell ref="C64:G64"/>
    <mergeCell ref="C65:G65"/>
    <mergeCell ref="C56:G56"/>
    <mergeCell ref="C57:G57"/>
    <mergeCell ref="C58:G58"/>
    <mergeCell ref="C59:G59"/>
    <mergeCell ref="C60:G60"/>
    <mergeCell ref="Y1:Y2"/>
    <mergeCell ref="C51:G51"/>
    <mergeCell ref="A1:A2"/>
    <mergeCell ref="K1:K2"/>
    <mergeCell ref="L1:L2"/>
    <mergeCell ref="O1:O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2B5F8-E4A9-452F-8FBA-E0ED23C48766}">
  <dimension ref="A1:Y66"/>
  <sheetViews>
    <sheetView tabSelected="1" topLeftCell="A40" zoomScale="82" zoomScaleNormal="82" workbookViewId="0">
      <selection activeCell="C65" sqref="C65:G65"/>
    </sheetView>
  </sheetViews>
  <sheetFormatPr defaultRowHeight="15" x14ac:dyDescent="0.25"/>
  <cols>
    <col min="4" max="4" width="9.140625" customWidth="1"/>
    <col min="8" max="8" width="9.5703125" bestFit="1" customWidth="1"/>
    <col min="9" max="9" width="15" bestFit="1" customWidth="1"/>
    <col min="15" max="15" width="9.140625" customWidth="1"/>
  </cols>
  <sheetData>
    <row r="1" spans="1:25" x14ac:dyDescent="0.25">
      <c r="A1" s="89" t="s">
        <v>0</v>
      </c>
      <c r="B1" s="30">
        <v>915</v>
      </c>
      <c r="C1" s="30">
        <v>826</v>
      </c>
      <c r="D1" s="30">
        <v>737</v>
      </c>
      <c r="E1" s="30">
        <v>648</v>
      </c>
      <c r="F1" s="30">
        <v>559</v>
      </c>
      <c r="G1" s="30">
        <v>460</v>
      </c>
      <c r="H1" s="31">
        <v>193</v>
      </c>
      <c r="I1" s="31">
        <v>282</v>
      </c>
      <c r="J1" s="31">
        <v>371</v>
      </c>
      <c r="K1" s="97" t="s">
        <v>14</v>
      </c>
      <c r="L1" s="99" t="s">
        <v>10</v>
      </c>
      <c r="O1" s="91" t="s">
        <v>0</v>
      </c>
      <c r="P1" s="33">
        <v>915</v>
      </c>
      <c r="Q1" s="33">
        <v>826</v>
      </c>
      <c r="R1" s="33">
        <v>737</v>
      </c>
      <c r="S1" s="33">
        <v>648</v>
      </c>
      <c r="T1" s="33">
        <v>559</v>
      </c>
      <c r="U1" s="33">
        <v>460</v>
      </c>
      <c r="V1" s="34">
        <v>193</v>
      </c>
      <c r="W1" s="34">
        <v>282</v>
      </c>
      <c r="X1" s="34">
        <v>371</v>
      </c>
      <c r="Y1" s="101" t="s">
        <v>14</v>
      </c>
    </row>
    <row r="2" spans="1:25" ht="15.75" thickBot="1" x14ac:dyDescent="0.3">
      <c r="A2" s="90"/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2" t="s">
        <v>8</v>
      </c>
      <c r="J2" s="32" t="s">
        <v>9</v>
      </c>
      <c r="K2" s="98"/>
      <c r="L2" s="100"/>
      <c r="O2" s="108"/>
      <c r="P2" s="35" t="s">
        <v>1</v>
      </c>
      <c r="Q2" s="35" t="s">
        <v>2</v>
      </c>
      <c r="R2" s="35" t="s">
        <v>3</v>
      </c>
      <c r="S2" s="35" t="s">
        <v>4</v>
      </c>
      <c r="T2" s="35" t="s">
        <v>5</v>
      </c>
      <c r="U2" s="35" t="s">
        <v>6</v>
      </c>
      <c r="V2" s="35" t="s">
        <v>7</v>
      </c>
      <c r="W2" s="35" t="s">
        <v>8</v>
      </c>
      <c r="X2" s="35" t="s">
        <v>9</v>
      </c>
      <c r="Y2" s="102"/>
    </row>
    <row r="3" spans="1:25" x14ac:dyDescent="0.25">
      <c r="A3" s="37">
        <v>1</v>
      </c>
      <c r="B3">
        <v>4</v>
      </c>
      <c r="C3">
        <v>1</v>
      </c>
      <c r="D3">
        <v>4</v>
      </c>
      <c r="E3">
        <v>4</v>
      </c>
      <c r="F3">
        <v>1</v>
      </c>
      <c r="G3">
        <v>2</v>
      </c>
      <c r="H3">
        <v>2</v>
      </c>
      <c r="I3">
        <v>3</v>
      </c>
      <c r="J3">
        <v>4</v>
      </c>
      <c r="K3" s="28">
        <f t="shared" ref="K3:K32" si="0">SUM(B3:J3)</f>
        <v>25</v>
      </c>
      <c r="L3" s="29">
        <f t="shared" ref="L3:L32" si="1">AVERAGE(B3:J3)</f>
        <v>2.7777777777777777</v>
      </c>
      <c r="O3" s="37">
        <v>1</v>
      </c>
      <c r="P3">
        <v>7.5</v>
      </c>
      <c r="Q3">
        <v>1.5</v>
      </c>
      <c r="R3">
        <v>7.5</v>
      </c>
      <c r="S3">
        <v>7.5</v>
      </c>
      <c r="T3">
        <v>1.5</v>
      </c>
      <c r="U3">
        <v>3.5</v>
      </c>
      <c r="V3">
        <v>3.5</v>
      </c>
      <c r="W3">
        <v>5</v>
      </c>
      <c r="X3">
        <v>7.5</v>
      </c>
      <c r="Y3" s="20">
        <f>SUM(P3:X3)</f>
        <v>45</v>
      </c>
    </row>
    <row r="4" spans="1:25" x14ac:dyDescent="0.25">
      <c r="A4" s="36">
        <v>2</v>
      </c>
      <c r="B4">
        <v>4</v>
      </c>
      <c r="C4">
        <v>2</v>
      </c>
      <c r="D4">
        <v>1</v>
      </c>
      <c r="E4">
        <v>1</v>
      </c>
      <c r="F4">
        <v>1</v>
      </c>
      <c r="G4">
        <v>1</v>
      </c>
      <c r="H4">
        <v>1</v>
      </c>
      <c r="I4">
        <v>2</v>
      </c>
      <c r="J4">
        <v>1</v>
      </c>
      <c r="K4" s="24">
        <f t="shared" si="0"/>
        <v>14</v>
      </c>
      <c r="L4" s="25">
        <f t="shared" si="1"/>
        <v>1.5555555555555556</v>
      </c>
      <c r="O4" s="36">
        <v>2</v>
      </c>
      <c r="P4">
        <v>9</v>
      </c>
      <c r="Q4">
        <v>7.5</v>
      </c>
      <c r="R4">
        <v>3.5</v>
      </c>
      <c r="S4">
        <v>3.5</v>
      </c>
      <c r="T4">
        <v>3.5</v>
      </c>
      <c r="U4">
        <v>3.5</v>
      </c>
      <c r="V4">
        <v>3.5</v>
      </c>
      <c r="W4">
        <v>7.5</v>
      </c>
      <c r="X4">
        <v>3.5</v>
      </c>
      <c r="Y4" s="21">
        <f t="shared" ref="Y4:Y32" si="2">SUM(P4:X4)</f>
        <v>45</v>
      </c>
    </row>
    <row r="5" spans="1:25" x14ac:dyDescent="0.25">
      <c r="A5" s="36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 s="24">
        <f t="shared" si="0"/>
        <v>36</v>
      </c>
      <c r="L5" s="25">
        <f t="shared" si="1"/>
        <v>4</v>
      </c>
      <c r="O5" s="36">
        <v>3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 s="21">
        <f t="shared" si="2"/>
        <v>45</v>
      </c>
    </row>
    <row r="6" spans="1:25" x14ac:dyDescent="0.25">
      <c r="A6" s="36">
        <v>4</v>
      </c>
      <c r="B6">
        <v>4</v>
      </c>
      <c r="C6">
        <v>2</v>
      </c>
      <c r="D6">
        <v>2</v>
      </c>
      <c r="E6">
        <v>4</v>
      </c>
      <c r="F6">
        <v>5</v>
      </c>
      <c r="G6">
        <v>2</v>
      </c>
      <c r="H6">
        <v>2</v>
      </c>
      <c r="I6">
        <v>4</v>
      </c>
      <c r="J6">
        <v>4</v>
      </c>
      <c r="K6" s="24">
        <f t="shared" si="0"/>
        <v>29</v>
      </c>
      <c r="L6" s="25">
        <f t="shared" si="1"/>
        <v>3.2222222222222223</v>
      </c>
      <c r="O6" s="36">
        <v>4</v>
      </c>
      <c r="P6">
        <v>6.5</v>
      </c>
      <c r="Q6">
        <v>2.5</v>
      </c>
      <c r="R6">
        <v>2.5</v>
      </c>
      <c r="S6">
        <v>6.5</v>
      </c>
      <c r="T6">
        <v>9</v>
      </c>
      <c r="U6">
        <v>2.5</v>
      </c>
      <c r="V6">
        <v>2.5</v>
      </c>
      <c r="W6">
        <v>6.5</v>
      </c>
      <c r="X6">
        <v>6.5</v>
      </c>
      <c r="Y6" s="21">
        <f t="shared" si="2"/>
        <v>45</v>
      </c>
    </row>
    <row r="7" spans="1:25" x14ac:dyDescent="0.25">
      <c r="A7" s="36">
        <v>5</v>
      </c>
      <c r="B7">
        <v>2</v>
      </c>
      <c r="C7">
        <v>4</v>
      </c>
      <c r="D7">
        <v>4</v>
      </c>
      <c r="E7">
        <v>5</v>
      </c>
      <c r="F7">
        <v>4</v>
      </c>
      <c r="G7">
        <v>4</v>
      </c>
      <c r="H7">
        <v>2</v>
      </c>
      <c r="I7">
        <v>4</v>
      </c>
      <c r="J7">
        <v>5</v>
      </c>
      <c r="K7" s="24">
        <f t="shared" si="0"/>
        <v>34</v>
      </c>
      <c r="L7" s="25">
        <f t="shared" si="1"/>
        <v>3.7777777777777777</v>
      </c>
      <c r="O7" s="36">
        <v>5</v>
      </c>
      <c r="P7">
        <v>1.5</v>
      </c>
      <c r="Q7">
        <v>5</v>
      </c>
      <c r="R7">
        <v>5</v>
      </c>
      <c r="S7">
        <v>8.5</v>
      </c>
      <c r="T7">
        <v>5</v>
      </c>
      <c r="U7">
        <v>5</v>
      </c>
      <c r="V7">
        <v>1.5</v>
      </c>
      <c r="W7">
        <v>5</v>
      </c>
      <c r="X7">
        <v>8.5</v>
      </c>
      <c r="Y7" s="21">
        <f t="shared" si="2"/>
        <v>45</v>
      </c>
    </row>
    <row r="8" spans="1:25" x14ac:dyDescent="0.25">
      <c r="A8" s="36">
        <v>6</v>
      </c>
      <c r="B8">
        <v>4</v>
      </c>
      <c r="C8">
        <v>2</v>
      </c>
      <c r="D8">
        <v>5</v>
      </c>
      <c r="E8">
        <v>4</v>
      </c>
      <c r="F8">
        <v>4</v>
      </c>
      <c r="G8">
        <v>4</v>
      </c>
      <c r="H8">
        <v>4</v>
      </c>
      <c r="I8">
        <v>4</v>
      </c>
      <c r="J8">
        <v>4</v>
      </c>
      <c r="K8" s="24">
        <f t="shared" si="0"/>
        <v>35</v>
      </c>
      <c r="L8" s="25">
        <f t="shared" si="1"/>
        <v>3.8888888888888888</v>
      </c>
      <c r="O8" s="36">
        <v>6</v>
      </c>
      <c r="P8">
        <v>5</v>
      </c>
      <c r="Q8">
        <v>1</v>
      </c>
      <c r="R8">
        <v>9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  <c r="Y8" s="21">
        <f t="shared" si="2"/>
        <v>45</v>
      </c>
    </row>
    <row r="9" spans="1:25" x14ac:dyDescent="0.25">
      <c r="A9" s="36">
        <v>7</v>
      </c>
      <c r="B9">
        <v>4</v>
      </c>
      <c r="C9">
        <v>2</v>
      </c>
      <c r="D9">
        <v>1</v>
      </c>
      <c r="E9">
        <v>1</v>
      </c>
      <c r="F9">
        <v>2</v>
      </c>
      <c r="G9">
        <v>1</v>
      </c>
      <c r="H9">
        <v>1</v>
      </c>
      <c r="I9">
        <v>1</v>
      </c>
      <c r="J9">
        <v>2</v>
      </c>
      <c r="K9" s="24">
        <f t="shared" si="0"/>
        <v>15</v>
      </c>
      <c r="L9" s="25">
        <f t="shared" si="1"/>
        <v>1.6666666666666667</v>
      </c>
      <c r="O9" s="36">
        <v>7</v>
      </c>
      <c r="P9">
        <v>9</v>
      </c>
      <c r="Q9">
        <v>7</v>
      </c>
      <c r="R9">
        <v>3</v>
      </c>
      <c r="S9">
        <v>3</v>
      </c>
      <c r="T9">
        <v>7</v>
      </c>
      <c r="U9">
        <v>3</v>
      </c>
      <c r="V9">
        <v>3</v>
      </c>
      <c r="W9">
        <v>3</v>
      </c>
      <c r="X9">
        <v>7</v>
      </c>
      <c r="Y9" s="21">
        <f t="shared" si="2"/>
        <v>45</v>
      </c>
    </row>
    <row r="10" spans="1:25" x14ac:dyDescent="0.25">
      <c r="A10" s="36">
        <v>8</v>
      </c>
      <c r="B10">
        <v>4</v>
      </c>
      <c r="C10">
        <v>2</v>
      </c>
      <c r="D10">
        <v>4</v>
      </c>
      <c r="E10">
        <v>4</v>
      </c>
      <c r="F10">
        <v>4</v>
      </c>
      <c r="G10">
        <v>2</v>
      </c>
      <c r="H10">
        <v>4</v>
      </c>
      <c r="I10">
        <v>4</v>
      </c>
      <c r="J10">
        <v>2</v>
      </c>
      <c r="K10" s="24">
        <f t="shared" si="0"/>
        <v>30</v>
      </c>
      <c r="L10" s="25">
        <f t="shared" si="1"/>
        <v>3.3333333333333335</v>
      </c>
      <c r="O10" s="36">
        <v>8</v>
      </c>
      <c r="P10">
        <v>6.5</v>
      </c>
      <c r="Q10">
        <v>2</v>
      </c>
      <c r="R10">
        <v>6.5</v>
      </c>
      <c r="S10">
        <v>6.5</v>
      </c>
      <c r="T10">
        <v>6.5</v>
      </c>
      <c r="U10">
        <v>2</v>
      </c>
      <c r="V10">
        <v>6.5</v>
      </c>
      <c r="W10">
        <v>6.5</v>
      </c>
      <c r="X10">
        <v>2</v>
      </c>
      <c r="Y10" s="21">
        <f t="shared" si="2"/>
        <v>45</v>
      </c>
    </row>
    <row r="11" spans="1:25" x14ac:dyDescent="0.25">
      <c r="A11" s="36">
        <v>9</v>
      </c>
      <c r="B11">
        <v>4</v>
      </c>
      <c r="C11">
        <v>4</v>
      </c>
      <c r="D11">
        <v>3</v>
      </c>
      <c r="E11">
        <v>4</v>
      </c>
      <c r="F11">
        <v>4</v>
      </c>
      <c r="G11">
        <v>4</v>
      </c>
      <c r="H11">
        <v>2</v>
      </c>
      <c r="I11">
        <v>2</v>
      </c>
      <c r="J11">
        <v>2</v>
      </c>
      <c r="K11" s="24">
        <f t="shared" si="0"/>
        <v>29</v>
      </c>
      <c r="L11" s="25">
        <f t="shared" si="1"/>
        <v>3.2222222222222223</v>
      </c>
      <c r="O11" s="36">
        <v>9</v>
      </c>
      <c r="P11">
        <v>7</v>
      </c>
      <c r="Q11">
        <v>7</v>
      </c>
      <c r="R11">
        <v>4</v>
      </c>
      <c r="S11">
        <v>7</v>
      </c>
      <c r="T11">
        <v>7</v>
      </c>
      <c r="U11">
        <v>7</v>
      </c>
      <c r="V11">
        <v>2</v>
      </c>
      <c r="W11">
        <v>2</v>
      </c>
      <c r="X11">
        <v>2</v>
      </c>
      <c r="Y11" s="21">
        <f t="shared" si="2"/>
        <v>45</v>
      </c>
    </row>
    <row r="12" spans="1:25" x14ac:dyDescent="0.25">
      <c r="A12" s="36">
        <v>10</v>
      </c>
      <c r="B12">
        <v>4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 s="24">
        <f t="shared" si="0"/>
        <v>20</v>
      </c>
      <c r="L12" s="25">
        <f t="shared" si="1"/>
        <v>2.2222222222222223</v>
      </c>
      <c r="O12" s="36">
        <v>10</v>
      </c>
      <c r="P12">
        <v>9</v>
      </c>
      <c r="Q12">
        <v>4.5</v>
      </c>
      <c r="R12">
        <v>4.5</v>
      </c>
      <c r="S12">
        <v>4.5</v>
      </c>
      <c r="T12">
        <v>4.5</v>
      </c>
      <c r="U12">
        <v>4.5</v>
      </c>
      <c r="V12">
        <v>4.5</v>
      </c>
      <c r="W12">
        <v>4.5</v>
      </c>
      <c r="X12">
        <v>4.5</v>
      </c>
      <c r="Y12" s="21">
        <f t="shared" si="2"/>
        <v>45</v>
      </c>
    </row>
    <row r="13" spans="1:25" x14ac:dyDescent="0.25">
      <c r="A13" s="36">
        <v>11</v>
      </c>
      <c r="B13">
        <v>4</v>
      </c>
      <c r="C13">
        <v>4</v>
      </c>
      <c r="D13">
        <v>4</v>
      </c>
      <c r="E13">
        <v>4</v>
      </c>
      <c r="F13">
        <v>4</v>
      </c>
      <c r="G13">
        <v>5</v>
      </c>
      <c r="H13">
        <v>2</v>
      </c>
      <c r="I13">
        <v>2</v>
      </c>
      <c r="J13">
        <v>4</v>
      </c>
      <c r="K13" s="24">
        <f t="shared" si="0"/>
        <v>33</v>
      </c>
      <c r="L13" s="25">
        <f t="shared" si="1"/>
        <v>3.6666666666666665</v>
      </c>
      <c r="O13" s="36">
        <v>11</v>
      </c>
      <c r="P13">
        <v>5.5</v>
      </c>
      <c r="Q13">
        <v>5.5</v>
      </c>
      <c r="R13">
        <v>5.5</v>
      </c>
      <c r="S13">
        <v>5.5</v>
      </c>
      <c r="T13">
        <v>5.5</v>
      </c>
      <c r="U13">
        <v>9</v>
      </c>
      <c r="V13">
        <v>1.5</v>
      </c>
      <c r="W13">
        <v>1.5</v>
      </c>
      <c r="X13">
        <v>5.5</v>
      </c>
      <c r="Y13" s="21">
        <f t="shared" si="2"/>
        <v>45</v>
      </c>
    </row>
    <row r="14" spans="1:25" x14ac:dyDescent="0.25">
      <c r="A14" s="36">
        <v>12</v>
      </c>
      <c r="B14">
        <v>4</v>
      </c>
      <c r="C14">
        <v>4</v>
      </c>
      <c r="D14">
        <v>4</v>
      </c>
      <c r="E14">
        <v>5</v>
      </c>
      <c r="F14">
        <v>1</v>
      </c>
      <c r="G14">
        <v>2</v>
      </c>
      <c r="H14">
        <v>5</v>
      </c>
      <c r="I14">
        <v>4</v>
      </c>
      <c r="J14">
        <v>4</v>
      </c>
      <c r="K14" s="24">
        <f t="shared" si="0"/>
        <v>33</v>
      </c>
      <c r="L14" s="25">
        <f t="shared" si="1"/>
        <v>3.6666666666666665</v>
      </c>
      <c r="O14" s="36">
        <v>12</v>
      </c>
      <c r="P14">
        <v>5</v>
      </c>
      <c r="Q14">
        <v>5</v>
      </c>
      <c r="R14">
        <v>5</v>
      </c>
      <c r="S14">
        <v>8.5</v>
      </c>
      <c r="T14">
        <v>1</v>
      </c>
      <c r="U14">
        <v>2</v>
      </c>
      <c r="V14">
        <v>8.5</v>
      </c>
      <c r="W14">
        <v>5</v>
      </c>
      <c r="X14">
        <v>5</v>
      </c>
      <c r="Y14" s="21">
        <f t="shared" si="2"/>
        <v>45</v>
      </c>
    </row>
    <row r="15" spans="1:25" x14ac:dyDescent="0.25">
      <c r="A15" s="36">
        <v>13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v>4</v>
      </c>
      <c r="J15">
        <v>4</v>
      </c>
      <c r="K15" s="24">
        <f t="shared" si="0"/>
        <v>36</v>
      </c>
      <c r="L15" s="25">
        <f t="shared" si="1"/>
        <v>4</v>
      </c>
      <c r="O15" s="36">
        <v>13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>
        <v>5</v>
      </c>
      <c r="W15">
        <v>5</v>
      </c>
      <c r="X15">
        <v>5</v>
      </c>
      <c r="Y15" s="21">
        <f t="shared" si="2"/>
        <v>45</v>
      </c>
    </row>
    <row r="16" spans="1:25" x14ac:dyDescent="0.25">
      <c r="A16" s="36">
        <v>14</v>
      </c>
      <c r="B16">
        <v>4</v>
      </c>
      <c r="C16">
        <v>4</v>
      </c>
      <c r="D16">
        <v>5</v>
      </c>
      <c r="E16">
        <v>5</v>
      </c>
      <c r="F16">
        <v>4</v>
      </c>
      <c r="G16">
        <v>4</v>
      </c>
      <c r="H16">
        <v>4</v>
      </c>
      <c r="I16">
        <v>4</v>
      </c>
      <c r="J16">
        <v>4</v>
      </c>
      <c r="K16" s="24">
        <f t="shared" si="0"/>
        <v>38</v>
      </c>
      <c r="L16" s="25">
        <f t="shared" si="1"/>
        <v>4.2222222222222223</v>
      </c>
      <c r="O16" s="36">
        <v>14</v>
      </c>
      <c r="P16">
        <v>4</v>
      </c>
      <c r="Q16">
        <v>4</v>
      </c>
      <c r="R16">
        <v>8.5</v>
      </c>
      <c r="S16">
        <v>8.5</v>
      </c>
      <c r="T16">
        <v>4</v>
      </c>
      <c r="U16">
        <v>4</v>
      </c>
      <c r="V16">
        <v>4</v>
      </c>
      <c r="W16">
        <v>4</v>
      </c>
      <c r="X16">
        <v>4</v>
      </c>
      <c r="Y16" s="21">
        <f t="shared" si="2"/>
        <v>45</v>
      </c>
    </row>
    <row r="17" spans="1:25" x14ac:dyDescent="0.25">
      <c r="A17" s="36">
        <v>15</v>
      </c>
      <c r="B17">
        <v>4</v>
      </c>
      <c r="C17">
        <v>4</v>
      </c>
      <c r="D17">
        <v>2</v>
      </c>
      <c r="E17">
        <v>4</v>
      </c>
      <c r="F17">
        <v>4</v>
      </c>
      <c r="G17">
        <v>4</v>
      </c>
      <c r="H17">
        <v>2</v>
      </c>
      <c r="I17">
        <v>2</v>
      </c>
      <c r="J17">
        <v>5</v>
      </c>
      <c r="K17" s="24">
        <f t="shared" si="0"/>
        <v>31</v>
      </c>
      <c r="L17" s="25">
        <f t="shared" si="1"/>
        <v>3.4444444444444446</v>
      </c>
      <c r="O17" s="36">
        <v>15</v>
      </c>
      <c r="P17">
        <v>6</v>
      </c>
      <c r="Q17">
        <v>6</v>
      </c>
      <c r="R17">
        <v>2</v>
      </c>
      <c r="S17">
        <v>6</v>
      </c>
      <c r="T17">
        <v>6</v>
      </c>
      <c r="U17">
        <v>6</v>
      </c>
      <c r="V17">
        <v>2</v>
      </c>
      <c r="W17">
        <v>2</v>
      </c>
      <c r="X17">
        <v>9</v>
      </c>
      <c r="Y17" s="21">
        <f t="shared" si="2"/>
        <v>45</v>
      </c>
    </row>
    <row r="18" spans="1:25" x14ac:dyDescent="0.25">
      <c r="A18" s="36">
        <v>16</v>
      </c>
      <c r="B18">
        <v>5</v>
      </c>
      <c r="C18">
        <v>4</v>
      </c>
      <c r="D18">
        <v>5</v>
      </c>
      <c r="E18">
        <v>4</v>
      </c>
      <c r="F18">
        <v>4</v>
      </c>
      <c r="G18">
        <v>5</v>
      </c>
      <c r="H18">
        <v>5</v>
      </c>
      <c r="I18">
        <v>4</v>
      </c>
      <c r="J18">
        <v>4</v>
      </c>
      <c r="K18" s="24">
        <f t="shared" si="0"/>
        <v>40</v>
      </c>
      <c r="L18" s="25">
        <f t="shared" si="1"/>
        <v>4.4444444444444446</v>
      </c>
      <c r="O18" s="36">
        <v>16</v>
      </c>
      <c r="P18">
        <v>7.5</v>
      </c>
      <c r="Q18">
        <v>3</v>
      </c>
      <c r="R18">
        <v>7.5</v>
      </c>
      <c r="S18">
        <v>3</v>
      </c>
      <c r="T18">
        <v>3</v>
      </c>
      <c r="U18">
        <v>7.5</v>
      </c>
      <c r="V18">
        <v>7.5</v>
      </c>
      <c r="W18">
        <v>3</v>
      </c>
      <c r="X18">
        <v>3</v>
      </c>
      <c r="Y18" s="21">
        <f t="shared" si="2"/>
        <v>45</v>
      </c>
    </row>
    <row r="19" spans="1:25" x14ac:dyDescent="0.25">
      <c r="A19" s="36">
        <v>17</v>
      </c>
      <c r="B19">
        <v>4</v>
      </c>
      <c r="C19">
        <v>4</v>
      </c>
      <c r="D19">
        <v>5</v>
      </c>
      <c r="E19">
        <v>4</v>
      </c>
      <c r="F19">
        <v>5</v>
      </c>
      <c r="G19">
        <v>4</v>
      </c>
      <c r="H19">
        <v>4</v>
      </c>
      <c r="I19">
        <v>5</v>
      </c>
      <c r="J19">
        <v>5</v>
      </c>
      <c r="K19" s="24">
        <f t="shared" si="0"/>
        <v>40</v>
      </c>
      <c r="L19" s="25">
        <f t="shared" si="1"/>
        <v>4.4444444444444446</v>
      </c>
      <c r="O19" s="36">
        <v>17</v>
      </c>
      <c r="P19">
        <v>3</v>
      </c>
      <c r="Q19">
        <v>3</v>
      </c>
      <c r="R19">
        <v>7.5</v>
      </c>
      <c r="S19">
        <v>3</v>
      </c>
      <c r="T19">
        <v>7.5</v>
      </c>
      <c r="U19">
        <v>3</v>
      </c>
      <c r="V19">
        <v>3</v>
      </c>
      <c r="W19">
        <v>7.5</v>
      </c>
      <c r="X19">
        <v>7.5</v>
      </c>
      <c r="Y19" s="21">
        <f t="shared" si="2"/>
        <v>45</v>
      </c>
    </row>
    <row r="20" spans="1:25" x14ac:dyDescent="0.25">
      <c r="A20" s="36">
        <v>18</v>
      </c>
      <c r="B20">
        <v>2</v>
      </c>
      <c r="C20">
        <v>4</v>
      </c>
      <c r="D20">
        <v>2</v>
      </c>
      <c r="E20">
        <v>4</v>
      </c>
      <c r="F20">
        <v>2</v>
      </c>
      <c r="G20">
        <v>2</v>
      </c>
      <c r="H20">
        <v>2</v>
      </c>
      <c r="I20">
        <v>2</v>
      </c>
      <c r="J20">
        <v>2</v>
      </c>
      <c r="K20" s="24">
        <f t="shared" si="0"/>
        <v>22</v>
      </c>
      <c r="L20" s="25">
        <f t="shared" si="1"/>
        <v>2.4444444444444446</v>
      </c>
      <c r="O20" s="36">
        <v>18</v>
      </c>
      <c r="P20">
        <v>4</v>
      </c>
      <c r="Q20">
        <v>8.5</v>
      </c>
      <c r="R20">
        <v>4</v>
      </c>
      <c r="S20">
        <v>8.5</v>
      </c>
      <c r="T20">
        <v>4</v>
      </c>
      <c r="U20">
        <v>4</v>
      </c>
      <c r="V20">
        <v>4</v>
      </c>
      <c r="W20">
        <v>4</v>
      </c>
      <c r="X20">
        <v>4</v>
      </c>
      <c r="Y20" s="21">
        <f t="shared" si="2"/>
        <v>45</v>
      </c>
    </row>
    <row r="21" spans="1:25" x14ac:dyDescent="0.25">
      <c r="A21" s="36">
        <v>19</v>
      </c>
      <c r="B21">
        <v>5</v>
      </c>
      <c r="C21">
        <v>4</v>
      </c>
      <c r="D21">
        <v>5</v>
      </c>
      <c r="E21">
        <v>4</v>
      </c>
      <c r="F21">
        <v>5</v>
      </c>
      <c r="G21">
        <v>4</v>
      </c>
      <c r="H21">
        <v>4</v>
      </c>
      <c r="I21">
        <v>4</v>
      </c>
      <c r="J21">
        <v>4</v>
      </c>
      <c r="K21" s="24">
        <f t="shared" si="0"/>
        <v>39</v>
      </c>
      <c r="L21" s="25">
        <f t="shared" si="1"/>
        <v>4.333333333333333</v>
      </c>
      <c r="O21" s="36">
        <v>19</v>
      </c>
      <c r="P21">
        <v>8</v>
      </c>
      <c r="Q21">
        <v>3.5</v>
      </c>
      <c r="R21">
        <v>8</v>
      </c>
      <c r="S21">
        <v>3.5</v>
      </c>
      <c r="T21">
        <v>8</v>
      </c>
      <c r="U21">
        <v>3.5</v>
      </c>
      <c r="V21">
        <v>3.5</v>
      </c>
      <c r="W21">
        <v>3.5</v>
      </c>
      <c r="X21">
        <v>3.5</v>
      </c>
      <c r="Y21" s="21">
        <f t="shared" si="2"/>
        <v>45</v>
      </c>
    </row>
    <row r="22" spans="1:25" x14ac:dyDescent="0.25">
      <c r="A22" s="36">
        <v>20</v>
      </c>
      <c r="B22">
        <v>4</v>
      </c>
      <c r="C22">
        <v>5</v>
      </c>
      <c r="D22">
        <v>5</v>
      </c>
      <c r="E22">
        <v>4</v>
      </c>
      <c r="F22">
        <v>5</v>
      </c>
      <c r="G22">
        <v>4</v>
      </c>
      <c r="H22">
        <v>4</v>
      </c>
      <c r="I22">
        <v>4</v>
      </c>
      <c r="J22">
        <v>4</v>
      </c>
      <c r="K22" s="24">
        <f t="shared" si="0"/>
        <v>39</v>
      </c>
      <c r="L22" s="25">
        <f t="shared" si="1"/>
        <v>4.333333333333333</v>
      </c>
      <c r="O22" s="36">
        <v>20</v>
      </c>
      <c r="P22">
        <v>3.5</v>
      </c>
      <c r="Q22">
        <v>8</v>
      </c>
      <c r="R22">
        <v>8</v>
      </c>
      <c r="S22">
        <v>3.5</v>
      </c>
      <c r="T22">
        <v>8</v>
      </c>
      <c r="U22">
        <v>3.5</v>
      </c>
      <c r="V22">
        <v>3.5</v>
      </c>
      <c r="W22">
        <v>3.5</v>
      </c>
      <c r="X22">
        <v>3.5</v>
      </c>
      <c r="Y22" s="21">
        <f t="shared" si="2"/>
        <v>45</v>
      </c>
    </row>
    <row r="23" spans="1:25" x14ac:dyDescent="0.25">
      <c r="A23" s="36">
        <v>21</v>
      </c>
      <c r="B23">
        <v>5</v>
      </c>
      <c r="C23">
        <v>5</v>
      </c>
      <c r="D23">
        <v>5</v>
      </c>
      <c r="E23">
        <v>4</v>
      </c>
      <c r="F23">
        <v>4</v>
      </c>
      <c r="G23">
        <v>5</v>
      </c>
      <c r="H23">
        <v>5</v>
      </c>
      <c r="I23">
        <v>4</v>
      </c>
      <c r="J23">
        <v>4</v>
      </c>
      <c r="K23" s="24">
        <f t="shared" si="0"/>
        <v>41</v>
      </c>
      <c r="L23" s="25">
        <f t="shared" si="1"/>
        <v>4.5555555555555554</v>
      </c>
      <c r="O23" s="36">
        <v>21</v>
      </c>
      <c r="P23">
        <v>7</v>
      </c>
      <c r="Q23">
        <v>7</v>
      </c>
      <c r="R23">
        <v>7</v>
      </c>
      <c r="S23">
        <v>2.5</v>
      </c>
      <c r="T23">
        <v>2.5</v>
      </c>
      <c r="U23">
        <v>7</v>
      </c>
      <c r="V23">
        <v>7</v>
      </c>
      <c r="W23">
        <v>2.5</v>
      </c>
      <c r="X23">
        <v>2.5</v>
      </c>
      <c r="Y23" s="21">
        <f t="shared" si="2"/>
        <v>45</v>
      </c>
    </row>
    <row r="24" spans="1:25" x14ac:dyDescent="0.25">
      <c r="A24" s="36">
        <v>22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>
        <v>4</v>
      </c>
      <c r="I24">
        <v>4</v>
      </c>
      <c r="J24">
        <v>4</v>
      </c>
      <c r="K24" s="24">
        <f t="shared" si="0"/>
        <v>36</v>
      </c>
      <c r="L24" s="25">
        <f t="shared" si="1"/>
        <v>4</v>
      </c>
      <c r="O24" s="36">
        <v>22</v>
      </c>
      <c r="P24">
        <v>5</v>
      </c>
      <c r="Q24">
        <v>5</v>
      </c>
      <c r="R24">
        <v>5</v>
      </c>
      <c r="S24">
        <v>5</v>
      </c>
      <c r="T24">
        <v>5</v>
      </c>
      <c r="U24">
        <v>5</v>
      </c>
      <c r="V24">
        <v>5</v>
      </c>
      <c r="W24">
        <v>5</v>
      </c>
      <c r="X24">
        <v>5</v>
      </c>
      <c r="Y24" s="21">
        <f t="shared" si="2"/>
        <v>45</v>
      </c>
    </row>
    <row r="25" spans="1:25" x14ac:dyDescent="0.25">
      <c r="A25" s="36">
        <v>23</v>
      </c>
      <c r="B25">
        <v>5</v>
      </c>
      <c r="C25">
        <v>5</v>
      </c>
      <c r="D25">
        <v>4</v>
      </c>
      <c r="E25">
        <v>4</v>
      </c>
      <c r="F25">
        <v>4</v>
      </c>
      <c r="G25">
        <v>5</v>
      </c>
      <c r="H25">
        <v>4</v>
      </c>
      <c r="I25">
        <v>5</v>
      </c>
      <c r="J25">
        <v>5</v>
      </c>
      <c r="K25" s="24">
        <f t="shared" si="0"/>
        <v>41</v>
      </c>
      <c r="L25" s="25">
        <f t="shared" si="1"/>
        <v>4.5555555555555554</v>
      </c>
      <c r="O25" s="36">
        <v>23</v>
      </c>
      <c r="P25">
        <v>7</v>
      </c>
      <c r="Q25">
        <v>7</v>
      </c>
      <c r="R25">
        <v>2.5</v>
      </c>
      <c r="S25">
        <v>2.5</v>
      </c>
      <c r="T25">
        <v>2.5</v>
      </c>
      <c r="U25">
        <v>7</v>
      </c>
      <c r="V25">
        <v>2.5</v>
      </c>
      <c r="W25">
        <v>7</v>
      </c>
      <c r="X25">
        <v>7</v>
      </c>
      <c r="Y25" s="21">
        <f t="shared" si="2"/>
        <v>45</v>
      </c>
    </row>
    <row r="26" spans="1:25" x14ac:dyDescent="0.25">
      <c r="A26" s="36">
        <v>24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4</v>
      </c>
      <c r="I26">
        <v>4</v>
      </c>
      <c r="J26">
        <v>4</v>
      </c>
      <c r="K26" s="24">
        <f t="shared" si="0"/>
        <v>36</v>
      </c>
      <c r="L26" s="25">
        <f t="shared" si="1"/>
        <v>4</v>
      </c>
      <c r="O26" s="36">
        <v>24</v>
      </c>
      <c r="P26">
        <v>5</v>
      </c>
      <c r="Q26">
        <v>5</v>
      </c>
      <c r="R26">
        <v>5</v>
      </c>
      <c r="S26">
        <v>5</v>
      </c>
      <c r="T26">
        <v>5</v>
      </c>
      <c r="U26">
        <v>5</v>
      </c>
      <c r="V26">
        <v>5</v>
      </c>
      <c r="W26">
        <v>5</v>
      </c>
      <c r="X26">
        <v>5</v>
      </c>
      <c r="Y26" s="21">
        <f t="shared" si="2"/>
        <v>45</v>
      </c>
    </row>
    <row r="27" spans="1:25" x14ac:dyDescent="0.25">
      <c r="A27" s="36">
        <v>25</v>
      </c>
      <c r="B27">
        <v>2</v>
      </c>
      <c r="C27">
        <v>2</v>
      </c>
      <c r="D27">
        <v>2</v>
      </c>
      <c r="E27">
        <v>2</v>
      </c>
      <c r="F27">
        <v>2</v>
      </c>
      <c r="G27">
        <v>2</v>
      </c>
      <c r="H27">
        <v>2</v>
      </c>
      <c r="I27">
        <v>2</v>
      </c>
      <c r="J27">
        <v>2</v>
      </c>
      <c r="K27" s="24">
        <f t="shared" si="0"/>
        <v>18</v>
      </c>
      <c r="L27" s="25">
        <f t="shared" si="1"/>
        <v>2</v>
      </c>
      <c r="O27" s="36">
        <v>25</v>
      </c>
      <c r="P27">
        <v>5</v>
      </c>
      <c r="Q27">
        <v>5</v>
      </c>
      <c r="R27">
        <v>5</v>
      </c>
      <c r="S27">
        <v>5</v>
      </c>
      <c r="T27">
        <v>5</v>
      </c>
      <c r="U27">
        <v>5</v>
      </c>
      <c r="V27">
        <v>5</v>
      </c>
      <c r="W27">
        <v>5</v>
      </c>
      <c r="X27">
        <v>5</v>
      </c>
      <c r="Y27" s="21">
        <f t="shared" si="2"/>
        <v>45</v>
      </c>
    </row>
    <row r="28" spans="1:25" x14ac:dyDescent="0.25">
      <c r="A28" s="36">
        <v>26</v>
      </c>
      <c r="B28">
        <v>4</v>
      </c>
      <c r="C28">
        <v>2</v>
      </c>
      <c r="D28">
        <v>4</v>
      </c>
      <c r="E28">
        <v>2</v>
      </c>
      <c r="F28">
        <v>2</v>
      </c>
      <c r="G28">
        <v>4</v>
      </c>
      <c r="H28">
        <v>2</v>
      </c>
      <c r="I28">
        <v>2</v>
      </c>
      <c r="J28">
        <v>4</v>
      </c>
      <c r="K28" s="24">
        <f t="shared" si="0"/>
        <v>26</v>
      </c>
      <c r="L28" s="25">
        <f t="shared" si="1"/>
        <v>2.8888888888888888</v>
      </c>
      <c r="O28" s="36">
        <v>26</v>
      </c>
      <c r="P28">
        <v>7.5</v>
      </c>
      <c r="Q28">
        <v>3</v>
      </c>
      <c r="R28">
        <v>7.5</v>
      </c>
      <c r="S28">
        <v>3</v>
      </c>
      <c r="T28">
        <v>3</v>
      </c>
      <c r="U28">
        <v>7.5</v>
      </c>
      <c r="V28">
        <v>3</v>
      </c>
      <c r="W28">
        <v>3</v>
      </c>
      <c r="X28">
        <v>7.5</v>
      </c>
      <c r="Y28" s="21">
        <f t="shared" si="2"/>
        <v>45</v>
      </c>
    </row>
    <row r="29" spans="1:25" x14ac:dyDescent="0.25">
      <c r="A29" s="36">
        <v>27</v>
      </c>
      <c r="B29">
        <v>4</v>
      </c>
      <c r="C29">
        <v>4</v>
      </c>
      <c r="D29">
        <v>4</v>
      </c>
      <c r="E29">
        <v>4</v>
      </c>
      <c r="F29">
        <v>3</v>
      </c>
      <c r="G29">
        <v>3</v>
      </c>
      <c r="H29">
        <v>4</v>
      </c>
      <c r="I29">
        <v>3</v>
      </c>
      <c r="J29">
        <v>4</v>
      </c>
      <c r="K29" s="24">
        <f t="shared" si="0"/>
        <v>33</v>
      </c>
      <c r="L29" s="25">
        <f t="shared" si="1"/>
        <v>3.6666666666666665</v>
      </c>
      <c r="O29" s="36">
        <v>27</v>
      </c>
      <c r="P29">
        <v>6.5</v>
      </c>
      <c r="Q29">
        <v>6.5</v>
      </c>
      <c r="R29">
        <v>6.5</v>
      </c>
      <c r="S29">
        <v>6.5</v>
      </c>
      <c r="T29">
        <v>2</v>
      </c>
      <c r="U29">
        <v>2</v>
      </c>
      <c r="V29">
        <v>6.5</v>
      </c>
      <c r="W29">
        <v>2</v>
      </c>
      <c r="X29">
        <v>6.5</v>
      </c>
      <c r="Y29" s="21">
        <f t="shared" si="2"/>
        <v>45</v>
      </c>
    </row>
    <row r="30" spans="1:25" x14ac:dyDescent="0.25">
      <c r="A30" s="36">
        <v>28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 s="24">
        <f t="shared" si="0"/>
        <v>45</v>
      </c>
      <c r="L30" s="25">
        <f t="shared" si="1"/>
        <v>5</v>
      </c>
      <c r="O30" s="36">
        <v>28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>
        <v>5</v>
      </c>
      <c r="W30">
        <v>5</v>
      </c>
      <c r="X30">
        <v>5</v>
      </c>
      <c r="Y30" s="21">
        <f t="shared" si="2"/>
        <v>45</v>
      </c>
    </row>
    <row r="31" spans="1:25" x14ac:dyDescent="0.25">
      <c r="A31" s="36">
        <v>29</v>
      </c>
      <c r="B31">
        <v>4</v>
      </c>
      <c r="C31">
        <v>4</v>
      </c>
      <c r="D31">
        <v>2</v>
      </c>
      <c r="E31">
        <v>2</v>
      </c>
      <c r="F31">
        <v>2</v>
      </c>
      <c r="G31">
        <v>2</v>
      </c>
      <c r="H31">
        <v>4</v>
      </c>
      <c r="I31">
        <v>2</v>
      </c>
      <c r="J31">
        <v>2</v>
      </c>
      <c r="K31" s="24">
        <f t="shared" si="0"/>
        <v>24</v>
      </c>
      <c r="L31" s="25">
        <f t="shared" si="1"/>
        <v>2.6666666666666665</v>
      </c>
      <c r="O31" s="36">
        <v>29</v>
      </c>
      <c r="P31">
        <v>8</v>
      </c>
      <c r="Q31">
        <v>8</v>
      </c>
      <c r="R31">
        <v>3.5</v>
      </c>
      <c r="S31">
        <v>3.5</v>
      </c>
      <c r="T31">
        <v>3.5</v>
      </c>
      <c r="U31">
        <v>3.5</v>
      </c>
      <c r="V31">
        <v>8</v>
      </c>
      <c r="W31">
        <v>3.5</v>
      </c>
      <c r="X31">
        <v>3.5</v>
      </c>
      <c r="Y31" s="21">
        <f t="shared" si="2"/>
        <v>45</v>
      </c>
    </row>
    <row r="32" spans="1:25" ht="15.75" thickBot="1" x14ac:dyDescent="0.3">
      <c r="A32" s="36">
        <v>30</v>
      </c>
      <c r="B32">
        <v>2</v>
      </c>
      <c r="C32">
        <v>2</v>
      </c>
      <c r="D32">
        <v>2</v>
      </c>
      <c r="E32">
        <v>2</v>
      </c>
      <c r="F32">
        <v>2</v>
      </c>
      <c r="G32">
        <v>2</v>
      </c>
      <c r="H32">
        <v>5</v>
      </c>
      <c r="I32">
        <v>4</v>
      </c>
      <c r="J32">
        <v>5</v>
      </c>
      <c r="K32" s="26">
        <f t="shared" si="0"/>
        <v>26</v>
      </c>
      <c r="L32" s="27">
        <f t="shared" si="1"/>
        <v>2.8888888888888888</v>
      </c>
      <c r="O32" s="47">
        <v>30</v>
      </c>
      <c r="P32">
        <v>3.5</v>
      </c>
      <c r="Q32">
        <v>3.5</v>
      </c>
      <c r="R32">
        <v>3.5</v>
      </c>
      <c r="S32">
        <v>3.5</v>
      </c>
      <c r="T32">
        <v>3.5</v>
      </c>
      <c r="U32">
        <v>3.5</v>
      </c>
      <c r="V32">
        <v>8.5</v>
      </c>
      <c r="W32">
        <v>7</v>
      </c>
      <c r="X32">
        <v>8.5</v>
      </c>
      <c r="Y32" s="22">
        <f t="shared" si="2"/>
        <v>45</v>
      </c>
    </row>
    <row r="33" spans="1:24" x14ac:dyDescent="0.25">
      <c r="A33" s="38" t="s">
        <v>14</v>
      </c>
      <c r="B33" s="11">
        <f>SUM(B3:B32)</f>
        <v>117</v>
      </c>
      <c r="C33" s="12">
        <f t="shared" ref="C33:J33" si="3">SUM(C3:C32)</f>
        <v>103</v>
      </c>
      <c r="D33" s="12">
        <f t="shared" si="3"/>
        <v>107</v>
      </c>
      <c r="E33" s="12">
        <f t="shared" si="3"/>
        <v>108</v>
      </c>
      <c r="F33" s="12">
        <f t="shared" si="3"/>
        <v>101</v>
      </c>
      <c r="G33" s="12">
        <f t="shared" si="3"/>
        <v>100</v>
      </c>
      <c r="H33" s="12">
        <f t="shared" si="3"/>
        <v>99</v>
      </c>
      <c r="I33" s="12">
        <f t="shared" si="3"/>
        <v>100</v>
      </c>
      <c r="J33" s="13">
        <f t="shared" si="3"/>
        <v>109</v>
      </c>
      <c r="K33" s="8"/>
      <c r="L33" s="23"/>
      <c r="M33" s="6"/>
      <c r="N33" s="17"/>
      <c r="O33" s="46" t="s">
        <v>14</v>
      </c>
      <c r="P33" s="42">
        <f>SUM(P3:P32)</f>
        <v>177</v>
      </c>
      <c r="Q33" s="40">
        <f t="shared" ref="Q33:X33" si="4">SUM(Q3:Q32)</f>
        <v>149.5</v>
      </c>
      <c r="R33" s="40">
        <f t="shared" si="4"/>
        <v>162</v>
      </c>
      <c r="S33" s="40">
        <f t="shared" si="4"/>
        <v>153.5</v>
      </c>
      <c r="T33" s="40">
        <f t="shared" si="4"/>
        <v>143</v>
      </c>
      <c r="U33" s="40">
        <f t="shared" si="4"/>
        <v>139</v>
      </c>
      <c r="V33" s="40">
        <f t="shared" si="4"/>
        <v>135</v>
      </c>
      <c r="W33" s="40">
        <f t="shared" si="4"/>
        <v>134</v>
      </c>
      <c r="X33" s="41">
        <f t="shared" si="4"/>
        <v>157</v>
      </c>
    </row>
    <row r="34" spans="1:24" ht="15.75" thickBot="1" x14ac:dyDescent="0.3">
      <c r="A34" s="39" t="s">
        <v>10</v>
      </c>
      <c r="B34" s="14">
        <f t="shared" ref="B34:J34" si="5">AVERAGE(B3:B32)</f>
        <v>3.9</v>
      </c>
      <c r="C34" s="15">
        <f t="shared" si="5"/>
        <v>3.4333333333333331</v>
      </c>
      <c r="D34" s="15">
        <f t="shared" si="5"/>
        <v>3.5666666666666669</v>
      </c>
      <c r="E34" s="15">
        <f t="shared" si="5"/>
        <v>3.6</v>
      </c>
      <c r="F34" s="15">
        <f t="shared" si="5"/>
        <v>3.3666666666666667</v>
      </c>
      <c r="G34" s="15">
        <f t="shared" si="5"/>
        <v>3.3333333333333335</v>
      </c>
      <c r="H34" s="15">
        <f t="shared" si="5"/>
        <v>3.3</v>
      </c>
      <c r="I34" s="15">
        <f t="shared" si="5"/>
        <v>3.3333333333333335</v>
      </c>
      <c r="J34" s="16">
        <f t="shared" si="5"/>
        <v>3.6333333333333333</v>
      </c>
      <c r="K34" s="9"/>
      <c r="L34" s="6"/>
      <c r="M34" s="6"/>
      <c r="N34" s="17"/>
      <c r="O34" s="45" t="s">
        <v>10</v>
      </c>
      <c r="P34" s="43">
        <f>AVERAGE(P3:P32)</f>
        <v>5.9</v>
      </c>
      <c r="Q34" s="18">
        <f t="shared" ref="Q34:X34" si="6">AVERAGE(Q3:Q32)</f>
        <v>4.9833333333333334</v>
      </c>
      <c r="R34" s="18">
        <f t="shared" si="6"/>
        <v>5.4</v>
      </c>
      <c r="S34" s="18">
        <f t="shared" si="6"/>
        <v>5.1166666666666663</v>
      </c>
      <c r="T34" s="18">
        <f t="shared" si="6"/>
        <v>4.7666666666666666</v>
      </c>
      <c r="U34" s="18">
        <f t="shared" si="6"/>
        <v>4.6333333333333337</v>
      </c>
      <c r="V34" s="18">
        <f t="shared" si="6"/>
        <v>4.5</v>
      </c>
      <c r="W34" s="18">
        <f t="shared" si="6"/>
        <v>4.4666666666666668</v>
      </c>
      <c r="X34" s="19">
        <f t="shared" si="6"/>
        <v>5.2333333333333334</v>
      </c>
    </row>
    <row r="35" spans="1:24" x14ac:dyDescent="0.25">
      <c r="B35" t="s">
        <v>11</v>
      </c>
      <c r="C35" t="s">
        <v>11</v>
      </c>
      <c r="D35" t="s">
        <v>11</v>
      </c>
      <c r="E35" t="s">
        <v>11</v>
      </c>
      <c r="F35" t="s">
        <v>11</v>
      </c>
      <c r="G35" t="s">
        <v>11</v>
      </c>
      <c r="H35" t="s">
        <v>12</v>
      </c>
      <c r="I35" t="s">
        <v>12</v>
      </c>
      <c r="J35" t="s">
        <v>11</v>
      </c>
    </row>
    <row r="43" spans="1:24" x14ac:dyDescent="0.25">
      <c r="C43" t="s">
        <v>18</v>
      </c>
      <c r="D43">
        <v>30</v>
      </c>
    </row>
    <row r="44" spans="1:24" x14ac:dyDescent="0.25">
      <c r="C44" t="s">
        <v>19</v>
      </c>
      <c r="D44">
        <v>9</v>
      </c>
    </row>
    <row r="46" spans="1:24" x14ac:dyDescent="0.25">
      <c r="C46" s="5" t="s">
        <v>15</v>
      </c>
      <c r="D46" s="10">
        <f>(12/(D43*D44*(D44+1))*SUMSQ(P33:X33)-3*D43*(D44+1))</f>
        <v>7.0466666666666242</v>
      </c>
      <c r="F46" s="4">
        <f>(12/((30*9)*(9+1))*SUMSQ(P33:X33)-3*(30)*(9+1))</f>
        <v>7.0466666666666242</v>
      </c>
    </row>
    <row r="47" spans="1:24" x14ac:dyDescent="0.25">
      <c r="C47" s="5" t="s">
        <v>16</v>
      </c>
      <c r="D47" s="10">
        <f>_xlfn.CHISQ.INV.RT(0.05,8)</f>
        <v>15.507313055865453</v>
      </c>
    </row>
    <row r="48" spans="1:24" x14ac:dyDescent="0.25">
      <c r="C48" s="7" t="s">
        <v>26</v>
      </c>
      <c r="D48" s="8" t="s">
        <v>21</v>
      </c>
      <c r="F48" t="s">
        <v>23</v>
      </c>
      <c r="Q48" t="s">
        <v>27</v>
      </c>
      <c r="S48" s="48"/>
    </row>
    <row r="49" spans="3:19" x14ac:dyDescent="0.25">
      <c r="C49" s="3" t="s">
        <v>20</v>
      </c>
      <c r="D49" t="s">
        <v>17</v>
      </c>
      <c r="F49" t="s">
        <v>22</v>
      </c>
      <c r="Q49" t="s">
        <v>28</v>
      </c>
      <c r="S49" s="49"/>
    </row>
    <row r="51" spans="3:19" x14ac:dyDescent="0.25">
      <c r="C51" s="96" t="s">
        <v>29</v>
      </c>
      <c r="D51" s="96"/>
      <c r="E51" s="96"/>
      <c r="F51" s="96"/>
      <c r="G51" s="96"/>
      <c r="I51" s="48"/>
    </row>
    <row r="53" spans="3:19" x14ac:dyDescent="0.25">
      <c r="C53" t="s">
        <v>42</v>
      </c>
    </row>
    <row r="56" spans="3:19" ht="15.75" x14ac:dyDescent="0.25">
      <c r="C56" s="103" t="s">
        <v>30</v>
      </c>
      <c r="D56" s="103"/>
      <c r="E56" s="103"/>
      <c r="F56" s="103"/>
      <c r="G56" s="103"/>
      <c r="H56" s="85" t="s">
        <v>10</v>
      </c>
      <c r="I56" s="85" t="s">
        <v>38</v>
      </c>
      <c r="J56" s="85"/>
    </row>
    <row r="57" spans="3:19" ht="15.75" x14ac:dyDescent="0.25">
      <c r="C57" s="104" t="s">
        <v>44</v>
      </c>
      <c r="D57" s="104"/>
      <c r="E57" s="104"/>
      <c r="F57" s="104"/>
      <c r="G57" s="104"/>
      <c r="H57" s="71">
        <v>3.9</v>
      </c>
      <c r="I57" s="70">
        <f>P33</f>
        <v>177</v>
      </c>
      <c r="J57" s="86"/>
    </row>
    <row r="58" spans="3:19" ht="15.75" x14ac:dyDescent="0.25">
      <c r="C58" s="105" t="s">
        <v>45</v>
      </c>
      <c r="D58" s="105"/>
      <c r="E58" s="105"/>
      <c r="F58" s="105"/>
      <c r="G58" s="105"/>
      <c r="H58" s="71">
        <v>3.4333333333333331</v>
      </c>
      <c r="I58" s="70">
        <f>Q33</f>
        <v>149.5</v>
      </c>
      <c r="J58" s="86"/>
    </row>
    <row r="59" spans="3:19" ht="15.75" x14ac:dyDescent="0.25">
      <c r="C59" s="105" t="s">
        <v>52</v>
      </c>
      <c r="D59" s="105"/>
      <c r="E59" s="105"/>
      <c r="F59" s="105"/>
      <c r="G59" s="105"/>
      <c r="H59" s="71">
        <v>3.5666666666666669</v>
      </c>
      <c r="I59" s="70">
        <f>R33</f>
        <v>162</v>
      </c>
      <c r="J59" s="86"/>
    </row>
    <row r="60" spans="3:19" ht="15.75" x14ac:dyDescent="0.25">
      <c r="C60" s="105" t="s">
        <v>46</v>
      </c>
      <c r="D60" s="105"/>
      <c r="E60" s="105"/>
      <c r="F60" s="105"/>
      <c r="G60" s="105"/>
      <c r="H60" s="71">
        <v>3.6</v>
      </c>
      <c r="I60" s="70">
        <f>S33</f>
        <v>153.5</v>
      </c>
      <c r="J60" s="86"/>
    </row>
    <row r="61" spans="3:19" ht="15.75" x14ac:dyDescent="0.25">
      <c r="C61" s="105" t="s">
        <v>47</v>
      </c>
      <c r="D61" s="105"/>
      <c r="E61" s="105"/>
      <c r="F61" s="105"/>
      <c r="G61" s="105"/>
      <c r="H61" s="71">
        <v>3.3666666666666667</v>
      </c>
      <c r="I61" s="70">
        <f>T33</f>
        <v>143</v>
      </c>
      <c r="J61" s="86"/>
    </row>
    <row r="62" spans="3:19" ht="15.75" x14ac:dyDescent="0.25">
      <c r="C62" s="105" t="s">
        <v>48</v>
      </c>
      <c r="D62" s="105"/>
      <c r="E62" s="105"/>
      <c r="F62" s="105"/>
      <c r="G62" s="105"/>
      <c r="H62" s="71">
        <v>3.3333333333333335</v>
      </c>
      <c r="I62" s="70">
        <f>U33</f>
        <v>139</v>
      </c>
      <c r="J62" s="86"/>
    </row>
    <row r="63" spans="3:19" ht="15.75" x14ac:dyDescent="0.25">
      <c r="C63" s="105" t="s">
        <v>91</v>
      </c>
      <c r="D63" s="105"/>
      <c r="E63" s="105"/>
      <c r="F63" s="105"/>
      <c r="G63" s="105"/>
      <c r="H63" s="71">
        <v>3.3</v>
      </c>
      <c r="I63" s="70">
        <f>V33</f>
        <v>135</v>
      </c>
      <c r="J63" s="86"/>
    </row>
    <row r="64" spans="3:19" ht="15.75" x14ac:dyDescent="0.25">
      <c r="C64" s="105" t="s">
        <v>92</v>
      </c>
      <c r="D64" s="105"/>
      <c r="E64" s="105"/>
      <c r="F64" s="105"/>
      <c r="G64" s="105"/>
      <c r="H64" s="71">
        <v>3.3333333333333335</v>
      </c>
      <c r="I64" s="70">
        <f>W33</f>
        <v>134</v>
      </c>
      <c r="J64" s="86"/>
    </row>
    <row r="65" spans="3:10" ht="15.75" x14ac:dyDescent="0.25">
      <c r="C65" s="105" t="s">
        <v>93</v>
      </c>
      <c r="D65" s="105"/>
      <c r="E65" s="105"/>
      <c r="F65" s="105"/>
      <c r="G65" s="105"/>
      <c r="H65" s="71">
        <v>3.6333333333333333</v>
      </c>
      <c r="I65" s="70">
        <f>X33</f>
        <v>157</v>
      </c>
      <c r="J65" s="86"/>
    </row>
    <row r="66" spans="3:10" ht="15.75" x14ac:dyDescent="0.25">
      <c r="C66" s="106" t="s">
        <v>33</v>
      </c>
      <c r="D66" s="106"/>
      <c r="E66" s="106"/>
      <c r="F66" s="106"/>
      <c r="G66" s="106"/>
      <c r="H66" s="107" t="s">
        <v>90</v>
      </c>
      <c r="I66" s="107"/>
      <c r="J66" s="107"/>
    </row>
  </sheetData>
  <mergeCells count="18">
    <mergeCell ref="C66:G66"/>
    <mergeCell ref="H66:J66"/>
    <mergeCell ref="C61:G61"/>
    <mergeCell ref="C62:G62"/>
    <mergeCell ref="C63:G63"/>
    <mergeCell ref="C64:G64"/>
    <mergeCell ref="C65:G65"/>
    <mergeCell ref="C56:G56"/>
    <mergeCell ref="C57:G57"/>
    <mergeCell ref="C58:G58"/>
    <mergeCell ref="C59:G59"/>
    <mergeCell ref="C60:G60"/>
    <mergeCell ref="Y1:Y2"/>
    <mergeCell ref="C51:G51"/>
    <mergeCell ref="A1:A2"/>
    <mergeCell ref="K1:K2"/>
    <mergeCell ref="L1:L2"/>
    <mergeCell ref="O1:O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72313-FDB4-4527-8D66-AD2DF9FEC426}">
  <dimension ref="B1:X34"/>
  <sheetViews>
    <sheetView topLeftCell="K5" zoomScale="71" zoomScaleNormal="71" workbookViewId="0">
      <selection activeCell="V21" sqref="V21:V32"/>
    </sheetView>
  </sheetViews>
  <sheetFormatPr defaultRowHeight="15.75" x14ac:dyDescent="0.25"/>
  <cols>
    <col min="1" max="1" width="9.140625" style="73"/>
    <col min="2" max="2" width="20.7109375" style="73" customWidth="1"/>
    <col min="3" max="3" width="14.140625" style="73" customWidth="1"/>
    <col min="4" max="12" width="9.140625" style="73"/>
    <col min="13" max="13" width="10.42578125" style="73" customWidth="1"/>
    <col min="14" max="16384" width="9.140625" style="73"/>
  </cols>
  <sheetData>
    <row r="1" spans="2:24" x14ac:dyDescent="0.25">
      <c r="B1" s="72"/>
    </row>
    <row r="2" spans="2:24" x14ac:dyDescent="0.25">
      <c r="B2" s="109" t="s">
        <v>53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4" spans="2:24" x14ac:dyDescent="0.25">
      <c r="B4" s="110" t="s">
        <v>54</v>
      </c>
      <c r="C4" s="111" t="s">
        <v>55</v>
      </c>
      <c r="D4" s="111"/>
      <c r="E4" s="111"/>
      <c r="F4" s="111"/>
      <c r="G4" s="111"/>
      <c r="H4" s="111"/>
      <c r="I4" s="111"/>
      <c r="J4" s="111"/>
      <c r="K4" s="111"/>
      <c r="L4" s="112" t="s">
        <v>56</v>
      </c>
      <c r="M4" s="112" t="s">
        <v>57</v>
      </c>
      <c r="N4" s="110" t="s">
        <v>58</v>
      </c>
      <c r="P4" s="80" t="s">
        <v>59</v>
      </c>
      <c r="Q4" s="80"/>
      <c r="T4" s="80" t="s">
        <v>60</v>
      </c>
      <c r="U4" s="80"/>
    </row>
    <row r="5" spans="2:24" x14ac:dyDescent="0.25">
      <c r="B5" s="110"/>
      <c r="C5" s="74" t="s">
        <v>61</v>
      </c>
      <c r="D5" s="74" t="s">
        <v>62</v>
      </c>
      <c r="E5" s="74" t="s">
        <v>63</v>
      </c>
      <c r="F5" s="74" t="s">
        <v>64</v>
      </c>
      <c r="G5" s="74" t="s">
        <v>65</v>
      </c>
      <c r="H5" s="74" t="s">
        <v>66</v>
      </c>
      <c r="I5" s="74" t="s">
        <v>67</v>
      </c>
      <c r="J5" s="74" t="s">
        <v>68</v>
      </c>
      <c r="K5" s="74" t="s">
        <v>69</v>
      </c>
      <c r="L5" s="112"/>
      <c r="M5" s="112"/>
      <c r="N5" s="110"/>
      <c r="P5" s="73" t="s">
        <v>83</v>
      </c>
      <c r="T5" s="73" t="s">
        <v>34</v>
      </c>
    </row>
    <row r="6" spans="2:24" x14ac:dyDescent="0.25">
      <c r="B6" s="75" t="s">
        <v>83</v>
      </c>
      <c r="C6" s="88">
        <v>57.333333333333336</v>
      </c>
      <c r="D6" s="88">
        <v>58</v>
      </c>
      <c r="E6" s="88">
        <v>59</v>
      </c>
      <c r="F6" s="88">
        <v>54.666666666666664</v>
      </c>
      <c r="G6" s="88">
        <v>56.333333333333336</v>
      </c>
      <c r="H6" s="88">
        <v>61</v>
      </c>
      <c r="I6" s="88">
        <v>50.666666666666664</v>
      </c>
      <c r="J6" s="88">
        <v>54</v>
      </c>
      <c r="K6" s="88">
        <v>59.666666666666664</v>
      </c>
      <c r="L6" s="76">
        <f>H6</f>
        <v>61</v>
      </c>
      <c r="M6" s="76">
        <f>I6</f>
        <v>50.666666666666664</v>
      </c>
      <c r="N6" s="76">
        <f>(L6-M6)</f>
        <v>10.333333333333336</v>
      </c>
      <c r="P6" s="73" t="s">
        <v>84</v>
      </c>
      <c r="T6" s="73" t="s">
        <v>71</v>
      </c>
    </row>
    <row r="7" spans="2:24" x14ac:dyDescent="0.25">
      <c r="B7" s="75" t="s">
        <v>84</v>
      </c>
      <c r="C7" s="76">
        <v>477.33</v>
      </c>
      <c r="D7" s="76">
        <v>245.83</v>
      </c>
      <c r="E7" s="76">
        <v>390</v>
      </c>
      <c r="F7" s="76">
        <v>318.33</v>
      </c>
      <c r="G7" s="76">
        <v>265.83</v>
      </c>
      <c r="H7" s="76">
        <v>409</v>
      </c>
      <c r="I7" s="76">
        <v>30</v>
      </c>
      <c r="J7" s="76">
        <v>83.33</v>
      </c>
      <c r="K7" s="76">
        <v>109.83</v>
      </c>
      <c r="L7" s="76">
        <f>C7</f>
        <v>477.33</v>
      </c>
      <c r="M7" s="76">
        <f>I7</f>
        <v>30</v>
      </c>
      <c r="N7" s="76">
        <f>(L7-M7)</f>
        <v>447.33</v>
      </c>
      <c r="P7" s="73" t="s">
        <v>72</v>
      </c>
    </row>
    <row r="8" spans="2:24" x14ac:dyDescent="0.25">
      <c r="B8" s="75" t="s">
        <v>72</v>
      </c>
      <c r="C8" s="76">
        <v>38.950000000000003</v>
      </c>
      <c r="D8" s="76">
        <v>33.17</v>
      </c>
      <c r="E8" s="76">
        <v>35.979999999999997</v>
      </c>
      <c r="F8" s="76">
        <v>35.299999999999997</v>
      </c>
      <c r="G8" s="76">
        <v>33.81</v>
      </c>
      <c r="H8" s="76">
        <v>36.369999999999997</v>
      </c>
      <c r="I8" s="76">
        <v>34.71</v>
      </c>
      <c r="J8" s="76">
        <v>33.78</v>
      </c>
      <c r="K8" s="76">
        <v>33.65</v>
      </c>
      <c r="L8" s="76">
        <f>C8</f>
        <v>38.950000000000003</v>
      </c>
      <c r="M8" s="76">
        <f>D8</f>
        <v>33.17</v>
      </c>
      <c r="N8" s="76">
        <f t="shared" ref="N8:N16" si="0">(L8-M8)</f>
        <v>5.7800000000000011</v>
      </c>
      <c r="P8" s="73" t="s">
        <v>35</v>
      </c>
      <c r="U8" s="87"/>
      <c r="X8" s="87"/>
    </row>
    <row r="9" spans="2:24" x14ac:dyDescent="0.25">
      <c r="B9" s="75" t="s">
        <v>34</v>
      </c>
      <c r="C9" s="76">
        <v>7.17</v>
      </c>
      <c r="D9" s="76">
        <v>4.83</v>
      </c>
      <c r="E9" s="76">
        <v>7.32</v>
      </c>
      <c r="F9" s="76">
        <v>5.72</v>
      </c>
      <c r="G9" s="76">
        <v>4.84</v>
      </c>
      <c r="H9" s="76">
        <v>6.64</v>
      </c>
      <c r="I9" s="76">
        <v>6.11</v>
      </c>
      <c r="J9" s="76">
        <v>5.89</v>
      </c>
      <c r="K9" s="76">
        <v>6.61</v>
      </c>
      <c r="L9" s="76">
        <f>D9</f>
        <v>4.83</v>
      </c>
      <c r="M9" s="76">
        <f>C9</f>
        <v>7.17</v>
      </c>
      <c r="N9" s="76">
        <f t="shared" si="0"/>
        <v>-2.34</v>
      </c>
      <c r="P9" s="73" t="s">
        <v>86</v>
      </c>
      <c r="U9" s="87"/>
      <c r="X9" s="87"/>
    </row>
    <row r="10" spans="2:24" x14ac:dyDescent="0.25">
      <c r="B10" s="75" t="s">
        <v>35</v>
      </c>
      <c r="C10" s="76">
        <v>12.51</v>
      </c>
      <c r="D10" s="76">
        <v>5.99</v>
      </c>
      <c r="E10" s="76">
        <v>12.57</v>
      </c>
      <c r="F10" s="76">
        <v>8.66</v>
      </c>
      <c r="G10" s="76">
        <v>6.32</v>
      </c>
      <c r="H10" s="76">
        <v>12.71</v>
      </c>
      <c r="I10" s="76">
        <v>7.09</v>
      </c>
      <c r="J10" s="76">
        <v>6.76</v>
      </c>
      <c r="K10" s="76">
        <v>9.41</v>
      </c>
      <c r="L10" s="76">
        <f>H10</f>
        <v>12.71</v>
      </c>
      <c r="M10" s="76">
        <f>D10</f>
        <v>5.99</v>
      </c>
      <c r="N10" s="76">
        <f t="shared" si="0"/>
        <v>6.7200000000000006</v>
      </c>
      <c r="P10" s="73" t="s">
        <v>85</v>
      </c>
      <c r="U10" s="87"/>
      <c r="X10" s="87"/>
    </row>
    <row r="11" spans="2:24" x14ac:dyDescent="0.25">
      <c r="B11" s="75" t="s">
        <v>71</v>
      </c>
      <c r="C11" s="76">
        <v>44.387679930106536</v>
      </c>
      <c r="D11" s="76">
        <v>141.25897659785292</v>
      </c>
      <c r="E11" s="76">
        <v>196.03097911303416</v>
      </c>
      <c r="F11" s="76">
        <v>65.645438216588488</v>
      </c>
      <c r="G11" s="76">
        <v>66.559482220275171</v>
      </c>
      <c r="H11" s="76">
        <v>69.891839265924162</v>
      </c>
      <c r="I11" s="76">
        <v>58.925465105688005</v>
      </c>
      <c r="J11" s="76">
        <v>62.124857536415568</v>
      </c>
      <c r="K11" s="76">
        <v>63.049336952057274</v>
      </c>
      <c r="L11" s="76">
        <f>C11</f>
        <v>44.387679930106536</v>
      </c>
      <c r="M11" s="76">
        <f>E11</f>
        <v>196.03097911303416</v>
      </c>
      <c r="N11" s="76">
        <f t="shared" si="0"/>
        <v>-151.64329918292762</v>
      </c>
      <c r="P11" s="73" t="s">
        <v>87</v>
      </c>
      <c r="U11" s="87"/>
      <c r="X11" s="87"/>
    </row>
    <row r="12" spans="2:24" x14ac:dyDescent="0.25">
      <c r="B12" s="75" t="s">
        <v>86</v>
      </c>
      <c r="C12" s="76">
        <v>51.5</v>
      </c>
      <c r="D12" s="76">
        <v>53.98</v>
      </c>
      <c r="E12" s="76">
        <v>56.58</v>
      </c>
      <c r="F12" s="76">
        <v>52.17</v>
      </c>
      <c r="G12" s="76">
        <v>54.47</v>
      </c>
      <c r="H12" s="76">
        <v>57.1</v>
      </c>
      <c r="I12" s="76">
        <v>51.55</v>
      </c>
      <c r="J12" s="76">
        <v>53.67</v>
      </c>
      <c r="K12" s="76">
        <v>56.35</v>
      </c>
      <c r="L12" s="76">
        <f>H12</f>
        <v>57.1</v>
      </c>
      <c r="M12" s="76">
        <f>C12</f>
        <v>51.5</v>
      </c>
      <c r="N12" s="76">
        <f t="shared" si="0"/>
        <v>5.6000000000000014</v>
      </c>
      <c r="P12" s="73" t="s">
        <v>88</v>
      </c>
      <c r="U12" s="87"/>
      <c r="V12" s="81"/>
      <c r="X12" s="87"/>
    </row>
    <row r="13" spans="2:24" x14ac:dyDescent="0.25">
      <c r="B13" s="75" t="s">
        <v>74</v>
      </c>
      <c r="C13" s="76">
        <v>4.0333333333333332</v>
      </c>
      <c r="D13" s="76">
        <v>3.7666666666666666</v>
      </c>
      <c r="E13" s="76">
        <v>4.166666666666667</v>
      </c>
      <c r="F13" s="76">
        <v>3.5666666666666669</v>
      </c>
      <c r="G13" s="76">
        <v>4.0333333333333332</v>
      </c>
      <c r="H13" s="76">
        <v>3.9333333333333331</v>
      </c>
      <c r="I13" s="76">
        <v>2.2333333333333334</v>
      </c>
      <c r="J13" s="76">
        <v>2.5333333333333332</v>
      </c>
      <c r="K13" s="76">
        <v>3.8</v>
      </c>
      <c r="L13" s="76">
        <f>E13</f>
        <v>4.166666666666667</v>
      </c>
      <c r="M13" s="76">
        <f>I13</f>
        <v>2.2333333333333334</v>
      </c>
      <c r="N13" s="76">
        <f t="shared" si="0"/>
        <v>1.9333333333333336</v>
      </c>
      <c r="P13" s="73" t="s">
        <v>70</v>
      </c>
      <c r="U13" s="87"/>
      <c r="X13" s="87"/>
    </row>
    <row r="14" spans="2:24" x14ac:dyDescent="0.25">
      <c r="B14" s="75" t="s">
        <v>76</v>
      </c>
      <c r="C14" s="76">
        <v>3.8</v>
      </c>
      <c r="D14" s="76">
        <v>3.5</v>
      </c>
      <c r="E14" s="76">
        <v>4</v>
      </c>
      <c r="F14" s="76">
        <v>3.7333333333333334</v>
      </c>
      <c r="G14" s="76">
        <v>3.6</v>
      </c>
      <c r="H14" s="76">
        <v>3.7</v>
      </c>
      <c r="I14" s="76">
        <v>3.0333333333333332</v>
      </c>
      <c r="J14" s="76">
        <v>3.3</v>
      </c>
      <c r="K14" s="76">
        <v>3.5666666666666669</v>
      </c>
      <c r="L14" s="76">
        <f>E14</f>
        <v>4</v>
      </c>
      <c r="M14" s="76">
        <f>I14</f>
        <v>3.0333333333333332</v>
      </c>
      <c r="N14" s="76">
        <f t="shared" si="0"/>
        <v>0.96666666666666679</v>
      </c>
      <c r="U14" s="87"/>
      <c r="X14" s="87"/>
    </row>
    <row r="15" spans="2:24" x14ac:dyDescent="0.25">
      <c r="B15" s="75" t="s">
        <v>73</v>
      </c>
      <c r="C15" s="76">
        <v>3.9</v>
      </c>
      <c r="D15" s="76">
        <v>3.4333333333333331</v>
      </c>
      <c r="E15" s="76">
        <v>3.5666666666666669</v>
      </c>
      <c r="F15" s="76">
        <v>3.6</v>
      </c>
      <c r="G15" s="76">
        <v>3.3666666666666667</v>
      </c>
      <c r="H15" s="76">
        <v>3.3333333333333335</v>
      </c>
      <c r="I15" s="76">
        <v>3.3</v>
      </c>
      <c r="J15" s="76">
        <v>3.3333333333333335</v>
      </c>
      <c r="K15" s="76">
        <v>3.6333333333333333</v>
      </c>
      <c r="L15" s="76">
        <f>C15</f>
        <v>3.9</v>
      </c>
      <c r="M15" s="76">
        <f>I15</f>
        <v>3.3</v>
      </c>
      <c r="N15" s="76">
        <f t="shared" si="0"/>
        <v>0.60000000000000009</v>
      </c>
      <c r="U15" s="87"/>
      <c r="X15" s="87"/>
    </row>
    <row r="16" spans="2:24" x14ac:dyDescent="0.25">
      <c r="B16" s="75" t="s">
        <v>75</v>
      </c>
      <c r="C16" s="76">
        <v>4</v>
      </c>
      <c r="D16" s="76">
        <v>3.9666666666666668</v>
      </c>
      <c r="E16" s="76">
        <v>4.0666666666666664</v>
      </c>
      <c r="F16" s="76">
        <v>3.9666666666666668</v>
      </c>
      <c r="G16" s="76">
        <v>3.6666666666666665</v>
      </c>
      <c r="H16" s="76">
        <v>3.7333333333333334</v>
      </c>
      <c r="I16" s="76">
        <v>2.2666666666666666</v>
      </c>
      <c r="J16" s="76">
        <v>2.3666666666666667</v>
      </c>
      <c r="K16" s="76">
        <v>2.8</v>
      </c>
      <c r="L16" s="76">
        <f>E16</f>
        <v>4.0666666666666664</v>
      </c>
      <c r="M16" s="76">
        <f>I16</f>
        <v>2.2666666666666666</v>
      </c>
      <c r="N16" s="76">
        <f t="shared" si="0"/>
        <v>1.7999999999999998</v>
      </c>
      <c r="U16" s="87"/>
      <c r="X16" s="87"/>
    </row>
    <row r="18" spans="2:22" x14ac:dyDescent="0.25">
      <c r="B18" s="110" t="s">
        <v>54</v>
      </c>
      <c r="C18" s="113" t="s">
        <v>77</v>
      </c>
      <c r="D18" s="113" t="s">
        <v>78</v>
      </c>
      <c r="E18" s="111" t="s">
        <v>61</v>
      </c>
      <c r="F18" s="111"/>
      <c r="G18" s="111" t="s">
        <v>62</v>
      </c>
      <c r="H18" s="111"/>
      <c r="I18" s="111" t="s">
        <v>63</v>
      </c>
      <c r="J18" s="111"/>
      <c r="K18" s="111" t="s">
        <v>64</v>
      </c>
      <c r="L18" s="111"/>
      <c r="M18" s="111" t="s">
        <v>65</v>
      </c>
      <c r="N18" s="111"/>
      <c r="O18" s="111" t="s">
        <v>66</v>
      </c>
      <c r="P18" s="111"/>
      <c r="Q18" s="111" t="s">
        <v>67</v>
      </c>
      <c r="R18" s="111"/>
      <c r="S18" s="111" t="s">
        <v>68</v>
      </c>
      <c r="T18" s="111"/>
      <c r="U18" s="111" t="s">
        <v>69</v>
      </c>
      <c r="V18" s="111"/>
    </row>
    <row r="19" spans="2:22" x14ac:dyDescent="0.25">
      <c r="B19" s="110"/>
      <c r="C19" s="113"/>
      <c r="D19" s="113"/>
      <c r="E19" s="112" t="s">
        <v>79</v>
      </c>
      <c r="F19" s="112" t="s">
        <v>80</v>
      </c>
      <c r="G19" s="112" t="s">
        <v>79</v>
      </c>
      <c r="H19" s="112" t="s">
        <v>80</v>
      </c>
      <c r="I19" s="112" t="s">
        <v>79</v>
      </c>
      <c r="J19" s="112" t="s">
        <v>80</v>
      </c>
      <c r="K19" s="112" t="s">
        <v>79</v>
      </c>
      <c r="L19" s="112" t="s">
        <v>80</v>
      </c>
      <c r="M19" s="112" t="s">
        <v>79</v>
      </c>
      <c r="N19" s="112" t="s">
        <v>80</v>
      </c>
      <c r="O19" s="112" t="s">
        <v>79</v>
      </c>
      <c r="P19" s="112" t="s">
        <v>80</v>
      </c>
      <c r="Q19" s="112" t="s">
        <v>79</v>
      </c>
      <c r="R19" s="112" t="s">
        <v>80</v>
      </c>
      <c r="S19" s="112" t="s">
        <v>79</v>
      </c>
      <c r="T19" s="112" t="s">
        <v>80</v>
      </c>
      <c r="U19" s="112" t="s">
        <v>79</v>
      </c>
      <c r="V19" s="112" t="s">
        <v>80</v>
      </c>
    </row>
    <row r="20" spans="2:22" x14ac:dyDescent="0.25">
      <c r="B20" s="110"/>
      <c r="C20" s="113"/>
      <c r="D20" s="113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</row>
    <row r="21" spans="2:22" x14ac:dyDescent="0.25">
      <c r="B21" s="75" t="s">
        <v>83</v>
      </c>
      <c r="C21" s="77">
        <v>0.9</v>
      </c>
      <c r="D21" s="76">
        <f>(C21/C$32)</f>
        <v>9.3749999999999986E-2</v>
      </c>
      <c r="E21" s="76">
        <f t="shared" ref="E21:E28" si="1">(C6-M6)/N6</f>
        <v>0.64516129032258096</v>
      </c>
      <c r="F21" s="76">
        <f>(E21*D21)</f>
        <v>6.0483870967741958E-2</v>
      </c>
      <c r="G21" s="76">
        <f t="shared" ref="G21:G31" si="2">(D6-M6)/N6</f>
        <v>0.70967741935483875</v>
      </c>
      <c r="H21" s="76">
        <f>(G21*D21)</f>
        <v>6.6532258064516125E-2</v>
      </c>
      <c r="I21" s="76">
        <f t="shared" ref="I21:I31" si="3">(E6-M6)/N6</f>
        <v>0.80645161290322587</v>
      </c>
      <c r="J21" s="76">
        <f>(I21*D21)</f>
        <v>7.5604838709677408E-2</v>
      </c>
      <c r="K21" s="76">
        <f t="shared" ref="K21:K31" si="4">(F6-M6)/N6</f>
        <v>0.38709677419354832</v>
      </c>
      <c r="L21" s="76">
        <f>(K21*D21)</f>
        <v>3.629032258064515E-2</v>
      </c>
      <c r="M21" s="76">
        <f t="shared" ref="M21:M31" si="5">(G6-M6)/N6</f>
        <v>0.54838709677419384</v>
      </c>
      <c r="N21" s="76">
        <f>(M21*D21)</f>
        <v>5.1411290322580662E-2</v>
      </c>
      <c r="O21" s="76">
        <f t="shared" ref="O21:O31" si="6">(H6-M6)/N6</f>
        <v>1</v>
      </c>
      <c r="P21" s="76">
        <f>(O21*D21)</f>
        <v>9.3749999999999986E-2</v>
      </c>
      <c r="Q21" s="76">
        <f t="shared" ref="Q21:Q31" si="7">(I6-M6)/N6</f>
        <v>0</v>
      </c>
      <c r="R21" s="76">
        <f>(Q21*D21)</f>
        <v>0</v>
      </c>
      <c r="S21" s="76">
        <f t="shared" ref="S21:S31" si="8">(J6-M6)/N6</f>
        <v>0.32258064516129048</v>
      </c>
      <c r="T21" s="76">
        <f>(S21*D21)</f>
        <v>3.0241935483870979E-2</v>
      </c>
      <c r="U21" s="76">
        <f t="shared" ref="U21:U31" si="9">(K6-M6)/N6</f>
        <v>0.87096774193548365</v>
      </c>
      <c r="V21" s="76">
        <f>(U21*D21)</f>
        <v>8.1653225806451582E-2</v>
      </c>
    </row>
    <row r="22" spans="2:22" x14ac:dyDescent="0.25">
      <c r="B22" s="75" t="s">
        <v>84</v>
      </c>
      <c r="C22" s="77">
        <v>0.9</v>
      </c>
      <c r="D22" s="76">
        <f t="shared" ref="D22:D31" si="10">(C22/C$32)</f>
        <v>9.3749999999999986E-2</v>
      </c>
      <c r="E22" s="76">
        <f t="shared" si="1"/>
        <v>1</v>
      </c>
      <c r="F22" s="76">
        <f t="shared" ref="F22:F31" si="11">(E22*D22)</f>
        <v>9.3749999999999986E-2</v>
      </c>
      <c r="G22" s="76">
        <f t="shared" si="2"/>
        <v>0.48248496635593413</v>
      </c>
      <c r="H22" s="76">
        <f t="shared" ref="H22:H31" si="12">(G22*D22)</f>
        <v>4.523296559586882E-2</v>
      </c>
      <c r="I22" s="76">
        <f t="shared" si="3"/>
        <v>0.8047749983233855</v>
      </c>
      <c r="J22" s="76">
        <f t="shared" ref="J22:J31" si="13">(I22*D22)</f>
        <v>7.5447656092817381E-2</v>
      </c>
      <c r="K22" s="76">
        <f t="shared" si="4"/>
        <v>0.64455770907383814</v>
      </c>
      <c r="L22" s="76">
        <f t="shared" ref="L22:L31" si="14">(K22*D22)</f>
        <v>6.0427285225672318E-2</v>
      </c>
      <c r="M22" s="76">
        <f t="shared" si="5"/>
        <v>0.52719468848501105</v>
      </c>
      <c r="N22" s="76">
        <f t="shared" ref="N22:N31" si="15">(M22*D22)</f>
        <v>4.9424502045469776E-2</v>
      </c>
      <c r="O22" s="76">
        <f t="shared" si="6"/>
        <v>0.84724923434600852</v>
      </c>
      <c r="P22" s="76">
        <f t="shared" ref="P22:P31" si="16">(O22*D22)</f>
        <v>7.9429615719938285E-2</v>
      </c>
      <c r="Q22" s="76">
        <f t="shared" si="7"/>
        <v>0</v>
      </c>
      <c r="R22" s="76">
        <f t="shared" ref="R22:R31" si="17">(Q22*D22)</f>
        <v>0</v>
      </c>
      <c r="S22" s="76">
        <f t="shared" si="8"/>
        <v>0.11921847405718373</v>
      </c>
      <c r="T22" s="76">
        <f t="shared" ref="T22:T31" si="18">(S22*D22)</f>
        <v>1.1176731942860974E-2</v>
      </c>
      <c r="U22" s="76">
        <f t="shared" si="9"/>
        <v>0.17845885587821073</v>
      </c>
      <c r="V22" s="76">
        <f t="shared" ref="V22:V31" si="19">(U22*D22)</f>
        <v>1.6730517738582255E-2</v>
      </c>
    </row>
    <row r="23" spans="2:22" x14ac:dyDescent="0.25">
      <c r="B23" s="75" t="s">
        <v>72</v>
      </c>
      <c r="C23" s="77">
        <v>0.8</v>
      </c>
      <c r="D23" s="76">
        <f t="shared" si="10"/>
        <v>8.3333333333333329E-2</v>
      </c>
      <c r="E23" s="76">
        <f t="shared" si="1"/>
        <v>1</v>
      </c>
      <c r="F23" s="76">
        <f t="shared" si="11"/>
        <v>8.3333333333333329E-2</v>
      </c>
      <c r="G23" s="76">
        <f t="shared" si="2"/>
        <v>0</v>
      </c>
      <c r="H23" s="76">
        <f t="shared" si="12"/>
        <v>0</v>
      </c>
      <c r="I23" s="76">
        <f t="shared" si="3"/>
        <v>0.48615916955017208</v>
      </c>
      <c r="J23" s="76">
        <f t="shared" si="13"/>
        <v>4.0513264129181006E-2</v>
      </c>
      <c r="K23" s="76">
        <f t="shared" si="4"/>
        <v>0.36851211072664275</v>
      </c>
      <c r="L23" s="76">
        <f t="shared" si="14"/>
        <v>3.0709342560553562E-2</v>
      </c>
      <c r="M23" s="76">
        <f t="shared" si="5"/>
        <v>0.11072664359861599</v>
      </c>
      <c r="N23" s="76">
        <f t="shared" si="15"/>
        <v>9.2272202998846652E-3</v>
      </c>
      <c r="O23" s="76">
        <f t="shared" si="6"/>
        <v>0.55363321799307874</v>
      </c>
      <c r="P23" s="76">
        <f t="shared" si="16"/>
        <v>4.6136101499423224E-2</v>
      </c>
      <c r="Q23" s="76">
        <f t="shared" si="7"/>
        <v>0.26643598615916936</v>
      </c>
      <c r="R23" s="76">
        <f t="shared" si="17"/>
        <v>2.2202998846597446E-2</v>
      </c>
      <c r="S23" s="76">
        <f t="shared" si="8"/>
        <v>0.10553633217993068</v>
      </c>
      <c r="T23" s="76">
        <f t="shared" si="18"/>
        <v>8.7946943483275565E-3</v>
      </c>
      <c r="U23" s="76">
        <f t="shared" si="9"/>
        <v>8.3044982698961378E-2</v>
      </c>
      <c r="V23" s="76">
        <f t="shared" si="19"/>
        <v>6.9204152249134482E-3</v>
      </c>
    </row>
    <row r="24" spans="2:22" x14ac:dyDescent="0.25">
      <c r="B24" s="75" t="s">
        <v>34</v>
      </c>
      <c r="C24" s="77">
        <v>0.7</v>
      </c>
      <c r="D24" s="76">
        <f t="shared" si="10"/>
        <v>7.2916666666666657E-2</v>
      </c>
      <c r="E24" s="76">
        <f t="shared" si="1"/>
        <v>0</v>
      </c>
      <c r="F24" s="76">
        <f t="shared" si="11"/>
        <v>0</v>
      </c>
      <c r="G24" s="76">
        <f t="shared" si="2"/>
        <v>1</v>
      </c>
      <c r="H24" s="76">
        <f t="shared" si="12"/>
        <v>7.2916666666666657E-2</v>
      </c>
      <c r="I24" s="76">
        <f t="shared" si="3"/>
        <v>-6.4102564102564263E-2</v>
      </c>
      <c r="J24" s="76">
        <f t="shared" si="13"/>
        <v>-4.6741452991453103E-3</v>
      </c>
      <c r="K24" s="76">
        <f t="shared" si="4"/>
        <v>0.61965811965811979</v>
      </c>
      <c r="L24" s="76">
        <f t="shared" si="14"/>
        <v>4.5183404558404562E-2</v>
      </c>
      <c r="M24" s="76">
        <f t="shared" si="5"/>
        <v>0.99572649572649585</v>
      </c>
      <c r="N24" s="76">
        <f t="shared" si="15"/>
        <v>7.2605056980056981E-2</v>
      </c>
      <c r="O24" s="76">
        <f t="shared" si="6"/>
        <v>0.22649572649572661</v>
      </c>
      <c r="P24" s="76">
        <f t="shared" si="16"/>
        <v>1.6515313390313396E-2</v>
      </c>
      <c r="Q24" s="76">
        <f t="shared" si="7"/>
        <v>0.45299145299145283</v>
      </c>
      <c r="R24" s="76">
        <f t="shared" si="17"/>
        <v>3.3030626780626765E-2</v>
      </c>
      <c r="S24" s="76">
        <f t="shared" si="8"/>
        <v>0.54700854700854717</v>
      </c>
      <c r="T24" s="76">
        <f t="shared" si="18"/>
        <v>3.9886039886039892E-2</v>
      </c>
      <c r="U24" s="76">
        <f t="shared" si="9"/>
        <v>0.23931623931623916</v>
      </c>
      <c r="V24" s="76">
        <f t="shared" si="19"/>
        <v>1.7450142450142436E-2</v>
      </c>
    </row>
    <row r="25" spans="2:22" x14ac:dyDescent="0.25">
      <c r="B25" s="75" t="s">
        <v>35</v>
      </c>
      <c r="C25" s="77">
        <v>0.9</v>
      </c>
      <c r="D25" s="76">
        <f t="shared" si="10"/>
        <v>9.3749999999999986E-2</v>
      </c>
      <c r="E25" s="76">
        <f t="shared" si="1"/>
        <v>0.97023809523809512</v>
      </c>
      <c r="F25" s="76">
        <f t="shared" si="11"/>
        <v>9.0959821428571411E-2</v>
      </c>
      <c r="G25" s="76">
        <f t="shared" si="2"/>
        <v>0</v>
      </c>
      <c r="H25" s="76">
        <f t="shared" si="12"/>
        <v>0</v>
      </c>
      <c r="I25" s="76">
        <f t="shared" si="3"/>
        <v>0.97916666666666663</v>
      </c>
      <c r="J25" s="76">
        <f t="shared" si="13"/>
        <v>9.1796874999999986E-2</v>
      </c>
      <c r="K25" s="76">
        <f t="shared" si="4"/>
        <v>0.39732142857142855</v>
      </c>
      <c r="L25" s="76">
        <f t="shared" si="14"/>
        <v>3.7248883928571418E-2</v>
      </c>
      <c r="M25" s="76">
        <f t="shared" si="5"/>
        <v>4.9107142857142863E-2</v>
      </c>
      <c r="N25" s="76">
        <f t="shared" si="15"/>
        <v>4.603794642857143E-3</v>
      </c>
      <c r="O25" s="76">
        <f t="shared" si="6"/>
        <v>1</v>
      </c>
      <c r="P25" s="76">
        <f t="shared" si="16"/>
        <v>9.3749999999999986E-2</v>
      </c>
      <c r="Q25" s="76">
        <f t="shared" si="7"/>
        <v>0.16369047619047611</v>
      </c>
      <c r="R25" s="76">
        <f t="shared" si="17"/>
        <v>1.5345982142857133E-2</v>
      </c>
      <c r="S25" s="76">
        <f t="shared" si="8"/>
        <v>0.11458333333333326</v>
      </c>
      <c r="T25" s="76">
        <f t="shared" si="18"/>
        <v>1.0742187499999991E-2</v>
      </c>
      <c r="U25" s="76">
        <f t="shared" si="9"/>
        <v>0.5089285714285714</v>
      </c>
      <c r="V25" s="76">
        <f t="shared" si="19"/>
        <v>4.7712053571428562E-2</v>
      </c>
    </row>
    <row r="26" spans="2:22" x14ac:dyDescent="0.25">
      <c r="B26" s="75" t="s">
        <v>71</v>
      </c>
      <c r="C26" s="77">
        <v>0.9</v>
      </c>
      <c r="D26" s="76">
        <f t="shared" si="10"/>
        <v>9.3749999999999986E-2</v>
      </c>
      <c r="E26" s="76">
        <f t="shared" si="1"/>
        <v>1</v>
      </c>
      <c r="F26" s="76">
        <f t="shared" si="11"/>
        <v>9.3749999999999986E-2</v>
      </c>
      <c r="G26" s="76">
        <f t="shared" si="2"/>
        <v>0.36118973149687061</v>
      </c>
      <c r="H26" s="76">
        <f t="shared" si="12"/>
        <v>3.3861537327831613E-2</v>
      </c>
      <c r="I26" s="76">
        <f t="shared" si="3"/>
        <v>0</v>
      </c>
      <c r="J26" s="76">
        <f t="shared" si="13"/>
        <v>0</v>
      </c>
      <c r="K26" s="76">
        <f t="shared" si="4"/>
        <v>0.85981735822801719</v>
      </c>
      <c r="L26" s="76">
        <f t="shared" si="14"/>
        <v>8.0607877333876601E-2</v>
      </c>
      <c r="M26" s="76">
        <f t="shared" si="5"/>
        <v>0.85378976578831389</v>
      </c>
      <c r="N26" s="76">
        <f t="shared" si="15"/>
        <v>8.004279054265441E-2</v>
      </c>
      <c r="O26" s="76">
        <f t="shared" si="6"/>
        <v>0.83181479515918533</v>
      </c>
      <c r="P26" s="76">
        <f t="shared" si="16"/>
        <v>7.7982637046173614E-2</v>
      </c>
      <c r="Q26" s="76">
        <f t="shared" si="7"/>
        <v>0.90413170081426086</v>
      </c>
      <c r="R26" s="76">
        <f t="shared" si="17"/>
        <v>8.4762346951336942E-2</v>
      </c>
      <c r="S26" s="76">
        <f t="shared" si="8"/>
        <v>0.8830335550474101</v>
      </c>
      <c r="T26" s="76">
        <f t="shared" si="18"/>
        <v>8.2784395785694687E-2</v>
      </c>
      <c r="U26" s="76">
        <f t="shared" si="9"/>
        <v>0.87693714709122006</v>
      </c>
      <c r="V26" s="76">
        <f t="shared" si="19"/>
        <v>8.221285753980187E-2</v>
      </c>
    </row>
    <row r="27" spans="2:22" x14ac:dyDescent="0.25">
      <c r="B27" s="75" t="s">
        <v>86</v>
      </c>
      <c r="C27" s="77">
        <v>0.9</v>
      </c>
      <c r="D27" s="76">
        <f t="shared" si="10"/>
        <v>9.3749999999999986E-2</v>
      </c>
      <c r="E27" s="76">
        <f t="shared" si="1"/>
        <v>0</v>
      </c>
      <c r="F27" s="76">
        <f t="shared" si="11"/>
        <v>0</v>
      </c>
      <c r="G27" s="76">
        <f t="shared" si="2"/>
        <v>0.44285714285714217</v>
      </c>
      <c r="H27" s="76">
        <f t="shared" si="12"/>
        <v>4.1517857142857072E-2</v>
      </c>
      <c r="I27" s="76">
        <f t="shared" si="3"/>
        <v>0.90714285714285658</v>
      </c>
      <c r="J27" s="76">
        <f t="shared" si="13"/>
        <v>8.5044642857142791E-2</v>
      </c>
      <c r="K27" s="76">
        <f t="shared" si="4"/>
        <v>0.11964285714285741</v>
      </c>
      <c r="L27" s="76">
        <f t="shared" si="14"/>
        <v>1.1216517857142881E-2</v>
      </c>
      <c r="M27" s="76">
        <f t="shared" si="5"/>
        <v>0.53035714285714253</v>
      </c>
      <c r="N27" s="76">
        <f t="shared" si="15"/>
        <v>4.9720982142857105E-2</v>
      </c>
      <c r="O27" s="76">
        <f t="shared" si="6"/>
        <v>1</v>
      </c>
      <c r="P27" s="76">
        <f t="shared" si="16"/>
        <v>9.3749999999999986E-2</v>
      </c>
      <c r="Q27" s="76">
        <f t="shared" si="7"/>
        <v>8.9285714285709181E-3</v>
      </c>
      <c r="R27" s="76">
        <f t="shared" si="17"/>
        <v>8.3705357142852346E-4</v>
      </c>
      <c r="S27" s="76">
        <f t="shared" si="8"/>
        <v>0.38750000000000023</v>
      </c>
      <c r="T27" s="76">
        <f t="shared" si="18"/>
        <v>3.6328125000000017E-2</v>
      </c>
      <c r="U27" s="76">
        <f t="shared" si="9"/>
        <v>0.8660714285714286</v>
      </c>
      <c r="V27" s="76">
        <f t="shared" si="19"/>
        <v>8.1194196428571425E-2</v>
      </c>
    </row>
    <row r="28" spans="2:22" x14ac:dyDescent="0.25">
      <c r="B28" s="75" t="s">
        <v>74</v>
      </c>
      <c r="C28" s="77">
        <v>0.9</v>
      </c>
      <c r="D28" s="76">
        <f t="shared" si="10"/>
        <v>9.3749999999999986E-2</v>
      </c>
      <c r="E28" s="76">
        <f t="shared" si="1"/>
        <v>0.93103448275862044</v>
      </c>
      <c r="F28" s="76">
        <f t="shared" si="11"/>
        <v>8.7284482758620649E-2</v>
      </c>
      <c r="G28" s="76">
        <f t="shared" si="2"/>
        <v>0.79310344827586188</v>
      </c>
      <c r="H28" s="76">
        <f t="shared" si="12"/>
        <v>7.4353448275862044E-2</v>
      </c>
      <c r="I28" s="76">
        <f t="shared" si="3"/>
        <v>1</v>
      </c>
      <c r="J28" s="76">
        <f t="shared" si="13"/>
        <v>9.3749999999999986E-2</v>
      </c>
      <c r="K28" s="76">
        <f t="shared" si="4"/>
        <v>0.68965517241379315</v>
      </c>
      <c r="L28" s="76">
        <f t="shared" si="14"/>
        <v>6.4655172413793094E-2</v>
      </c>
      <c r="M28" s="76">
        <f t="shared" si="5"/>
        <v>0.93103448275862044</v>
      </c>
      <c r="N28" s="76">
        <f t="shared" si="15"/>
        <v>8.7284482758620649E-2</v>
      </c>
      <c r="O28" s="76">
        <f t="shared" si="6"/>
        <v>0.87931034482758597</v>
      </c>
      <c r="P28" s="76">
        <f t="shared" si="16"/>
        <v>8.2435344827586174E-2</v>
      </c>
      <c r="Q28" s="76">
        <f t="shared" si="7"/>
        <v>0</v>
      </c>
      <c r="R28" s="76">
        <f t="shared" si="17"/>
        <v>0</v>
      </c>
      <c r="S28" s="76">
        <f t="shared" si="8"/>
        <v>0.15517241379310334</v>
      </c>
      <c r="T28" s="76">
        <f t="shared" si="18"/>
        <v>1.4547413793103436E-2</v>
      </c>
      <c r="U28" s="76">
        <f t="shared" si="9"/>
        <v>0.81034482758620663</v>
      </c>
      <c r="V28" s="76">
        <f t="shared" si="19"/>
        <v>7.5969827586206864E-2</v>
      </c>
    </row>
    <row r="29" spans="2:22" x14ac:dyDescent="0.25">
      <c r="B29" s="75" t="s">
        <v>76</v>
      </c>
      <c r="C29" s="77">
        <v>0.9</v>
      </c>
      <c r="D29" s="76">
        <f t="shared" si="10"/>
        <v>9.3749999999999986E-2</v>
      </c>
      <c r="E29" s="76">
        <f t="shared" ref="E29:E31" si="20">(C14-M14)/N14</f>
        <v>0.79310344827586188</v>
      </c>
      <c r="F29" s="76">
        <f t="shared" si="11"/>
        <v>7.4353448275862044E-2</v>
      </c>
      <c r="G29" s="76">
        <f t="shared" si="2"/>
        <v>0.48275862068965525</v>
      </c>
      <c r="H29" s="76">
        <f t="shared" si="12"/>
        <v>4.5258620689655173E-2</v>
      </c>
      <c r="I29" s="76">
        <f t="shared" si="3"/>
        <v>1</v>
      </c>
      <c r="J29" s="76">
        <f t="shared" si="13"/>
        <v>9.3749999999999986E-2</v>
      </c>
      <c r="K29" s="76">
        <f t="shared" si="4"/>
        <v>0.72413793103448287</v>
      </c>
      <c r="L29" s="76">
        <f t="shared" si="14"/>
        <v>6.7887931034482762E-2</v>
      </c>
      <c r="M29" s="76">
        <f t="shared" si="5"/>
        <v>0.58620689655172431</v>
      </c>
      <c r="N29" s="76">
        <f t="shared" si="15"/>
        <v>5.4956896551724144E-2</v>
      </c>
      <c r="O29" s="76">
        <f t="shared" si="6"/>
        <v>0.68965517241379337</v>
      </c>
      <c r="P29" s="76">
        <f t="shared" si="16"/>
        <v>6.4655172413793122E-2</v>
      </c>
      <c r="Q29" s="76">
        <f t="shared" si="7"/>
        <v>0</v>
      </c>
      <c r="R29" s="76">
        <f t="shared" si="17"/>
        <v>0</v>
      </c>
      <c r="S29" s="76">
        <f t="shared" si="8"/>
        <v>0.27586206896551713</v>
      </c>
      <c r="T29" s="76">
        <f t="shared" si="18"/>
        <v>2.5862068965517227E-2</v>
      </c>
      <c r="U29" s="76">
        <f t="shared" si="9"/>
        <v>0.5517241379310347</v>
      </c>
      <c r="V29" s="76">
        <f t="shared" si="19"/>
        <v>5.1724137931034496E-2</v>
      </c>
    </row>
    <row r="30" spans="2:22" x14ac:dyDescent="0.25">
      <c r="B30" s="75" t="s">
        <v>73</v>
      </c>
      <c r="C30" s="77">
        <v>0.9</v>
      </c>
      <c r="D30" s="76">
        <f t="shared" si="10"/>
        <v>9.3749999999999986E-2</v>
      </c>
      <c r="E30" s="76">
        <f t="shared" si="20"/>
        <v>1</v>
      </c>
      <c r="F30" s="76">
        <f t="shared" si="11"/>
        <v>9.3749999999999986E-2</v>
      </c>
      <c r="G30" s="76">
        <f t="shared" si="2"/>
        <v>0.22222222222222213</v>
      </c>
      <c r="H30" s="76">
        <f t="shared" si="12"/>
        <v>2.0833333333333322E-2</v>
      </c>
      <c r="I30" s="76">
        <f t="shared" si="3"/>
        <v>0.44444444444444503</v>
      </c>
      <c r="J30" s="76">
        <f t="shared" si="13"/>
        <v>4.1666666666666713E-2</v>
      </c>
      <c r="K30" s="76">
        <f t="shared" si="4"/>
        <v>0.50000000000000033</v>
      </c>
      <c r="L30" s="76">
        <f t="shared" si="14"/>
        <v>4.6875000000000028E-2</v>
      </c>
      <c r="M30" s="76">
        <f t="shared" si="5"/>
        <v>0.11111111111111144</v>
      </c>
      <c r="N30" s="76">
        <f t="shared" si="15"/>
        <v>1.0416666666666696E-2</v>
      </c>
      <c r="O30" s="76">
        <f t="shared" si="6"/>
        <v>5.5555555555556087E-2</v>
      </c>
      <c r="P30" s="76">
        <f t="shared" si="16"/>
        <v>5.2083333333333825E-3</v>
      </c>
      <c r="Q30" s="76">
        <f t="shared" si="7"/>
        <v>0</v>
      </c>
      <c r="R30" s="76">
        <f t="shared" si="17"/>
        <v>0</v>
      </c>
      <c r="S30" s="76">
        <f t="shared" si="8"/>
        <v>5.5555555555556087E-2</v>
      </c>
      <c r="T30" s="76">
        <f t="shared" si="18"/>
        <v>5.2083333333333825E-3</v>
      </c>
      <c r="U30" s="76">
        <f t="shared" si="9"/>
        <v>0.55555555555555569</v>
      </c>
      <c r="V30" s="76">
        <f t="shared" si="19"/>
        <v>5.2083333333333336E-2</v>
      </c>
    </row>
    <row r="31" spans="2:22" x14ac:dyDescent="0.25">
      <c r="B31" s="75" t="s">
        <v>75</v>
      </c>
      <c r="C31" s="77">
        <v>0.9</v>
      </c>
      <c r="D31" s="76">
        <f t="shared" si="10"/>
        <v>9.3749999999999986E-2</v>
      </c>
      <c r="E31" s="76">
        <f t="shared" si="20"/>
        <v>0.96296296296296313</v>
      </c>
      <c r="F31" s="76">
        <f t="shared" si="11"/>
        <v>9.0277777777777776E-2</v>
      </c>
      <c r="G31" s="76">
        <f t="shared" si="2"/>
        <v>0.94444444444444464</v>
      </c>
      <c r="H31" s="76">
        <f t="shared" si="12"/>
        <v>8.8541666666666671E-2</v>
      </c>
      <c r="I31" s="76">
        <f t="shared" si="3"/>
        <v>1</v>
      </c>
      <c r="J31" s="76">
        <f t="shared" si="13"/>
        <v>9.3749999999999986E-2</v>
      </c>
      <c r="K31" s="76">
        <f t="shared" si="4"/>
        <v>0.94444444444444464</v>
      </c>
      <c r="L31" s="76">
        <f t="shared" si="14"/>
        <v>8.8541666666666671E-2</v>
      </c>
      <c r="M31" s="76">
        <f t="shared" si="5"/>
        <v>0.77777777777777779</v>
      </c>
      <c r="N31" s="76">
        <f t="shared" si="15"/>
        <v>7.2916666666666657E-2</v>
      </c>
      <c r="O31" s="76">
        <f t="shared" si="6"/>
        <v>0.81481481481481499</v>
      </c>
      <c r="P31" s="76">
        <f t="shared" si="16"/>
        <v>7.6388888888888895E-2</v>
      </c>
      <c r="Q31" s="76">
        <f t="shared" si="7"/>
        <v>0</v>
      </c>
      <c r="R31" s="76">
        <f t="shared" si="17"/>
        <v>0</v>
      </c>
      <c r="S31" s="76">
        <f t="shared" si="8"/>
        <v>5.5555555555555608E-2</v>
      </c>
      <c r="T31" s="76">
        <f t="shared" si="18"/>
        <v>5.2083333333333374E-3</v>
      </c>
      <c r="U31" s="76">
        <f t="shared" si="9"/>
        <v>0.29629629629629628</v>
      </c>
      <c r="V31" s="76">
        <f t="shared" si="19"/>
        <v>2.7777777777777773E-2</v>
      </c>
    </row>
    <row r="32" spans="2:22" x14ac:dyDescent="0.25">
      <c r="B32" s="75" t="s">
        <v>14</v>
      </c>
      <c r="C32" s="77">
        <f>SUM(C21:C31)</f>
        <v>9.6000000000000014</v>
      </c>
      <c r="D32" s="77"/>
      <c r="E32" s="77"/>
      <c r="F32" s="76">
        <f>SUM(F21:F31)</f>
        <v>0.76794273454190709</v>
      </c>
      <c r="G32" s="77"/>
      <c r="H32" s="76">
        <f>SUM(H21:H31)</f>
        <v>0.4890483537632575</v>
      </c>
      <c r="I32" s="77"/>
      <c r="J32" s="76">
        <f>SUM(J21:J31)</f>
        <v>0.68664979815633997</v>
      </c>
      <c r="K32" s="77"/>
      <c r="L32" s="76">
        <f>SUM(L21:L31)</f>
        <v>0.56964340415980896</v>
      </c>
      <c r="M32" s="77"/>
      <c r="N32" s="76">
        <f>SUM(N21:N31)</f>
        <v>0.54261034962003885</v>
      </c>
      <c r="O32" s="77"/>
      <c r="P32" s="76">
        <f>SUM(P21:P31)</f>
        <v>0.73000140711945005</v>
      </c>
      <c r="Q32" s="77"/>
      <c r="R32" s="76">
        <f>SUM(R21:R31)</f>
        <v>0.15617900829284681</v>
      </c>
      <c r="S32" s="77"/>
      <c r="T32" s="76">
        <f>SUM(T21:T31)</f>
        <v>0.27078025937208144</v>
      </c>
      <c r="U32" s="77"/>
      <c r="V32" s="76">
        <f>SUM(V21:V31)</f>
        <v>0.54142848538824406</v>
      </c>
    </row>
    <row r="33" spans="2:14" x14ac:dyDescent="0.25">
      <c r="F33" s="78" t="s">
        <v>81</v>
      </c>
      <c r="N33" s="79"/>
    </row>
    <row r="34" spans="2:14" x14ac:dyDescent="0.25">
      <c r="B34" s="73" t="s">
        <v>82</v>
      </c>
      <c r="C34" s="73" t="s">
        <v>89</v>
      </c>
    </row>
  </sheetData>
  <mergeCells count="36">
    <mergeCell ref="U19:U20"/>
    <mergeCell ref="V19:V20"/>
    <mergeCell ref="O19:O20"/>
    <mergeCell ref="P19:P20"/>
    <mergeCell ref="Q19:Q20"/>
    <mergeCell ref="R19:R20"/>
    <mergeCell ref="S19:S20"/>
    <mergeCell ref="T19:T20"/>
    <mergeCell ref="Q18:R18"/>
    <mergeCell ref="I19:I20"/>
    <mergeCell ref="J19:J20"/>
    <mergeCell ref="K19:K20"/>
    <mergeCell ref="L19:L20"/>
    <mergeCell ref="M19:M20"/>
    <mergeCell ref="S18:T18"/>
    <mergeCell ref="U18:V18"/>
    <mergeCell ref="B18:B20"/>
    <mergeCell ref="C18:C20"/>
    <mergeCell ref="D18:D20"/>
    <mergeCell ref="E18:F18"/>
    <mergeCell ref="G18:H18"/>
    <mergeCell ref="I18:J18"/>
    <mergeCell ref="E19:E20"/>
    <mergeCell ref="F19:F20"/>
    <mergeCell ref="G19:G20"/>
    <mergeCell ref="H19:H20"/>
    <mergeCell ref="N19:N20"/>
    <mergeCell ref="K18:L18"/>
    <mergeCell ref="M18:N18"/>
    <mergeCell ref="O18:P18"/>
    <mergeCell ref="B2:N2"/>
    <mergeCell ref="B4:B5"/>
    <mergeCell ref="C4:K4"/>
    <mergeCell ref="L4:L5"/>
    <mergeCell ref="M4:M5"/>
    <mergeCell ref="N4:N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3AC6-7228-4A2D-BAC0-3D9F1CB2AA92}">
  <dimension ref="A1:L32"/>
  <sheetViews>
    <sheetView workbookViewId="0">
      <pane ySplit="1" topLeftCell="A12" activePane="bottomLeft" state="frozen"/>
      <selection pane="bottomLeft" activeCell="B32" sqref="B32"/>
    </sheetView>
  </sheetViews>
  <sheetFormatPr defaultRowHeight="15" x14ac:dyDescent="0.25"/>
  <cols>
    <col min="6" max="6" width="9.85546875" bestFit="1" customWidth="1"/>
    <col min="7" max="7" width="11.5703125" bestFit="1" customWidth="1"/>
    <col min="8" max="8" width="12.5703125" bestFit="1" customWidth="1"/>
  </cols>
  <sheetData>
    <row r="1" spans="1:12" x14ac:dyDescent="0.25">
      <c r="B1" s="83" t="s">
        <v>72</v>
      </c>
      <c r="C1" s="83" t="s">
        <v>34</v>
      </c>
      <c r="D1" s="83" t="s">
        <v>35</v>
      </c>
      <c r="E1" s="83" t="s">
        <v>83</v>
      </c>
      <c r="F1" s="83" t="s">
        <v>84</v>
      </c>
      <c r="G1" s="83" t="s">
        <v>71</v>
      </c>
      <c r="H1" s="83" t="s">
        <v>86</v>
      </c>
      <c r="I1" s="83" t="s">
        <v>85</v>
      </c>
      <c r="J1" s="83" t="s">
        <v>87</v>
      </c>
      <c r="K1" s="83" t="s">
        <v>88</v>
      </c>
      <c r="L1" s="83" t="s">
        <v>70</v>
      </c>
    </row>
    <row r="2" spans="1:12" x14ac:dyDescent="0.25">
      <c r="A2">
        <v>1</v>
      </c>
      <c r="B2">
        <v>1</v>
      </c>
      <c r="C2">
        <v>0.8</v>
      </c>
      <c r="D2">
        <v>1</v>
      </c>
      <c r="E2">
        <v>1</v>
      </c>
      <c r="F2">
        <v>1</v>
      </c>
      <c r="G2">
        <v>1</v>
      </c>
      <c r="H2">
        <v>0.9</v>
      </c>
      <c r="I2">
        <v>1</v>
      </c>
      <c r="J2">
        <v>1</v>
      </c>
      <c r="K2">
        <v>1</v>
      </c>
      <c r="L2">
        <v>1</v>
      </c>
    </row>
    <row r="3" spans="1:12" x14ac:dyDescent="0.25">
      <c r="A3">
        <v>2</v>
      </c>
      <c r="B3">
        <v>1</v>
      </c>
      <c r="C3">
        <v>0.9</v>
      </c>
      <c r="D3">
        <v>0.9</v>
      </c>
      <c r="E3">
        <v>0.9</v>
      </c>
      <c r="F3">
        <v>0.9</v>
      </c>
      <c r="G3">
        <v>0.9</v>
      </c>
      <c r="H3">
        <v>1</v>
      </c>
      <c r="I3">
        <v>1</v>
      </c>
      <c r="J3">
        <v>1</v>
      </c>
      <c r="K3">
        <v>0.8</v>
      </c>
      <c r="L3">
        <v>1</v>
      </c>
    </row>
    <row r="4" spans="1:12" x14ac:dyDescent="0.25">
      <c r="A4">
        <v>3</v>
      </c>
      <c r="B4">
        <v>0.9</v>
      </c>
      <c r="C4">
        <v>0.8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</row>
    <row r="5" spans="1:12" x14ac:dyDescent="0.25">
      <c r="A5">
        <v>4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</row>
    <row r="6" spans="1:12" x14ac:dyDescent="0.25">
      <c r="A6">
        <v>5</v>
      </c>
      <c r="B6">
        <v>0.2</v>
      </c>
      <c r="C6">
        <v>0</v>
      </c>
      <c r="D6">
        <v>1</v>
      </c>
      <c r="E6">
        <v>0.5</v>
      </c>
      <c r="F6">
        <v>0.5</v>
      </c>
      <c r="G6">
        <v>1</v>
      </c>
      <c r="H6">
        <v>0.7</v>
      </c>
      <c r="I6">
        <v>0.8</v>
      </c>
      <c r="J6">
        <v>0.8</v>
      </c>
      <c r="K6">
        <v>0.9</v>
      </c>
      <c r="L6">
        <v>0.9</v>
      </c>
    </row>
    <row r="7" spans="1:12" x14ac:dyDescent="0.25">
      <c r="A7">
        <v>6</v>
      </c>
      <c r="B7">
        <v>0.6</v>
      </c>
      <c r="C7">
        <v>0.4</v>
      </c>
      <c r="D7">
        <v>0.7</v>
      </c>
      <c r="E7">
        <v>0.7</v>
      </c>
      <c r="F7">
        <v>0.6</v>
      </c>
      <c r="G7">
        <v>0.8</v>
      </c>
      <c r="H7">
        <v>0.7</v>
      </c>
      <c r="I7">
        <v>0.8</v>
      </c>
      <c r="J7">
        <v>0.8</v>
      </c>
      <c r="K7">
        <v>0.8</v>
      </c>
      <c r="L7">
        <v>0.8</v>
      </c>
    </row>
    <row r="8" spans="1:12" x14ac:dyDescent="0.25">
      <c r="A8">
        <v>7</v>
      </c>
      <c r="B8">
        <v>0.2</v>
      </c>
      <c r="C8">
        <v>0</v>
      </c>
      <c r="D8">
        <v>1</v>
      </c>
      <c r="E8">
        <v>0.6</v>
      </c>
      <c r="F8">
        <v>1</v>
      </c>
      <c r="G8">
        <v>1</v>
      </c>
      <c r="H8">
        <v>0.9</v>
      </c>
      <c r="I8">
        <v>0.9</v>
      </c>
      <c r="J8">
        <v>1</v>
      </c>
      <c r="K8">
        <v>0.7</v>
      </c>
      <c r="L8">
        <v>1</v>
      </c>
    </row>
    <row r="9" spans="1:12" x14ac:dyDescent="0.25">
      <c r="A9">
        <v>8</v>
      </c>
      <c r="B9">
        <v>0.3</v>
      </c>
      <c r="C9">
        <v>0</v>
      </c>
      <c r="D9">
        <v>0.8</v>
      </c>
      <c r="E9">
        <v>1</v>
      </c>
      <c r="F9">
        <v>1</v>
      </c>
      <c r="G9">
        <v>1</v>
      </c>
      <c r="H9">
        <v>1</v>
      </c>
      <c r="I9">
        <v>0.9</v>
      </c>
      <c r="J9">
        <v>1</v>
      </c>
      <c r="K9">
        <v>1</v>
      </c>
      <c r="L9">
        <v>1</v>
      </c>
    </row>
    <row r="10" spans="1:12" x14ac:dyDescent="0.25">
      <c r="A10">
        <v>9</v>
      </c>
      <c r="B10">
        <v>0.7</v>
      </c>
      <c r="C10">
        <v>0.6</v>
      </c>
      <c r="D10">
        <v>0.8</v>
      </c>
      <c r="E10">
        <v>0.9</v>
      </c>
      <c r="F10">
        <v>0.9</v>
      </c>
      <c r="G10">
        <v>1</v>
      </c>
      <c r="H10">
        <v>1</v>
      </c>
      <c r="I10">
        <v>0.9</v>
      </c>
      <c r="J10">
        <v>1</v>
      </c>
      <c r="K10">
        <v>0.8</v>
      </c>
      <c r="L10">
        <v>0.7</v>
      </c>
    </row>
    <row r="11" spans="1:12" x14ac:dyDescent="0.25">
      <c r="A11">
        <v>10</v>
      </c>
      <c r="B11">
        <v>0.8</v>
      </c>
      <c r="C11">
        <v>0.7</v>
      </c>
      <c r="D11">
        <v>0.7</v>
      </c>
      <c r="E11">
        <v>0.8</v>
      </c>
      <c r="F11">
        <v>0.8</v>
      </c>
      <c r="G11">
        <v>0.8</v>
      </c>
      <c r="H11">
        <v>0.7</v>
      </c>
      <c r="I11">
        <v>0.8</v>
      </c>
      <c r="J11">
        <v>0.8</v>
      </c>
      <c r="K11">
        <v>0.8</v>
      </c>
      <c r="L11">
        <v>0.8</v>
      </c>
    </row>
    <row r="12" spans="1:12" x14ac:dyDescent="0.25">
      <c r="A12">
        <v>11</v>
      </c>
      <c r="B12">
        <v>1</v>
      </c>
      <c r="C12">
        <v>0.8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</row>
    <row r="13" spans="1:12" x14ac:dyDescent="0.25">
      <c r="A13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</row>
    <row r="14" spans="1:12" x14ac:dyDescent="0.25">
      <c r="A14">
        <v>13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</row>
    <row r="15" spans="1:12" x14ac:dyDescent="0.25">
      <c r="A15">
        <v>14</v>
      </c>
      <c r="B15">
        <v>0.1</v>
      </c>
      <c r="C15">
        <v>0.1</v>
      </c>
      <c r="D15">
        <v>0.2</v>
      </c>
      <c r="E15">
        <v>0.4</v>
      </c>
      <c r="F15">
        <v>0.3</v>
      </c>
      <c r="G15">
        <v>0.4</v>
      </c>
      <c r="H15">
        <v>0.5</v>
      </c>
      <c r="I15">
        <v>0.3</v>
      </c>
      <c r="J15">
        <v>0.4</v>
      </c>
      <c r="K15">
        <v>0.4</v>
      </c>
      <c r="L15">
        <v>0.4</v>
      </c>
    </row>
    <row r="16" spans="1:12" x14ac:dyDescent="0.25">
      <c r="A16">
        <v>15</v>
      </c>
      <c r="B16">
        <v>0.8</v>
      </c>
      <c r="C16">
        <v>0.9</v>
      </c>
      <c r="D16">
        <v>0.9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>
        <v>16</v>
      </c>
      <c r="B17">
        <v>0.9</v>
      </c>
      <c r="C17">
        <v>0.8</v>
      </c>
      <c r="D17">
        <v>1</v>
      </c>
      <c r="E17">
        <v>0.9</v>
      </c>
      <c r="F17">
        <v>1</v>
      </c>
      <c r="G17">
        <v>1</v>
      </c>
      <c r="H17">
        <v>0.9</v>
      </c>
      <c r="I17">
        <v>1</v>
      </c>
      <c r="J17">
        <v>1</v>
      </c>
      <c r="K17">
        <v>1</v>
      </c>
      <c r="L17">
        <v>0.9</v>
      </c>
    </row>
    <row r="18" spans="1:12" x14ac:dyDescent="0.25">
      <c r="A18">
        <v>17</v>
      </c>
      <c r="B18">
        <v>0.8</v>
      </c>
      <c r="C18">
        <v>0.7</v>
      </c>
      <c r="D18">
        <v>1</v>
      </c>
      <c r="E18">
        <v>0.9</v>
      </c>
      <c r="F18">
        <v>1</v>
      </c>
      <c r="G18">
        <v>0.8</v>
      </c>
      <c r="H18">
        <v>0.9</v>
      </c>
      <c r="I18">
        <v>1</v>
      </c>
      <c r="J18">
        <v>1</v>
      </c>
      <c r="K18">
        <v>1</v>
      </c>
      <c r="L18">
        <v>1</v>
      </c>
    </row>
    <row r="19" spans="1:12" x14ac:dyDescent="0.25">
      <c r="A19">
        <v>18</v>
      </c>
      <c r="B19">
        <v>0.8</v>
      </c>
      <c r="C19">
        <v>0.7</v>
      </c>
      <c r="D19">
        <v>1</v>
      </c>
      <c r="E19">
        <v>0.9</v>
      </c>
      <c r="F19">
        <v>1</v>
      </c>
      <c r="G19">
        <v>0.8</v>
      </c>
      <c r="H19">
        <v>0.9</v>
      </c>
      <c r="I19">
        <v>1</v>
      </c>
      <c r="J19">
        <v>1</v>
      </c>
      <c r="K19">
        <v>1</v>
      </c>
      <c r="L19">
        <v>1</v>
      </c>
    </row>
    <row r="20" spans="1:12" x14ac:dyDescent="0.25">
      <c r="A20">
        <v>19</v>
      </c>
      <c r="B20">
        <v>1</v>
      </c>
      <c r="C20">
        <v>0.9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</row>
    <row r="21" spans="1:12" x14ac:dyDescent="0.25">
      <c r="A21">
        <v>20</v>
      </c>
      <c r="B21">
        <v>1</v>
      </c>
      <c r="C21">
        <v>1</v>
      </c>
      <c r="D21">
        <v>1</v>
      </c>
      <c r="E21">
        <v>1</v>
      </c>
      <c r="F21">
        <v>1</v>
      </c>
      <c r="G21">
        <v>0.9</v>
      </c>
      <c r="H21">
        <v>0.9</v>
      </c>
      <c r="I21">
        <v>1</v>
      </c>
      <c r="J21">
        <v>1</v>
      </c>
      <c r="K21">
        <v>1</v>
      </c>
      <c r="L21">
        <v>1</v>
      </c>
    </row>
    <row r="22" spans="1:12" x14ac:dyDescent="0.25">
      <c r="A22">
        <v>21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</row>
    <row r="23" spans="1:12" x14ac:dyDescent="0.25">
      <c r="A23">
        <v>22</v>
      </c>
      <c r="B23">
        <v>1</v>
      </c>
      <c r="C23">
        <v>0.9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</row>
    <row r="24" spans="1:12" x14ac:dyDescent="0.25">
      <c r="A24">
        <v>23</v>
      </c>
      <c r="B24">
        <v>0.8</v>
      </c>
      <c r="C24">
        <v>0.5</v>
      </c>
      <c r="D24">
        <v>0.5</v>
      </c>
      <c r="E24">
        <v>0.6</v>
      </c>
      <c r="F24">
        <v>0.5</v>
      </c>
      <c r="G24">
        <v>0.5</v>
      </c>
      <c r="H24">
        <v>0.4</v>
      </c>
      <c r="I24">
        <v>0.6</v>
      </c>
      <c r="J24">
        <v>0.5</v>
      </c>
      <c r="K24">
        <v>0.7</v>
      </c>
      <c r="L24">
        <v>0.8</v>
      </c>
    </row>
    <row r="25" spans="1:12" x14ac:dyDescent="0.25">
      <c r="A25">
        <v>24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0.9</v>
      </c>
      <c r="L25">
        <v>1</v>
      </c>
    </row>
    <row r="26" spans="1:12" x14ac:dyDescent="0.25">
      <c r="A26">
        <v>25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</row>
    <row r="27" spans="1:12" x14ac:dyDescent="0.25">
      <c r="A27">
        <v>26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</row>
    <row r="28" spans="1:12" x14ac:dyDescent="0.25">
      <c r="A28">
        <v>27</v>
      </c>
      <c r="B28">
        <v>0.3</v>
      </c>
      <c r="C28">
        <v>0.3</v>
      </c>
      <c r="D28">
        <v>0.4</v>
      </c>
      <c r="E28">
        <v>0.6</v>
      </c>
      <c r="F28">
        <v>1</v>
      </c>
      <c r="G28">
        <v>0.9</v>
      </c>
      <c r="H28">
        <v>0.4</v>
      </c>
      <c r="I28">
        <v>0.5</v>
      </c>
      <c r="J28">
        <v>0.7</v>
      </c>
      <c r="K28">
        <v>0.7</v>
      </c>
      <c r="L28">
        <v>0.8</v>
      </c>
    </row>
    <row r="29" spans="1:12" x14ac:dyDescent="0.25">
      <c r="A29">
        <v>28</v>
      </c>
      <c r="B29">
        <v>1</v>
      </c>
      <c r="C29">
        <v>0.9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</row>
    <row r="30" spans="1:12" x14ac:dyDescent="0.25">
      <c r="A30">
        <v>29</v>
      </c>
      <c r="B30">
        <v>0.1</v>
      </c>
      <c r="C30">
        <v>0</v>
      </c>
      <c r="D30">
        <v>0.8</v>
      </c>
      <c r="E30">
        <v>1</v>
      </c>
      <c r="F30">
        <v>0.9</v>
      </c>
      <c r="G30">
        <v>0.9</v>
      </c>
      <c r="H30">
        <v>0.9</v>
      </c>
      <c r="I30">
        <v>0.8</v>
      </c>
      <c r="J30">
        <v>1</v>
      </c>
      <c r="K30">
        <v>1</v>
      </c>
      <c r="L30">
        <v>1</v>
      </c>
    </row>
    <row r="31" spans="1:12" x14ac:dyDescent="0.25">
      <c r="A31">
        <v>30</v>
      </c>
      <c r="B31">
        <v>0.7</v>
      </c>
      <c r="C31">
        <v>0.7</v>
      </c>
      <c r="D31">
        <v>0.7</v>
      </c>
      <c r="E31">
        <v>0.8</v>
      </c>
      <c r="F31">
        <v>0.8</v>
      </c>
      <c r="G31">
        <v>0.9</v>
      </c>
      <c r="H31">
        <v>1</v>
      </c>
      <c r="I31">
        <v>0.8</v>
      </c>
      <c r="J31">
        <v>1</v>
      </c>
      <c r="K31">
        <v>0.8</v>
      </c>
      <c r="L31">
        <v>0.9</v>
      </c>
    </row>
    <row r="32" spans="1:12" x14ac:dyDescent="0.25">
      <c r="B32" s="84">
        <f>AVERAGE(B2:B31)</f>
        <v>0.76666666666666683</v>
      </c>
      <c r="C32" s="84">
        <f t="shared" ref="C32:L32" si="0">AVERAGE(C2:C31)</f>
        <v>0.67999999999999994</v>
      </c>
      <c r="D32" s="84">
        <f t="shared" si="0"/>
        <v>0.88</v>
      </c>
      <c r="E32" s="84">
        <f t="shared" si="0"/>
        <v>0.88333333333333341</v>
      </c>
      <c r="F32" s="84">
        <f t="shared" si="0"/>
        <v>0.90666666666666662</v>
      </c>
      <c r="G32" s="84">
        <f t="shared" si="0"/>
        <v>0.91999999999999982</v>
      </c>
      <c r="H32" s="84">
        <f t="shared" si="0"/>
        <v>0.88999999999999979</v>
      </c>
      <c r="I32" s="84">
        <f t="shared" si="0"/>
        <v>0.90333333333333354</v>
      </c>
      <c r="J32" s="84">
        <f t="shared" si="0"/>
        <v>0.93333333333333335</v>
      </c>
      <c r="K32" s="84">
        <f t="shared" si="0"/>
        <v>0.91</v>
      </c>
      <c r="L32" s="84">
        <f t="shared" si="0"/>
        <v>0.93333333333333335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Warna</vt:lpstr>
      <vt:lpstr>Tekstur</vt:lpstr>
      <vt:lpstr>Rasa</vt:lpstr>
      <vt:lpstr>Aroma</vt:lpstr>
      <vt:lpstr>Perlakuan Terbaik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2023-11-26T12:19:45Z</dcterms:created>
  <dcterms:modified xsi:type="dcterms:W3CDTF">2024-02-19T15:24:45Z</dcterms:modified>
</cp:coreProperties>
</file>