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bella Rosyefa W\Desktop\TUGBES\PERHITUNGAN CLUSTER\"/>
    </mc:Choice>
  </mc:AlternateContent>
  <xr:revisionPtr revIDLastSave="0" documentId="13_ncr:1_{E8611837-8B7E-4531-9BE9-EB0243DB6DDF}" xr6:coauthVersionLast="47" xr6:coauthVersionMax="47" xr10:uidLastSave="{00000000-0000-0000-0000-000000000000}"/>
  <bookViews>
    <workbookView xWindow="0" yWindow="384" windowWidth="23040" windowHeight="10656" firstSheet="3" activeTab="3" xr2:uid="{587AAFAC-42D6-488B-82FF-590C38588E19}"/>
  </bookViews>
  <sheets>
    <sheet name="DATASET" sheetId="1" r:id="rId1"/>
    <sheet name="TABEL" sheetId="2" r:id="rId2"/>
    <sheet name="CENTREOID" sheetId="6" r:id="rId3"/>
    <sheet name="ITERASI 1" sheetId="5" r:id="rId4"/>
    <sheet name="ITERASI 2" sheetId="7" r:id="rId5"/>
    <sheet name="ITERASI 3" sheetId="10" r:id="rId6"/>
    <sheet name="ITERASI 4" sheetId="12" r:id="rId7"/>
    <sheet name="ITERASI 5" sheetId="14" r:id="rId8"/>
    <sheet name="C1" sheetId="17" r:id="rId9"/>
    <sheet name="C2" sheetId="15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3" i="12" l="1"/>
  <c r="AF4" i="12"/>
  <c r="AF5" i="12"/>
  <c r="AF6" i="12"/>
  <c r="AF7" i="12"/>
  <c r="AF8" i="12"/>
  <c r="AF9" i="12"/>
  <c r="AF10" i="12"/>
  <c r="AF11" i="12"/>
  <c r="AF12" i="12"/>
  <c r="AF13" i="12"/>
  <c r="AF14" i="12"/>
  <c r="AF15" i="12"/>
  <c r="AF16" i="12"/>
  <c r="AF17" i="12"/>
  <c r="AF18" i="12"/>
  <c r="AF19" i="12"/>
  <c r="AF20" i="12"/>
  <c r="AF21" i="12"/>
  <c r="AF22" i="12"/>
  <c r="AF23" i="12"/>
  <c r="AF24" i="12"/>
  <c r="AF25" i="12"/>
  <c r="AF26" i="12"/>
  <c r="AF27" i="12"/>
  <c r="AF28" i="12"/>
  <c r="AF29" i="12"/>
  <c r="AF30" i="12"/>
  <c r="AF31" i="12"/>
  <c r="AF32" i="12"/>
  <c r="AF2" i="12"/>
  <c r="AF31" i="10"/>
  <c r="AF32" i="10"/>
  <c r="AF3" i="10"/>
  <c r="AF4" i="10"/>
  <c r="AF5" i="10"/>
  <c r="AF6" i="10"/>
  <c r="AF7" i="10"/>
  <c r="AF8" i="10"/>
  <c r="AF9" i="10"/>
  <c r="AF10" i="10"/>
  <c r="AF11" i="10"/>
  <c r="AF12" i="10"/>
  <c r="AF13" i="10"/>
  <c r="AF14" i="10"/>
  <c r="AF15" i="10"/>
  <c r="AF16" i="10"/>
  <c r="AF17" i="10"/>
  <c r="AF18" i="10"/>
  <c r="AF19" i="10"/>
  <c r="AF20" i="10"/>
  <c r="AF21" i="10"/>
  <c r="AF22" i="10"/>
  <c r="AF23" i="10"/>
  <c r="AF24" i="10"/>
  <c r="AF25" i="10"/>
  <c r="AF26" i="10"/>
  <c r="AF27" i="10"/>
  <c r="AF28" i="10"/>
  <c r="AF29" i="10"/>
  <c r="AF30" i="10"/>
  <c r="AF2" i="10"/>
  <c r="AG4" i="7"/>
  <c r="AG5" i="7"/>
  <c r="AG6" i="7"/>
  <c r="AG7" i="7"/>
  <c r="AG8" i="7"/>
  <c r="AG9" i="7"/>
  <c r="AG10" i="7"/>
  <c r="AG11" i="7"/>
  <c r="AG12" i="7"/>
  <c r="AG13" i="7"/>
  <c r="AG14" i="7"/>
  <c r="AG15" i="7"/>
  <c r="AG16" i="7"/>
  <c r="AG17" i="7"/>
  <c r="AG18" i="7"/>
  <c r="AG19" i="7"/>
  <c r="AG20" i="7"/>
  <c r="AG21" i="7"/>
  <c r="AG22" i="7"/>
  <c r="AG23" i="7"/>
  <c r="AG24" i="7"/>
  <c r="AG25" i="7"/>
  <c r="AG26" i="7"/>
  <c r="AG27" i="7"/>
  <c r="AG28" i="7"/>
  <c r="AG29" i="7"/>
  <c r="AG30" i="7"/>
  <c r="AG31" i="7"/>
  <c r="AG32" i="7"/>
  <c r="AG33" i="7"/>
  <c r="AG3" i="7"/>
  <c r="AB41" i="7" l="1"/>
  <c r="AB42" i="7"/>
  <c r="Y13" i="17"/>
  <c r="Y14" i="17"/>
  <c r="Y15" i="17"/>
  <c r="Y16" i="17"/>
  <c r="Y17" i="17"/>
  <c r="Y18" i="17"/>
  <c r="Y19" i="17"/>
  <c r="Y20" i="17"/>
  <c r="Y21" i="17"/>
  <c r="Y22" i="17"/>
  <c r="Y23" i="17"/>
  <c r="Y24" i="17"/>
  <c r="Y25" i="17"/>
  <c r="Y26" i="17"/>
  <c r="Y27" i="17"/>
  <c r="Y28" i="17"/>
  <c r="Y29" i="17"/>
  <c r="E31" i="17"/>
  <c r="F31" i="17"/>
  <c r="G31" i="17"/>
  <c r="H31" i="17"/>
  <c r="I31" i="17"/>
  <c r="J31" i="17"/>
  <c r="K31" i="17"/>
  <c r="L31" i="17"/>
  <c r="M31" i="17"/>
  <c r="N31" i="17"/>
  <c r="O31" i="17"/>
  <c r="P31" i="17"/>
  <c r="Q31" i="17"/>
  <c r="R31" i="17"/>
  <c r="S31" i="17"/>
  <c r="T31" i="17"/>
  <c r="U31" i="17"/>
  <c r="V31" i="17"/>
  <c r="W31" i="17"/>
  <c r="D31" i="17"/>
  <c r="Y13" i="15"/>
  <c r="Y6" i="15"/>
  <c r="Y7" i="15"/>
  <c r="Y8" i="15"/>
  <c r="Y9" i="15"/>
  <c r="Y10" i="15"/>
  <c r="Y5" i="15"/>
  <c r="F13" i="15"/>
  <c r="G13" i="15"/>
  <c r="H13" i="15"/>
  <c r="I13" i="15"/>
  <c r="J13" i="15"/>
  <c r="K13" i="15"/>
  <c r="L13" i="15"/>
  <c r="M13" i="15"/>
  <c r="N13" i="15"/>
  <c r="O13" i="15"/>
  <c r="P13" i="15"/>
  <c r="Q13" i="15"/>
  <c r="R13" i="15"/>
  <c r="S13" i="15"/>
  <c r="T13" i="15"/>
  <c r="U13" i="15"/>
  <c r="V13" i="15"/>
  <c r="W13" i="15"/>
  <c r="E13" i="15"/>
  <c r="D13" i="15"/>
  <c r="Y12" i="17" l="1"/>
  <c r="Y10" i="17"/>
  <c r="Y11" i="17"/>
  <c r="Y7" i="17"/>
  <c r="Y8" i="17"/>
  <c r="Y5" i="17"/>
  <c r="Y9" i="17"/>
  <c r="Y6" i="17"/>
  <c r="Y31" i="17" l="1"/>
  <c r="Z39" i="14" l="1"/>
  <c r="AA38" i="14"/>
  <c r="Z38" i="14"/>
  <c r="X38" i="14"/>
  <c r="W38" i="14"/>
  <c r="V38" i="14"/>
  <c r="T38" i="14"/>
  <c r="S38" i="14"/>
  <c r="R38" i="14"/>
  <c r="P38" i="14"/>
  <c r="O38" i="14"/>
  <c r="N38" i="14"/>
  <c r="L38" i="14"/>
  <c r="K38" i="14"/>
  <c r="J38" i="14"/>
  <c r="H38" i="14"/>
  <c r="C34" i="14"/>
  <c r="Y39" i="14" s="1"/>
  <c r="B34" i="14"/>
  <c r="Y38" i="14" s="1"/>
  <c r="AB3" i="12"/>
  <c r="AB4" i="12"/>
  <c r="AB5" i="12"/>
  <c r="AB6" i="12"/>
  <c r="AB7" i="12"/>
  <c r="AB8" i="12"/>
  <c r="AB9" i="12"/>
  <c r="AB10" i="12"/>
  <c r="AB11" i="12"/>
  <c r="AB12" i="12"/>
  <c r="AB13" i="12"/>
  <c r="AB14" i="12"/>
  <c r="AB15" i="12"/>
  <c r="AB16" i="12"/>
  <c r="AB17" i="12"/>
  <c r="AB18" i="12"/>
  <c r="AB19" i="12"/>
  <c r="AB20" i="12"/>
  <c r="AB21" i="12"/>
  <c r="AB22" i="12"/>
  <c r="AB23" i="12"/>
  <c r="AB24" i="12"/>
  <c r="AB25" i="12"/>
  <c r="AB26" i="12"/>
  <c r="AB27" i="12"/>
  <c r="AB28" i="12"/>
  <c r="AB29" i="12"/>
  <c r="AB30" i="12"/>
  <c r="AB31" i="12"/>
  <c r="AB32" i="12"/>
  <c r="AB2" i="12"/>
  <c r="W39" i="12"/>
  <c r="X39" i="12"/>
  <c r="Y39" i="12"/>
  <c r="Z39" i="12"/>
  <c r="AA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H39" i="12"/>
  <c r="T38" i="12"/>
  <c r="U38" i="12"/>
  <c r="V38" i="12"/>
  <c r="W38" i="12"/>
  <c r="X38" i="12"/>
  <c r="Y38" i="12"/>
  <c r="Z38" i="12"/>
  <c r="AA38" i="12"/>
  <c r="I38" i="12"/>
  <c r="J38" i="12"/>
  <c r="K38" i="12"/>
  <c r="L38" i="12"/>
  <c r="M38" i="12"/>
  <c r="N38" i="12"/>
  <c r="O38" i="12"/>
  <c r="P38" i="12"/>
  <c r="Q38" i="12"/>
  <c r="R38" i="12"/>
  <c r="S38" i="12"/>
  <c r="H38" i="12"/>
  <c r="AB3" i="10"/>
  <c r="AB4" i="10"/>
  <c r="AB5" i="10"/>
  <c r="AE5" i="10" s="1"/>
  <c r="AB6" i="10"/>
  <c r="AE6" i="10" s="1"/>
  <c r="AB7" i="10"/>
  <c r="AB8" i="10"/>
  <c r="AB9" i="10"/>
  <c r="AB10" i="10"/>
  <c r="AE10" i="10" s="1"/>
  <c r="AB11" i="10"/>
  <c r="AB12" i="10"/>
  <c r="AB13" i="10"/>
  <c r="AD13" i="10" s="1"/>
  <c r="AB14" i="10"/>
  <c r="AB15" i="10"/>
  <c r="AB16" i="10"/>
  <c r="AB17" i="10"/>
  <c r="AB18" i="10"/>
  <c r="AE18" i="10" s="1"/>
  <c r="AB19" i="10"/>
  <c r="AB20" i="10"/>
  <c r="AB21" i="10"/>
  <c r="AB22" i="10"/>
  <c r="AB23" i="10"/>
  <c r="AE23" i="10" s="1"/>
  <c r="AB24" i="10"/>
  <c r="AB25" i="10"/>
  <c r="AD25" i="10" s="1"/>
  <c r="AB26" i="10"/>
  <c r="AE26" i="10" s="1"/>
  <c r="AB27" i="10"/>
  <c r="AE27" i="10" s="1"/>
  <c r="AB28" i="10"/>
  <c r="AB29" i="10"/>
  <c r="AB30" i="10"/>
  <c r="AB31" i="10"/>
  <c r="AB32" i="10"/>
  <c r="AB2" i="10"/>
  <c r="AE2" i="10" s="1"/>
  <c r="AE12" i="10"/>
  <c r="C34" i="12"/>
  <c r="B34" i="12"/>
  <c r="AE11" i="10"/>
  <c r="AD12" i="10"/>
  <c r="AE19" i="10"/>
  <c r="AD20" i="10"/>
  <c r="AE28" i="10"/>
  <c r="AE15" i="10"/>
  <c r="AD16" i="10"/>
  <c r="AE24" i="10"/>
  <c r="AE31" i="10"/>
  <c r="AE32" i="10"/>
  <c r="AE3" i="10"/>
  <c r="AE4" i="10"/>
  <c r="AE7" i="10"/>
  <c r="AE8" i="10"/>
  <c r="AE9" i="10"/>
  <c r="AE13" i="10"/>
  <c r="AE14" i="10"/>
  <c r="AE17" i="10"/>
  <c r="AE21" i="10"/>
  <c r="AE22" i="10"/>
  <c r="AE25" i="10"/>
  <c r="AE29" i="10"/>
  <c r="AE30" i="10"/>
  <c r="AC3" i="10"/>
  <c r="AC4" i="10"/>
  <c r="AC5" i="10"/>
  <c r="AC6" i="10"/>
  <c r="AD6" i="10" s="1"/>
  <c r="AC7" i="10"/>
  <c r="AC8" i="10"/>
  <c r="AC9" i="10"/>
  <c r="AC10" i="10"/>
  <c r="AD10" i="10" s="1"/>
  <c r="AC11" i="10"/>
  <c r="AC12" i="10"/>
  <c r="AC13" i="10"/>
  <c r="AC14" i="10"/>
  <c r="AD14" i="10" s="1"/>
  <c r="AC15" i="10"/>
  <c r="AC16" i="10"/>
  <c r="AC17" i="10"/>
  <c r="AC18" i="10"/>
  <c r="AD18" i="10" s="1"/>
  <c r="AC19" i="10"/>
  <c r="AC20" i="10"/>
  <c r="AC21" i="10"/>
  <c r="AC22" i="10"/>
  <c r="AD22" i="10" s="1"/>
  <c r="AC23" i="10"/>
  <c r="AD23" i="10" s="1"/>
  <c r="AC24" i="10"/>
  <c r="AC25" i="10"/>
  <c r="AC26" i="10"/>
  <c r="AD26" i="10" s="1"/>
  <c r="AC27" i="10"/>
  <c r="AD27" i="10" s="1"/>
  <c r="AC28" i="10"/>
  <c r="AC29" i="10"/>
  <c r="AC30" i="10"/>
  <c r="AD30" i="10" s="1"/>
  <c r="AC31" i="10"/>
  <c r="AD31" i="10" s="1"/>
  <c r="AC32" i="10"/>
  <c r="AC2" i="10"/>
  <c r="AD3" i="10"/>
  <c r="AD4" i="10"/>
  <c r="AD7" i="10"/>
  <c r="AD8" i="10"/>
  <c r="AD9" i="10"/>
  <c r="AD15" i="10"/>
  <c r="AD17" i="10"/>
  <c r="AD21" i="10"/>
  <c r="AD28" i="10"/>
  <c r="AD29" i="10"/>
  <c r="AA39" i="10"/>
  <c r="AA38" i="10"/>
  <c r="Z39" i="10"/>
  <c r="Z38" i="10"/>
  <c r="Y39" i="10"/>
  <c r="Y38" i="10"/>
  <c r="X39" i="10"/>
  <c r="X38" i="10"/>
  <c r="W39" i="10"/>
  <c r="W38" i="10"/>
  <c r="V39" i="10"/>
  <c r="V38" i="10"/>
  <c r="U39" i="10"/>
  <c r="U38" i="10"/>
  <c r="T39" i="10"/>
  <c r="T38" i="10"/>
  <c r="S39" i="10"/>
  <c r="S38" i="10"/>
  <c r="R39" i="10"/>
  <c r="R38" i="10"/>
  <c r="Q39" i="10"/>
  <c r="Q38" i="10"/>
  <c r="P39" i="10"/>
  <c r="P38" i="10"/>
  <c r="O39" i="10"/>
  <c r="O38" i="10"/>
  <c r="N39" i="10"/>
  <c r="N38" i="10"/>
  <c r="M39" i="10"/>
  <c r="M38" i="10"/>
  <c r="L39" i="10"/>
  <c r="L38" i="10"/>
  <c r="K39" i="10"/>
  <c r="K38" i="10"/>
  <c r="J39" i="10"/>
  <c r="J38" i="10"/>
  <c r="I39" i="10"/>
  <c r="I38" i="10"/>
  <c r="H39" i="10"/>
  <c r="H38" i="10"/>
  <c r="B34" i="10"/>
  <c r="C34" i="10"/>
  <c r="K42" i="7"/>
  <c r="J42" i="7"/>
  <c r="I42" i="7"/>
  <c r="K41" i="7"/>
  <c r="J41" i="7"/>
  <c r="I41" i="7"/>
  <c r="AA42" i="7"/>
  <c r="Z42" i="7"/>
  <c r="Y42" i="7"/>
  <c r="X42" i="7"/>
  <c r="W42" i="7"/>
  <c r="V42" i="7"/>
  <c r="U42" i="7"/>
  <c r="T42" i="7"/>
  <c r="S42" i="7"/>
  <c r="R42" i="7"/>
  <c r="Q42" i="7"/>
  <c r="P42" i="7"/>
  <c r="O42" i="7"/>
  <c r="AA41" i="7"/>
  <c r="Z41" i="7"/>
  <c r="Y41" i="7"/>
  <c r="X41" i="7"/>
  <c r="W41" i="7"/>
  <c r="V41" i="7"/>
  <c r="U41" i="7"/>
  <c r="T41" i="7"/>
  <c r="S41" i="7"/>
  <c r="R41" i="7"/>
  <c r="Q41" i="7"/>
  <c r="P41" i="7"/>
  <c r="O41" i="7"/>
  <c r="L42" i="7"/>
  <c r="L41" i="7"/>
  <c r="M42" i="7"/>
  <c r="M41" i="7"/>
  <c r="N42" i="7"/>
  <c r="N41" i="7"/>
  <c r="N39" i="14" l="1"/>
  <c r="R39" i="14"/>
  <c r="O39" i="14"/>
  <c r="S39" i="14"/>
  <c r="AA39" i="14"/>
  <c r="H39" i="14"/>
  <c r="L39" i="14"/>
  <c r="P39" i="14"/>
  <c r="T39" i="14"/>
  <c r="X39" i="14"/>
  <c r="J39" i="14"/>
  <c r="V39" i="14"/>
  <c r="B35" i="14"/>
  <c r="K39" i="14"/>
  <c r="W39" i="14"/>
  <c r="I38" i="14"/>
  <c r="AB32" i="14" s="1"/>
  <c r="M38" i="14"/>
  <c r="AB26" i="14" s="1"/>
  <c r="Q38" i="14"/>
  <c r="U38" i="14"/>
  <c r="I39" i="14"/>
  <c r="M39" i="14"/>
  <c r="Q39" i="14"/>
  <c r="U39" i="14"/>
  <c r="AD5" i="10"/>
  <c r="AD2" i="10"/>
  <c r="B35" i="12"/>
  <c r="AE20" i="10"/>
  <c r="AD19" i="10"/>
  <c r="AD32" i="10"/>
  <c r="AD24" i="10"/>
  <c r="AE16" i="10"/>
  <c r="AD11" i="10"/>
  <c r="B35" i="10"/>
  <c r="D35" i="7"/>
  <c r="C35" i="7"/>
  <c r="F73" i="5"/>
  <c r="D73" i="5"/>
  <c r="C73" i="5"/>
  <c r="Z3" i="5"/>
  <c r="Z4" i="5"/>
  <c r="Z5" i="5"/>
  <c r="Z6" i="5"/>
  <c r="Z7" i="5"/>
  <c r="Z8" i="5"/>
  <c r="Z9" i="5"/>
  <c r="Z10" i="5"/>
  <c r="Z11" i="5"/>
  <c r="Z12" i="5"/>
  <c r="Z13" i="5"/>
  <c r="Z14" i="5"/>
  <c r="Z15" i="5"/>
  <c r="Z16" i="5"/>
  <c r="Z17" i="5"/>
  <c r="Z18" i="5"/>
  <c r="Z19" i="5"/>
  <c r="Z20" i="5"/>
  <c r="Z21" i="5"/>
  <c r="Z22" i="5"/>
  <c r="Z23" i="5"/>
  <c r="Z24" i="5"/>
  <c r="Z25" i="5"/>
  <c r="Z26" i="5"/>
  <c r="Z27" i="5"/>
  <c r="Z28" i="5"/>
  <c r="Z29" i="5"/>
  <c r="Z30" i="5"/>
  <c r="Z31" i="5"/>
  <c r="Z32" i="5"/>
  <c r="Z2" i="5"/>
  <c r="Y3" i="5"/>
  <c r="Y4" i="5"/>
  <c r="Y5" i="5"/>
  <c r="Y6" i="5"/>
  <c r="Y7" i="5"/>
  <c r="Y8" i="5"/>
  <c r="Y9" i="5"/>
  <c r="Y10" i="5"/>
  <c r="Y11" i="5"/>
  <c r="Y12" i="5"/>
  <c r="Y13" i="5"/>
  <c r="Y14" i="5"/>
  <c r="Y15" i="5"/>
  <c r="Y16" i="5"/>
  <c r="Y17" i="5"/>
  <c r="Y18" i="5"/>
  <c r="Y19" i="5"/>
  <c r="Y20" i="5"/>
  <c r="Y21" i="5"/>
  <c r="Y22" i="5"/>
  <c r="Y23" i="5"/>
  <c r="Y24" i="5"/>
  <c r="Y25" i="5"/>
  <c r="Y26" i="5"/>
  <c r="Y27" i="5"/>
  <c r="Y28" i="5"/>
  <c r="Y29" i="5"/>
  <c r="Y30" i="5"/>
  <c r="Y31" i="5"/>
  <c r="Y32" i="5"/>
  <c r="Y2" i="5"/>
  <c r="X3" i="5"/>
  <c r="X4" i="5"/>
  <c r="X5" i="5"/>
  <c r="X6" i="5"/>
  <c r="X7" i="5"/>
  <c r="X8" i="5"/>
  <c r="X9" i="5"/>
  <c r="X10" i="5"/>
  <c r="X11" i="5"/>
  <c r="X12" i="5"/>
  <c r="X13" i="5"/>
  <c r="X14" i="5"/>
  <c r="X15" i="5"/>
  <c r="X16" i="5"/>
  <c r="X17" i="5"/>
  <c r="X18" i="5"/>
  <c r="X19" i="5"/>
  <c r="X20" i="5"/>
  <c r="X21" i="5"/>
  <c r="X22" i="5"/>
  <c r="X23" i="5"/>
  <c r="X24" i="5"/>
  <c r="X25" i="5"/>
  <c r="X26" i="5"/>
  <c r="X27" i="5"/>
  <c r="X28" i="5"/>
  <c r="X29" i="5"/>
  <c r="X30" i="5"/>
  <c r="X31" i="5"/>
  <c r="X32" i="5"/>
  <c r="X2" i="5"/>
  <c r="W3" i="5"/>
  <c r="W4" i="5"/>
  <c r="W5" i="5"/>
  <c r="W6" i="5"/>
  <c r="W7" i="5"/>
  <c r="W8" i="5"/>
  <c r="W9" i="5"/>
  <c r="W10" i="5"/>
  <c r="W11" i="5"/>
  <c r="W12" i="5"/>
  <c r="W13" i="5"/>
  <c r="W14" i="5"/>
  <c r="W15" i="5"/>
  <c r="W16" i="5"/>
  <c r="W17" i="5"/>
  <c r="W18" i="5"/>
  <c r="W19" i="5"/>
  <c r="W20" i="5"/>
  <c r="W21" i="5"/>
  <c r="W22" i="5"/>
  <c r="W23" i="5"/>
  <c r="W24" i="5"/>
  <c r="W25" i="5"/>
  <c r="W26" i="5"/>
  <c r="W27" i="5"/>
  <c r="W28" i="5"/>
  <c r="W29" i="5"/>
  <c r="W30" i="5"/>
  <c r="W31" i="5"/>
  <c r="W32" i="5"/>
  <c r="W2" i="5"/>
  <c r="AE26" i="14" l="1"/>
  <c r="AB21" i="14"/>
  <c r="AB9" i="14"/>
  <c r="AB28" i="14"/>
  <c r="AB24" i="14"/>
  <c r="AB20" i="14"/>
  <c r="AB16" i="14"/>
  <c r="AB12" i="14"/>
  <c r="AB8" i="14"/>
  <c r="AB4" i="14"/>
  <c r="AC31" i="14"/>
  <c r="AC29" i="14"/>
  <c r="AC28" i="14"/>
  <c r="AC26" i="14"/>
  <c r="AD26" i="14" s="1"/>
  <c r="AC24" i="14"/>
  <c r="AC22" i="14"/>
  <c r="AC19" i="14"/>
  <c r="AC18" i="14"/>
  <c r="AC16" i="14"/>
  <c r="AC13" i="14"/>
  <c r="AC12" i="14"/>
  <c r="AC10" i="14"/>
  <c r="AC8" i="14"/>
  <c r="AC6" i="14"/>
  <c r="AC3" i="14"/>
  <c r="AC2" i="14"/>
  <c r="AC32" i="14"/>
  <c r="AE32" i="14" s="1"/>
  <c r="AC30" i="14"/>
  <c r="AC27" i="14"/>
  <c r="AC25" i="14"/>
  <c r="AC23" i="14"/>
  <c r="AC21" i="14"/>
  <c r="AC20" i="14"/>
  <c r="AC17" i="14"/>
  <c r="AC15" i="14"/>
  <c r="AC14" i="14"/>
  <c r="AC11" i="14"/>
  <c r="AC9" i="14"/>
  <c r="AC7" i="14"/>
  <c r="AC5" i="14"/>
  <c r="AC4" i="14"/>
  <c r="AB29" i="14"/>
  <c r="AB17" i="14"/>
  <c r="AB5" i="14"/>
  <c r="AB31" i="14"/>
  <c r="AB27" i="14"/>
  <c r="AB23" i="14"/>
  <c r="AB19" i="14"/>
  <c r="AB15" i="14"/>
  <c r="AB11" i="14"/>
  <c r="AB7" i="14"/>
  <c r="AB3" i="14"/>
  <c r="AB25" i="14"/>
  <c r="AB13" i="14"/>
  <c r="AB30" i="14"/>
  <c r="AB22" i="14"/>
  <c r="AB18" i="14"/>
  <c r="AB14" i="14"/>
  <c r="AB10" i="14"/>
  <c r="AB6" i="14"/>
  <c r="AB2" i="14"/>
  <c r="AC32" i="12"/>
  <c r="AC31" i="12"/>
  <c r="AC30" i="12"/>
  <c r="AC29" i="12"/>
  <c r="AC28" i="12"/>
  <c r="AC27" i="12"/>
  <c r="AC26" i="12"/>
  <c r="AC24" i="12"/>
  <c r="AC23" i="12"/>
  <c r="AC22" i="12"/>
  <c r="AC20" i="12"/>
  <c r="AC18" i="12"/>
  <c r="AC16" i="12"/>
  <c r="AC14" i="12"/>
  <c r="AC11" i="12"/>
  <c r="AC9" i="12"/>
  <c r="AC25" i="12"/>
  <c r="AC21" i="12"/>
  <c r="AC19" i="12"/>
  <c r="AC17" i="12"/>
  <c r="AC15" i="12"/>
  <c r="AC13" i="12"/>
  <c r="AC12" i="12"/>
  <c r="AC10" i="12"/>
  <c r="AC5" i="12"/>
  <c r="AC2" i="12"/>
  <c r="AC8" i="12"/>
  <c r="AC4" i="12"/>
  <c r="AC7" i="12"/>
  <c r="AD7" i="12" s="1"/>
  <c r="AC6" i="12"/>
  <c r="AC3" i="12"/>
  <c r="AC32" i="7"/>
  <c r="AC30" i="7"/>
  <c r="AC28" i="7"/>
  <c r="AC26" i="7"/>
  <c r="AC24" i="7"/>
  <c r="AC22" i="7"/>
  <c r="AC20" i="7"/>
  <c r="AC18" i="7"/>
  <c r="AC16" i="7"/>
  <c r="AC14" i="7"/>
  <c r="AC12" i="7"/>
  <c r="AC10" i="7"/>
  <c r="AC8" i="7"/>
  <c r="AC6" i="7"/>
  <c r="AC4" i="7"/>
  <c r="AC33" i="7"/>
  <c r="AC31" i="7"/>
  <c r="AC29" i="7"/>
  <c r="AC27" i="7"/>
  <c r="AC25" i="7"/>
  <c r="AC23" i="7"/>
  <c r="AC21" i="7"/>
  <c r="AC19" i="7"/>
  <c r="AC17" i="7"/>
  <c r="AC15" i="7"/>
  <c r="AC13" i="7"/>
  <c r="AC11" i="7"/>
  <c r="AC9" i="7"/>
  <c r="AC7" i="7"/>
  <c r="AC5" i="7"/>
  <c r="AC3" i="7"/>
  <c r="AD33" i="7"/>
  <c r="AD31" i="7"/>
  <c r="AD29" i="7"/>
  <c r="AD27" i="7"/>
  <c r="AD25" i="7"/>
  <c r="AD23" i="7"/>
  <c r="AD21" i="7"/>
  <c r="AD19" i="7"/>
  <c r="AD17" i="7"/>
  <c r="AD15" i="7"/>
  <c r="AD13" i="7"/>
  <c r="AD11" i="7"/>
  <c r="AD9" i="7"/>
  <c r="AD7" i="7"/>
  <c r="AD5" i="7"/>
  <c r="AD3" i="7"/>
  <c r="AD32" i="7"/>
  <c r="AD30" i="7"/>
  <c r="AD28" i="7"/>
  <c r="AD26" i="7"/>
  <c r="AD24" i="7"/>
  <c r="AD22" i="7"/>
  <c r="AD20" i="7"/>
  <c r="AD18" i="7"/>
  <c r="AD16" i="7"/>
  <c r="AD14" i="7"/>
  <c r="AD12" i="7"/>
  <c r="AD10" i="7"/>
  <c r="AD8" i="7"/>
  <c r="AD6" i="7"/>
  <c r="AD4" i="7"/>
  <c r="AD18" i="14" l="1"/>
  <c r="AE18" i="14"/>
  <c r="AD31" i="14"/>
  <c r="AE31" i="14"/>
  <c r="AD24" i="14"/>
  <c r="AE24" i="14"/>
  <c r="AD6" i="14"/>
  <c r="AE6" i="14"/>
  <c r="AD22" i="14"/>
  <c r="AE22" i="14"/>
  <c r="AE3" i="14"/>
  <c r="AD3" i="14"/>
  <c r="AE19" i="14"/>
  <c r="AD19" i="14"/>
  <c r="AE5" i="14"/>
  <c r="AD5" i="14"/>
  <c r="AD12" i="14"/>
  <c r="AE12" i="14"/>
  <c r="AD28" i="14"/>
  <c r="AE28" i="14"/>
  <c r="AE25" i="14"/>
  <c r="AD25" i="14"/>
  <c r="AD10" i="14"/>
  <c r="AE10" i="14"/>
  <c r="AD30" i="14"/>
  <c r="AE30" i="14"/>
  <c r="AE7" i="14"/>
  <c r="AD7" i="14"/>
  <c r="AE23" i="14"/>
  <c r="AD23" i="14"/>
  <c r="AE17" i="14"/>
  <c r="AD17" i="14"/>
  <c r="AD16" i="14"/>
  <c r="AE16" i="14"/>
  <c r="AE9" i="14"/>
  <c r="AD9" i="14"/>
  <c r="AD32" i="14"/>
  <c r="AD2" i="14"/>
  <c r="AE2" i="14"/>
  <c r="AE15" i="14"/>
  <c r="AD15" i="14"/>
  <c r="AD8" i="14"/>
  <c r="AE8" i="14"/>
  <c r="AD14" i="14"/>
  <c r="AE14" i="14"/>
  <c r="AE13" i="14"/>
  <c r="AD13" i="14"/>
  <c r="AE11" i="14"/>
  <c r="AD11" i="14"/>
  <c r="AE27" i="14"/>
  <c r="AD27" i="14"/>
  <c r="AE29" i="14"/>
  <c r="AD29" i="14"/>
  <c r="AD4" i="14"/>
  <c r="AE4" i="14"/>
  <c r="AD20" i="14"/>
  <c r="AE20" i="14"/>
  <c r="AE21" i="14"/>
  <c r="AD21" i="14"/>
  <c r="AD32" i="12"/>
  <c r="AE7" i="12"/>
  <c r="AD25" i="12"/>
  <c r="AE25" i="12"/>
  <c r="AD10" i="12"/>
  <c r="AE10" i="12"/>
  <c r="AD13" i="12"/>
  <c r="AE13" i="12"/>
  <c r="AD29" i="12"/>
  <c r="AE29" i="12"/>
  <c r="AD31" i="12"/>
  <c r="AE31" i="12"/>
  <c r="AD14" i="12"/>
  <c r="AE14" i="12"/>
  <c r="AD30" i="12"/>
  <c r="AE30" i="12"/>
  <c r="AD4" i="12"/>
  <c r="AE4" i="12"/>
  <c r="AD20" i="12"/>
  <c r="AE20" i="12"/>
  <c r="AD9" i="12"/>
  <c r="AE9" i="12"/>
  <c r="AD23" i="12"/>
  <c r="AE23" i="12"/>
  <c r="AD26" i="12"/>
  <c r="AE26" i="12"/>
  <c r="AD24" i="12"/>
  <c r="AE24" i="12"/>
  <c r="AD12" i="12"/>
  <c r="AE12" i="12"/>
  <c r="AD28" i="12"/>
  <c r="AE28" i="12"/>
  <c r="AD17" i="12"/>
  <c r="AE17" i="12"/>
  <c r="AD3" i="12"/>
  <c r="AE3" i="12"/>
  <c r="AD2" i="12"/>
  <c r="AE2" i="12"/>
  <c r="AD18" i="12"/>
  <c r="AE18" i="12"/>
  <c r="AD11" i="12"/>
  <c r="AE11" i="12"/>
  <c r="AE32" i="12"/>
  <c r="AD8" i="12"/>
  <c r="AE8" i="12"/>
  <c r="AD16" i="12"/>
  <c r="AE16" i="12"/>
  <c r="AD27" i="12"/>
  <c r="AE27" i="12"/>
  <c r="AD5" i="12"/>
  <c r="AE5" i="12"/>
  <c r="AD21" i="12"/>
  <c r="AE21" i="12"/>
  <c r="AD15" i="12"/>
  <c r="AE15" i="12"/>
  <c r="AD6" i="12"/>
  <c r="AE6" i="12"/>
  <c r="AD22" i="12"/>
  <c r="AE22" i="12"/>
  <c r="AD19" i="12"/>
  <c r="AE19" i="12"/>
  <c r="AF3" i="7"/>
  <c r="AE3" i="7"/>
  <c r="AE11" i="7"/>
  <c r="AF11" i="7"/>
  <c r="AE19" i="7"/>
  <c r="AF19" i="7"/>
  <c r="AE27" i="7"/>
  <c r="AF27" i="7"/>
  <c r="AF4" i="7"/>
  <c r="AE4" i="7"/>
  <c r="AE12" i="7"/>
  <c r="AF12" i="7"/>
  <c r="AE20" i="7"/>
  <c r="AF20" i="7"/>
  <c r="AF28" i="7"/>
  <c r="AE28" i="7"/>
  <c r="AF5" i="7"/>
  <c r="AE5" i="7"/>
  <c r="AE13" i="7"/>
  <c r="AF13" i="7"/>
  <c r="AE21" i="7"/>
  <c r="AF21" i="7"/>
  <c r="AE29" i="7"/>
  <c r="AF29" i="7"/>
  <c r="AE6" i="7"/>
  <c r="AF6" i="7"/>
  <c r="AE14" i="7"/>
  <c r="AF14" i="7"/>
  <c r="AE22" i="7"/>
  <c r="AF22" i="7"/>
  <c r="AE30" i="7"/>
  <c r="AF30" i="7"/>
  <c r="AE7" i="7"/>
  <c r="AF7" i="7"/>
  <c r="AF15" i="7"/>
  <c r="AE15" i="7"/>
  <c r="AE23" i="7"/>
  <c r="AF23" i="7"/>
  <c r="AF31" i="7"/>
  <c r="AE31" i="7"/>
  <c r="AF8" i="7"/>
  <c r="AE8" i="7"/>
  <c r="AF16" i="7"/>
  <c r="AE16" i="7"/>
  <c r="AF24" i="7"/>
  <c r="AE24" i="7"/>
  <c r="AE32" i="7"/>
  <c r="AF32" i="7"/>
  <c r="AE9" i="7"/>
  <c r="AF9" i="7"/>
  <c r="AF17" i="7"/>
  <c r="AE17" i="7"/>
  <c r="AE25" i="7"/>
  <c r="AF25" i="7"/>
  <c r="AF33" i="7"/>
  <c r="AE33" i="7"/>
  <c r="AE10" i="7"/>
  <c r="AF10" i="7"/>
  <c r="AF18" i="7"/>
  <c r="AE18" i="7"/>
  <c r="AF26" i="7"/>
  <c r="AE26" i="7"/>
</calcChain>
</file>

<file path=xl/sharedStrings.xml><?xml version="1.0" encoding="utf-8"?>
<sst xmlns="http://schemas.openxmlformats.org/spreadsheetml/2006/main" count="913" uniqueCount="66">
  <si>
    <t>No.</t>
  </si>
  <si>
    <t>Nama</t>
  </si>
  <si>
    <t>Agm_PA2</t>
  </si>
  <si>
    <t>Agm_KA2</t>
  </si>
  <si>
    <t>PPkn_PA2</t>
  </si>
  <si>
    <t>PPkn_KA2</t>
  </si>
  <si>
    <t>BInd_PA2</t>
  </si>
  <si>
    <t>BInd_KA2</t>
  </si>
  <si>
    <t>Mat_PA2</t>
  </si>
  <si>
    <t>Mat_KA2</t>
  </si>
  <si>
    <t>IPA_PA2</t>
  </si>
  <si>
    <t>IPA_KA2</t>
  </si>
  <si>
    <t>IPS_PA2</t>
  </si>
  <si>
    <t>IPS_KA2</t>
  </si>
  <si>
    <t>BIng_PA2</t>
  </si>
  <si>
    <t>BIng_KA2</t>
  </si>
  <si>
    <t>Seni_PA2</t>
  </si>
  <si>
    <t>Seni_KA2</t>
  </si>
  <si>
    <t>Jas_PA2</t>
  </si>
  <si>
    <t>Jas_KA2</t>
  </si>
  <si>
    <t>Pra_PA2</t>
  </si>
  <si>
    <t>Pra_KA2</t>
  </si>
  <si>
    <t>ADITYA RAMADHAN SAPUTRA</t>
  </si>
  <si>
    <t>Akbar Risky Setiawan</t>
  </si>
  <si>
    <t>Alam Setiago</t>
  </si>
  <si>
    <t>Amelsa Putri Anindita</t>
  </si>
  <si>
    <t>APRIL SIDIK</t>
  </si>
  <si>
    <t>Aulia Aini Nuraida</t>
  </si>
  <si>
    <t>Ayu Sufiah</t>
  </si>
  <si>
    <t>Beri Abdi Pamungkas</t>
  </si>
  <si>
    <t>Caesha Afril Linda</t>
  </si>
  <si>
    <t>Dendy Putra Pratama</t>
  </si>
  <si>
    <t>DIDA YULIAN ALFAQIH</t>
  </si>
  <si>
    <t>DIMAS PUTRA</t>
  </si>
  <si>
    <t>Gesang Mukti Sanjaya</t>
  </si>
  <si>
    <t>IKA ARIANIS SAFITRI</t>
  </si>
  <si>
    <t>Ilyas Abdullah</t>
  </si>
  <si>
    <t>M. Jordi Apriyannur</t>
  </si>
  <si>
    <t>M. Naufal Tufail</t>
  </si>
  <si>
    <t>M. RASYA HAFIZ ABDILAH</t>
  </si>
  <si>
    <t>Marcelo Saint Rafahel</t>
  </si>
  <si>
    <t>MAY SYIFAA ATTICA PUTRY</t>
  </si>
  <si>
    <t>MUHAMMAD KHAIRUL FAISAL</t>
  </si>
  <si>
    <t>Nabila Sintia Zahra</t>
  </si>
  <si>
    <t>NAHEL ANDRIAN WIBOWO</t>
  </si>
  <si>
    <t>Piffriyah</t>
  </si>
  <si>
    <t>Qisti Nisa Fadila</t>
  </si>
  <si>
    <t>Rahma Maulidia</t>
  </si>
  <si>
    <t>Rezky Ridha Sarandy</t>
  </si>
  <si>
    <t>RIZKY AHMAD FAHREZA</t>
  </si>
  <si>
    <t>TASSA MAULIDDIA</t>
  </si>
  <si>
    <t>Windy Triyani</t>
  </si>
  <si>
    <t>YUSTIAN ALDO ANGGA EFENDY</t>
  </si>
  <si>
    <t>NILAI MATA PELAJARAN</t>
  </si>
  <si>
    <t>C1</t>
  </si>
  <si>
    <t>C2</t>
  </si>
  <si>
    <t>NAMA</t>
  </si>
  <si>
    <t>NO</t>
  </si>
  <si>
    <t>TABEL REKAPAN DATA NILAI SISWA</t>
  </si>
  <si>
    <t>CENTREOID</t>
  </si>
  <si>
    <t>CLUSTER</t>
  </si>
  <si>
    <t>MINIMUM</t>
  </si>
  <si>
    <t>REKAP NILAI</t>
  </si>
  <si>
    <t>(Ni)</t>
  </si>
  <si>
    <t>Keterangan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</si>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</sst>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rgb="FF0000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1"/>
    </font>
    <font>
      <b/>
      <sz val="11"/>
      <name val="Calibri"/>
      <family val="2"/>
      <scheme val="minor"/>
    </font>
    <font>
      <sz val="11"/>
      <name val="Calibri"/>
      <family val="2"/>
      <charset val="1"/>
      <scheme val="minor"/>
    </font>
    <font>
      <b/>
      <sz val="11"/>
      <color rgb="FF000000"/>
      <name val="Calibr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  <charset val="1"/>
    </font>
    <font>
      <sz val="11"/>
      <name val="Times New Roman"/>
      <family val="1"/>
    </font>
    <font>
      <sz val="10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8"/>
      <color theme="1"/>
      <name val="Times New Roman"/>
      <family val="1"/>
    </font>
    <font>
      <sz val="10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0"/>
      <color rgb="FF000000"/>
      <name val="Calibri"/>
      <family val="2"/>
      <scheme val="minor"/>
    </font>
    <font>
      <sz val="11"/>
      <color theme="1"/>
      <name val="Calibri"/>
      <family val="2"/>
    </font>
    <font>
      <b/>
      <sz val="12"/>
      <color rgb="FF000000"/>
      <name val="Times New Roman"/>
      <family val="1"/>
    </font>
    <font>
      <sz val="11"/>
      <name val="Calibri"/>
      <family val="2"/>
    </font>
    <font>
      <b/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D6DCE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3" fillId="0" borderId="0"/>
    <xf numFmtId="0" fontId="1" fillId="0" borderId="0"/>
    <xf numFmtId="0" fontId="1" fillId="0" borderId="0"/>
  </cellStyleXfs>
  <cellXfs count="128">
    <xf numFmtId="0" fontId="0" fillId="0" borderId="0" xfId="0"/>
    <xf numFmtId="0" fontId="4" fillId="2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vertical="center"/>
    </xf>
    <xf numFmtId="0" fontId="1" fillId="4" borderId="2" xfId="1" applyFont="1" applyFill="1" applyBorder="1" applyAlignment="1">
      <alignment horizontal="center"/>
    </xf>
    <xf numFmtId="0" fontId="4" fillId="0" borderId="3" xfId="1" applyFont="1" applyBorder="1" applyAlignment="1">
      <alignment horizontal="center" vertical="center"/>
    </xf>
    <xf numFmtId="0" fontId="5" fillId="5" borderId="1" xfId="1" applyFont="1" applyFill="1" applyBorder="1" applyAlignment="1">
      <alignment vertical="center"/>
    </xf>
    <xf numFmtId="0" fontId="1" fillId="0" borderId="4" xfId="2" applyBorder="1" applyAlignment="1">
      <alignment horizontal="center" vertical="center"/>
    </xf>
    <xf numFmtId="1" fontId="6" fillId="0" borderId="4" xfId="1" applyNumberFormat="1" applyFont="1" applyBorder="1" applyAlignment="1">
      <alignment horizontal="center" vertical="center" wrapText="1"/>
    </xf>
    <xf numFmtId="1" fontId="7" fillId="0" borderId="4" xfId="1" applyNumberFormat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1" fontId="6" fillId="0" borderId="4" xfId="3" applyNumberFormat="1" applyFont="1" applyBorder="1" applyAlignment="1">
      <alignment horizontal="center" vertical="center" wrapText="1"/>
    </xf>
    <xf numFmtId="1" fontId="10" fillId="0" borderId="4" xfId="1" applyNumberFormat="1" applyFont="1" applyBorder="1" applyAlignment="1">
      <alignment horizontal="center" vertical="center" wrapText="1"/>
    </xf>
    <xf numFmtId="0" fontId="11" fillId="5" borderId="3" xfId="1" applyFont="1" applyFill="1" applyBorder="1" applyAlignment="1">
      <alignment horizontal="center" vertical="center"/>
    </xf>
    <xf numFmtId="0" fontId="5" fillId="5" borderId="3" xfId="1" applyFont="1" applyFill="1" applyBorder="1" applyAlignment="1">
      <alignment vertical="center"/>
    </xf>
    <xf numFmtId="1" fontId="12" fillId="0" borderId="4" xfId="1" applyNumberFormat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1" fontId="13" fillId="0" borderId="4" xfId="1" applyNumberFormat="1" applyFont="1" applyBorder="1" applyAlignment="1">
      <alignment horizontal="center" vertical="center" wrapText="1"/>
    </xf>
    <xf numFmtId="1" fontId="13" fillId="0" borderId="4" xfId="1" applyNumberFormat="1" applyFont="1" applyBorder="1" applyAlignment="1">
      <alignment horizontal="center" vertical="center"/>
    </xf>
    <xf numFmtId="0" fontId="14" fillId="5" borderId="3" xfId="1" applyFont="1" applyFill="1" applyBorder="1" applyAlignment="1">
      <alignment vertical="center"/>
    </xf>
    <xf numFmtId="0" fontId="15" fillId="4" borderId="2" xfId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15" fillId="4" borderId="6" xfId="1" applyFont="1" applyFill="1" applyBorder="1" applyAlignment="1">
      <alignment horizontal="center"/>
    </xf>
    <xf numFmtId="0" fontId="15" fillId="4" borderId="8" xfId="1" applyFont="1" applyFill="1" applyBorder="1" applyAlignment="1">
      <alignment horizontal="center"/>
    </xf>
    <xf numFmtId="0" fontId="0" fillId="0" borderId="2" xfId="0" applyBorder="1"/>
    <xf numFmtId="0" fontId="0" fillId="0" borderId="12" xfId="0" applyBorder="1"/>
    <xf numFmtId="0" fontId="0" fillId="0" borderId="11" xfId="0" applyBorder="1"/>
    <xf numFmtId="0" fontId="4" fillId="3" borderId="3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vertical="center"/>
    </xf>
    <xf numFmtId="0" fontId="1" fillId="3" borderId="4" xfId="2" applyFill="1" applyBorder="1" applyAlignment="1">
      <alignment horizontal="center" vertical="center"/>
    </xf>
    <xf numFmtId="1" fontId="6" fillId="3" borderId="4" xfId="1" applyNumberFormat="1" applyFont="1" applyFill="1" applyBorder="1" applyAlignment="1">
      <alignment horizontal="center" vertical="center" wrapText="1"/>
    </xf>
    <xf numFmtId="1" fontId="7" fillId="3" borderId="4" xfId="1" applyNumberFormat="1" applyFont="1" applyFill="1" applyBorder="1" applyAlignment="1">
      <alignment horizontal="center" vertical="center"/>
    </xf>
    <xf numFmtId="0" fontId="8" fillId="3" borderId="3" xfId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/>
    </xf>
    <xf numFmtId="1" fontId="6" fillId="3" borderId="4" xfId="3" applyNumberFormat="1" applyFont="1" applyFill="1" applyBorder="1" applyAlignment="1">
      <alignment horizontal="center" vertical="center" wrapText="1"/>
    </xf>
    <xf numFmtId="1" fontId="10" fillId="3" borderId="4" xfId="1" applyNumberFormat="1" applyFont="1" applyFill="1" applyBorder="1" applyAlignment="1">
      <alignment horizontal="center" vertical="center" wrapText="1"/>
    </xf>
    <xf numFmtId="0" fontId="17" fillId="4" borderId="2" xfId="1" applyFont="1" applyFill="1" applyBorder="1" applyAlignment="1">
      <alignment horizontal="center"/>
    </xf>
    <xf numFmtId="0" fontId="20" fillId="3" borderId="1" xfId="1" applyFont="1" applyFill="1" applyBorder="1" applyAlignment="1">
      <alignment vertical="center"/>
    </xf>
    <xf numFmtId="0" fontId="0" fillId="3" borderId="0" xfId="0" applyFill="1" applyAlignment="1">
      <alignment horizontal="center"/>
    </xf>
    <xf numFmtId="0" fontId="1" fillId="4" borderId="12" xfId="1" applyFont="1" applyFill="1" applyBorder="1" applyAlignment="1">
      <alignment horizontal="center"/>
    </xf>
    <xf numFmtId="0" fontId="21" fillId="2" borderId="4" xfId="1" applyFont="1" applyFill="1" applyBorder="1" applyAlignment="1">
      <alignment horizontal="center" vertical="center"/>
    </xf>
    <xf numFmtId="0" fontId="19" fillId="4" borderId="4" xfId="1" applyFont="1" applyFill="1" applyBorder="1" applyAlignment="1">
      <alignment horizontal="center" vertical="center"/>
    </xf>
    <xf numFmtId="0" fontId="5" fillId="5" borderId="13" xfId="1" applyFont="1" applyFill="1" applyBorder="1" applyAlignment="1">
      <alignment vertical="center"/>
    </xf>
    <xf numFmtId="0" fontId="5" fillId="5" borderId="14" xfId="1" applyFont="1" applyFill="1" applyBorder="1" applyAlignment="1">
      <alignment vertical="center"/>
    </xf>
    <xf numFmtId="0" fontId="14" fillId="5" borderId="14" xfId="1" applyFont="1" applyFill="1" applyBorder="1" applyAlignment="1">
      <alignment vertical="center"/>
    </xf>
    <xf numFmtId="0" fontId="0" fillId="0" borderId="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16" fillId="6" borderId="0" xfId="0" applyFont="1" applyFill="1"/>
    <xf numFmtId="164" fontId="0" fillId="0" borderId="2" xfId="0" applyNumberFormat="1" applyBorder="1"/>
    <xf numFmtId="164" fontId="0" fillId="0" borderId="12" xfId="0" applyNumberFormat="1" applyBorder="1"/>
    <xf numFmtId="164" fontId="0" fillId="0" borderId="11" xfId="0" applyNumberFormat="1" applyBorder="1"/>
    <xf numFmtId="0" fontId="0" fillId="0" borderId="4" xfId="0" applyBorder="1"/>
    <xf numFmtId="2" fontId="6" fillId="3" borderId="4" xfId="1" applyNumberFormat="1" applyFont="1" applyFill="1" applyBorder="1" applyAlignment="1">
      <alignment horizontal="center" vertical="center" wrapText="1"/>
    </xf>
    <xf numFmtId="0" fontId="1" fillId="7" borderId="4" xfId="2" applyFill="1" applyBorder="1" applyAlignment="1">
      <alignment horizontal="center" vertical="center"/>
    </xf>
    <xf numFmtId="1" fontId="22" fillId="7" borderId="4" xfId="1" applyNumberFormat="1" applyFont="1" applyFill="1" applyBorder="1" applyAlignment="1">
      <alignment horizontal="center" vertical="center" wrapText="1"/>
    </xf>
    <xf numFmtId="1" fontId="22" fillId="7" borderId="4" xfId="1" applyNumberFormat="1" applyFont="1" applyFill="1" applyBorder="1" applyAlignment="1">
      <alignment horizontal="center" vertical="center"/>
    </xf>
    <xf numFmtId="0" fontId="2" fillId="7" borderId="3" xfId="1" applyFont="1" applyFill="1" applyBorder="1" applyAlignment="1">
      <alignment horizontal="center" vertical="center"/>
    </xf>
    <xf numFmtId="0" fontId="1" fillId="7" borderId="4" xfId="1" applyFont="1" applyFill="1" applyBorder="1" applyAlignment="1">
      <alignment horizontal="center" vertical="center"/>
    </xf>
    <xf numFmtId="1" fontId="22" fillId="7" borderId="4" xfId="3" applyNumberFormat="1" applyFont="1" applyFill="1" applyBorder="1" applyAlignment="1">
      <alignment horizontal="center" vertical="center" wrapText="1"/>
    </xf>
    <xf numFmtId="1" fontId="12" fillId="7" borderId="4" xfId="1" applyNumberFormat="1" applyFont="1" applyFill="1" applyBorder="1" applyAlignment="1">
      <alignment horizontal="center" vertical="center" wrapText="1"/>
    </xf>
    <xf numFmtId="1" fontId="6" fillId="7" borderId="4" xfId="1" applyNumberFormat="1" applyFont="1" applyFill="1" applyBorder="1" applyAlignment="1">
      <alignment horizontal="center" vertical="center" wrapText="1"/>
    </xf>
    <xf numFmtId="1" fontId="7" fillId="7" borderId="4" xfId="1" applyNumberFormat="1" applyFont="1" applyFill="1" applyBorder="1" applyAlignment="1">
      <alignment horizontal="center" vertical="center"/>
    </xf>
    <xf numFmtId="0" fontId="8" fillId="7" borderId="3" xfId="1" applyFont="1" applyFill="1" applyBorder="1" applyAlignment="1">
      <alignment horizontal="center" vertical="center"/>
    </xf>
    <xf numFmtId="0" fontId="9" fillId="7" borderId="4" xfId="1" applyFont="1" applyFill="1" applyBorder="1" applyAlignment="1">
      <alignment horizontal="center" vertical="center"/>
    </xf>
    <xf numFmtId="1" fontId="6" fillId="7" borderId="4" xfId="3" applyNumberFormat="1" applyFont="1" applyFill="1" applyBorder="1" applyAlignment="1">
      <alignment horizontal="center" vertical="center" wrapText="1"/>
    </xf>
    <xf numFmtId="1" fontId="10" fillId="7" borderId="4" xfId="1" applyNumberFormat="1" applyFont="1" applyFill="1" applyBorder="1" applyAlignment="1">
      <alignment horizontal="center" vertical="center" wrapText="1"/>
    </xf>
    <xf numFmtId="2" fontId="9" fillId="3" borderId="4" xfId="1" applyNumberFormat="1" applyFont="1" applyFill="1" applyBorder="1" applyAlignment="1">
      <alignment horizontal="center" vertical="center"/>
    </xf>
    <xf numFmtId="0" fontId="8" fillId="8" borderId="3" xfId="1" applyFont="1" applyFill="1" applyBorder="1" applyAlignment="1">
      <alignment horizontal="center" vertical="center"/>
    </xf>
    <xf numFmtId="0" fontId="1" fillId="8" borderId="4" xfId="2" applyFill="1" applyBorder="1" applyAlignment="1">
      <alignment horizontal="center" vertical="center"/>
    </xf>
    <xf numFmtId="1" fontId="6" fillId="8" borderId="4" xfId="1" applyNumberFormat="1" applyFont="1" applyFill="1" applyBorder="1" applyAlignment="1">
      <alignment horizontal="center" vertical="center" wrapText="1"/>
    </xf>
    <xf numFmtId="1" fontId="7" fillId="8" borderId="4" xfId="1" applyNumberFormat="1" applyFont="1" applyFill="1" applyBorder="1" applyAlignment="1">
      <alignment horizontal="center" vertical="center"/>
    </xf>
    <xf numFmtId="0" fontId="9" fillId="8" borderId="4" xfId="1" applyFont="1" applyFill="1" applyBorder="1" applyAlignment="1">
      <alignment horizontal="center" vertical="center"/>
    </xf>
    <xf numFmtId="1" fontId="6" fillId="8" borderId="4" xfId="3" applyNumberFormat="1" applyFont="1" applyFill="1" applyBorder="1" applyAlignment="1">
      <alignment horizontal="center" vertical="center" wrapText="1"/>
    </xf>
    <xf numFmtId="1" fontId="10" fillId="8" borderId="4" xfId="1" applyNumberFormat="1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/>
    </xf>
    <xf numFmtId="0" fontId="23" fillId="3" borderId="15" xfId="1" applyFont="1" applyFill="1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/>
    <xf numFmtId="0" fontId="0" fillId="0" borderId="7" xfId="0" applyBorder="1" applyAlignment="1">
      <alignment horizontal="center" vertical="center"/>
    </xf>
    <xf numFmtId="0" fontId="5" fillId="3" borderId="17" xfId="1" applyFont="1" applyFill="1" applyBorder="1" applyAlignment="1">
      <alignment vertical="center"/>
    </xf>
    <xf numFmtId="0" fontId="17" fillId="4" borderId="8" xfId="1" applyFont="1" applyFill="1" applyBorder="1" applyAlignment="1">
      <alignment horizontal="center"/>
    </xf>
    <xf numFmtId="2" fontId="9" fillId="5" borderId="4" xfId="1" applyNumberFormat="1" applyFont="1" applyFill="1" applyBorder="1" applyAlignment="1">
      <alignment horizontal="center" vertical="center"/>
    </xf>
    <xf numFmtId="2" fontId="6" fillId="5" borderId="4" xfId="1" applyNumberFormat="1" applyFont="1" applyFill="1" applyBorder="1" applyAlignment="1">
      <alignment horizontal="center" vertical="center" wrapText="1"/>
    </xf>
    <xf numFmtId="1" fontId="6" fillId="5" borderId="4" xfId="1" applyNumberFormat="1" applyFont="1" applyFill="1" applyBorder="1" applyAlignment="1">
      <alignment horizontal="center" vertical="center" wrapText="1"/>
    </xf>
    <xf numFmtId="1" fontId="7" fillId="5" borderId="4" xfId="1" applyNumberFormat="1" applyFont="1" applyFill="1" applyBorder="1" applyAlignment="1">
      <alignment horizontal="center" vertical="center"/>
    </xf>
    <xf numFmtId="0" fontId="8" fillId="5" borderId="3" xfId="1" applyFont="1" applyFill="1" applyBorder="1" applyAlignment="1">
      <alignment horizontal="center" vertical="center"/>
    </xf>
    <xf numFmtId="0" fontId="9" fillId="5" borderId="4" xfId="1" applyFont="1" applyFill="1" applyBorder="1" applyAlignment="1">
      <alignment horizontal="center" vertical="center"/>
    </xf>
    <xf numFmtId="1" fontId="6" fillId="5" borderId="4" xfId="3" applyNumberFormat="1" applyFont="1" applyFill="1" applyBorder="1" applyAlignment="1">
      <alignment horizontal="center" vertical="center" wrapText="1"/>
    </xf>
    <xf numFmtId="1" fontId="10" fillId="5" borderId="4" xfId="1" applyNumberFormat="1" applyFont="1" applyFill="1" applyBorder="1" applyAlignment="1">
      <alignment horizontal="center" vertical="center" wrapText="1"/>
    </xf>
    <xf numFmtId="0" fontId="11" fillId="5" borderId="4" xfId="2" applyFont="1" applyFill="1" applyBorder="1" applyAlignment="1">
      <alignment horizontal="center" vertical="center"/>
    </xf>
    <xf numFmtId="1" fontId="24" fillId="5" borderId="4" xfId="1" applyNumberFormat="1" applyFont="1" applyFill="1" applyBorder="1" applyAlignment="1">
      <alignment horizontal="center" vertical="center" wrapText="1"/>
    </xf>
    <xf numFmtId="1" fontId="24" fillId="5" borderId="4" xfId="1" applyNumberFormat="1" applyFont="1" applyFill="1" applyBorder="1" applyAlignment="1">
      <alignment horizontal="center" vertical="center"/>
    </xf>
    <xf numFmtId="0" fontId="11" fillId="5" borderId="4" xfId="1" applyFont="1" applyFill="1" applyBorder="1" applyAlignment="1">
      <alignment horizontal="center" vertical="center"/>
    </xf>
    <xf numFmtId="1" fontId="24" fillId="5" borderId="4" xfId="3" applyNumberFormat="1" applyFont="1" applyFill="1" applyBorder="1" applyAlignment="1">
      <alignment horizontal="center" vertical="center" wrapText="1"/>
    </xf>
    <xf numFmtId="1" fontId="25" fillId="5" borderId="4" xfId="1" applyNumberFormat="1" applyFont="1" applyFill="1" applyBorder="1" applyAlignment="1">
      <alignment horizontal="center" vertical="center" wrapText="1"/>
    </xf>
    <xf numFmtId="0" fontId="11" fillId="7" borderId="4" xfId="2" applyFont="1" applyFill="1" applyBorder="1" applyAlignment="1">
      <alignment horizontal="center" vertical="center"/>
    </xf>
    <xf numFmtId="1" fontId="24" fillId="7" borderId="4" xfId="1" applyNumberFormat="1" applyFont="1" applyFill="1" applyBorder="1" applyAlignment="1">
      <alignment horizontal="center" vertical="center" wrapText="1"/>
    </xf>
    <xf numFmtId="1" fontId="24" fillId="7" borderId="4" xfId="1" applyNumberFormat="1" applyFont="1" applyFill="1" applyBorder="1" applyAlignment="1">
      <alignment horizontal="center" vertical="center"/>
    </xf>
    <xf numFmtId="0" fontId="11" fillId="7" borderId="4" xfId="1" applyFont="1" applyFill="1" applyBorder="1" applyAlignment="1">
      <alignment horizontal="center" vertical="center"/>
    </xf>
    <xf numFmtId="1" fontId="24" fillId="7" borderId="4" xfId="3" applyNumberFormat="1" applyFont="1" applyFill="1" applyBorder="1" applyAlignment="1">
      <alignment horizontal="center" vertical="center" wrapText="1"/>
    </xf>
    <xf numFmtId="1" fontId="25" fillId="7" borderId="4" xfId="1" applyNumberFormat="1" applyFont="1" applyFill="1" applyBorder="1" applyAlignment="1">
      <alignment horizontal="center" vertical="center" wrapText="1"/>
    </xf>
    <xf numFmtId="0" fontId="1" fillId="4" borderId="4" xfId="1" applyFont="1" applyFill="1" applyBorder="1" applyAlignment="1">
      <alignment horizontal="center"/>
    </xf>
    <xf numFmtId="2" fontId="0" fillId="0" borderId="2" xfId="0" applyNumberFormat="1" applyBorder="1"/>
    <xf numFmtId="0" fontId="1" fillId="5" borderId="4" xfId="2" applyFill="1" applyBorder="1" applyAlignment="1">
      <alignment horizontal="center" vertical="center"/>
    </xf>
    <xf numFmtId="1" fontId="13" fillId="5" borderId="4" xfId="1" applyNumberFormat="1" applyFont="1" applyFill="1" applyBorder="1" applyAlignment="1">
      <alignment horizontal="center" vertical="center" wrapText="1"/>
    </xf>
    <xf numFmtId="1" fontId="13" fillId="5" borderId="4" xfId="1" applyNumberFormat="1" applyFont="1" applyFill="1" applyBorder="1" applyAlignment="1">
      <alignment horizontal="center" vertical="center"/>
    </xf>
    <xf numFmtId="1" fontId="13" fillId="7" borderId="4" xfId="1" applyNumberFormat="1" applyFont="1" applyFill="1" applyBorder="1" applyAlignment="1">
      <alignment horizontal="center" vertical="center" wrapText="1"/>
    </xf>
    <xf numFmtId="1" fontId="13" fillId="7" borderId="4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5" borderId="18" xfId="1" applyFont="1" applyFill="1" applyBorder="1" applyAlignment="1">
      <alignment vertical="center"/>
    </xf>
    <xf numFmtId="0" fontId="4" fillId="2" borderId="19" xfId="1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5" fillId="5" borderId="0" xfId="1" applyFont="1" applyFill="1" applyAlignment="1">
      <alignment vertical="center"/>
    </xf>
    <xf numFmtId="0" fontId="5" fillId="5" borderId="0" xfId="1" applyFont="1" applyFill="1" applyAlignment="1">
      <alignment horizontal="right" vertical="center"/>
    </xf>
    <xf numFmtId="164" fontId="0" fillId="3" borderId="12" xfId="0" applyNumberFormat="1" applyFill="1" applyBorder="1"/>
    <xf numFmtId="2" fontId="0" fillId="0" borderId="4" xfId="0" applyNumberFormat="1" applyBorder="1"/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</cellXfs>
  <cellStyles count="4">
    <cellStyle name="Normal" xfId="0" builtinId="0"/>
    <cellStyle name="Normal 2" xfId="1" xr:uid="{E75C7799-04EA-4516-9706-30E7BC7CD3F8}"/>
    <cellStyle name="Normal 5" xfId="2" xr:uid="{356AC714-986C-464D-9791-40379EBF0949}"/>
    <cellStyle name="Normal 6" xfId="3" xr:uid="{0EDA6F55-7BF8-48F1-98EA-1A3EFE5D1B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34EB6-EB15-49DF-9723-71454A614D12}">
  <dimension ref="A1:V32"/>
  <sheetViews>
    <sheetView workbookViewId="0"/>
  </sheetViews>
  <sheetFormatPr defaultRowHeight="14.4" x14ac:dyDescent="0.3"/>
  <cols>
    <col min="2" max="2" width="31.6640625" customWidth="1"/>
  </cols>
  <sheetData>
    <row r="1" spans="1:22" ht="15" thickBot="1" x14ac:dyDescent="0.3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</row>
    <row r="2" spans="1:22" ht="15" thickBot="1" x14ac:dyDescent="0.35">
      <c r="A2" s="4">
        <v>1</v>
      </c>
      <c r="B2" s="5" t="s">
        <v>22</v>
      </c>
      <c r="C2" s="6">
        <v>87</v>
      </c>
      <c r="D2" s="6">
        <v>86</v>
      </c>
      <c r="E2" s="7">
        <v>78</v>
      </c>
      <c r="F2" s="8">
        <v>78</v>
      </c>
      <c r="G2" s="9">
        <v>78</v>
      </c>
      <c r="H2" s="7">
        <v>79</v>
      </c>
      <c r="I2" s="10">
        <v>76</v>
      </c>
      <c r="J2" s="10">
        <v>71</v>
      </c>
      <c r="K2" s="7">
        <v>71</v>
      </c>
      <c r="L2" s="8">
        <v>80</v>
      </c>
      <c r="M2" s="11">
        <v>80</v>
      </c>
      <c r="N2" s="11">
        <v>80</v>
      </c>
      <c r="O2" s="7">
        <v>74</v>
      </c>
      <c r="P2" s="8">
        <v>74</v>
      </c>
      <c r="Q2" s="7">
        <v>77</v>
      </c>
      <c r="R2" s="7">
        <v>79</v>
      </c>
      <c r="S2" s="9">
        <v>81</v>
      </c>
      <c r="T2" s="12">
        <v>85</v>
      </c>
      <c r="U2" s="9">
        <v>83</v>
      </c>
      <c r="V2" s="7">
        <v>85</v>
      </c>
    </row>
    <row r="3" spans="1:22" ht="15" thickBot="1" x14ac:dyDescent="0.35">
      <c r="A3" s="13">
        <v>2</v>
      </c>
      <c r="B3" s="14" t="s">
        <v>23</v>
      </c>
      <c r="C3" s="9">
        <v>87</v>
      </c>
      <c r="D3" s="8">
        <v>86</v>
      </c>
      <c r="E3" s="7">
        <v>78</v>
      </c>
      <c r="F3" s="8">
        <v>78</v>
      </c>
      <c r="G3" s="9">
        <v>79</v>
      </c>
      <c r="H3" s="8">
        <v>80</v>
      </c>
      <c r="I3" s="10">
        <v>75</v>
      </c>
      <c r="J3" s="10">
        <v>73</v>
      </c>
      <c r="K3" s="7">
        <v>71</v>
      </c>
      <c r="L3" s="8">
        <v>85</v>
      </c>
      <c r="M3" s="11">
        <v>81</v>
      </c>
      <c r="N3" s="11">
        <v>83</v>
      </c>
      <c r="O3" s="7">
        <v>73</v>
      </c>
      <c r="P3" s="8">
        <v>73</v>
      </c>
      <c r="Q3" s="7">
        <v>77</v>
      </c>
      <c r="R3" s="7">
        <v>82</v>
      </c>
      <c r="S3" s="9">
        <v>81</v>
      </c>
      <c r="T3" s="15">
        <v>85</v>
      </c>
      <c r="U3" s="9">
        <v>84</v>
      </c>
      <c r="V3" s="8">
        <v>85</v>
      </c>
    </row>
    <row r="4" spans="1:22" ht="15" thickBot="1" x14ac:dyDescent="0.35">
      <c r="A4" s="4">
        <v>3</v>
      </c>
      <c r="B4" s="14" t="s">
        <v>24</v>
      </c>
      <c r="C4" s="6">
        <v>92</v>
      </c>
      <c r="D4" s="6">
        <v>94</v>
      </c>
      <c r="E4" s="7">
        <v>78</v>
      </c>
      <c r="F4" s="8">
        <v>78</v>
      </c>
      <c r="G4" s="9">
        <v>81</v>
      </c>
      <c r="H4" s="7">
        <v>83</v>
      </c>
      <c r="I4" s="10">
        <v>78</v>
      </c>
      <c r="J4" s="10">
        <v>78</v>
      </c>
      <c r="K4" s="7">
        <v>73</v>
      </c>
      <c r="L4" s="8">
        <v>85</v>
      </c>
      <c r="M4" s="11">
        <v>85</v>
      </c>
      <c r="N4" s="11">
        <v>86</v>
      </c>
      <c r="O4" s="7">
        <v>82</v>
      </c>
      <c r="P4" s="8">
        <v>82</v>
      </c>
      <c r="Q4" s="7">
        <v>81</v>
      </c>
      <c r="R4" s="7">
        <v>84</v>
      </c>
      <c r="S4" s="9">
        <v>82</v>
      </c>
      <c r="T4" s="12">
        <v>85</v>
      </c>
      <c r="U4" s="9">
        <v>86</v>
      </c>
      <c r="V4" s="7">
        <v>85</v>
      </c>
    </row>
    <row r="5" spans="1:22" ht="15" thickBot="1" x14ac:dyDescent="0.35">
      <c r="A5" s="4">
        <v>4</v>
      </c>
      <c r="B5" s="14" t="s">
        <v>25</v>
      </c>
      <c r="C5" s="6">
        <v>92</v>
      </c>
      <c r="D5" s="6">
        <v>94</v>
      </c>
      <c r="E5" s="7">
        <v>79</v>
      </c>
      <c r="F5" s="8">
        <v>79</v>
      </c>
      <c r="G5" s="9">
        <v>84</v>
      </c>
      <c r="H5" s="7">
        <v>82</v>
      </c>
      <c r="I5" s="10">
        <v>76</v>
      </c>
      <c r="J5" s="10">
        <v>78</v>
      </c>
      <c r="K5" s="7">
        <v>73</v>
      </c>
      <c r="L5" s="8">
        <v>85</v>
      </c>
      <c r="M5" s="11">
        <v>85</v>
      </c>
      <c r="N5" s="11">
        <v>86</v>
      </c>
      <c r="O5" s="7">
        <v>82</v>
      </c>
      <c r="P5" s="8">
        <v>82</v>
      </c>
      <c r="Q5" s="7">
        <v>81</v>
      </c>
      <c r="R5" s="7">
        <v>84</v>
      </c>
      <c r="S5" s="9">
        <v>82</v>
      </c>
      <c r="T5" s="12">
        <v>85</v>
      </c>
      <c r="U5" s="9">
        <v>86</v>
      </c>
      <c r="V5" s="7">
        <v>85</v>
      </c>
    </row>
    <row r="6" spans="1:22" ht="15" thickBot="1" x14ac:dyDescent="0.35">
      <c r="A6" s="4">
        <v>5</v>
      </c>
      <c r="B6" s="14" t="s">
        <v>26</v>
      </c>
      <c r="C6" s="6">
        <v>88</v>
      </c>
      <c r="D6" s="6">
        <v>94</v>
      </c>
      <c r="E6" s="7">
        <v>78</v>
      </c>
      <c r="F6" s="8">
        <v>78</v>
      </c>
      <c r="G6" s="9">
        <v>80</v>
      </c>
      <c r="H6" s="7">
        <v>81</v>
      </c>
      <c r="I6" s="10">
        <v>79</v>
      </c>
      <c r="J6" s="10">
        <v>78</v>
      </c>
      <c r="K6" s="7">
        <v>73</v>
      </c>
      <c r="L6" s="8">
        <v>85</v>
      </c>
      <c r="M6" s="11">
        <v>86</v>
      </c>
      <c r="N6" s="11">
        <v>86</v>
      </c>
      <c r="O6" s="7">
        <v>80</v>
      </c>
      <c r="P6" s="8">
        <v>81</v>
      </c>
      <c r="Q6" s="7">
        <v>84</v>
      </c>
      <c r="R6" s="7">
        <v>84</v>
      </c>
      <c r="S6" s="9">
        <v>84</v>
      </c>
      <c r="T6" s="12">
        <v>85</v>
      </c>
      <c r="U6" s="9">
        <v>89</v>
      </c>
      <c r="V6" s="7">
        <v>85</v>
      </c>
    </row>
    <row r="7" spans="1:22" ht="15" thickBot="1" x14ac:dyDescent="0.35">
      <c r="A7" s="4">
        <v>6</v>
      </c>
      <c r="B7" s="14" t="s">
        <v>27</v>
      </c>
      <c r="C7" s="9">
        <v>90</v>
      </c>
      <c r="D7" s="7">
        <v>94</v>
      </c>
      <c r="E7" s="7">
        <v>78</v>
      </c>
      <c r="F7" s="8">
        <v>78</v>
      </c>
      <c r="G7" s="9">
        <v>82</v>
      </c>
      <c r="H7" s="7">
        <v>80</v>
      </c>
      <c r="I7" s="10">
        <v>80</v>
      </c>
      <c r="J7" s="10">
        <v>77</v>
      </c>
      <c r="K7" s="7">
        <v>71</v>
      </c>
      <c r="L7" s="8">
        <v>85</v>
      </c>
      <c r="M7" s="11">
        <v>84</v>
      </c>
      <c r="N7" s="11">
        <v>86</v>
      </c>
      <c r="O7" s="7">
        <v>79</v>
      </c>
      <c r="P7" s="8">
        <v>79</v>
      </c>
      <c r="Q7" s="7">
        <v>79</v>
      </c>
      <c r="R7" s="7">
        <v>84</v>
      </c>
      <c r="S7" s="9">
        <v>83</v>
      </c>
      <c r="T7" s="12">
        <v>85</v>
      </c>
      <c r="U7" s="9">
        <v>84</v>
      </c>
      <c r="V7" s="7">
        <v>85</v>
      </c>
    </row>
    <row r="8" spans="1:22" ht="15" thickBot="1" x14ac:dyDescent="0.35">
      <c r="A8" s="27">
        <v>7</v>
      </c>
      <c r="B8" s="28" t="s">
        <v>28</v>
      </c>
      <c r="C8" s="29">
        <v>89</v>
      </c>
      <c r="D8" s="29">
        <v>94</v>
      </c>
      <c r="E8" s="30">
        <v>78</v>
      </c>
      <c r="F8" s="31">
        <v>78</v>
      </c>
      <c r="G8" s="32">
        <v>85</v>
      </c>
      <c r="H8" s="30">
        <v>80</v>
      </c>
      <c r="I8" s="33">
        <v>78</v>
      </c>
      <c r="J8" s="33">
        <v>83</v>
      </c>
      <c r="K8" s="30">
        <v>75</v>
      </c>
      <c r="L8" s="31">
        <v>85</v>
      </c>
      <c r="M8" s="34">
        <v>85</v>
      </c>
      <c r="N8" s="34">
        <v>86</v>
      </c>
      <c r="O8" s="30">
        <v>78</v>
      </c>
      <c r="P8" s="31">
        <v>78</v>
      </c>
      <c r="Q8" s="30">
        <v>80</v>
      </c>
      <c r="R8" s="30">
        <v>84</v>
      </c>
      <c r="S8" s="32">
        <v>83</v>
      </c>
      <c r="T8" s="35">
        <v>85</v>
      </c>
      <c r="U8" s="32">
        <v>84</v>
      </c>
      <c r="V8" s="30">
        <v>85</v>
      </c>
    </row>
    <row r="9" spans="1:22" ht="15" thickBot="1" x14ac:dyDescent="0.35">
      <c r="A9" s="4">
        <v>8</v>
      </c>
      <c r="B9" s="14" t="s">
        <v>29</v>
      </c>
      <c r="C9" s="6">
        <v>86</v>
      </c>
      <c r="D9" s="6">
        <v>86</v>
      </c>
      <c r="E9" s="7">
        <v>78</v>
      </c>
      <c r="F9" s="8">
        <v>78</v>
      </c>
      <c r="G9" s="9">
        <v>78</v>
      </c>
      <c r="H9" s="7">
        <v>79</v>
      </c>
      <c r="I9" s="10">
        <v>72</v>
      </c>
      <c r="J9" s="10">
        <v>71</v>
      </c>
      <c r="K9" s="7">
        <v>53</v>
      </c>
      <c r="L9" s="8">
        <v>80</v>
      </c>
      <c r="M9" s="11">
        <v>80</v>
      </c>
      <c r="N9" s="11">
        <v>80</v>
      </c>
      <c r="O9" s="7">
        <v>72</v>
      </c>
      <c r="P9" s="8">
        <v>71</v>
      </c>
      <c r="Q9" s="7">
        <v>77</v>
      </c>
      <c r="R9" s="7">
        <v>79</v>
      </c>
      <c r="S9" s="9">
        <v>81</v>
      </c>
      <c r="T9" s="12">
        <v>85</v>
      </c>
      <c r="U9" s="9">
        <v>83</v>
      </c>
      <c r="V9" s="7">
        <v>83</v>
      </c>
    </row>
    <row r="10" spans="1:22" ht="15" thickBot="1" x14ac:dyDescent="0.35">
      <c r="A10" s="4">
        <v>9</v>
      </c>
      <c r="B10" s="14" t="s">
        <v>30</v>
      </c>
      <c r="C10" s="6">
        <v>92</v>
      </c>
      <c r="D10" s="6">
        <v>94</v>
      </c>
      <c r="E10" s="7">
        <v>80</v>
      </c>
      <c r="F10" s="8">
        <v>80</v>
      </c>
      <c r="G10" s="9">
        <v>85</v>
      </c>
      <c r="H10" s="7">
        <v>85</v>
      </c>
      <c r="I10" s="10">
        <v>79</v>
      </c>
      <c r="J10" s="10">
        <v>78</v>
      </c>
      <c r="K10" s="7">
        <v>77</v>
      </c>
      <c r="L10" s="8">
        <v>85</v>
      </c>
      <c r="M10" s="11">
        <v>87</v>
      </c>
      <c r="N10" s="11">
        <v>86</v>
      </c>
      <c r="O10" s="7">
        <v>83</v>
      </c>
      <c r="P10" s="8">
        <v>83</v>
      </c>
      <c r="Q10" s="7">
        <v>82</v>
      </c>
      <c r="R10" s="7">
        <v>84</v>
      </c>
      <c r="S10" s="9">
        <v>83</v>
      </c>
      <c r="T10" s="12">
        <v>85</v>
      </c>
      <c r="U10" s="9">
        <v>84</v>
      </c>
      <c r="V10" s="7">
        <v>85</v>
      </c>
    </row>
    <row r="11" spans="1:22" ht="15" thickBot="1" x14ac:dyDescent="0.35">
      <c r="A11" s="4">
        <v>10</v>
      </c>
      <c r="B11" s="14" t="s">
        <v>31</v>
      </c>
      <c r="C11" s="9">
        <v>89</v>
      </c>
      <c r="D11" s="6">
        <v>94</v>
      </c>
      <c r="E11" s="7">
        <v>78</v>
      </c>
      <c r="F11" s="8">
        <v>78</v>
      </c>
      <c r="G11" s="9">
        <v>81</v>
      </c>
      <c r="H11" s="7">
        <v>80</v>
      </c>
      <c r="I11" s="10">
        <v>76</v>
      </c>
      <c r="J11" s="10">
        <v>73</v>
      </c>
      <c r="K11" s="7">
        <v>71</v>
      </c>
      <c r="L11" s="8">
        <v>85</v>
      </c>
      <c r="M11" s="11">
        <v>83</v>
      </c>
      <c r="N11" s="11">
        <v>84</v>
      </c>
      <c r="O11" s="7">
        <v>78</v>
      </c>
      <c r="P11" s="8">
        <v>78</v>
      </c>
      <c r="Q11" s="7">
        <v>79</v>
      </c>
      <c r="R11" s="7">
        <v>83</v>
      </c>
      <c r="S11" s="9">
        <v>83</v>
      </c>
      <c r="T11" s="12">
        <v>85</v>
      </c>
      <c r="U11" s="9">
        <v>84</v>
      </c>
      <c r="V11" s="7">
        <v>85</v>
      </c>
    </row>
    <row r="12" spans="1:22" ht="15" thickBot="1" x14ac:dyDescent="0.35">
      <c r="A12" s="4">
        <v>11</v>
      </c>
      <c r="B12" s="14" t="s">
        <v>32</v>
      </c>
      <c r="C12" s="6">
        <v>92</v>
      </c>
      <c r="D12" s="6">
        <v>94</v>
      </c>
      <c r="E12" s="7">
        <v>80</v>
      </c>
      <c r="F12" s="8">
        <v>80</v>
      </c>
      <c r="G12" s="9">
        <v>87</v>
      </c>
      <c r="H12" s="7">
        <v>84</v>
      </c>
      <c r="I12" s="10">
        <v>79</v>
      </c>
      <c r="J12" s="10">
        <v>78</v>
      </c>
      <c r="K12" s="7">
        <v>73</v>
      </c>
      <c r="L12" s="8">
        <v>85</v>
      </c>
      <c r="M12" s="11">
        <v>85</v>
      </c>
      <c r="N12" s="11">
        <v>86</v>
      </c>
      <c r="O12" s="7">
        <v>82</v>
      </c>
      <c r="P12" s="8">
        <v>80</v>
      </c>
      <c r="Q12" s="7">
        <v>83</v>
      </c>
      <c r="R12" s="7">
        <v>84</v>
      </c>
      <c r="S12" s="9">
        <v>83</v>
      </c>
      <c r="T12" s="12">
        <v>85</v>
      </c>
      <c r="U12" s="9">
        <v>85</v>
      </c>
      <c r="V12" s="7">
        <v>85</v>
      </c>
    </row>
    <row r="13" spans="1:22" ht="15" thickBot="1" x14ac:dyDescent="0.35">
      <c r="A13" s="4">
        <v>12</v>
      </c>
      <c r="B13" s="14" t="s">
        <v>33</v>
      </c>
      <c r="C13" s="9">
        <v>90</v>
      </c>
      <c r="D13" s="6">
        <v>94</v>
      </c>
      <c r="E13" s="7">
        <v>78</v>
      </c>
      <c r="F13" s="8">
        <v>78</v>
      </c>
      <c r="G13" s="9">
        <v>81</v>
      </c>
      <c r="H13" s="7">
        <v>80</v>
      </c>
      <c r="I13" s="10">
        <v>73</v>
      </c>
      <c r="J13" s="10">
        <v>71</v>
      </c>
      <c r="K13" s="7">
        <v>70</v>
      </c>
      <c r="L13" s="8">
        <v>80</v>
      </c>
      <c r="M13" s="11">
        <v>84</v>
      </c>
      <c r="N13" s="11">
        <v>86</v>
      </c>
      <c r="O13" s="7">
        <v>74</v>
      </c>
      <c r="P13" s="8">
        <v>76</v>
      </c>
      <c r="Q13" s="7">
        <v>82</v>
      </c>
      <c r="R13" s="7">
        <v>84</v>
      </c>
      <c r="S13" s="9">
        <v>83</v>
      </c>
      <c r="T13" s="12">
        <v>85</v>
      </c>
      <c r="U13" s="9">
        <v>84</v>
      </c>
      <c r="V13" s="7">
        <v>85</v>
      </c>
    </row>
    <row r="14" spans="1:22" ht="15" thickBot="1" x14ac:dyDescent="0.35">
      <c r="A14" s="4">
        <v>13</v>
      </c>
      <c r="B14" s="14" t="s">
        <v>34</v>
      </c>
      <c r="C14" s="6">
        <v>92</v>
      </c>
      <c r="D14" s="6">
        <v>94</v>
      </c>
      <c r="E14" s="7">
        <v>80</v>
      </c>
      <c r="F14" s="8">
        <v>80</v>
      </c>
      <c r="G14" s="9">
        <v>81</v>
      </c>
      <c r="H14" s="7">
        <v>85</v>
      </c>
      <c r="I14" s="10">
        <v>81</v>
      </c>
      <c r="J14" s="10">
        <v>78</v>
      </c>
      <c r="K14" s="7">
        <v>72</v>
      </c>
      <c r="L14" s="8">
        <v>85</v>
      </c>
      <c r="M14" s="11">
        <v>86</v>
      </c>
      <c r="N14" s="11">
        <v>86</v>
      </c>
      <c r="O14" s="7">
        <v>79</v>
      </c>
      <c r="P14" s="8">
        <v>79</v>
      </c>
      <c r="Q14" s="7">
        <v>80</v>
      </c>
      <c r="R14" s="7">
        <v>84</v>
      </c>
      <c r="S14" s="9">
        <v>83</v>
      </c>
      <c r="T14" s="12">
        <v>85</v>
      </c>
      <c r="U14" s="9">
        <v>84</v>
      </c>
      <c r="V14" s="7">
        <v>85</v>
      </c>
    </row>
    <row r="15" spans="1:22" ht="15" thickBot="1" x14ac:dyDescent="0.35">
      <c r="A15" s="16">
        <v>14</v>
      </c>
      <c r="B15" s="14" t="s">
        <v>35</v>
      </c>
      <c r="C15" s="9">
        <v>89</v>
      </c>
      <c r="D15" s="6">
        <v>94</v>
      </c>
      <c r="E15" s="7">
        <v>78</v>
      </c>
      <c r="F15" s="8">
        <v>78</v>
      </c>
      <c r="G15" s="9">
        <v>85</v>
      </c>
      <c r="H15" s="7">
        <v>82</v>
      </c>
      <c r="I15" s="10">
        <v>81</v>
      </c>
      <c r="J15" s="10">
        <v>78</v>
      </c>
      <c r="K15" s="7">
        <v>73</v>
      </c>
      <c r="L15" s="8">
        <v>85</v>
      </c>
      <c r="M15" s="11">
        <v>84</v>
      </c>
      <c r="N15" s="11">
        <v>86</v>
      </c>
      <c r="O15" s="7">
        <v>79</v>
      </c>
      <c r="P15" s="8">
        <v>81</v>
      </c>
      <c r="Q15" s="7">
        <v>81</v>
      </c>
      <c r="R15" s="7">
        <v>84</v>
      </c>
      <c r="S15" s="9">
        <v>83</v>
      </c>
      <c r="T15" s="12">
        <v>85</v>
      </c>
      <c r="U15" s="9">
        <v>84</v>
      </c>
      <c r="V15" s="7">
        <v>85</v>
      </c>
    </row>
    <row r="16" spans="1:22" ht="15" thickBot="1" x14ac:dyDescent="0.35">
      <c r="A16" s="4">
        <v>15</v>
      </c>
      <c r="B16" s="14" t="s">
        <v>36</v>
      </c>
      <c r="C16" s="6">
        <v>88</v>
      </c>
      <c r="D16" s="6">
        <v>94</v>
      </c>
      <c r="E16" s="17">
        <v>80</v>
      </c>
      <c r="F16" s="18">
        <v>80</v>
      </c>
      <c r="G16" s="9">
        <v>80</v>
      </c>
      <c r="H16" s="7">
        <v>81</v>
      </c>
      <c r="I16" s="10">
        <v>75</v>
      </c>
      <c r="J16" s="10">
        <v>73</v>
      </c>
      <c r="K16" s="7">
        <v>78</v>
      </c>
      <c r="L16" s="8">
        <v>85</v>
      </c>
      <c r="M16" s="11">
        <v>86</v>
      </c>
      <c r="N16" s="11">
        <v>87</v>
      </c>
      <c r="O16" s="7">
        <v>91</v>
      </c>
      <c r="P16" s="8">
        <v>83</v>
      </c>
      <c r="Q16" s="7">
        <v>82</v>
      </c>
      <c r="R16" s="7">
        <v>84</v>
      </c>
      <c r="S16" s="9">
        <v>82</v>
      </c>
      <c r="T16" s="12">
        <v>85</v>
      </c>
      <c r="U16" s="9">
        <v>85</v>
      </c>
      <c r="V16" s="7">
        <v>85</v>
      </c>
    </row>
    <row r="17" spans="1:22" ht="15" thickBot="1" x14ac:dyDescent="0.35">
      <c r="A17" s="4">
        <v>16</v>
      </c>
      <c r="B17" s="14" t="s">
        <v>37</v>
      </c>
      <c r="C17" s="9">
        <v>87</v>
      </c>
      <c r="D17" s="6">
        <v>94</v>
      </c>
      <c r="E17" s="7">
        <v>78</v>
      </c>
      <c r="F17" s="8">
        <v>78</v>
      </c>
      <c r="G17" s="9">
        <v>83</v>
      </c>
      <c r="H17" s="7">
        <v>83</v>
      </c>
      <c r="I17" s="10">
        <v>78</v>
      </c>
      <c r="J17" s="10">
        <v>70</v>
      </c>
      <c r="K17" s="7">
        <v>71</v>
      </c>
      <c r="L17" s="8">
        <v>85</v>
      </c>
      <c r="M17" s="11">
        <v>83</v>
      </c>
      <c r="N17" s="11">
        <v>83</v>
      </c>
      <c r="O17" s="7">
        <v>79</v>
      </c>
      <c r="P17" s="8">
        <v>79</v>
      </c>
      <c r="Q17" s="7">
        <v>79</v>
      </c>
      <c r="R17" s="7">
        <v>83</v>
      </c>
      <c r="S17" s="9">
        <v>83</v>
      </c>
      <c r="T17" s="12">
        <v>85</v>
      </c>
      <c r="U17" s="9">
        <v>84</v>
      </c>
      <c r="V17" s="7">
        <v>85</v>
      </c>
    </row>
    <row r="18" spans="1:22" ht="15" thickBot="1" x14ac:dyDescent="0.35">
      <c r="A18" s="4">
        <v>17</v>
      </c>
      <c r="B18" s="19" t="s">
        <v>38</v>
      </c>
      <c r="C18" s="9">
        <v>90</v>
      </c>
      <c r="D18" s="6">
        <v>94</v>
      </c>
      <c r="E18" s="7">
        <v>78</v>
      </c>
      <c r="F18" s="8">
        <v>78</v>
      </c>
      <c r="G18" s="9">
        <v>80</v>
      </c>
      <c r="H18" s="7">
        <v>80</v>
      </c>
      <c r="I18" s="10">
        <v>78</v>
      </c>
      <c r="J18" s="10">
        <v>81</v>
      </c>
      <c r="K18" s="7">
        <v>72</v>
      </c>
      <c r="L18" s="8">
        <v>85</v>
      </c>
      <c r="M18" s="11">
        <v>86</v>
      </c>
      <c r="N18" s="11">
        <v>87</v>
      </c>
      <c r="O18" s="7">
        <v>82</v>
      </c>
      <c r="P18" s="8">
        <v>78</v>
      </c>
      <c r="Q18" s="7">
        <v>82</v>
      </c>
      <c r="R18" s="7">
        <v>84</v>
      </c>
      <c r="S18" s="9">
        <v>82</v>
      </c>
      <c r="T18" s="12">
        <v>85</v>
      </c>
      <c r="U18" s="9">
        <v>85</v>
      </c>
      <c r="V18" s="7">
        <v>85</v>
      </c>
    </row>
    <row r="19" spans="1:22" ht="15" thickBot="1" x14ac:dyDescent="0.35">
      <c r="A19" s="4">
        <v>18</v>
      </c>
      <c r="B19" s="14" t="s">
        <v>39</v>
      </c>
      <c r="C19" s="6">
        <v>92</v>
      </c>
      <c r="D19" s="6">
        <v>94</v>
      </c>
      <c r="E19" s="7">
        <v>80</v>
      </c>
      <c r="F19" s="8">
        <v>80</v>
      </c>
      <c r="G19" s="9">
        <v>82</v>
      </c>
      <c r="H19" s="7">
        <v>83</v>
      </c>
      <c r="I19" s="10">
        <v>82</v>
      </c>
      <c r="J19" s="10">
        <v>78</v>
      </c>
      <c r="K19" s="7">
        <v>87</v>
      </c>
      <c r="L19" s="8">
        <v>85</v>
      </c>
      <c r="M19" s="11">
        <v>89</v>
      </c>
      <c r="N19" s="11">
        <v>88</v>
      </c>
      <c r="O19" s="7">
        <v>91</v>
      </c>
      <c r="P19" s="8">
        <v>85</v>
      </c>
      <c r="Q19" s="7">
        <v>83</v>
      </c>
      <c r="R19" s="7">
        <v>84</v>
      </c>
      <c r="S19" s="9">
        <v>82</v>
      </c>
      <c r="T19" s="12">
        <v>85</v>
      </c>
      <c r="U19" s="9">
        <v>87</v>
      </c>
      <c r="V19" s="7">
        <v>85</v>
      </c>
    </row>
    <row r="20" spans="1:22" ht="15" thickBot="1" x14ac:dyDescent="0.35">
      <c r="A20" s="4">
        <v>19</v>
      </c>
      <c r="B20" s="14" t="s">
        <v>40</v>
      </c>
      <c r="C20" s="6">
        <v>90</v>
      </c>
      <c r="D20" s="6">
        <v>94</v>
      </c>
      <c r="E20" s="7">
        <v>84</v>
      </c>
      <c r="F20" s="8">
        <v>84</v>
      </c>
      <c r="G20" s="9">
        <v>80</v>
      </c>
      <c r="H20" s="7">
        <v>83</v>
      </c>
      <c r="I20" s="10">
        <v>82</v>
      </c>
      <c r="J20" s="10">
        <v>81</v>
      </c>
      <c r="K20" s="7">
        <v>79</v>
      </c>
      <c r="L20" s="8">
        <v>80</v>
      </c>
      <c r="M20" s="11">
        <v>86</v>
      </c>
      <c r="N20" s="11">
        <v>87</v>
      </c>
      <c r="O20" s="7">
        <v>80</v>
      </c>
      <c r="P20" s="8">
        <v>80</v>
      </c>
      <c r="Q20" s="7">
        <v>83</v>
      </c>
      <c r="R20" s="7">
        <v>84</v>
      </c>
      <c r="S20" s="9">
        <v>81</v>
      </c>
      <c r="T20" s="12">
        <v>85</v>
      </c>
      <c r="U20" s="9">
        <v>84</v>
      </c>
      <c r="V20" s="7">
        <v>85</v>
      </c>
    </row>
    <row r="21" spans="1:22" ht="15" thickBot="1" x14ac:dyDescent="0.35">
      <c r="A21" s="4">
        <v>20</v>
      </c>
      <c r="B21" s="14" t="s">
        <v>41</v>
      </c>
      <c r="C21" s="6">
        <v>92</v>
      </c>
      <c r="D21" s="6">
        <v>94</v>
      </c>
      <c r="E21" s="7">
        <v>85</v>
      </c>
      <c r="F21" s="8">
        <v>85</v>
      </c>
      <c r="G21" s="9">
        <v>80</v>
      </c>
      <c r="H21" s="7">
        <v>85</v>
      </c>
      <c r="I21" s="10">
        <v>81</v>
      </c>
      <c r="J21" s="10">
        <v>78</v>
      </c>
      <c r="K21" s="7">
        <v>77</v>
      </c>
      <c r="L21" s="8">
        <v>85</v>
      </c>
      <c r="M21" s="11">
        <v>89</v>
      </c>
      <c r="N21" s="11">
        <v>86</v>
      </c>
      <c r="O21" s="7">
        <v>78</v>
      </c>
      <c r="P21" s="8">
        <v>79</v>
      </c>
      <c r="Q21" s="7">
        <v>87</v>
      </c>
      <c r="R21" s="7">
        <v>84</v>
      </c>
      <c r="S21" s="9">
        <v>83</v>
      </c>
      <c r="T21" s="12">
        <v>85</v>
      </c>
      <c r="U21" s="9">
        <v>87</v>
      </c>
      <c r="V21" s="7">
        <v>85</v>
      </c>
    </row>
    <row r="22" spans="1:22" ht="15" thickBot="1" x14ac:dyDescent="0.35">
      <c r="A22" s="4">
        <v>21</v>
      </c>
      <c r="B22" s="14" t="s">
        <v>42</v>
      </c>
      <c r="C22" s="9">
        <v>87</v>
      </c>
      <c r="D22" s="6">
        <v>94</v>
      </c>
      <c r="E22" s="7">
        <v>78</v>
      </c>
      <c r="F22" s="8">
        <v>78</v>
      </c>
      <c r="G22" s="9">
        <v>79</v>
      </c>
      <c r="H22" s="7">
        <v>81</v>
      </c>
      <c r="I22" s="10">
        <v>77</v>
      </c>
      <c r="J22" s="10">
        <v>81</v>
      </c>
      <c r="K22" s="7">
        <v>71</v>
      </c>
      <c r="L22" s="8">
        <v>80</v>
      </c>
      <c r="M22" s="11">
        <v>85</v>
      </c>
      <c r="N22" s="11">
        <v>83</v>
      </c>
      <c r="O22" s="7">
        <v>77</v>
      </c>
      <c r="P22" s="8">
        <v>79</v>
      </c>
      <c r="Q22" s="7">
        <v>81</v>
      </c>
      <c r="R22" s="7">
        <v>83</v>
      </c>
      <c r="S22" s="9">
        <v>82</v>
      </c>
      <c r="T22" s="12">
        <v>85</v>
      </c>
      <c r="U22" s="9">
        <v>87</v>
      </c>
      <c r="V22" s="7">
        <v>85</v>
      </c>
    </row>
    <row r="23" spans="1:22" ht="15" thickBot="1" x14ac:dyDescent="0.35">
      <c r="A23" s="4">
        <v>22</v>
      </c>
      <c r="B23" s="14" t="s">
        <v>43</v>
      </c>
      <c r="C23" s="9">
        <v>90</v>
      </c>
      <c r="D23" s="6">
        <v>94</v>
      </c>
      <c r="E23" s="7">
        <v>78</v>
      </c>
      <c r="F23" s="8">
        <v>78</v>
      </c>
      <c r="G23" s="9">
        <v>83</v>
      </c>
      <c r="H23" s="7">
        <v>83</v>
      </c>
      <c r="I23" s="10">
        <v>79</v>
      </c>
      <c r="J23" s="10">
        <v>81</v>
      </c>
      <c r="K23" s="7">
        <v>85</v>
      </c>
      <c r="L23" s="8">
        <v>85</v>
      </c>
      <c r="M23" s="11">
        <v>84</v>
      </c>
      <c r="N23" s="11">
        <v>86</v>
      </c>
      <c r="O23" s="7">
        <v>78</v>
      </c>
      <c r="P23" s="8">
        <v>78</v>
      </c>
      <c r="Q23" s="7">
        <v>81</v>
      </c>
      <c r="R23" s="7">
        <v>83</v>
      </c>
      <c r="S23" s="9">
        <v>83</v>
      </c>
      <c r="T23" s="12">
        <v>85</v>
      </c>
      <c r="U23" s="9">
        <v>85</v>
      </c>
      <c r="V23" s="7">
        <v>85</v>
      </c>
    </row>
    <row r="24" spans="1:22" ht="15" thickBot="1" x14ac:dyDescent="0.35">
      <c r="A24" s="4">
        <v>23</v>
      </c>
      <c r="B24" s="14" t="s">
        <v>44</v>
      </c>
      <c r="C24" s="6">
        <v>0</v>
      </c>
      <c r="D24" s="6">
        <v>0</v>
      </c>
      <c r="E24" s="7">
        <v>82</v>
      </c>
      <c r="F24" s="8">
        <v>82</v>
      </c>
      <c r="G24" s="9">
        <v>80</v>
      </c>
      <c r="H24" s="7">
        <v>80</v>
      </c>
      <c r="I24" s="10">
        <v>80</v>
      </c>
      <c r="J24" s="10">
        <v>81</v>
      </c>
      <c r="K24" s="7">
        <v>74</v>
      </c>
      <c r="L24" s="8">
        <v>85</v>
      </c>
      <c r="M24" s="11">
        <v>89</v>
      </c>
      <c r="N24" s="11">
        <v>86</v>
      </c>
      <c r="O24" s="7">
        <v>79</v>
      </c>
      <c r="P24" s="8">
        <v>76</v>
      </c>
      <c r="Q24" s="7">
        <v>83</v>
      </c>
      <c r="R24" s="7">
        <v>84</v>
      </c>
      <c r="S24" s="9">
        <v>81</v>
      </c>
      <c r="T24" s="12">
        <v>85</v>
      </c>
      <c r="U24" s="9">
        <v>84</v>
      </c>
      <c r="V24" s="7">
        <v>85</v>
      </c>
    </row>
    <row r="25" spans="1:22" ht="15" thickBot="1" x14ac:dyDescent="0.35">
      <c r="A25" s="27">
        <v>24</v>
      </c>
      <c r="B25" s="28" t="s">
        <v>45</v>
      </c>
      <c r="C25" s="32">
        <v>94</v>
      </c>
      <c r="D25" s="29">
        <v>94</v>
      </c>
      <c r="E25" s="30">
        <v>78</v>
      </c>
      <c r="F25" s="31">
        <v>78</v>
      </c>
      <c r="G25" s="32">
        <v>92</v>
      </c>
      <c r="H25" s="30">
        <v>86</v>
      </c>
      <c r="I25" s="33">
        <v>82</v>
      </c>
      <c r="J25" s="33">
        <v>81</v>
      </c>
      <c r="K25" s="30">
        <v>87</v>
      </c>
      <c r="L25" s="31">
        <v>85</v>
      </c>
      <c r="M25" s="34">
        <v>90</v>
      </c>
      <c r="N25" s="34">
        <v>88</v>
      </c>
      <c r="O25" s="30">
        <v>85</v>
      </c>
      <c r="P25" s="31">
        <v>86</v>
      </c>
      <c r="Q25" s="30">
        <v>84</v>
      </c>
      <c r="R25" s="30">
        <v>85</v>
      </c>
      <c r="S25" s="32">
        <v>83</v>
      </c>
      <c r="T25" s="35">
        <v>85</v>
      </c>
      <c r="U25" s="32">
        <v>91</v>
      </c>
      <c r="V25" s="30">
        <v>85</v>
      </c>
    </row>
    <row r="26" spans="1:22" ht="15" thickBot="1" x14ac:dyDescent="0.35">
      <c r="A26" s="4">
        <v>25</v>
      </c>
      <c r="B26" s="14" t="s">
        <v>46</v>
      </c>
      <c r="C26" s="9">
        <v>94</v>
      </c>
      <c r="D26" s="6">
        <v>94</v>
      </c>
      <c r="E26" s="7">
        <v>82</v>
      </c>
      <c r="F26" s="8">
        <v>82</v>
      </c>
      <c r="G26" s="9">
        <v>90</v>
      </c>
      <c r="H26" s="7">
        <v>85</v>
      </c>
      <c r="I26" s="10">
        <v>82</v>
      </c>
      <c r="J26" s="10">
        <v>82</v>
      </c>
      <c r="K26" s="7">
        <v>94</v>
      </c>
      <c r="L26" s="8">
        <v>85</v>
      </c>
      <c r="M26" s="11">
        <v>90</v>
      </c>
      <c r="N26" s="11">
        <v>88</v>
      </c>
      <c r="O26" s="7">
        <v>96</v>
      </c>
      <c r="P26" s="8">
        <v>88</v>
      </c>
      <c r="Q26" s="7">
        <v>87</v>
      </c>
      <c r="R26" s="7">
        <v>85</v>
      </c>
      <c r="S26" s="9">
        <v>83</v>
      </c>
      <c r="T26" s="12">
        <v>85</v>
      </c>
      <c r="U26" s="9">
        <v>87</v>
      </c>
      <c r="V26" s="7">
        <v>85</v>
      </c>
    </row>
    <row r="27" spans="1:22" ht="15" thickBot="1" x14ac:dyDescent="0.35">
      <c r="A27" s="4">
        <v>26</v>
      </c>
      <c r="B27" s="14" t="s">
        <v>47</v>
      </c>
      <c r="C27" s="9">
        <v>90</v>
      </c>
      <c r="D27" s="6">
        <v>94</v>
      </c>
      <c r="E27" s="7">
        <v>78</v>
      </c>
      <c r="F27" s="8">
        <v>78</v>
      </c>
      <c r="G27" s="9">
        <v>86</v>
      </c>
      <c r="H27" s="7">
        <v>81</v>
      </c>
      <c r="I27" s="10">
        <v>77</v>
      </c>
      <c r="J27" s="10">
        <v>81</v>
      </c>
      <c r="K27" s="7">
        <v>77</v>
      </c>
      <c r="L27" s="8">
        <v>85</v>
      </c>
      <c r="M27" s="11">
        <v>84</v>
      </c>
      <c r="N27" s="11">
        <v>86</v>
      </c>
      <c r="O27" s="7">
        <v>76</v>
      </c>
      <c r="P27" s="8">
        <v>73</v>
      </c>
      <c r="Q27" s="7">
        <v>84</v>
      </c>
      <c r="R27" s="7">
        <v>83</v>
      </c>
      <c r="S27" s="9">
        <v>83</v>
      </c>
      <c r="T27" s="12">
        <v>85</v>
      </c>
      <c r="U27" s="9">
        <v>86</v>
      </c>
      <c r="V27" s="7">
        <v>85</v>
      </c>
    </row>
    <row r="28" spans="1:22" ht="15" thickBot="1" x14ac:dyDescent="0.35">
      <c r="A28" s="4">
        <v>27</v>
      </c>
      <c r="B28" s="14" t="s">
        <v>48</v>
      </c>
      <c r="C28" s="6">
        <v>88</v>
      </c>
      <c r="D28" s="6">
        <v>94</v>
      </c>
      <c r="E28" s="7">
        <v>77</v>
      </c>
      <c r="F28" s="8">
        <v>77</v>
      </c>
      <c r="G28" s="9">
        <v>80</v>
      </c>
      <c r="H28" s="7">
        <v>80</v>
      </c>
      <c r="I28" s="10">
        <v>73</v>
      </c>
      <c r="J28" s="10">
        <v>81</v>
      </c>
      <c r="K28" s="7">
        <v>80</v>
      </c>
      <c r="L28" s="8">
        <v>85</v>
      </c>
      <c r="M28" s="11">
        <v>84</v>
      </c>
      <c r="N28" s="11">
        <v>83</v>
      </c>
      <c r="O28" s="7">
        <v>75</v>
      </c>
      <c r="P28" s="8">
        <v>74</v>
      </c>
      <c r="Q28" s="7">
        <v>81</v>
      </c>
      <c r="R28" s="7">
        <v>83</v>
      </c>
      <c r="S28" s="9">
        <v>83</v>
      </c>
      <c r="T28" s="12">
        <v>85</v>
      </c>
      <c r="U28" s="9">
        <v>84</v>
      </c>
      <c r="V28" s="7">
        <v>85</v>
      </c>
    </row>
    <row r="29" spans="1:22" ht="15" thickBot="1" x14ac:dyDescent="0.35">
      <c r="A29" s="4">
        <v>28</v>
      </c>
      <c r="B29" s="14" t="s">
        <v>49</v>
      </c>
      <c r="C29" s="6">
        <v>89</v>
      </c>
      <c r="D29" s="6">
        <v>94</v>
      </c>
      <c r="E29" s="7">
        <v>80</v>
      </c>
      <c r="F29" s="8">
        <v>80</v>
      </c>
      <c r="G29" s="9">
        <v>79</v>
      </c>
      <c r="H29" s="7">
        <v>80</v>
      </c>
      <c r="I29" s="10">
        <v>76</v>
      </c>
      <c r="J29" s="10">
        <v>80</v>
      </c>
      <c r="K29" s="7">
        <v>77</v>
      </c>
      <c r="L29" s="8">
        <v>85</v>
      </c>
      <c r="M29" s="11">
        <v>84</v>
      </c>
      <c r="N29" s="11">
        <v>84</v>
      </c>
      <c r="O29" s="7">
        <v>77</v>
      </c>
      <c r="P29" s="8">
        <v>72</v>
      </c>
      <c r="Q29" s="7">
        <v>81</v>
      </c>
      <c r="R29" s="7">
        <v>83</v>
      </c>
      <c r="S29" s="9">
        <v>83</v>
      </c>
      <c r="T29" s="12">
        <v>85</v>
      </c>
      <c r="U29" s="9">
        <v>84</v>
      </c>
      <c r="V29" s="7">
        <v>85</v>
      </c>
    </row>
    <row r="30" spans="1:22" ht="15" thickBot="1" x14ac:dyDescent="0.35">
      <c r="A30" s="4">
        <v>29</v>
      </c>
      <c r="B30" s="14" t="s">
        <v>50</v>
      </c>
      <c r="C30" s="6">
        <v>92</v>
      </c>
      <c r="D30" s="6">
        <v>94</v>
      </c>
      <c r="E30" s="7">
        <v>85</v>
      </c>
      <c r="F30" s="8">
        <v>85</v>
      </c>
      <c r="G30" s="9">
        <v>86</v>
      </c>
      <c r="H30" s="7">
        <v>85</v>
      </c>
      <c r="I30" s="10">
        <v>81</v>
      </c>
      <c r="J30" s="10">
        <v>81</v>
      </c>
      <c r="K30" s="7">
        <v>82</v>
      </c>
      <c r="L30" s="8">
        <v>85</v>
      </c>
      <c r="M30" s="11">
        <v>87</v>
      </c>
      <c r="N30" s="11">
        <v>87</v>
      </c>
      <c r="O30" s="7">
        <v>84</v>
      </c>
      <c r="P30" s="8">
        <v>81</v>
      </c>
      <c r="Q30" s="7">
        <v>83</v>
      </c>
      <c r="R30" s="7">
        <v>84</v>
      </c>
      <c r="S30" s="9">
        <v>83</v>
      </c>
      <c r="T30" s="12">
        <v>85</v>
      </c>
      <c r="U30" s="9">
        <v>87</v>
      </c>
      <c r="V30" s="7">
        <v>85</v>
      </c>
    </row>
    <row r="31" spans="1:22" ht="15" thickBot="1" x14ac:dyDescent="0.35">
      <c r="A31" s="4">
        <v>30</v>
      </c>
      <c r="B31" s="14" t="s">
        <v>51</v>
      </c>
      <c r="C31" s="6">
        <v>90</v>
      </c>
      <c r="D31" s="6">
        <v>94</v>
      </c>
      <c r="E31" s="7">
        <v>80</v>
      </c>
      <c r="F31" s="8">
        <v>80</v>
      </c>
      <c r="G31" s="9">
        <v>83</v>
      </c>
      <c r="H31" s="7">
        <v>82</v>
      </c>
      <c r="I31" s="10">
        <v>82</v>
      </c>
      <c r="J31" s="10">
        <v>81</v>
      </c>
      <c r="K31" s="7">
        <v>73</v>
      </c>
      <c r="L31" s="8">
        <v>85</v>
      </c>
      <c r="M31" s="11">
        <v>84</v>
      </c>
      <c r="N31" s="11">
        <v>85</v>
      </c>
      <c r="O31" s="7">
        <v>74</v>
      </c>
      <c r="P31" s="8">
        <v>74</v>
      </c>
      <c r="Q31" s="7">
        <v>79</v>
      </c>
      <c r="R31" s="7">
        <v>83</v>
      </c>
      <c r="S31" s="9">
        <v>83</v>
      </c>
      <c r="T31" s="12">
        <v>85</v>
      </c>
      <c r="U31" s="9">
        <v>84</v>
      </c>
      <c r="V31" s="7">
        <v>85</v>
      </c>
    </row>
    <row r="32" spans="1:22" ht="15" thickBot="1" x14ac:dyDescent="0.35">
      <c r="A32" s="4">
        <v>31</v>
      </c>
      <c r="B32" s="14" t="s">
        <v>52</v>
      </c>
      <c r="C32" s="6">
        <v>90</v>
      </c>
      <c r="D32" s="6">
        <v>94</v>
      </c>
      <c r="E32" s="7">
        <v>80</v>
      </c>
      <c r="F32" s="8">
        <v>80</v>
      </c>
      <c r="G32" s="9">
        <v>80</v>
      </c>
      <c r="H32" s="7">
        <v>80</v>
      </c>
      <c r="I32" s="10">
        <v>78</v>
      </c>
      <c r="J32" s="10">
        <v>80</v>
      </c>
      <c r="K32" s="7">
        <v>80</v>
      </c>
      <c r="L32" s="8">
        <v>85</v>
      </c>
      <c r="M32" s="11">
        <v>85</v>
      </c>
      <c r="N32" s="11">
        <v>86</v>
      </c>
      <c r="O32" s="7">
        <v>79</v>
      </c>
      <c r="P32" s="8">
        <v>78</v>
      </c>
      <c r="Q32" s="7">
        <v>81</v>
      </c>
      <c r="R32" s="7">
        <v>83</v>
      </c>
      <c r="S32" s="9">
        <v>83</v>
      </c>
      <c r="T32" s="12">
        <v>85</v>
      </c>
      <c r="U32" s="9">
        <v>85</v>
      </c>
      <c r="V32" s="7">
        <v>85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2EA1A-54C7-44F9-8269-7ED515533487}">
  <dimension ref="B3:Y13"/>
  <sheetViews>
    <sheetView workbookViewId="0"/>
  </sheetViews>
  <sheetFormatPr defaultRowHeight="14.4" x14ac:dyDescent="0.3"/>
  <cols>
    <col min="2" max="2" width="7.5546875" style="109" customWidth="1"/>
    <col min="3" max="3" width="33.6640625" customWidth="1"/>
  </cols>
  <sheetData>
    <row r="3" spans="2:25" ht="15" thickBot="1" x14ac:dyDescent="0.35"/>
    <row r="4" spans="2:25" ht="15" thickBot="1" x14ac:dyDescent="0.35">
      <c r="B4" s="111" t="s">
        <v>0</v>
      </c>
      <c r="C4" s="2" t="s">
        <v>1</v>
      </c>
      <c r="D4" s="3" t="s">
        <v>2</v>
      </c>
      <c r="E4" s="3" t="s">
        <v>3</v>
      </c>
      <c r="F4" s="3" t="s">
        <v>4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  <c r="P4" s="3" t="s">
        <v>14</v>
      </c>
      <c r="Q4" s="3" t="s">
        <v>15</v>
      </c>
      <c r="R4" s="3" t="s">
        <v>16</v>
      </c>
      <c r="S4" s="3" t="s">
        <v>17</v>
      </c>
      <c r="T4" s="3" t="s">
        <v>18</v>
      </c>
      <c r="U4" s="3" t="s">
        <v>19</v>
      </c>
      <c r="V4" s="3" t="s">
        <v>20</v>
      </c>
      <c r="W4" s="3" t="s">
        <v>21</v>
      </c>
    </row>
    <row r="5" spans="2:25" ht="15" thickBot="1" x14ac:dyDescent="0.35">
      <c r="B5" s="112">
        <v>1</v>
      </c>
      <c r="C5" s="110" t="s">
        <v>30</v>
      </c>
      <c r="D5" s="104">
        <v>92</v>
      </c>
      <c r="E5" s="104">
        <v>94</v>
      </c>
      <c r="F5" s="84">
        <v>80</v>
      </c>
      <c r="G5" s="85">
        <v>80</v>
      </c>
      <c r="H5" s="86">
        <v>85</v>
      </c>
      <c r="I5" s="84">
        <v>85</v>
      </c>
      <c r="J5" s="87">
        <v>79</v>
      </c>
      <c r="K5" s="87">
        <v>78</v>
      </c>
      <c r="L5" s="84">
        <v>77</v>
      </c>
      <c r="M5" s="85">
        <v>85</v>
      </c>
      <c r="N5" s="88">
        <v>87</v>
      </c>
      <c r="O5" s="88">
        <v>86</v>
      </c>
      <c r="P5" s="84">
        <v>83</v>
      </c>
      <c r="Q5" s="85">
        <v>83</v>
      </c>
      <c r="R5" s="84">
        <v>82</v>
      </c>
      <c r="S5" s="84">
        <v>84</v>
      </c>
      <c r="T5" s="86">
        <v>83</v>
      </c>
      <c r="U5" s="89">
        <v>85</v>
      </c>
      <c r="V5" s="86">
        <v>84</v>
      </c>
      <c r="W5" s="84">
        <v>85</v>
      </c>
      <c r="Y5">
        <f>SQRT((D5-$D$13)^2 + (E5-$E$13)^2 + (F5-$F$13)^2 + (G5-$G$13)^2 + (H5-$H$13)^2 + (I5-$I$13)^2 + (J5-$J$13)^2  +  (K5-$K$13)^2 + (L5-$L$13)^2 + (M5-$M$13)^2 + (N5-$N$13)^2 + (O5-$O$13)^2 + (P5-$P$13)^2 + (Q5-$Q$13)^2 + (R5-$R$13)^2 + (S5-$S$13)^2 + (T5-$T$13)^2 + (U5-$U$13)^2 + (V5-$V$13)^2 + (W5-$W$13)^2)</f>
        <v>1909.3629827772402</v>
      </c>
    </row>
    <row r="6" spans="2:25" ht="15" thickBot="1" x14ac:dyDescent="0.35">
      <c r="B6" s="47">
        <v>2</v>
      </c>
      <c r="C6" s="110" t="s">
        <v>36</v>
      </c>
      <c r="D6" s="104">
        <v>88</v>
      </c>
      <c r="E6" s="104">
        <v>94</v>
      </c>
      <c r="F6" s="105">
        <v>80</v>
      </c>
      <c r="G6" s="106">
        <v>80</v>
      </c>
      <c r="H6" s="86">
        <v>80</v>
      </c>
      <c r="I6" s="84">
        <v>81</v>
      </c>
      <c r="J6" s="87">
        <v>75</v>
      </c>
      <c r="K6" s="87">
        <v>73</v>
      </c>
      <c r="L6" s="84">
        <v>78</v>
      </c>
      <c r="M6" s="85">
        <v>85</v>
      </c>
      <c r="N6" s="88">
        <v>86</v>
      </c>
      <c r="O6" s="88">
        <v>87</v>
      </c>
      <c r="P6" s="84">
        <v>91</v>
      </c>
      <c r="Q6" s="85">
        <v>83</v>
      </c>
      <c r="R6" s="84">
        <v>82</v>
      </c>
      <c r="S6" s="84">
        <v>84</v>
      </c>
      <c r="T6" s="86">
        <v>82</v>
      </c>
      <c r="U6" s="89">
        <v>85</v>
      </c>
      <c r="V6" s="86">
        <v>85</v>
      </c>
      <c r="W6" s="84">
        <v>85</v>
      </c>
      <c r="Y6">
        <f t="shared" ref="Y6:Y10" si="0">SQRT((D6-$D$13)^2 + (E6-$E$13)^2 + (F6-$F$13)^2 + (G6-$G$13)^2 + (H6-$H$13)^2 + (I6-$I$13)^2 + (J6-$J$13)^2  +  (K6-$K$13)^2 + (L6-$L$13)^2 + (M6-$M$13)^2 + (N6-$N$13)^2 + (O6-$O$13)^2 + (P6-$P$13)^2 + (Q6-$Q$13)^2 + (R6-$R$13)^2 + (S6-$S$13)^2 + (T6-$T$13)^2 + (U6-$U$13)^2 + (V6-$V$13)^2 + (W6-$W$13)^2)</f>
        <v>1912.1433000693228</v>
      </c>
    </row>
    <row r="7" spans="2:25" ht="15" thickBot="1" x14ac:dyDescent="0.35">
      <c r="B7" s="47">
        <v>3</v>
      </c>
      <c r="C7" s="110" t="s">
        <v>39</v>
      </c>
      <c r="D7" s="90">
        <v>92</v>
      </c>
      <c r="E7" s="90">
        <v>94</v>
      </c>
      <c r="F7" s="91">
        <v>80</v>
      </c>
      <c r="G7" s="92">
        <v>80</v>
      </c>
      <c r="H7" s="86">
        <v>82</v>
      </c>
      <c r="I7" s="91">
        <v>83</v>
      </c>
      <c r="J7" s="93">
        <v>82</v>
      </c>
      <c r="K7" s="93">
        <v>78</v>
      </c>
      <c r="L7" s="91">
        <v>87</v>
      </c>
      <c r="M7" s="92">
        <v>85</v>
      </c>
      <c r="N7" s="94">
        <v>89</v>
      </c>
      <c r="O7" s="94">
        <v>88</v>
      </c>
      <c r="P7" s="91">
        <v>91</v>
      </c>
      <c r="Q7" s="92">
        <v>85</v>
      </c>
      <c r="R7" s="91">
        <v>83</v>
      </c>
      <c r="S7" s="91">
        <v>84</v>
      </c>
      <c r="T7" s="86">
        <v>82</v>
      </c>
      <c r="U7" s="95">
        <v>85</v>
      </c>
      <c r="V7" s="86">
        <v>87</v>
      </c>
      <c r="W7" s="91">
        <v>85</v>
      </c>
      <c r="Y7">
        <f t="shared" si="0"/>
        <v>1903.7242447371416</v>
      </c>
    </row>
    <row r="8" spans="2:25" ht="15" thickBot="1" x14ac:dyDescent="0.35">
      <c r="B8" s="47">
        <v>4</v>
      </c>
      <c r="C8" s="110" t="s">
        <v>45</v>
      </c>
      <c r="D8" s="86">
        <v>94</v>
      </c>
      <c r="E8" s="104">
        <v>94</v>
      </c>
      <c r="F8" s="84">
        <v>78</v>
      </c>
      <c r="G8" s="85">
        <v>78</v>
      </c>
      <c r="H8" s="86">
        <v>92</v>
      </c>
      <c r="I8" s="84">
        <v>86</v>
      </c>
      <c r="J8" s="87">
        <v>82</v>
      </c>
      <c r="K8" s="87">
        <v>81</v>
      </c>
      <c r="L8" s="84">
        <v>87</v>
      </c>
      <c r="M8" s="85">
        <v>85</v>
      </c>
      <c r="N8" s="88">
        <v>90</v>
      </c>
      <c r="O8" s="88">
        <v>88</v>
      </c>
      <c r="P8" s="84">
        <v>85</v>
      </c>
      <c r="Q8" s="85">
        <v>86</v>
      </c>
      <c r="R8" s="84">
        <v>84</v>
      </c>
      <c r="S8" s="84">
        <v>85</v>
      </c>
      <c r="T8" s="86">
        <v>83</v>
      </c>
      <c r="U8" s="89">
        <v>85</v>
      </c>
      <c r="V8" s="86">
        <v>91</v>
      </c>
      <c r="W8" s="84">
        <v>85</v>
      </c>
      <c r="Y8">
        <f t="shared" si="0"/>
        <v>1899.9360515554201</v>
      </c>
    </row>
    <row r="9" spans="2:25" ht="15" thickBot="1" x14ac:dyDescent="0.35">
      <c r="B9" s="47">
        <v>5</v>
      </c>
      <c r="C9" s="110" t="s">
        <v>46</v>
      </c>
      <c r="D9" s="86">
        <v>94</v>
      </c>
      <c r="E9" s="104">
        <v>94</v>
      </c>
      <c r="F9" s="84">
        <v>82</v>
      </c>
      <c r="G9" s="85">
        <v>82</v>
      </c>
      <c r="H9" s="86">
        <v>90</v>
      </c>
      <c r="I9" s="84">
        <v>85</v>
      </c>
      <c r="J9" s="87">
        <v>82</v>
      </c>
      <c r="K9" s="87">
        <v>82</v>
      </c>
      <c r="L9" s="84">
        <v>94</v>
      </c>
      <c r="M9" s="85">
        <v>85</v>
      </c>
      <c r="N9" s="88">
        <v>90</v>
      </c>
      <c r="O9" s="88">
        <v>88</v>
      </c>
      <c r="P9" s="84">
        <v>96</v>
      </c>
      <c r="Q9" s="85">
        <v>88</v>
      </c>
      <c r="R9" s="84">
        <v>87</v>
      </c>
      <c r="S9" s="84">
        <v>85</v>
      </c>
      <c r="T9" s="86">
        <v>83</v>
      </c>
      <c r="U9" s="89">
        <v>85</v>
      </c>
      <c r="V9" s="86">
        <v>87</v>
      </c>
      <c r="W9" s="84">
        <v>85</v>
      </c>
      <c r="Y9">
        <f t="shared" si="0"/>
        <v>1894.424450855721</v>
      </c>
    </row>
    <row r="10" spans="2:25" ht="15" thickBot="1" x14ac:dyDescent="0.35">
      <c r="B10" s="47">
        <v>6</v>
      </c>
      <c r="C10" s="110" t="s">
        <v>50</v>
      </c>
      <c r="D10" s="104">
        <v>92</v>
      </c>
      <c r="E10" s="104">
        <v>94</v>
      </c>
      <c r="F10" s="84">
        <v>85</v>
      </c>
      <c r="G10" s="85">
        <v>85</v>
      </c>
      <c r="H10" s="86">
        <v>86</v>
      </c>
      <c r="I10" s="84">
        <v>85</v>
      </c>
      <c r="J10" s="87">
        <v>81</v>
      </c>
      <c r="K10" s="87">
        <v>81</v>
      </c>
      <c r="L10" s="84">
        <v>82</v>
      </c>
      <c r="M10" s="85">
        <v>85</v>
      </c>
      <c r="N10" s="88">
        <v>87</v>
      </c>
      <c r="O10" s="88">
        <v>87</v>
      </c>
      <c r="P10" s="84">
        <v>84</v>
      </c>
      <c r="Q10" s="85">
        <v>81</v>
      </c>
      <c r="R10" s="84">
        <v>83</v>
      </c>
      <c r="S10" s="84">
        <v>84</v>
      </c>
      <c r="T10" s="86">
        <v>83</v>
      </c>
      <c r="U10" s="89">
        <v>85</v>
      </c>
      <c r="V10" s="86">
        <v>87</v>
      </c>
      <c r="W10" s="84">
        <v>85</v>
      </c>
      <c r="Y10">
        <f t="shared" si="0"/>
        <v>1903.9474782671921</v>
      </c>
    </row>
    <row r="13" spans="2:25" x14ac:dyDescent="0.3">
      <c r="C13" s="113" t="s">
        <v>55</v>
      </c>
      <c r="D13">
        <f>SUM(D5:D10)</f>
        <v>552</v>
      </c>
      <c r="E13">
        <f>SUM(E5:E10)</f>
        <v>564</v>
      </c>
      <c r="F13">
        <f t="shared" ref="F13:W13" si="1">SUM(F5:F10)</f>
        <v>485</v>
      </c>
      <c r="G13">
        <f t="shared" si="1"/>
        <v>485</v>
      </c>
      <c r="H13">
        <f t="shared" si="1"/>
        <v>515</v>
      </c>
      <c r="I13">
        <f t="shared" si="1"/>
        <v>505</v>
      </c>
      <c r="J13">
        <f t="shared" si="1"/>
        <v>481</v>
      </c>
      <c r="K13">
        <f t="shared" si="1"/>
        <v>473</v>
      </c>
      <c r="L13">
        <f t="shared" si="1"/>
        <v>505</v>
      </c>
      <c r="M13">
        <f t="shared" si="1"/>
        <v>510</v>
      </c>
      <c r="N13">
        <f t="shared" si="1"/>
        <v>529</v>
      </c>
      <c r="O13">
        <f t="shared" si="1"/>
        <v>524</v>
      </c>
      <c r="P13">
        <f t="shared" si="1"/>
        <v>530</v>
      </c>
      <c r="Q13">
        <f t="shared" si="1"/>
        <v>506</v>
      </c>
      <c r="R13">
        <f t="shared" si="1"/>
        <v>501</v>
      </c>
      <c r="S13">
        <f t="shared" si="1"/>
        <v>506</v>
      </c>
      <c r="T13">
        <f t="shared" si="1"/>
        <v>496</v>
      </c>
      <c r="U13">
        <f t="shared" si="1"/>
        <v>510</v>
      </c>
      <c r="V13">
        <f t="shared" si="1"/>
        <v>521</v>
      </c>
      <c r="W13">
        <f t="shared" si="1"/>
        <v>510</v>
      </c>
      <c r="Y13">
        <f>AVERAGE(Y5:Y10)</f>
        <v>1903.9230847103393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4F511-6A28-489D-AC85-C668B2053FFB}">
  <dimension ref="A1:X37"/>
  <sheetViews>
    <sheetView workbookViewId="0">
      <selection sqref="A1:X3"/>
    </sheetView>
  </sheetViews>
  <sheetFormatPr defaultRowHeight="14.4" x14ac:dyDescent="0.3"/>
  <cols>
    <col min="2" max="2" width="34.44140625" customWidth="1"/>
    <col min="5" max="5" width="12.6640625" customWidth="1"/>
    <col min="23" max="23" width="18.109375" customWidth="1"/>
    <col min="24" max="24" width="18.33203125" customWidth="1"/>
  </cols>
  <sheetData>
    <row r="1" spans="1:24" x14ac:dyDescent="0.3">
      <c r="A1" s="117" t="s">
        <v>58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</row>
    <row r="2" spans="1:24" x14ac:dyDescent="0.3">
      <c r="A2" s="118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</row>
    <row r="3" spans="1:24" x14ac:dyDescent="0.3">
      <c r="A3" s="118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</row>
    <row r="5" spans="1:24" x14ac:dyDescent="0.3">
      <c r="A5" s="126" t="s">
        <v>57</v>
      </c>
      <c r="B5" s="119" t="s">
        <v>56</v>
      </c>
      <c r="C5" s="121" t="s">
        <v>53</v>
      </c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2" t="s">
        <v>54</v>
      </c>
      <c r="X5" s="124" t="s">
        <v>55</v>
      </c>
    </row>
    <row r="6" spans="1:24" ht="15" thickBot="1" x14ac:dyDescent="0.35">
      <c r="A6" s="127"/>
      <c r="B6" s="120"/>
      <c r="C6" s="23" t="s">
        <v>2</v>
      </c>
      <c r="D6" s="20" t="s">
        <v>3</v>
      </c>
      <c r="E6" s="20" t="s">
        <v>4</v>
      </c>
      <c r="F6" s="20" t="s">
        <v>5</v>
      </c>
      <c r="G6" s="20" t="s">
        <v>6</v>
      </c>
      <c r="H6" s="20" t="s">
        <v>7</v>
      </c>
      <c r="I6" s="20" t="s">
        <v>8</v>
      </c>
      <c r="J6" s="20" t="s">
        <v>9</v>
      </c>
      <c r="K6" s="20" t="s">
        <v>10</v>
      </c>
      <c r="L6" s="20" t="s">
        <v>11</v>
      </c>
      <c r="M6" s="20" t="s">
        <v>12</v>
      </c>
      <c r="N6" s="20" t="s">
        <v>13</v>
      </c>
      <c r="O6" s="20" t="s">
        <v>14</v>
      </c>
      <c r="P6" s="20" t="s">
        <v>15</v>
      </c>
      <c r="Q6" s="20" t="s">
        <v>16</v>
      </c>
      <c r="R6" s="20" t="s">
        <v>17</v>
      </c>
      <c r="S6" s="20" t="s">
        <v>18</v>
      </c>
      <c r="T6" s="20" t="s">
        <v>19</v>
      </c>
      <c r="U6" s="20" t="s">
        <v>20</v>
      </c>
      <c r="V6" s="22" t="s">
        <v>21</v>
      </c>
      <c r="W6" s="123"/>
      <c r="X6" s="125"/>
    </row>
    <row r="7" spans="1:24" ht="15" thickBot="1" x14ac:dyDescent="0.35">
      <c r="A7" s="4">
        <v>1</v>
      </c>
      <c r="B7" s="5" t="s">
        <v>22</v>
      </c>
      <c r="C7" s="6">
        <v>87</v>
      </c>
      <c r="D7" s="6">
        <v>86</v>
      </c>
      <c r="E7" s="7">
        <v>78</v>
      </c>
      <c r="F7" s="8">
        <v>78</v>
      </c>
      <c r="G7" s="9">
        <v>78</v>
      </c>
      <c r="H7" s="7">
        <v>79</v>
      </c>
      <c r="I7" s="10">
        <v>76</v>
      </c>
      <c r="J7" s="10">
        <v>71</v>
      </c>
      <c r="K7" s="7">
        <v>71</v>
      </c>
      <c r="L7" s="8">
        <v>80</v>
      </c>
      <c r="M7" s="11">
        <v>80</v>
      </c>
      <c r="N7" s="11">
        <v>80</v>
      </c>
      <c r="O7" s="7">
        <v>74</v>
      </c>
      <c r="P7" s="8">
        <v>74</v>
      </c>
      <c r="Q7" s="7">
        <v>77</v>
      </c>
      <c r="R7" s="7">
        <v>79</v>
      </c>
      <c r="S7" s="9">
        <v>81</v>
      </c>
      <c r="T7" s="12">
        <v>85</v>
      </c>
      <c r="U7" s="9">
        <v>83</v>
      </c>
      <c r="V7" s="7">
        <v>85</v>
      </c>
      <c r="W7" s="45">
        <v>1</v>
      </c>
      <c r="X7" s="45"/>
    </row>
    <row r="8" spans="1:24" ht="15" thickBot="1" x14ac:dyDescent="0.35">
      <c r="A8" s="13">
        <v>2</v>
      </c>
      <c r="B8" s="14" t="s">
        <v>23</v>
      </c>
      <c r="C8" s="9">
        <v>87</v>
      </c>
      <c r="D8" s="8">
        <v>86</v>
      </c>
      <c r="E8" s="7">
        <v>78</v>
      </c>
      <c r="F8" s="8">
        <v>78</v>
      </c>
      <c r="G8" s="9">
        <v>79</v>
      </c>
      <c r="H8" s="8">
        <v>80</v>
      </c>
      <c r="I8" s="10">
        <v>75</v>
      </c>
      <c r="J8" s="10">
        <v>73</v>
      </c>
      <c r="K8" s="7">
        <v>71</v>
      </c>
      <c r="L8" s="8">
        <v>85</v>
      </c>
      <c r="M8" s="11">
        <v>81</v>
      </c>
      <c r="N8" s="11">
        <v>83</v>
      </c>
      <c r="O8" s="7">
        <v>73</v>
      </c>
      <c r="P8" s="8">
        <v>73</v>
      </c>
      <c r="Q8" s="7">
        <v>77</v>
      </c>
      <c r="R8" s="7">
        <v>82</v>
      </c>
      <c r="S8" s="9">
        <v>81</v>
      </c>
      <c r="T8" s="15">
        <v>85</v>
      </c>
      <c r="U8" s="9">
        <v>84</v>
      </c>
      <c r="V8" s="8">
        <v>85</v>
      </c>
      <c r="W8" s="46">
        <v>1</v>
      </c>
      <c r="X8" s="46"/>
    </row>
    <row r="9" spans="1:24" ht="15" thickBot="1" x14ac:dyDescent="0.35">
      <c r="A9" s="4">
        <v>3</v>
      </c>
      <c r="B9" s="14" t="s">
        <v>24</v>
      </c>
      <c r="C9" s="6">
        <v>92</v>
      </c>
      <c r="D9" s="6">
        <v>94</v>
      </c>
      <c r="E9" s="7">
        <v>78</v>
      </c>
      <c r="F9" s="8">
        <v>78</v>
      </c>
      <c r="G9" s="9">
        <v>81</v>
      </c>
      <c r="H9" s="7">
        <v>83</v>
      </c>
      <c r="I9" s="10">
        <v>78</v>
      </c>
      <c r="J9" s="10">
        <v>78</v>
      </c>
      <c r="K9" s="7">
        <v>73</v>
      </c>
      <c r="L9" s="8">
        <v>85</v>
      </c>
      <c r="M9" s="11">
        <v>85</v>
      </c>
      <c r="N9" s="11">
        <v>86</v>
      </c>
      <c r="O9" s="7">
        <v>82</v>
      </c>
      <c r="P9" s="8">
        <v>82</v>
      </c>
      <c r="Q9" s="7">
        <v>81</v>
      </c>
      <c r="R9" s="7">
        <v>84</v>
      </c>
      <c r="S9" s="9">
        <v>82</v>
      </c>
      <c r="T9" s="12">
        <v>85</v>
      </c>
      <c r="U9" s="9">
        <v>86</v>
      </c>
      <c r="V9" s="7">
        <v>85</v>
      </c>
      <c r="W9" s="46">
        <v>1</v>
      </c>
      <c r="X9" s="46"/>
    </row>
    <row r="10" spans="1:24" ht="15" thickBot="1" x14ac:dyDescent="0.35">
      <c r="A10" s="4">
        <v>4</v>
      </c>
      <c r="B10" s="14" t="s">
        <v>25</v>
      </c>
      <c r="C10" s="6">
        <v>92</v>
      </c>
      <c r="D10" s="6">
        <v>94</v>
      </c>
      <c r="E10" s="7">
        <v>79</v>
      </c>
      <c r="F10" s="8">
        <v>79</v>
      </c>
      <c r="G10" s="9">
        <v>84</v>
      </c>
      <c r="H10" s="7">
        <v>82</v>
      </c>
      <c r="I10" s="10">
        <v>76</v>
      </c>
      <c r="J10" s="10">
        <v>78</v>
      </c>
      <c r="K10" s="7">
        <v>73</v>
      </c>
      <c r="L10" s="8">
        <v>85</v>
      </c>
      <c r="M10" s="11">
        <v>85</v>
      </c>
      <c r="N10" s="11">
        <v>86</v>
      </c>
      <c r="O10" s="7">
        <v>82</v>
      </c>
      <c r="P10" s="8">
        <v>82</v>
      </c>
      <c r="Q10" s="7">
        <v>81</v>
      </c>
      <c r="R10" s="7">
        <v>84</v>
      </c>
      <c r="S10" s="9">
        <v>82</v>
      </c>
      <c r="T10" s="12">
        <v>85</v>
      </c>
      <c r="U10" s="9">
        <v>86</v>
      </c>
      <c r="V10" s="7">
        <v>85</v>
      </c>
      <c r="W10" s="46">
        <v>1</v>
      </c>
      <c r="X10" s="46"/>
    </row>
    <row r="11" spans="1:24" ht="15" thickBot="1" x14ac:dyDescent="0.35">
      <c r="A11" s="4">
        <v>5</v>
      </c>
      <c r="B11" s="14" t="s">
        <v>26</v>
      </c>
      <c r="C11" s="6">
        <v>88</v>
      </c>
      <c r="D11" s="6">
        <v>94</v>
      </c>
      <c r="E11" s="7">
        <v>78</v>
      </c>
      <c r="F11" s="8">
        <v>78</v>
      </c>
      <c r="G11" s="9">
        <v>80</v>
      </c>
      <c r="H11" s="7">
        <v>81</v>
      </c>
      <c r="I11" s="10">
        <v>79</v>
      </c>
      <c r="J11" s="10">
        <v>78</v>
      </c>
      <c r="K11" s="7">
        <v>73</v>
      </c>
      <c r="L11" s="8">
        <v>85</v>
      </c>
      <c r="M11" s="11">
        <v>86</v>
      </c>
      <c r="N11" s="11">
        <v>86</v>
      </c>
      <c r="O11" s="7">
        <v>80</v>
      </c>
      <c r="P11" s="8">
        <v>81</v>
      </c>
      <c r="Q11" s="7">
        <v>84</v>
      </c>
      <c r="R11" s="7">
        <v>84</v>
      </c>
      <c r="S11" s="9">
        <v>84</v>
      </c>
      <c r="T11" s="12">
        <v>85</v>
      </c>
      <c r="U11" s="9">
        <v>89</v>
      </c>
      <c r="V11" s="7">
        <v>85</v>
      </c>
      <c r="W11" s="46">
        <v>1</v>
      </c>
      <c r="X11" s="46"/>
    </row>
    <row r="12" spans="1:24" ht="15" thickBot="1" x14ac:dyDescent="0.35">
      <c r="A12" s="4">
        <v>6</v>
      </c>
      <c r="B12" s="14" t="s">
        <v>27</v>
      </c>
      <c r="C12" s="9">
        <v>90</v>
      </c>
      <c r="D12" s="7">
        <v>94</v>
      </c>
      <c r="E12" s="7">
        <v>78</v>
      </c>
      <c r="F12" s="8">
        <v>78</v>
      </c>
      <c r="G12" s="9">
        <v>82</v>
      </c>
      <c r="H12" s="7">
        <v>80</v>
      </c>
      <c r="I12" s="10">
        <v>80</v>
      </c>
      <c r="J12" s="10">
        <v>77</v>
      </c>
      <c r="K12" s="7">
        <v>71</v>
      </c>
      <c r="L12" s="8">
        <v>85</v>
      </c>
      <c r="M12" s="11">
        <v>84</v>
      </c>
      <c r="N12" s="11">
        <v>86</v>
      </c>
      <c r="O12" s="7">
        <v>79</v>
      </c>
      <c r="P12" s="8">
        <v>79</v>
      </c>
      <c r="Q12" s="7">
        <v>79</v>
      </c>
      <c r="R12" s="7">
        <v>84</v>
      </c>
      <c r="S12" s="9">
        <v>83</v>
      </c>
      <c r="T12" s="12">
        <v>85</v>
      </c>
      <c r="U12" s="9">
        <v>84</v>
      </c>
      <c r="V12" s="7">
        <v>85</v>
      </c>
      <c r="W12" s="46">
        <v>1</v>
      </c>
      <c r="X12" s="46"/>
    </row>
    <row r="13" spans="1:24" ht="15" thickBot="1" x14ac:dyDescent="0.35">
      <c r="A13" s="4">
        <v>7</v>
      </c>
      <c r="B13" s="14" t="s">
        <v>28</v>
      </c>
      <c r="C13" s="6">
        <v>89</v>
      </c>
      <c r="D13" s="6">
        <v>94</v>
      </c>
      <c r="E13" s="7">
        <v>78</v>
      </c>
      <c r="F13" s="8">
        <v>78</v>
      </c>
      <c r="G13" s="9">
        <v>85</v>
      </c>
      <c r="H13" s="7">
        <v>80</v>
      </c>
      <c r="I13" s="10">
        <v>78</v>
      </c>
      <c r="J13" s="10">
        <v>83</v>
      </c>
      <c r="K13" s="7">
        <v>75</v>
      </c>
      <c r="L13" s="8">
        <v>85</v>
      </c>
      <c r="M13" s="11">
        <v>85</v>
      </c>
      <c r="N13" s="11">
        <v>86</v>
      </c>
      <c r="O13" s="7">
        <v>78</v>
      </c>
      <c r="P13" s="8">
        <v>78</v>
      </c>
      <c r="Q13" s="7">
        <v>80</v>
      </c>
      <c r="R13" s="7">
        <v>84</v>
      </c>
      <c r="S13" s="9">
        <v>83</v>
      </c>
      <c r="T13" s="12">
        <v>85</v>
      </c>
      <c r="U13" s="9">
        <v>84</v>
      </c>
      <c r="V13" s="7">
        <v>85</v>
      </c>
      <c r="W13" s="46">
        <v>1</v>
      </c>
      <c r="X13" s="46"/>
    </row>
    <row r="14" spans="1:24" ht="15" thickBot="1" x14ac:dyDescent="0.35">
      <c r="A14" s="4">
        <v>8</v>
      </c>
      <c r="B14" s="14" t="s">
        <v>29</v>
      </c>
      <c r="C14" s="6">
        <v>86</v>
      </c>
      <c r="D14" s="6">
        <v>86</v>
      </c>
      <c r="E14" s="7">
        <v>78</v>
      </c>
      <c r="F14" s="8">
        <v>78</v>
      </c>
      <c r="G14" s="9">
        <v>78</v>
      </c>
      <c r="H14" s="7">
        <v>79</v>
      </c>
      <c r="I14" s="10">
        <v>72</v>
      </c>
      <c r="J14" s="10">
        <v>71</v>
      </c>
      <c r="K14" s="7">
        <v>53</v>
      </c>
      <c r="L14" s="8">
        <v>80</v>
      </c>
      <c r="M14" s="11">
        <v>80</v>
      </c>
      <c r="N14" s="11">
        <v>80</v>
      </c>
      <c r="O14" s="7">
        <v>72</v>
      </c>
      <c r="P14" s="8">
        <v>71</v>
      </c>
      <c r="Q14" s="7">
        <v>77</v>
      </c>
      <c r="R14" s="7">
        <v>79</v>
      </c>
      <c r="S14" s="9">
        <v>81</v>
      </c>
      <c r="T14" s="12">
        <v>85</v>
      </c>
      <c r="U14" s="9">
        <v>83</v>
      </c>
      <c r="V14" s="7">
        <v>83</v>
      </c>
      <c r="W14" s="46">
        <v>1</v>
      </c>
      <c r="X14" s="46"/>
    </row>
    <row r="15" spans="1:24" ht="15" thickBot="1" x14ac:dyDescent="0.35">
      <c r="A15" s="4">
        <v>9</v>
      </c>
      <c r="B15" s="14" t="s">
        <v>30</v>
      </c>
      <c r="C15" s="6">
        <v>92</v>
      </c>
      <c r="D15" s="6">
        <v>94</v>
      </c>
      <c r="E15" s="7">
        <v>80</v>
      </c>
      <c r="F15" s="8">
        <v>80</v>
      </c>
      <c r="G15" s="9">
        <v>85</v>
      </c>
      <c r="H15" s="7">
        <v>85</v>
      </c>
      <c r="I15" s="10">
        <v>79</v>
      </c>
      <c r="J15" s="10">
        <v>78</v>
      </c>
      <c r="K15" s="7">
        <v>77</v>
      </c>
      <c r="L15" s="8">
        <v>85</v>
      </c>
      <c r="M15" s="11">
        <v>87</v>
      </c>
      <c r="N15" s="11">
        <v>86</v>
      </c>
      <c r="O15" s="7">
        <v>83</v>
      </c>
      <c r="P15" s="8">
        <v>83</v>
      </c>
      <c r="Q15" s="7">
        <v>82</v>
      </c>
      <c r="R15" s="7">
        <v>84</v>
      </c>
      <c r="S15" s="9">
        <v>83</v>
      </c>
      <c r="T15" s="12">
        <v>85</v>
      </c>
      <c r="U15" s="9">
        <v>84</v>
      </c>
      <c r="V15" s="7">
        <v>85</v>
      </c>
      <c r="W15" s="46"/>
      <c r="X15" s="46">
        <v>1</v>
      </c>
    </row>
    <row r="16" spans="1:24" ht="15" thickBot="1" x14ac:dyDescent="0.35">
      <c r="A16" s="4">
        <v>10</v>
      </c>
      <c r="B16" s="14" t="s">
        <v>31</v>
      </c>
      <c r="C16" s="9">
        <v>89</v>
      </c>
      <c r="D16" s="6">
        <v>94</v>
      </c>
      <c r="E16" s="7">
        <v>78</v>
      </c>
      <c r="F16" s="8">
        <v>78</v>
      </c>
      <c r="G16" s="9">
        <v>81</v>
      </c>
      <c r="H16" s="7">
        <v>80</v>
      </c>
      <c r="I16" s="10">
        <v>76</v>
      </c>
      <c r="J16" s="10">
        <v>73</v>
      </c>
      <c r="K16" s="7">
        <v>71</v>
      </c>
      <c r="L16" s="8">
        <v>85</v>
      </c>
      <c r="M16" s="11">
        <v>83</v>
      </c>
      <c r="N16" s="11">
        <v>84</v>
      </c>
      <c r="O16" s="7">
        <v>78</v>
      </c>
      <c r="P16" s="8">
        <v>78</v>
      </c>
      <c r="Q16" s="7">
        <v>79</v>
      </c>
      <c r="R16" s="7">
        <v>83</v>
      </c>
      <c r="S16" s="9">
        <v>83</v>
      </c>
      <c r="T16" s="12">
        <v>85</v>
      </c>
      <c r="U16" s="9">
        <v>84</v>
      </c>
      <c r="V16" s="7">
        <v>85</v>
      </c>
      <c r="W16" s="46">
        <v>1</v>
      </c>
      <c r="X16" s="46"/>
    </row>
    <row r="17" spans="1:24" ht="15" thickBot="1" x14ac:dyDescent="0.35">
      <c r="A17" s="4">
        <v>11</v>
      </c>
      <c r="B17" s="14" t="s">
        <v>32</v>
      </c>
      <c r="C17" s="6">
        <v>92</v>
      </c>
      <c r="D17" s="6">
        <v>94</v>
      </c>
      <c r="E17" s="7">
        <v>80</v>
      </c>
      <c r="F17" s="8">
        <v>80</v>
      </c>
      <c r="G17" s="9">
        <v>87</v>
      </c>
      <c r="H17" s="7">
        <v>84</v>
      </c>
      <c r="I17" s="10">
        <v>79</v>
      </c>
      <c r="J17" s="10">
        <v>78</v>
      </c>
      <c r="K17" s="7">
        <v>73</v>
      </c>
      <c r="L17" s="8">
        <v>85</v>
      </c>
      <c r="M17" s="11">
        <v>85</v>
      </c>
      <c r="N17" s="11">
        <v>86</v>
      </c>
      <c r="O17" s="7">
        <v>82</v>
      </c>
      <c r="P17" s="8">
        <v>80</v>
      </c>
      <c r="Q17" s="7">
        <v>83</v>
      </c>
      <c r="R17" s="7">
        <v>84</v>
      </c>
      <c r="S17" s="9">
        <v>83</v>
      </c>
      <c r="T17" s="12">
        <v>85</v>
      </c>
      <c r="U17" s="9">
        <v>85</v>
      </c>
      <c r="V17" s="7">
        <v>85</v>
      </c>
      <c r="W17" s="46">
        <v>1</v>
      </c>
      <c r="X17" s="46"/>
    </row>
    <row r="18" spans="1:24" ht="15" thickBot="1" x14ac:dyDescent="0.35">
      <c r="A18" s="4">
        <v>12</v>
      </c>
      <c r="B18" s="14" t="s">
        <v>33</v>
      </c>
      <c r="C18" s="9">
        <v>90</v>
      </c>
      <c r="D18" s="6">
        <v>94</v>
      </c>
      <c r="E18" s="7">
        <v>78</v>
      </c>
      <c r="F18" s="8">
        <v>78</v>
      </c>
      <c r="G18" s="9">
        <v>81</v>
      </c>
      <c r="H18" s="7">
        <v>80</v>
      </c>
      <c r="I18" s="10">
        <v>73</v>
      </c>
      <c r="J18" s="10">
        <v>71</v>
      </c>
      <c r="K18" s="7">
        <v>70</v>
      </c>
      <c r="L18" s="8">
        <v>80</v>
      </c>
      <c r="M18" s="11">
        <v>84</v>
      </c>
      <c r="N18" s="11">
        <v>86</v>
      </c>
      <c r="O18" s="7">
        <v>74</v>
      </c>
      <c r="P18" s="8">
        <v>76</v>
      </c>
      <c r="Q18" s="7">
        <v>82</v>
      </c>
      <c r="R18" s="7">
        <v>84</v>
      </c>
      <c r="S18" s="9">
        <v>83</v>
      </c>
      <c r="T18" s="12">
        <v>85</v>
      </c>
      <c r="U18" s="9">
        <v>84</v>
      </c>
      <c r="V18" s="7">
        <v>85</v>
      </c>
      <c r="W18" s="46">
        <v>1</v>
      </c>
      <c r="X18" s="46"/>
    </row>
    <row r="19" spans="1:24" ht="15" thickBot="1" x14ac:dyDescent="0.35">
      <c r="A19" s="4">
        <v>13</v>
      </c>
      <c r="B19" s="14" t="s">
        <v>34</v>
      </c>
      <c r="C19" s="6">
        <v>92</v>
      </c>
      <c r="D19" s="6">
        <v>94</v>
      </c>
      <c r="E19" s="7">
        <v>80</v>
      </c>
      <c r="F19" s="8">
        <v>80</v>
      </c>
      <c r="G19" s="9">
        <v>81</v>
      </c>
      <c r="H19" s="7">
        <v>85</v>
      </c>
      <c r="I19" s="10">
        <v>81</v>
      </c>
      <c r="J19" s="10">
        <v>78</v>
      </c>
      <c r="K19" s="7">
        <v>72</v>
      </c>
      <c r="L19" s="8">
        <v>85</v>
      </c>
      <c r="M19" s="11">
        <v>86</v>
      </c>
      <c r="N19" s="11">
        <v>86</v>
      </c>
      <c r="O19" s="7">
        <v>79</v>
      </c>
      <c r="P19" s="8">
        <v>79</v>
      </c>
      <c r="Q19" s="7">
        <v>80</v>
      </c>
      <c r="R19" s="7">
        <v>84</v>
      </c>
      <c r="S19" s="9">
        <v>83</v>
      </c>
      <c r="T19" s="12">
        <v>85</v>
      </c>
      <c r="U19" s="9">
        <v>84</v>
      </c>
      <c r="V19" s="7">
        <v>85</v>
      </c>
      <c r="W19" s="46">
        <v>1</v>
      </c>
      <c r="X19" s="46"/>
    </row>
    <row r="20" spans="1:24" ht="15" thickBot="1" x14ac:dyDescent="0.35">
      <c r="A20" s="16">
        <v>14</v>
      </c>
      <c r="B20" s="14" t="s">
        <v>35</v>
      </c>
      <c r="C20" s="9">
        <v>89</v>
      </c>
      <c r="D20" s="6">
        <v>94</v>
      </c>
      <c r="E20" s="7">
        <v>78</v>
      </c>
      <c r="F20" s="8">
        <v>78</v>
      </c>
      <c r="G20" s="9">
        <v>85</v>
      </c>
      <c r="H20" s="7">
        <v>82</v>
      </c>
      <c r="I20" s="10">
        <v>81</v>
      </c>
      <c r="J20" s="10">
        <v>78</v>
      </c>
      <c r="K20" s="7">
        <v>73</v>
      </c>
      <c r="L20" s="8">
        <v>85</v>
      </c>
      <c r="M20" s="11">
        <v>84</v>
      </c>
      <c r="N20" s="11">
        <v>86</v>
      </c>
      <c r="O20" s="7">
        <v>79</v>
      </c>
      <c r="P20" s="8">
        <v>81</v>
      </c>
      <c r="Q20" s="7">
        <v>81</v>
      </c>
      <c r="R20" s="7">
        <v>84</v>
      </c>
      <c r="S20" s="9">
        <v>83</v>
      </c>
      <c r="T20" s="12">
        <v>85</v>
      </c>
      <c r="U20" s="9">
        <v>84</v>
      </c>
      <c r="V20" s="7">
        <v>85</v>
      </c>
      <c r="W20" s="46">
        <v>1</v>
      </c>
      <c r="X20" s="46"/>
    </row>
    <row r="21" spans="1:24" ht="15" thickBot="1" x14ac:dyDescent="0.35">
      <c r="A21" s="4">
        <v>15</v>
      </c>
      <c r="B21" s="14" t="s">
        <v>36</v>
      </c>
      <c r="C21" s="6">
        <v>88</v>
      </c>
      <c r="D21" s="6">
        <v>94</v>
      </c>
      <c r="E21" s="17">
        <v>80</v>
      </c>
      <c r="F21" s="18">
        <v>80</v>
      </c>
      <c r="G21" s="9">
        <v>80</v>
      </c>
      <c r="H21" s="7">
        <v>81</v>
      </c>
      <c r="I21" s="10">
        <v>75</v>
      </c>
      <c r="J21" s="10">
        <v>73</v>
      </c>
      <c r="K21" s="7">
        <v>78</v>
      </c>
      <c r="L21" s="8">
        <v>85</v>
      </c>
      <c r="M21" s="11">
        <v>86</v>
      </c>
      <c r="N21" s="11">
        <v>87</v>
      </c>
      <c r="O21" s="7">
        <v>91</v>
      </c>
      <c r="P21" s="8">
        <v>83</v>
      </c>
      <c r="Q21" s="7">
        <v>82</v>
      </c>
      <c r="R21" s="7">
        <v>84</v>
      </c>
      <c r="S21" s="9">
        <v>82</v>
      </c>
      <c r="T21" s="12">
        <v>85</v>
      </c>
      <c r="U21" s="9">
        <v>85</v>
      </c>
      <c r="V21" s="7">
        <v>85</v>
      </c>
      <c r="W21" s="46"/>
      <c r="X21" s="46">
        <v>1</v>
      </c>
    </row>
    <row r="22" spans="1:24" ht="15" thickBot="1" x14ac:dyDescent="0.35">
      <c r="A22" s="4">
        <v>16</v>
      </c>
      <c r="B22" s="14" t="s">
        <v>37</v>
      </c>
      <c r="C22" s="9">
        <v>87</v>
      </c>
      <c r="D22" s="6">
        <v>94</v>
      </c>
      <c r="E22" s="7">
        <v>78</v>
      </c>
      <c r="F22" s="8">
        <v>78</v>
      </c>
      <c r="G22" s="9">
        <v>83</v>
      </c>
      <c r="H22" s="7">
        <v>83</v>
      </c>
      <c r="I22" s="10">
        <v>78</v>
      </c>
      <c r="J22" s="10">
        <v>70</v>
      </c>
      <c r="K22" s="7">
        <v>71</v>
      </c>
      <c r="L22" s="8">
        <v>85</v>
      </c>
      <c r="M22" s="11">
        <v>83</v>
      </c>
      <c r="N22" s="11">
        <v>83</v>
      </c>
      <c r="O22" s="7">
        <v>79</v>
      </c>
      <c r="P22" s="8">
        <v>79</v>
      </c>
      <c r="Q22" s="7">
        <v>79</v>
      </c>
      <c r="R22" s="7">
        <v>83</v>
      </c>
      <c r="S22" s="9">
        <v>83</v>
      </c>
      <c r="T22" s="12">
        <v>85</v>
      </c>
      <c r="U22" s="9">
        <v>84</v>
      </c>
      <c r="V22" s="7">
        <v>85</v>
      </c>
      <c r="W22" s="46">
        <v>1</v>
      </c>
      <c r="X22" s="46"/>
    </row>
    <row r="23" spans="1:24" ht="15" thickBot="1" x14ac:dyDescent="0.35">
      <c r="A23" s="4">
        <v>17</v>
      </c>
      <c r="B23" s="19" t="s">
        <v>38</v>
      </c>
      <c r="C23" s="9">
        <v>90</v>
      </c>
      <c r="D23" s="6">
        <v>94</v>
      </c>
      <c r="E23" s="7">
        <v>78</v>
      </c>
      <c r="F23" s="8">
        <v>78</v>
      </c>
      <c r="G23" s="9">
        <v>80</v>
      </c>
      <c r="H23" s="7">
        <v>80</v>
      </c>
      <c r="I23" s="10">
        <v>78</v>
      </c>
      <c r="J23" s="10">
        <v>81</v>
      </c>
      <c r="K23" s="7">
        <v>72</v>
      </c>
      <c r="L23" s="8">
        <v>85</v>
      </c>
      <c r="M23" s="11">
        <v>86</v>
      </c>
      <c r="N23" s="11">
        <v>87</v>
      </c>
      <c r="O23" s="7">
        <v>82</v>
      </c>
      <c r="P23" s="8">
        <v>78</v>
      </c>
      <c r="Q23" s="7">
        <v>82</v>
      </c>
      <c r="R23" s="7">
        <v>84</v>
      </c>
      <c r="S23" s="9">
        <v>82</v>
      </c>
      <c r="T23" s="12">
        <v>85</v>
      </c>
      <c r="U23" s="9">
        <v>85</v>
      </c>
      <c r="V23" s="7">
        <v>85</v>
      </c>
      <c r="W23" s="46">
        <v>1</v>
      </c>
      <c r="X23" s="46"/>
    </row>
    <row r="24" spans="1:24" ht="15" thickBot="1" x14ac:dyDescent="0.35">
      <c r="A24" s="4">
        <v>18</v>
      </c>
      <c r="B24" s="14" t="s">
        <v>39</v>
      </c>
      <c r="C24" s="6">
        <v>92</v>
      </c>
      <c r="D24" s="6">
        <v>94</v>
      </c>
      <c r="E24" s="7">
        <v>80</v>
      </c>
      <c r="F24" s="8">
        <v>80</v>
      </c>
      <c r="G24" s="9">
        <v>82</v>
      </c>
      <c r="H24" s="7">
        <v>83</v>
      </c>
      <c r="I24" s="10">
        <v>82</v>
      </c>
      <c r="J24" s="10">
        <v>78</v>
      </c>
      <c r="K24" s="7">
        <v>87</v>
      </c>
      <c r="L24" s="8">
        <v>85</v>
      </c>
      <c r="M24" s="11">
        <v>89</v>
      </c>
      <c r="N24" s="11">
        <v>88</v>
      </c>
      <c r="O24" s="7">
        <v>91</v>
      </c>
      <c r="P24" s="8">
        <v>85</v>
      </c>
      <c r="Q24" s="7">
        <v>83</v>
      </c>
      <c r="R24" s="7">
        <v>84</v>
      </c>
      <c r="S24" s="9">
        <v>82</v>
      </c>
      <c r="T24" s="12">
        <v>85</v>
      </c>
      <c r="U24" s="9">
        <v>87</v>
      </c>
      <c r="V24" s="7">
        <v>85</v>
      </c>
      <c r="W24" s="46"/>
      <c r="X24" s="46">
        <v>1</v>
      </c>
    </row>
    <row r="25" spans="1:24" ht="15" thickBot="1" x14ac:dyDescent="0.35">
      <c r="A25" s="4">
        <v>19</v>
      </c>
      <c r="B25" s="14" t="s">
        <v>40</v>
      </c>
      <c r="C25" s="6">
        <v>90</v>
      </c>
      <c r="D25" s="6">
        <v>94</v>
      </c>
      <c r="E25" s="7">
        <v>84</v>
      </c>
      <c r="F25" s="8">
        <v>84</v>
      </c>
      <c r="G25" s="9">
        <v>80</v>
      </c>
      <c r="H25" s="7">
        <v>83</v>
      </c>
      <c r="I25" s="10">
        <v>82</v>
      </c>
      <c r="J25" s="10">
        <v>81</v>
      </c>
      <c r="K25" s="7">
        <v>79</v>
      </c>
      <c r="L25" s="8">
        <v>80</v>
      </c>
      <c r="M25" s="11">
        <v>86</v>
      </c>
      <c r="N25" s="11">
        <v>87</v>
      </c>
      <c r="O25" s="7">
        <v>80</v>
      </c>
      <c r="P25" s="8">
        <v>80</v>
      </c>
      <c r="Q25" s="7">
        <v>83</v>
      </c>
      <c r="R25" s="7">
        <v>84</v>
      </c>
      <c r="S25" s="9">
        <v>81</v>
      </c>
      <c r="T25" s="12">
        <v>85</v>
      </c>
      <c r="U25" s="9">
        <v>84</v>
      </c>
      <c r="V25" s="7">
        <v>85</v>
      </c>
      <c r="W25" s="46">
        <v>1</v>
      </c>
      <c r="X25" s="46"/>
    </row>
    <row r="26" spans="1:24" ht="15" thickBot="1" x14ac:dyDescent="0.35">
      <c r="A26" s="4">
        <v>20</v>
      </c>
      <c r="B26" s="14" t="s">
        <v>41</v>
      </c>
      <c r="C26" s="6">
        <v>92</v>
      </c>
      <c r="D26" s="6">
        <v>94</v>
      </c>
      <c r="E26" s="7">
        <v>85</v>
      </c>
      <c r="F26" s="8">
        <v>85</v>
      </c>
      <c r="G26" s="9">
        <v>80</v>
      </c>
      <c r="H26" s="7">
        <v>85</v>
      </c>
      <c r="I26" s="10">
        <v>81</v>
      </c>
      <c r="J26" s="10">
        <v>78</v>
      </c>
      <c r="K26" s="7">
        <v>77</v>
      </c>
      <c r="L26" s="8">
        <v>85</v>
      </c>
      <c r="M26" s="11">
        <v>89</v>
      </c>
      <c r="N26" s="11">
        <v>86</v>
      </c>
      <c r="O26" s="7">
        <v>78</v>
      </c>
      <c r="P26" s="8">
        <v>79</v>
      </c>
      <c r="Q26" s="7">
        <v>87</v>
      </c>
      <c r="R26" s="7">
        <v>84</v>
      </c>
      <c r="S26" s="9">
        <v>83</v>
      </c>
      <c r="T26" s="12">
        <v>85</v>
      </c>
      <c r="U26" s="9">
        <v>87</v>
      </c>
      <c r="V26" s="7">
        <v>85</v>
      </c>
      <c r="W26" s="46">
        <v>1</v>
      </c>
      <c r="X26" s="46"/>
    </row>
    <row r="27" spans="1:24" ht="15" thickBot="1" x14ac:dyDescent="0.35">
      <c r="A27" s="4">
        <v>21</v>
      </c>
      <c r="B27" s="14" t="s">
        <v>42</v>
      </c>
      <c r="C27" s="9">
        <v>87</v>
      </c>
      <c r="D27" s="6">
        <v>94</v>
      </c>
      <c r="E27" s="7">
        <v>78</v>
      </c>
      <c r="F27" s="8">
        <v>78</v>
      </c>
      <c r="G27" s="9">
        <v>79</v>
      </c>
      <c r="H27" s="7">
        <v>81</v>
      </c>
      <c r="I27" s="10">
        <v>77</v>
      </c>
      <c r="J27" s="10">
        <v>81</v>
      </c>
      <c r="K27" s="7">
        <v>71</v>
      </c>
      <c r="L27" s="8">
        <v>80</v>
      </c>
      <c r="M27" s="11">
        <v>85</v>
      </c>
      <c r="N27" s="11">
        <v>83</v>
      </c>
      <c r="O27" s="7">
        <v>77</v>
      </c>
      <c r="P27" s="8">
        <v>79</v>
      </c>
      <c r="Q27" s="7">
        <v>81</v>
      </c>
      <c r="R27" s="7">
        <v>83</v>
      </c>
      <c r="S27" s="9">
        <v>82</v>
      </c>
      <c r="T27" s="12">
        <v>85</v>
      </c>
      <c r="U27" s="9">
        <v>87</v>
      </c>
      <c r="V27" s="7">
        <v>85</v>
      </c>
      <c r="W27" s="46">
        <v>1</v>
      </c>
      <c r="X27" s="46"/>
    </row>
    <row r="28" spans="1:24" ht="15" thickBot="1" x14ac:dyDescent="0.35">
      <c r="A28" s="4">
        <v>22</v>
      </c>
      <c r="B28" s="14" t="s">
        <v>43</v>
      </c>
      <c r="C28" s="9">
        <v>90</v>
      </c>
      <c r="D28" s="6">
        <v>94</v>
      </c>
      <c r="E28" s="7">
        <v>78</v>
      </c>
      <c r="F28" s="8">
        <v>78</v>
      </c>
      <c r="G28" s="9">
        <v>83</v>
      </c>
      <c r="H28" s="7">
        <v>83</v>
      </c>
      <c r="I28" s="10">
        <v>79</v>
      </c>
      <c r="J28" s="10">
        <v>81</v>
      </c>
      <c r="K28" s="7">
        <v>85</v>
      </c>
      <c r="L28" s="8">
        <v>85</v>
      </c>
      <c r="M28" s="11">
        <v>84</v>
      </c>
      <c r="N28" s="11">
        <v>86</v>
      </c>
      <c r="O28" s="7">
        <v>78</v>
      </c>
      <c r="P28" s="8">
        <v>78</v>
      </c>
      <c r="Q28" s="7">
        <v>81</v>
      </c>
      <c r="R28" s="7">
        <v>83</v>
      </c>
      <c r="S28" s="9">
        <v>83</v>
      </c>
      <c r="T28" s="12">
        <v>85</v>
      </c>
      <c r="U28" s="9">
        <v>85</v>
      </c>
      <c r="V28" s="7">
        <v>85</v>
      </c>
      <c r="W28" s="46">
        <v>1</v>
      </c>
      <c r="X28" s="46"/>
    </row>
    <row r="29" spans="1:24" ht="15" thickBot="1" x14ac:dyDescent="0.35">
      <c r="A29" s="4">
        <v>23</v>
      </c>
      <c r="B29" s="14" t="s">
        <v>44</v>
      </c>
      <c r="C29" s="6">
        <v>0</v>
      </c>
      <c r="D29" s="6">
        <v>0</v>
      </c>
      <c r="E29" s="7">
        <v>82</v>
      </c>
      <c r="F29" s="8">
        <v>82</v>
      </c>
      <c r="G29" s="9">
        <v>80</v>
      </c>
      <c r="H29" s="7">
        <v>80</v>
      </c>
      <c r="I29" s="10">
        <v>80</v>
      </c>
      <c r="J29" s="10">
        <v>81</v>
      </c>
      <c r="K29" s="7">
        <v>74</v>
      </c>
      <c r="L29" s="8">
        <v>85</v>
      </c>
      <c r="M29" s="11">
        <v>89</v>
      </c>
      <c r="N29" s="11">
        <v>86</v>
      </c>
      <c r="O29" s="7">
        <v>79</v>
      </c>
      <c r="P29" s="8">
        <v>76</v>
      </c>
      <c r="Q29" s="7">
        <v>83</v>
      </c>
      <c r="R29" s="7">
        <v>84</v>
      </c>
      <c r="S29" s="9">
        <v>81</v>
      </c>
      <c r="T29" s="12">
        <v>85</v>
      </c>
      <c r="U29" s="9">
        <v>84</v>
      </c>
      <c r="V29" s="7">
        <v>85</v>
      </c>
      <c r="W29" s="46">
        <v>1</v>
      </c>
      <c r="X29" s="46"/>
    </row>
    <row r="30" spans="1:24" ht="15" thickBot="1" x14ac:dyDescent="0.35">
      <c r="A30" s="4">
        <v>24</v>
      </c>
      <c r="B30" s="14" t="s">
        <v>45</v>
      </c>
      <c r="C30" s="9">
        <v>94</v>
      </c>
      <c r="D30" s="6">
        <v>94</v>
      </c>
      <c r="E30" s="7">
        <v>78</v>
      </c>
      <c r="F30" s="8">
        <v>78</v>
      </c>
      <c r="G30" s="9">
        <v>92</v>
      </c>
      <c r="H30" s="7">
        <v>86</v>
      </c>
      <c r="I30" s="10">
        <v>82</v>
      </c>
      <c r="J30" s="10">
        <v>81</v>
      </c>
      <c r="K30" s="7">
        <v>87</v>
      </c>
      <c r="L30" s="8">
        <v>85</v>
      </c>
      <c r="M30" s="11">
        <v>90</v>
      </c>
      <c r="N30" s="11">
        <v>88</v>
      </c>
      <c r="O30" s="7">
        <v>85</v>
      </c>
      <c r="P30" s="8">
        <v>86</v>
      </c>
      <c r="Q30" s="7">
        <v>84</v>
      </c>
      <c r="R30" s="7">
        <v>85</v>
      </c>
      <c r="S30" s="9">
        <v>83</v>
      </c>
      <c r="T30" s="12">
        <v>85</v>
      </c>
      <c r="U30" s="9">
        <v>91</v>
      </c>
      <c r="V30" s="7">
        <v>85</v>
      </c>
      <c r="W30" s="46"/>
      <c r="X30" s="46">
        <v>1</v>
      </c>
    </row>
    <row r="31" spans="1:24" ht="15" thickBot="1" x14ac:dyDescent="0.35">
      <c r="A31" s="4">
        <v>25</v>
      </c>
      <c r="B31" s="14" t="s">
        <v>46</v>
      </c>
      <c r="C31" s="9">
        <v>94</v>
      </c>
      <c r="D31" s="6">
        <v>94</v>
      </c>
      <c r="E31" s="7">
        <v>82</v>
      </c>
      <c r="F31" s="8">
        <v>82</v>
      </c>
      <c r="G31" s="9">
        <v>90</v>
      </c>
      <c r="H31" s="7">
        <v>85</v>
      </c>
      <c r="I31" s="10">
        <v>82</v>
      </c>
      <c r="J31" s="10">
        <v>82</v>
      </c>
      <c r="K31" s="7">
        <v>94</v>
      </c>
      <c r="L31" s="8">
        <v>85</v>
      </c>
      <c r="M31" s="11">
        <v>90</v>
      </c>
      <c r="N31" s="11">
        <v>88</v>
      </c>
      <c r="O31" s="7">
        <v>96</v>
      </c>
      <c r="P31" s="8">
        <v>88</v>
      </c>
      <c r="Q31" s="7">
        <v>87</v>
      </c>
      <c r="R31" s="7">
        <v>85</v>
      </c>
      <c r="S31" s="9">
        <v>83</v>
      </c>
      <c r="T31" s="12">
        <v>85</v>
      </c>
      <c r="U31" s="9">
        <v>87</v>
      </c>
      <c r="V31" s="7">
        <v>85</v>
      </c>
      <c r="W31" s="46"/>
      <c r="X31" s="46">
        <v>1</v>
      </c>
    </row>
    <row r="32" spans="1:24" ht="15" thickBot="1" x14ac:dyDescent="0.35">
      <c r="A32" s="4">
        <v>26</v>
      </c>
      <c r="B32" s="14" t="s">
        <v>47</v>
      </c>
      <c r="C32" s="9">
        <v>90</v>
      </c>
      <c r="D32" s="6">
        <v>94</v>
      </c>
      <c r="E32" s="7">
        <v>78</v>
      </c>
      <c r="F32" s="8">
        <v>78</v>
      </c>
      <c r="G32" s="9">
        <v>86</v>
      </c>
      <c r="H32" s="7">
        <v>81</v>
      </c>
      <c r="I32" s="10">
        <v>77</v>
      </c>
      <c r="J32" s="10">
        <v>81</v>
      </c>
      <c r="K32" s="7">
        <v>77</v>
      </c>
      <c r="L32" s="8">
        <v>85</v>
      </c>
      <c r="M32" s="11">
        <v>84</v>
      </c>
      <c r="N32" s="11">
        <v>86</v>
      </c>
      <c r="O32" s="7">
        <v>76</v>
      </c>
      <c r="P32" s="8">
        <v>73</v>
      </c>
      <c r="Q32" s="7">
        <v>84</v>
      </c>
      <c r="R32" s="7">
        <v>83</v>
      </c>
      <c r="S32" s="9">
        <v>83</v>
      </c>
      <c r="T32" s="12">
        <v>85</v>
      </c>
      <c r="U32" s="9">
        <v>86</v>
      </c>
      <c r="V32" s="7">
        <v>85</v>
      </c>
      <c r="W32" s="46">
        <v>1</v>
      </c>
      <c r="X32" s="46"/>
    </row>
    <row r="33" spans="1:24" ht="15" thickBot="1" x14ac:dyDescent="0.35">
      <c r="A33" s="4">
        <v>27</v>
      </c>
      <c r="B33" s="14" t="s">
        <v>48</v>
      </c>
      <c r="C33" s="6">
        <v>88</v>
      </c>
      <c r="D33" s="6">
        <v>94</v>
      </c>
      <c r="E33" s="7">
        <v>77</v>
      </c>
      <c r="F33" s="8">
        <v>77</v>
      </c>
      <c r="G33" s="9">
        <v>80</v>
      </c>
      <c r="H33" s="7">
        <v>80</v>
      </c>
      <c r="I33" s="10">
        <v>73</v>
      </c>
      <c r="J33" s="10">
        <v>81</v>
      </c>
      <c r="K33" s="7">
        <v>80</v>
      </c>
      <c r="L33" s="8">
        <v>85</v>
      </c>
      <c r="M33" s="11">
        <v>84</v>
      </c>
      <c r="N33" s="11">
        <v>83</v>
      </c>
      <c r="O33" s="7">
        <v>75</v>
      </c>
      <c r="P33" s="8">
        <v>74</v>
      </c>
      <c r="Q33" s="7">
        <v>81</v>
      </c>
      <c r="R33" s="7">
        <v>83</v>
      </c>
      <c r="S33" s="9">
        <v>83</v>
      </c>
      <c r="T33" s="12">
        <v>85</v>
      </c>
      <c r="U33" s="9">
        <v>84</v>
      </c>
      <c r="V33" s="7">
        <v>85</v>
      </c>
      <c r="W33" s="46">
        <v>1</v>
      </c>
      <c r="X33" s="46"/>
    </row>
    <row r="34" spans="1:24" ht="15" thickBot="1" x14ac:dyDescent="0.35">
      <c r="A34" s="4">
        <v>28</v>
      </c>
      <c r="B34" s="14" t="s">
        <v>49</v>
      </c>
      <c r="C34" s="6">
        <v>89</v>
      </c>
      <c r="D34" s="6">
        <v>94</v>
      </c>
      <c r="E34" s="7">
        <v>80</v>
      </c>
      <c r="F34" s="8">
        <v>80</v>
      </c>
      <c r="G34" s="9">
        <v>79</v>
      </c>
      <c r="H34" s="7">
        <v>80</v>
      </c>
      <c r="I34" s="10">
        <v>76</v>
      </c>
      <c r="J34" s="10">
        <v>80</v>
      </c>
      <c r="K34" s="7">
        <v>77</v>
      </c>
      <c r="L34" s="8">
        <v>85</v>
      </c>
      <c r="M34" s="11">
        <v>84</v>
      </c>
      <c r="N34" s="11">
        <v>84</v>
      </c>
      <c r="O34" s="7">
        <v>77</v>
      </c>
      <c r="P34" s="8">
        <v>72</v>
      </c>
      <c r="Q34" s="7">
        <v>81</v>
      </c>
      <c r="R34" s="7">
        <v>83</v>
      </c>
      <c r="S34" s="9">
        <v>83</v>
      </c>
      <c r="T34" s="12">
        <v>85</v>
      </c>
      <c r="U34" s="9">
        <v>84</v>
      </c>
      <c r="V34" s="7">
        <v>85</v>
      </c>
      <c r="W34" s="46">
        <v>1</v>
      </c>
      <c r="X34" s="46"/>
    </row>
    <row r="35" spans="1:24" ht="15" thickBot="1" x14ac:dyDescent="0.35">
      <c r="A35" s="4">
        <v>29</v>
      </c>
      <c r="B35" s="14" t="s">
        <v>50</v>
      </c>
      <c r="C35" s="6">
        <v>92</v>
      </c>
      <c r="D35" s="6">
        <v>94</v>
      </c>
      <c r="E35" s="7">
        <v>85</v>
      </c>
      <c r="F35" s="8">
        <v>85</v>
      </c>
      <c r="G35" s="9">
        <v>86</v>
      </c>
      <c r="H35" s="7">
        <v>85</v>
      </c>
      <c r="I35" s="10">
        <v>81</v>
      </c>
      <c r="J35" s="10">
        <v>81</v>
      </c>
      <c r="K35" s="7">
        <v>82</v>
      </c>
      <c r="L35" s="8">
        <v>85</v>
      </c>
      <c r="M35" s="11">
        <v>87</v>
      </c>
      <c r="N35" s="11">
        <v>87</v>
      </c>
      <c r="O35" s="7">
        <v>84</v>
      </c>
      <c r="P35" s="8">
        <v>81</v>
      </c>
      <c r="Q35" s="7">
        <v>83</v>
      </c>
      <c r="R35" s="7">
        <v>84</v>
      </c>
      <c r="S35" s="9">
        <v>83</v>
      </c>
      <c r="T35" s="12">
        <v>85</v>
      </c>
      <c r="U35" s="9">
        <v>87</v>
      </c>
      <c r="V35" s="7">
        <v>85</v>
      </c>
      <c r="W35" s="46"/>
      <c r="X35" s="46">
        <v>1</v>
      </c>
    </row>
    <row r="36" spans="1:24" ht="15" thickBot="1" x14ac:dyDescent="0.35">
      <c r="A36" s="4">
        <v>30</v>
      </c>
      <c r="B36" s="14" t="s">
        <v>51</v>
      </c>
      <c r="C36" s="6">
        <v>90</v>
      </c>
      <c r="D36" s="6">
        <v>94</v>
      </c>
      <c r="E36" s="7">
        <v>80</v>
      </c>
      <c r="F36" s="8">
        <v>80</v>
      </c>
      <c r="G36" s="9">
        <v>83</v>
      </c>
      <c r="H36" s="7">
        <v>82</v>
      </c>
      <c r="I36" s="10">
        <v>82</v>
      </c>
      <c r="J36" s="10">
        <v>81</v>
      </c>
      <c r="K36" s="7">
        <v>73</v>
      </c>
      <c r="L36" s="8">
        <v>85</v>
      </c>
      <c r="M36" s="11">
        <v>84</v>
      </c>
      <c r="N36" s="11">
        <v>85</v>
      </c>
      <c r="O36" s="7">
        <v>74</v>
      </c>
      <c r="P36" s="8">
        <v>74</v>
      </c>
      <c r="Q36" s="7">
        <v>79</v>
      </c>
      <c r="R36" s="7">
        <v>83</v>
      </c>
      <c r="S36" s="9">
        <v>83</v>
      </c>
      <c r="T36" s="12">
        <v>85</v>
      </c>
      <c r="U36" s="9">
        <v>84</v>
      </c>
      <c r="V36" s="7">
        <v>85</v>
      </c>
      <c r="W36" s="46">
        <v>1</v>
      </c>
      <c r="X36" s="46"/>
    </row>
    <row r="37" spans="1:24" ht="15" thickBot="1" x14ac:dyDescent="0.35">
      <c r="A37" s="4">
        <v>31</v>
      </c>
      <c r="B37" s="14" t="s">
        <v>52</v>
      </c>
      <c r="C37" s="6">
        <v>90</v>
      </c>
      <c r="D37" s="6">
        <v>94</v>
      </c>
      <c r="E37" s="7">
        <v>80</v>
      </c>
      <c r="F37" s="8">
        <v>80</v>
      </c>
      <c r="G37" s="9">
        <v>80</v>
      </c>
      <c r="H37" s="7">
        <v>80</v>
      </c>
      <c r="I37" s="10">
        <v>78</v>
      </c>
      <c r="J37" s="10">
        <v>80</v>
      </c>
      <c r="K37" s="7">
        <v>80</v>
      </c>
      <c r="L37" s="8">
        <v>85</v>
      </c>
      <c r="M37" s="11">
        <v>85</v>
      </c>
      <c r="N37" s="11">
        <v>86</v>
      </c>
      <c r="O37" s="7">
        <v>79</v>
      </c>
      <c r="P37" s="8">
        <v>78</v>
      </c>
      <c r="Q37" s="7">
        <v>81</v>
      </c>
      <c r="R37" s="7">
        <v>83</v>
      </c>
      <c r="S37" s="9">
        <v>83</v>
      </c>
      <c r="T37" s="12">
        <v>85</v>
      </c>
      <c r="U37" s="9">
        <v>85</v>
      </c>
      <c r="V37" s="7">
        <v>85</v>
      </c>
      <c r="W37" s="47">
        <v>1</v>
      </c>
      <c r="X37" s="47"/>
    </row>
  </sheetData>
  <mergeCells count="6">
    <mergeCell ref="A1:X3"/>
    <mergeCell ref="B5:B6"/>
    <mergeCell ref="C5:V5"/>
    <mergeCell ref="W5:W6"/>
    <mergeCell ref="X5:X6"/>
    <mergeCell ref="A5:A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618E9-8035-4513-A0C9-7D81EDBA0D57}">
  <dimension ref="A1:V37"/>
  <sheetViews>
    <sheetView workbookViewId="0"/>
  </sheetViews>
  <sheetFormatPr defaultRowHeight="14.4" x14ac:dyDescent="0.3"/>
  <cols>
    <col min="2" max="2" width="31.6640625" customWidth="1"/>
  </cols>
  <sheetData>
    <row r="1" spans="1:22" ht="15" thickBot="1" x14ac:dyDescent="0.3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</row>
    <row r="2" spans="1:22" ht="15" thickBot="1" x14ac:dyDescent="0.35">
      <c r="A2" s="4">
        <v>1</v>
      </c>
      <c r="B2" s="5" t="s">
        <v>22</v>
      </c>
      <c r="C2" s="6">
        <v>87</v>
      </c>
      <c r="D2" s="6">
        <v>86</v>
      </c>
      <c r="E2" s="7">
        <v>78</v>
      </c>
      <c r="F2" s="8">
        <v>78</v>
      </c>
      <c r="G2" s="9">
        <v>78</v>
      </c>
      <c r="H2" s="7">
        <v>79</v>
      </c>
      <c r="I2" s="10">
        <v>76</v>
      </c>
      <c r="J2" s="10">
        <v>71</v>
      </c>
      <c r="K2" s="7">
        <v>71</v>
      </c>
      <c r="L2" s="8">
        <v>80</v>
      </c>
      <c r="M2" s="11">
        <v>80</v>
      </c>
      <c r="N2" s="11">
        <v>80</v>
      </c>
      <c r="O2" s="7">
        <v>74</v>
      </c>
      <c r="P2" s="8">
        <v>74</v>
      </c>
      <c r="Q2" s="7">
        <v>77</v>
      </c>
      <c r="R2" s="7">
        <v>79</v>
      </c>
      <c r="S2" s="9">
        <v>81</v>
      </c>
      <c r="T2" s="12">
        <v>85</v>
      </c>
      <c r="U2" s="9">
        <v>83</v>
      </c>
      <c r="V2" s="7">
        <v>85</v>
      </c>
    </row>
    <row r="3" spans="1:22" ht="15" thickBot="1" x14ac:dyDescent="0.35">
      <c r="A3" s="13">
        <v>2</v>
      </c>
      <c r="B3" s="14" t="s">
        <v>23</v>
      </c>
      <c r="C3" s="9">
        <v>87</v>
      </c>
      <c r="D3" s="8">
        <v>86</v>
      </c>
      <c r="E3" s="7">
        <v>78</v>
      </c>
      <c r="F3" s="8">
        <v>78</v>
      </c>
      <c r="G3" s="9">
        <v>79</v>
      </c>
      <c r="H3" s="8">
        <v>80</v>
      </c>
      <c r="I3" s="10">
        <v>75</v>
      </c>
      <c r="J3" s="10">
        <v>73</v>
      </c>
      <c r="K3" s="7">
        <v>71</v>
      </c>
      <c r="L3" s="8">
        <v>85</v>
      </c>
      <c r="M3" s="11">
        <v>81</v>
      </c>
      <c r="N3" s="11">
        <v>83</v>
      </c>
      <c r="O3" s="7">
        <v>73</v>
      </c>
      <c r="P3" s="8">
        <v>73</v>
      </c>
      <c r="Q3" s="7">
        <v>77</v>
      </c>
      <c r="R3" s="7">
        <v>82</v>
      </c>
      <c r="S3" s="9">
        <v>81</v>
      </c>
      <c r="T3" s="15">
        <v>85</v>
      </c>
      <c r="U3" s="9">
        <v>84</v>
      </c>
      <c r="V3" s="8">
        <v>85</v>
      </c>
    </row>
    <row r="4" spans="1:22" ht="15" thickBot="1" x14ac:dyDescent="0.35">
      <c r="A4" s="4">
        <v>3</v>
      </c>
      <c r="B4" s="14" t="s">
        <v>24</v>
      </c>
      <c r="C4" s="6">
        <v>92</v>
      </c>
      <c r="D4" s="6">
        <v>94</v>
      </c>
      <c r="E4" s="7">
        <v>78</v>
      </c>
      <c r="F4" s="8">
        <v>78</v>
      </c>
      <c r="G4" s="9">
        <v>81</v>
      </c>
      <c r="H4" s="7">
        <v>83</v>
      </c>
      <c r="I4" s="10">
        <v>78</v>
      </c>
      <c r="J4" s="10">
        <v>78</v>
      </c>
      <c r="K4" s="7">
        <v>73</v>
      </c>
      <c r="L4" s="8">
        <v>85</v>
      </c>
      <c r="M4" s="11">
        <v>85</v>
      </c>
      <c r="N4" s="11">
        <v>86</v>
      </c>
      <c r="O4" s="7">
        <v>82</v>
      </c>
      <c r="P4" s="8">
        <v>82</v>
      </c>
      <c r="Q4" s="7">
        <v>81</v>
      </c>
      <c r="R4" s="7">
        <v>84</v>
      </c>
      <c r="S4" s="9">
        <v>82</v>
      </c>
      <c r="T4" s="12">
        <v>85</v>
      </c>
      <c r="U4" s="9">
        <v>86</v>
      </c>
      <c r="V4" s="7">
        <v>85</v>
      </c>
    </row>
    <row r="5" spans="1:22" ht="15" thickBot="1" x14ac:dyDescent="0.35">
      <c r="A5" s="4">
        <v>4</v>
      </c>
      <c r="B5" s="14" t="s">
        <v>25</v>
      </c>
      <c r="C5" s="6">
        <v>92</v>
      </c>
      <c r="D5" s="6">
        <v>94</v>
      </c>
      <c r="E5" s="7">
        <v>79</v>
      </c>
      <c r="F5" s="8">
        <v>79</v>
      </c>
      <c r="G5" s="9">
        <v>84</v>
      </c>
      <c r="H5" s="7">
        <v>82</v>
      </c>
      <c r="I5" s="10">
        <v>76</v>
      </c>
      <c r="J5" s="10">
        <v>78</v>
      </c>
      <c r="K5" s="7">
        <v>73</v>
      </c>
      <c r="L5" s="8">
        <v>85</v>
      </c>
      <c r="M5" s="11">
        <v>85</v>
      </c>
      <c r="N5" s="11">
        <v>86</v>
      </c>
      <c r="O5" s="7">
        <v>82</v>
      </c>
      <c r="P5" s="8">
        <v>82</v>
      </c>
      <c r="Q5" s="7">
        <v>81</v>
      </c>
      <c r="R5" s="7">
        <v>84</v>
      </c>
      <c r="S5" s="9">
        <v>82</v>
      </c>
      <c r="T5" s="12">
        <v>85</v>
      </c>
      <c r="U5" s="9">
        <v>86</v>
      </c>
      <c r="V5" s="7">
        <v>85</v>
      </c>
    </row>
    <row r="6" spans="1:22" ht="15" thickBot="1" x14ac:dyDescent="0.35">
      <c r="A6" s="4">
        <v>5</v>
      </c>
      <c r="B6" s="14" t="s">
        <v>26</v>
      </c>
      <c r="C6" s="6">
        <v>88</v>
      </c>
      <c r="D6" s="6">
        <v>94</v>
      </c>
      <c r="E6" s="7">
        <v>78</v>
      </c>
      <c r="F6" s="8">
        <v>78</v>
      </c>
      <c r="G6" s="9">
        <v>80</v>
      </c>
      <c r="H6" s="7">
        <v>81</v>
      </c>
      <c r="I6" s="10">
        <v>79</v>
      </c>
      <c r="J6" s="10">
        <v>78</v>
      </c>
      <c r="K6" s="7">
        <v>73</v>
      </c>
      <c r="L6" s="8">
        <v>85</v>
      </c>
      <c r="M6" s="11">
        <v>86</v>
      </c>
      <c r="N6" s="11">
        <v>86</v>
      </c>
      <c r="O6" s="7">
        <v>80</v>
      </c>
      <c r="P6" s="8">
        <v>81</v>
      </c>
      <c r="Q6" s="7">
        <v>84</v>
      </c>
      <c r="R6" s="7">
        <v>84</v>
      </c>
      <c r="S6" s="9">
        <v>84</v>
      </c>
      <c r="T6" s="12">
        <v>85</v>
      </c>
      <c r="U6" s="9">
        <v>89</v>
      </c>
      <c r="V6" s="7">
        <v>85</v>
      </c>
    </row>
    <row r="7" spans="1:22" ht="15" thickBot="1" x14ac:dyDescent="0.35">
      <c r="A7" s="4">
        <v>6</v>
      </c>
      <c r="B7" s="14" t="s">
        <v>27</v>
      </c>
      <c r="C7" s="9">
        <v>90</v>
      </c>
      <c r="D7" s="7">
        <v>94</v>
      </c>
      <c r="E7" s="7">
        <v>78</v>
      </c>
      <c r="F7" s="8">
        <v>78</v>
      </c>
      <c r="G7" s="9">
        <v>82</v>
      </c>
      <c r="H7" s="7">
        <v>80</v>
      </c>
      <c r="I7" s="10">
        <v>80</v>
      </c>
      <c r="J7" s="10">
        <v>77</v>
      </c>
      <c r="K7" s="7">
        <v>71</v>
      </c>
      <c r="L7" s="8">
        <v>85</v>
      </c>
      <c r="M7" s="11">
        <v>84</v>
      </c>
      <c r="N7" s="11">
        <v>86</v>
      </c>
      <c r="O7" s="7">
        <v>79</v>
      </c>
      <c r="P7" s="8">
        <v>79</v>
      </c>
      <c r="Q7" s="7">
        <v>79</v>
      </c>
      <c r="R7" s="7">
        <v>84</v>
      </c>
      <c r="S7" s="9">
        <v>83</v>
      </c>
      <c r="T7" s="12">
        <v>85</v>
      </c>
      <c r="U7" s="9">
        <v>84</v>
      </c>
      <c r="V7" s="7">
        <v>85</v>
      </c>
    </row>
    <row r="8" spans="1:22" ht="15" thickBot="1" x14ac:dyDescent="0.35">
      <c r="A8" s="27">
        <v>7</v>
      </c>
      <c r="B8" s="28" t="s">
        <v>28</v>
      </c>
      <c r="C8" s="29">
        <v>89</v>
      </c>
      <c r="D8" s="29">
        <v>94</v>
      </c>
      <c r="E8" s="30">
        <v>78</v>
      </c>
      <c r="F8" s="31">
        <v>78</v>
      </c>
      <c r="G8" s="32">
        <v>85</v>
      </c>
      <c r="H8" s="30">
        <v>80</v>
      </c>
      <c r="I8" s="33">
        <v>78</v>
      </c>
      <c r="J8" s="33">
        <v>83</v>
      </c>
      <c r="K8" s="30">
        <v>75</v>
      </c>
      <c r="L8" s="31">
        <v>85</v>
      </c>
      <c r="M8" s="34">
        <v>85</v>
      </c>
      <c r="N8" s="34">
        <v>86</v>
      </c>
      <c r="O8" s="30">
        <v>78</v>
      </c>
      <c r="P8" s="31">
        <v>78</v>
      </c>
      <c r="Q8" s="30">
        <v>80</v>
      </c>
      <c r="R8" s="30">
        <v>84</v>
      </c>
      <c r="S8" s="32">
        <v>83</v>
      </c>
      <c r="T8" s="35">
        <v>85</v>
      </c>
      <c r="U8" s="32">
        <v>84</v>
      </c>
      <c r="V8" s="30">
        <v>85</v>
      </c>
    </row>
    <row r="9" spans="1:22" ht="15" thickBot="1" x14ac:dyDescent="0.35">
      <c r="A9" s="4">
        <v>8</v>
      </c>
      <c r="B9" s="14" t="s">
        <v>29</v>
      </c>
      <c r="C9" s="6">
        <v>86</v>
      </c>
      <c r="D9" s="6">
        <v>86</v>
      </c>
      <c r="E9" s="7">
        <v>78</v>
      </c>
      <c r="F9" s="8">
        <v>78</v>
      </c>
      <c r="G9" s="9">
        <v>78</v>
      </c>
      <c r="H9" s="7">
        <v>79</v>
      </c>
      <c r="I9" s="10">
        <v>72</v>
      </c>
      <c r="J9" s="10">
        <v>71</v>
      </c>
      <c r="K9" s="7">
        <v>53</v>
      </c>
      <c r="L9" s="8">
        <v>80</v>
      </c>
      <c r="M9" s="11">
        <v>80</v>
      </c>
      <c r="N9" s="11">
        <v>80</v>
      </c>
      <c r="O9" s="7">
        <v>72</v>
      </c>
      <c r="P9" s="8">
        <v>71</v>
      </c>
      <c r="Q9" s="7">
        <v>77</v>
      </c>
      <c r="R9" s="7">
        <v>79</v>
      </c>
      <c r="S9" s="9">
        <v>81</v>
      </c>
      <c r="T9" s="12">
        <v>85</v>
      </c>
      <c r="U9" s="9">
        <v>83</v>
      </c>
      <c r="V9" s="7">
        <v>83</v>
      </c>
    </row>
    <row r="10" spans="1:22" ht="15" thickBot="1" x14ac:dyDescent="0.35">
      <c r="A10" s="4">
        <v>9</v>
      </c>
      <c r="B10" s="14" t="s">
        <v>30</v>
      </c>
      <c r="C10" s="6">
        <v>92</v>
      </c>
      <c r="D10" s="6">
        <v>94</v>
      </c>
      <c r="E10" s="7">
        <v>80</v>
      </c>
      <c r="F10" s="8">
        <v>80</v>
      </c>
      <c r="G10" s="9">
        <v>85</v>
      </c>
      <c r="H10" s="7">
        <v>85</v>
      </c>
      <c r="I10" s="10">
        <v>79</v>
      </c>
      <c r="J10" s="10">
        <v>78</v>
      </c>
      <c r="K10" s="7">
        <v>77</v>
      </c>
      <c r="L10" s="8">
        <v>85</v>
      </c>
      <c r="M10" s="11">
        <v>87</v>
      </c>
      <c r="N10" s="11">
        <v>86</v>
      </c>
      <c r="O10" s="7">
        <v>83</v>
      </c>
      <c r="P10" s="8">
        <v>83</v>
      </c>
      <c r="Q10" s="7">
        <v>82</v>
      </c>
      <c r="R10" s="7">
        <v>84</v>
      </c>
      <c r="S10" s="9">
        <v>83</v>
      </c>
      <c r="T10" s="12">
        <v>85</v>
      </c>
      <c r="U10" s="9">
        <v>84</v>
      </c>
      <c r="V10" s="7">
        <v>85</v>
      </c>
    </row>
    <row r="11" spans="1:22" ht="15" thickBot="1" x14ac:dyDescent="0.35">
      <c r="A11" s="4">
        <v>10</v>
      </c>
      <c r="B11" s="14" t="s">
        <v>31</v>
      </c>
      <c r="C11" s="9">
        <v>89</v>
      </c>
      <c r="D11" s="6">
        <v>94</v>
      </c>
      <c r="E11" s="7">
        <v>78</v>
      </c>
      <c r="F11" s="8">
        <v>78</v>
      </c>
      <c r="G11" s="9">
        <v>81</v>
      </c>
      <c r="H11" s="7">
        <v>80</v>
      </c>
      <c r="I11" s="10">
        <v>76</v>
      </c>
      <c r="J11" s="10">
        <v>73</v>
      </c>
      <c r="K11" s="7">
        <v>71</v>
      </c>
      <c r="L11" s="8">
        <v>85</v>
      </c>
      <c r="M11" s="11">
        <v>83</v>
      </c>
      <c r="N11" s="11">
        <v>84</v>
      </c>
      <c r="O11" s="7">
        <v>78</v>
      </c>
      <c r="P11" s="8">
        <v>78</v>
      </c>
      <c r="Q11" s="7">
        <v>79</v>
      </c>
      <c r="R11" s="7">
        <v>83</v>
      </c>
      <c r="S11" s="9">
        <v>83</v>
      </c>
      <c r="T11" s="12">
        <v>85</v>
      </c>
      <c r="U11" s="9">
        <v>84</v>
      </c>
      <c r="V11" s="7">
        <v>85</v>
      </c>
    </row>
    <row r="12" spans="1:22" ht="15" thickBot="1" x14ac:dyDescent="0.35">
      <c r="A12" s="4">
        <v>11</v>
      </c>
      <c r="B12" s="14" t="s">
        <v>32</v>
      </c>
      <c r="C12" s="6">
        <v>92</v>
      </c>
      <c r="D12" s="6">
        <v>94</v>
      </c>
      <c r="E12" s="7">
        <v>80</v>
      </c>
      <c r="F12" s="8">
        <v>80</v>
      </c>
      <c r="G12" s="9">
        <v>87</v>
      </c>
      <c r="H12" s="7">
        <v>84</v>
      </c>
      <c r="I12" s="10">
        <v>79</v>
      </c>
      <c r="J12" s="10">
        <v>78</v>
      </c>
      <c r="K12" s="7">
        <v>73</v>
      </c>
      <c r="L12" s="8">
        <v>85</v>
      </c>
      <c r="M12" s="11">
        <v>85</v>
      </c>
      <c r="N12" s="11">
        <v>86</v>
      </c>
      <c r="O12" s="7">
        <v>82</v>
      </c>
      <c r="P12" s="8">
        <v>80</v>
      </c>
      <c r="Q12" s="7">
        <v>83</v>
      </c>
      <c r="R12" s="7">
        <v>84</v>
      </c>
      <c r="S12" s="9">
        <v>83</v>
      </c>
      <c r="T12" s="12">
        <v>85</v>
      </c>
      <c r="U12" s="9">
        <v>85</v>
      </c>
      <c r="V12" s="7">
        <v>85</v>
      </c>
    </row>
    <row r="13" spans="1:22" ht="15" thickBot="1" x14ac:dyDescent="0.35">
      <c r="A13" s="4">
        <v>12</v>
      </c>
      <c r="B13" s="14" t="s">
        <v>33</v>
      </c>
      <c r="C13" s="9">
        <v>90</v>
      </c>
      <c r="D13" s="6">
        <v>94</v>
      </c>
      <c r="E13" s="7">
        <v>78</v>
      </c>
      <c r="F13" s="8">
        <v>78</v>
      </c>
      <c r="G13" s="9">
        <v>81</v>
      </c>
      <c r="H13" s="7">
        <v>80</v>
      </c>
      <c r="I13" s="10">
        <v>73</v>
      </c>
      <c r="J13" s="10">
        <v>71</v>
      </c>
      <c r="K13" s="7">
        <v>70</v>
      </c>
      <c r="L13" s="8">
        <v>80</v>
      </c>
      <c r="M13" s="11">
        <v>84</v>
      </c>
      <c r="N13" s="11">
        <v>86</v>
      </c>
      <c r="O13" s="7">
        <v>74</v>
      </c>
      <c r="P13" s="8">
        <v>76</v>
      </c>
      <c r="Q13" s="7">
        <v>82</v>
      </c>
      <c r="R13" s="7">
        <v>84</v>
      </c>
      <c r="S13" s="9">
        <v>83</v>
      </c>
      <c r="T13" s="12">
        <v>85</v>
      </c>
      <c r="U13" s="9">
        <v>84</v>
      </c>
      <c r="V13" s="7">
        <v>85</v>
      </c>
    </row>
    <row r="14" spans="1:22" ht="15" thickBot="1" x14ac:dyDescent="0.35">
      <c r="A14" s="4">
        <v>13</v>
      </c>
      <c r="B14" s="14" t="s">
        <v>34</v>
      </c>
      <c r="C14" s="6">
        <v>92</v>
      </c>
      <c r="D14" s="6">
        <v>94</v>
      </c>
      <c r="E14" s="7">
        <v>80</v>
      </c>
      <c r="F14" s="8">
        <v>80</v>
      </c>
      <c r="G14" s="9">
        <v>81</v>
      </c>
      <c r="H14" s="7">
        <v>85</v>
      </c>
      <c r="I14" s="10">
        <v>81</v>
      </c>
      <c r="J14" s="10">
        <v>78</v>
      </c>
      <c r="K14" s="7">
        <v>72</v>
      </c>
      <c r="L14" s="8">
        <v>85</v>
      </c>
      <c r="M14" s="11">
        <v>86</v>
      </c>
      <c r="N14" s="11">
        <v>86</v>
      </c>
      <c r="O14" s="7">
        <v>79</v>
      </c>
      <c r="P14" s="8">
        <v>79</v>
      </c>
      <c r="Q14" s="7">
        <v>80</v>
      </c>
      <c r="R14" s="7">
        <v>84</v>
      </c>
      <c r="S14" s="9">
        <v>83</v>
      </c>
      <c r="T14" s="12">
        <v>85</v>
      </c>
      <c r="U14" s="9">
        <v>84</v>
      </c>
      <c r="V14" s="7">
        <v>85</v>
      </c>
    </row>
    <row r="15" spans="1:22" ht="15" thickBot="1" x14ac:dyDescent="0.35">
      <c r="A15" s="16">
        <v>14</v>
      </c>
      <c r="B15" s="14" t="s">
        <v>35</v>
      </c>
      <c r="C15" s="9">
        <v>89</v>
      </c>
      <c r="D15" s="6">
        <v>94</v>
      </c>
      <c r="E15" s="7">
        <v>78</v>
      </c>
      <c r="F15" s="8">
        <v>78</v>
      </c>
      <c r="G15" s="9">
        <v>85</v>
      </c>
      <c r="H15" s="7">
        <v>82</v>
      </c>
      <c r="I15" s="10">
        <v>81</v>
      </c>
      <c r="J15" s="10">
        <v>78</v>
      </c>
      <c r="K15" s="7">
        <v>73</v>
      </c>
      <c r="L15" s="8">
        <v>85</v>
      </c>
      <c r="M15" s="11">
        <v>84</v>
      </c>
      <c r="N15" s="11">
        <v>86</v>
      </c>
      <c r="O15" s="7">
        <v>79</v>
      </c>
      <c r="P15" s="8">
        <v>81</v>
      </c>
      <c r="Q15" s="7">
        <v>81</v>
      </c>
      <c r="R15" s="7">
        <v>84</v>
      </c>
      <c r="S15" s="9">
        <v>83</v>
      </c>
      <c r="T15" s="12">
        <v>85</v>
      </c>
      <c r="U15" s="9">
        <v>84</v>
      </c>
      <c r="V15" s="7">
        <v>85</v>
      </c>
    </row>
    <row r="16" spans="1:22" ht="15" thickBot="1" x14ac:dyDescent="0.35">
      <c r="A16" s="4">
        <v>15</v>
      </c>
      <c r="B16" s="14" t="s">
        <v>36</v>
      </c>
      <c r="C16" s="6">
        <v>88</v>
      </c>
      <c r="D16" s="6">
        <v>94</v>
      </c>
      <c r="E16" s="17">
        <v>80</v>
      </c>
      <c r="F16" s="18">
        <v>80</v>
      </c>
      <c r="G16" s="9">
        <v>80</v>
      </c>
      <c r="H16" s="7">
        <v>81</v>
      </c>
      <c r="I16" s="10">
        <v>75</v>
      </c>
      <c r="J16" s="10">
        <v>73</v>
      </c>
      <c r="K16" s="7">
        <v>78</v>
      </c>
      <c r="L16" s="8">
        <v>85</v>
      </c>
      <c r="M16" s="11">
        <v>86</v>
      </c>
      <c r="N16" s="11">
        <v>87</v>
      </c>
      <c r="O16" s="7">
        <v>91</v>
      </c>
      <c r="P16" s="8">
        <v>83</v>
      </c>
      <c r="Q16" s="7">
        <v>82</v>
      </c>
      <c r="R16" s="7">
        <v>84</v>
      </c>
      <c r="S16" s="9">
        <v>82</v>
      </c>
      <c r="T16" s="12">
        <v>85</v>
      </c>
      <c r="U16" s="9">
        <v>85</v>
      </c>
      <c r="V16" s="7">
        <v>85</v>
      </c>
    </row>
    <row r="17" spans="1:22" ht="15" thickBot="1" x14ac:dyDescent="0.35">
      <c r="A17" s="4">
        <v>16</v>
      </c>
      <c r="B17" s="14" t="s">
        <v>37</v>
      </c>
      <c r="C17" s="9">
        <v>87</v>
      </c>
      <c r="D17" s="6">
        <v>94</v>
      </c>
      <c r="E17" s="7">
        <v>78</v>
      </c>
      <c r="F17" s="8">
        <v>78</v>
      </c>
      <c r="G17" s="9">
        <v>83</v>
      </c>
      <c r="H17" s="7">
        <v>83</v>
      </c>
      <c r="I17" s="10">
        <v>78</v>
      </c>
      <c r="J17" s="10">
        <v>70</v>
      </c>
      <c r="K17" s="7">
        <v>71</v>
      </c>
      <c r="L17" s="8">
        <v>85</v>
      </c>
      <c r="M17" s="11">
        <v>83</v>
      </c>
      <c r="N17" s="11">
        <v>83</v>
      </c>
      <c r="O17" s="7">
        <v>79</v>
      </c>
      <c r="P17" s="8">
        <v>79</v>
      </c>
      <c r="Q17" s="7">
        <v>79</v>
      </c>
      <c r="R17" s="7">
        <v>83</v>
      </c>
      <c r="S17" s="9">
        <v>83</v>
      </c>
      <c r="T17" s="12">
        <v>85</v>
      </c>
      <c r="U17" s="9">
        <v>84</v>
      </c>
      <c r="V17" s="7">
        <v>85</v>
      </c>
    </row>
    <row r="18" spans="1:22" ht="15" thickBot="1" x14ac:dyDescent="0.35">
      <c r="A18" s="4">
        <v>17</v>
      </c>
      <c r="B18" s="19" t="s">
        <v>38</v>
      </c>
      <c r="C18" s="9">
        <v>90</v>
      </c>
      <c r="D18" s="6">
        <v>94</v>
      </c>
      <c r="E18" s="7">
        <v>78</v>
      </c>
      <c r="F18" s="8">
        <v>78</v>
      </c>
      <c r="G18" s="9">
        <v>80</v>
      </c>
      <c r="H18" s="7">
        <v>80</v>
      </c>
      <c r="I18" s="10">
        <v>78</v>
      </c>
      <c r="J18" s="10">
        <v>81</v>
      </c>
      <c r="K18" s="7">
        <v>72</v>
      </c>
      <c r="L18" s="8">
        <v>85</v>
      </c>
      <c r="M18" s="11">
        <v>86</v>
      </c>
      <c r="N18" s="11">
        <v>87</v>
      </c>
      <c r="O18" s="7">
        <v>82</v>
      </c>
      <c r="P18" s="8">
        <v>78</v>
      </c>
      <c r="Q18" s="7">
        <v>82</v>
      </c>
      <c r="R18" s="7">
        <v>84</v>
      </c>
      <c r="S18" s="9">
        <v>82</v>
      </c>
      <c r="T18" s="12">
        <v>85</v>
      </c>
      <c r="U18" s="9">
        <v>85</v>
      </c>
      <c r="V18" s="7">
        <v>85</v>
      </c>
    </row>
    <row r="19" spans="1:22" ht="15" thickBot="1" x14ac:dyDescent="0.35">
      <c r="A19" s="4">
        <v>18</v>
      </c>
      <c r="B19" s="14" t="s">
        <v>39</v>
      </c>
      <c r="C19" s="6">
        <v>92</v>
      </c>
      <c r="D19" s="6">
        <v>94</v>
      </c>
      <c r="E19" s="7">
        <v>80</v>
      </c>
      <c r="F19" s="8">
        <v>80</v>
      </c>
      <c r="G19" s="9">
        <v>82</v>
      </c>
      <c r="H19" s="7">
        <v>83</v>
      </c>
      <c r="I19" s="10">
        <v>82</v>
      </c>
      <c r="J19" s="10">
        <v>78</v>
      </c>
      <c r="K19" s="7">
        <v>87</v>
      </c>
      <c r="L19" s="8">
        <v>85</v>
      </c>
      <c r="M19" s="11">
        <v>89</v>
      </c>
      <c r="N19" s="11">
        <v>88</v>
      </c>
      <c r="O19" s="7">
        <v>91</v>
      </c>
      <c r="P19" s="8">
        <v>85</v>
      </c>
      <c r="Q19" s="7">
        <v>83</v>
      </c>
      <c r="R19" s="7">
        <v>84</v>
      </c>
      <c r="S19" s="9">
        <v>82</v>
      </c>
      <c r="T19" s="12">
        <v>85</v>
      </c>
      <c r="U19" s="9">
        <v>87</v>
      </c>
      <c r="V19" s="7">
        <v>85</v>
      </c>
    </row>
    <row r="20" spans="1:22" ht="15" thickBot="1" x14ac:dyDescent="0.35">
      <c r="A20" s="4">
        <v>19</v>
      </c>
      <c r="B20" s="14" t="s">
        <v>40</v>
      </c>
      <c r="C20" s="6">
        <v>90</v>
      </c>
      <c r="D20" s="6">
        <v>94</v>
      </c>
      <c r="E20" s="7">
        <v>84</v>
      </c>
      <c r="F20" s="8">
        <v>84</v>
      </c>
      <c r="G20" s="9">
        <v>80</v>
      </c>
      <c r="H20" s="7">
        <v>83</v>
      </c>
      <c r="I20" s="10">
        <v>82</v>
      </c>
      <c r="J20" s="10">
        <v>81</v>
      </c>
      <c r="K20" s="7">
        <v>79</v>
      </c>
      <c r="L20" s="8">
        <v>80</v>
      </c>
      <c r="M20" s="11">
        <v>86</v>
      </c>
      <c r="N20" s="11">
        <v>87</v>
      </c>
      <c r="O20" s="7">
        <v>80</v>
      </c>
      <c r="P20" s="8">
        <v>80</v>
      </c>
      <c r="Q20" s="7">
        <v>83</v>
      </c>
      <c r="R20" s="7">
        <v>84</v>
      </c>
      <c r="S20" s="9">
        <v>81</v>
      </c>
      <c r="T20" s="12">
        <v>85</v>
      </c>
      <c r="U20" s="9">
        <v>84</v>
      </c>
      <c r="V20" s="7">
        <v>85</v>
      </c>
    </row>
    <row r="21" spans="1:22" ht="15" thickBot="1" x14ac:dyDescent="0.35">
      <c r="A21" s="4">
        <v>20</v>
      </c>
      <c r="B21" s="14" t="s">
        <v>41</v>
      </c>
      <c r="C21" s="6">
        <v>92</v>
      </c>
      <c r="D21" s="6">
        <v>94</v>
      </c>
      <c r="E21" s="7">
        <v>85</v>
      </c>
      <c r="F21" s="8">
        <v>85</v>
      </c>
      <c r="G21" s="9">
        <v>80</v>
      </c>
      <c r="H21" s="7">
        <v>85</v>
      </c>
      <c r="I21" s="10">
        <v>81</v>
      </c>
      <c r="J21" s="10">
        <v>78</v>
      </c>
      <c r="K21" s="7">
        <v>77</v>
      </c>
      <c r="L21" s="8">
        <v>85</v>
      </c>
      <c r="M21" s="11">
        <v>89</v>
      </c>
      <c r="N21" s="11">
        <v>86</v>
      </c>
      <c r="O21" s="7">
        <v>78</v>
      </c>
      <c r="P21" s="8">
        <v>79</v>
      </c>
      <c r="Q21" s="7">
        <v>87</v>
      </c>
      <c r="R21" s="7">
        <v>84</v>
      </c>
      <c r="S21" s="9">
        <v>83</v>
      </c>
      <c r="T21" s="12">
        <v>85</v>
      </c>
      <c r="U21" s="9">
        <v>87</v>
      </c>
      <c r="V21" s="7">
        <v>85</v>
      </c>
    </row>
    <row r="22" spans="1:22" ht="15" thickBot="1" x14ac:dyDescent="0.35">
      <c r="A22" s="4">
        <v>21</v>
      </c>
      <c r="B22" s="14" t="s">
        <v>42</v>
      </c>
      <c r="C22" s="9">
        <v>87</v>
      </c>
      <c r="D22" s="6">
        <v>94</v>
      </c>
      <c r="E22" s="7">
        <v>78</v>
      </c>
      <c r="F22" s="8">
        <v>78</v>
      </c>
      <c r="G22" s="9">
        <v>79</v>
      </c>
      <c r="H22" s="7">
        <v>81</v>
      </c>
      <c r="I22" s="10">
        <v>77</v>
      </c>
      <c r="J22" s="10">
        <v>81</v>
      </c>
      <c r="K22" s="7">
        <v>71</v>
      </c>
      <c r="L22" s="8">
        <v>80</v>
      </c>
      <c r="M22" s="11">
        <v>85</v>
      </c>
      <c r="N22" s="11">
        <v>83</v>
      </c>
      <c r="O22" s="7">
        <v>77</v>
      </c>
      <c r="P22" s="8">
        <v>79</v>
      </c>
      <c r="Q22" s="7">
        <v>81</v>
      </c>
      <c r="R22" s="7">
        <v>83</v>
      </c>
      <c r="S22" s="9">
        <v>82</v>
      </c>
      <c r="T22" s="12">
        <v>85</v>
      </c>
      <c r="U22" s="9">
        <v>87</v>
      </c>
      <c r="V22" s="7">
        <v>85</v>
      </c>
    </row>
    <row r="23" spans="1:22" ht="15" thickBot="1" x14ac:dyDescent="0.35">
      <c r="A23" s="4">
        <v>22</v>
      </c>
      <c r="B23" s="14" t="s">
        <v>43</v>
      </c>
      <c r="C23" s="9">
        <v>90</v>
      </c>
      <c r="D23" s="6">
        <v>94</v>
      </c>
      <c r="E23" s="7">
        <v>78</v>
      </c>
      <c r="F23" s="8">
        <v>78</v>
      </c>
      <c r="G23" s="9">
        <v>83</v>
      </c>
      <c r="H23" s="7">
        <v>83</v>
      </c>
      <c r="I23" s="10">
        <v>79</v>
      </c>
      <c r="J23" s="10">
        <v>81</v>
      </c>
      <c r="K23" s="7">
        <v>85</v>
      </c>
      <c r="L23" s="8">
        <v>85</v>
      </c>
      <c r="M23" s="11">
        <v>84</v>
      </c>
      <c r="N23" s="11">
        <v>86</v>
      </c>
      <c r="O23" s="7">
        <v>78</v>
      </c>
      <c r="P23" s="8">
        <v>78</v>
      </c>
      <c r="Q23" s="7">
        <v>81</v>
      </c>
      <c r="R23" s="7">
        <v>83</v>
      </c>
      <c r="S23" s="9">
        <v>83</v>
      </c>
      <c r="T23" s="12">
        <v>85</v>
      </c>
      <c r="U23" s="9">
        <v>85</v>
      </c>
      <c r="V23" s="7">
        <v>85</v>
      </c>
    </row>
    <row r="24" spans="1:22" ht="15" thickBot="1" x14ac:dyDescent="0.35">
      <c r="A24" s="4">
        <v>23</v>
      </c>
      <c r="B24" s="14" t="s">
        <v>44</v>
      </c>
      <c r="C24" s="6">
        <v>0</v>
      </c>
      <c r="D24" s="6">
        <v>0</v>
      </c>
      <c r="E24" s="7">
        <v>82</v>
      </c>
      <c r="F24" s="8">
        <v>82</v>
      </c>
      <c r="G24" s="9">
        <v>80</v>
      </c>
      <c r="H24" s="7">
        <v>80</v>
      </c>
      <c r="I24" s="10">
        <v>80</v>
      </c>
      <c r="J24" s="10">
        <v>81</v>
      </c>
      <c r="K24" s="7">
        <v>74</v>
      </c>
      <c r="L24" s="8">
        <v>85</v>
      </c>
      <c r="M24" s="11">
        <v>89</v>
      </c>
      <c r="N24" s="11">
        <v>86</v>
      </c>
      <c r="O24" s="7">
        <v>79</v>
      </c>
      <c r="P24" s="8">
        <v>76</v>
      </c>
      <c r="Q24" s="7">
        <v>83</v>
      </c>
      <c r="R24" s="7">
        <v>84</v>
      </c>
      <c r="S24" s="9">
        <v>81</v>
      </c>
      <c r="T24" s="12">
        <v>85</v>
      </c>
      <c r="U24" s="9">
        <v>84</v>
      </c>
      <c r="V24" s="7">
        <v>85</v>
      </c>
    </row>
    <row r="25" spans="1:22" ht="15" thickBot="1" x14ac:dyDescent="0.35">
      <c r="A25" s="27">
        <v>24</v>
      </c>
      <c r="B25" s="28" t="s">
        <v>45</v>
      </c>
      <c r="C25" s="32">
        <v>94</v>
      </c>
      <c r="D25" s="29">
        <v>94</v>
      </c>
      <c r="E25" s="30">
        <v>78</v>
      </c>
      <c r="F25" s="31">
        <v>78</v>
      </c>
      <c r="G25" s="32">
        <v>92</v>
      </c>
      <c r="H25" s="30">
        <v>86</v>
      </c>
      <c r="I25" s="33">
        <v>82</v>
      </c>
      <c r="J25" s="33">
        <v>81</v>
      </c>
      <c r="K25" s="30">
        <v>87</v>
      </c>
      <c r="L25" s="31">
        <v>85</v>
      </c>
      <c r="M25" s="34">
        <v>90</v>
      </c>
      <c r="N25" s="34">
        <v>88</v>
      </c>
      <c r="O25" s="30">
        <v>85</v>
      </c>
      <c r="P25" s="31">
        <v>86</v>
      </c>
      <c r="Q25" s="30">
        <v>84</v>
      </c>
      <c r="R25" s="30">
        <v>85</v>
      </c>
      <c r="S25" s="32">
        <v>83</v>
      </c>
      <c r="T25" s="35">
        <v>85</v>
      </c>
      <c r="U25" s="32">
        <v>91</v>
      </c>
      <c r="V25" s="30">
        <v>85</v>
      </c>
    </row>
    <row r="26" spans="1:22" ht="15" thickBot="1" x14ac:dyDescent="0.35">
      <c r="A26" s="4">
        <v>25</v>
      </c>
      <c r="B26" s="14" t="s">
        <v>46</v>
      </c>
      <c r="C26" s="9">
        <v>94</v>
      </c>
      <c r="D26" s="6">
        <v>94</v>
      </c>
      <c r="E26" s="7">
        <v>82</v>
      </c>
      <c r="F26" s="8">
        <v>82</v>
      </c>
      <c r="G26" s="9">
        <v>90</v>
      </c>
      <c r="H26" s="7">
        <v>85</v>
      </c>
      <c r="I26" s="10">
        <v>82</v>
      </c>
      <c r="J26" s="10">
        <v>82</v>
      </c>
      <c r="K26" s="7">
        <v>94</v>
      </c>
      <c r="L26" s="8">
        <v>85</v>
      </c>
      <c r="M26" s="11">
        <v>90</v>
      </c>
      <c r="N26" s="11">
        <v>88</v>
      </c>
      <c r="O26" s="7">
        <v>96</v>
      </c>
      <c r="P26" s="8">
        <v>88</v>
      </c>
      <c r="Q26" s="7">
        <v>87</v>
      </c>
      <c r="R26" s="7">
        <v>85</v>
      </c>
      <c r="S26" s="9">
        <v>83</v>
      </c>
      <c r="T26" s="12">
        <v>85</v>
      </c>
      <c r="U26" s="9">
        <v>87</v>
      </c>
      <c r="V26" s="7">
        <v>85</v>
      </c>
    </row>
    <row r="27" spans="1:22" ht="15" thickBot="1" x14ac:dyDescent="0.35">
      <c r="A27" s="4">
        <v>26</v>
      </c>
      <c r="B27" s="14" t="s">
        <v>47</v>
      </c>
      <c r="C27" s="9">
        <v>90</v>
      </c>
      <c r="D27" s="6">
        <v>94</v>
      </c>
      <c r="E27" s="7">
        <v>78</v>
      </c>
      <c r="F27" s="8">
        <v>78</v>
      </c>
      <c r="G27" s="9">
        <v>86</v>
      </c>
      <c r="H27" s="7">
        <v>81</v>
      </c>
      <c r="I27" s="10">
        <v>77</v>
      </c>
      <c r="J27" s="10">
        <v>81</v>
      </c>
      <c r="K27" s="7">
        <v>77</v>
      </c>
      <c r="L27" s="8">
        <v>85</v>
      </c>
      <c r="M27" s="11">
        <v>84</v>
      </c>
      <c r="N27" s="11">
        <v>86</v>
      </c>
      <c r="O27" s="7">
        <v>76</v>
      </c>
      <c r="P27" s="8">
        <v>73</v>
      </c>
      <c r="Q27" s="7">
        <v>84</v>
      </c>
      <c r="R27" s="7">
        <v>83</v>
      </c>
      <c r="S27" s="9">
        <v>83</v>
      </c>
      <c r="T27" s="12">
        <v>85</v>
      </c>
      <c r="U27" s="9">
        <v>86</v>
      </c>
      <c r="V27" s="7">
        <v>85</v>
      </c>
    </row>
    <row r="28" spans="1:22" ht="15" thickBot="1" x14ac:dyDescent="0.35">
      <c r="A28" s="4">
        <v>27</v>
      </c>
      <c r="B28" s="14" t="s">
        <v>48</v>
      </c>
      <c r="C28" s="6">
        <v>88</v>
      </c>
      <c r="D28" s="6">
        <v>94</v>
      </c>
      <c r="E28" s="7">
        <v>77</v>
      </c>
      <c r="F28" s="8">
        <v>77</v>
      </c>
      <c r="G28" s="9">
        <v>80</v>
      </c>
      <c r="H28" s="7">
        <v>80</v>
      </c>
      <c r="I28" s="10">
        <v>73</v>
      </c>
      <c r="J28" s="10">
        <v>81</v>
      </c>
      <c r="K28" s="7">
        <v>80</v>
      </c>
      <c r="L28" s="8">
        <v>85</v>
      </c>
      <c r="M28" s="11">
        <v>84</v>
      </c>
      <c r="N28" s="11">
        <v>83</v>
      </c>
      <c r="O28" s="7">
        <v>75</v>
      </c>
      <c r="P28" s="8">
        <v>74</v>
      </c>
      <c r="Q28" s="7">
        <v>81</v>
      </c>
      <c r="R28" s="7">
        <v>83</v>
      </c>
      <c r="S28" s="9">
        <v>83</v>
      </c>
      <c r="T28" s="12">
        <v>85</v>
      </c>
      <c r="U28" s="9">
        <v>84</v>
      </c>
      <c r="V28" s="7">
        <v>85</v>
      </c>
    </row>
    <row r="29" spans="1:22" ht="15" thickBot="1" x14ac:dyDescent="0.35">
      <c r="A29" s="4">
        <v>28</v>
      </c>
      <c r="B29" s="14" t="s">
        <v>49</v>
      </c>
      <c r="C29" s="6">
        <v>89</v>
      </c>
      <c r="D29" s="6">
        <v>94</v>
      </c>
      <c r="E29" s="7">
        <v>80</v>
      </c>
      <c r="F29" s="8">
        <v>80</v>
      </c>
      <c r="G29" s="9">
        <v>79</v>
      </c>
      <c r="H29" s="7">
        <v>80</v>
      </c>
      <c r="I29" s="10">
        <v>76</v>
      </c>
      <c r="J29" s="10">
        <v>80</v>
      </c>
      <c r="K29" s="7">
        <v>77</v>
      </c>
      <c r="L29" s="8">
        <v>85</v>
      </c>
      <c r="M29" s="11">
        <v>84</v>
      </c>
      <c r="N29" s="11">
        <v>84</v>
      </c>
      <c r="O29" s="7">
        <v>77</v>
      </c>
      <c r="P29" s="8">
        <v>72</v>
      </c>
      <c r="Q29" s="7">
        <v>81</v>
      </c>
      <c r="R29" s="7">
        <v>83</v>
      </c>
      <c r="S29" s="9">
        <v>83</v>
      </c>
      <c r="T29" s="12">
        <v>85</v>
      </c>
      <c r="U29" s="9">
        <v>84</v>
      </c>
      <c r="V29" s="7">
        <v>85</v>
      </c>
    </row>
    <row r="30" spans="1:22" ht="15" thickBot="1" x14ac:dyDescent="0.35">
      <c r="A30" s="4">
        <v>29</v>
      </c>
      <c r="B30" s="14" t="s">
        <v>50</v>
      </c>
      <c r="C30" s="6">
        <v>92</v>
      </c>
      <c r="D30" s="6">
        <v>94</v>
      </c>
      <c r="E30" s="7">
        <v>85</v>
      </c>
      <c r="F30" s="8">
        <v>85</v>
      </c>
      <c r="G30" s="9">
        <v>86</v>
      </c>
      <c r="H30" s="7">
        <v>85</v>
      </c>
      <c r="I30" s="10">
        <v>81</v>
      </c>
      <c r="J30" s="10">
        <v>81</v>
      </c>
      <c r="K30" s="7">
        <v>82</v>
      </c>
      <c r="L30" s="8">
        <v>85</v>
      </c>
      <c r="M30" s="11">
        <v>87</v>
      </c>
      <c r="N30" s="11">
        <v>87</v>
      </c>
      <c r="O30" s="7">
        <v>84</v>
      </c>
      <c r="P30" s="8">
        <v>81</v>
      </c>
      <c r="Q30" s="7">
        <v>83</v>
      </c>
      <c r="R30" s="7">
        <v>84</v>
      </c>
      <c r="S30" s="9">
        <v>83</v>
      </c>
      <c r="T30" s="12">
        <v>85</v>
      </c>
      <c r="U30" s="9">
        <v>87</v>
      </c>
      <c r="V30" s="7">
        <v>85</v>
      </c>
    </row>
    <row r="31" spans="1:22" ht="15" thickBot="1" x14ac:dyDescent="0.35">
      <c r="A31" s="4">
        <v>30</v>
      </c>
      <c r="B31" s="14" t="s">
        <v>51</v>
      </c>
      <c r="C31" s="6">
        <v>90</v>
      </c>
      <c r="D31" s="6">
        <v>94</v>
      </c>
      <c r="E31" s="7">
        <v>80</v>
      </c>
      <c r="F31" s="8">
        <v>80</v>
      </c>
      <c r="G31" s="9">
        <v>83</v>
      </c>
      <c r="H31" s="7">
        <v>82</v>
      </c>
      <c r="I31" s="10">
        <v>82</v>
      </c>
      <c r="J31" s="10">
        <v>81</v>
      </c>
      <c r="K31" s="7">
        <v>73</v>
      </c>
      <c r="L31" s="8">
        <v>85</v>
      </c>
      <c r="M31" s="11">
        <v>84</v>
      </c>
      <c r="N31" s="11">
        <v>85</v>
      </c>
      <c r="O31" s="7">
        <v>74</v>
      </c>
      <c r="P31" s="8">
        <v>74</v>
      </c>
      <c r="Q31" s="7">
        <v>79</v>
      </c>
      <c r="R31" s="7">
        <v>83</v>
      </c>
      <c r="S31" s="9">
        <v>83</v>
      </c>
      <c r="T31" s="12">
        <v>85</v>
      </c>
      <c r="U31" s="9">
        <v>84</v>
      </c>
      <c r="V31" s="7">
        <v>85</v>
      </c>
    </row>
    <row r="32" spans="1:22" ht="15" thickBot="1" x14ac:dyDescent="0.35">
      <c r="A32" s="4">
        <v>31</v>
      </c>
      <c r="B32" s="14" t="s">
        <v>52</v>
      </c>
      <c r="C32" s="6">
        <v>90</v>
      </c>
      <c r="D32" s="6">
        <v>94</v>
      </c>
      <c r="E32" s="7">
        <v>80</v>
      </c>
      <c r="F32" s="8">
        <v>80</v>
      </c>
      <c r="G32" s="9">
        <v>80</v>
      </c>
      <c r="H32" s="7">
        <v>80</v>
      </c>
      <c r="I32" s="10">
        <v>78</v>
      </c>
      <c r="J32" s="10">
        <v>80</v>
      </c>
      <c r="K32" s="7">
        <v>80</v>
      </c>
      <c r="L32" s="8">
        <v>85</v>
      </c>
      <c r="M32" s="11">
        <v>85</v>
      </c>
      <c r="N32" s="11">
        <v>86</v>
      </c>
      <c r="O32" s="7">
        <v>79</v>
      </c>
      <c r="P32" s="8">
        <v>78</v>
      </c>
      <c r="Q32" s="7">
        <v>81</v>
      </c>
      <c r="R32" s="7">
        <v>83</v>
      </c>
      <c r="S32" s="9">
        <v>83</v>
      </c>
      <c r="T32" s="12">
        <v>85</v>
      </c>
      <c r="U32" s="9">
        <v>85</v>
      </c>
      <c r="V32" s="7">
        <v>85</v>
      </c>
    </row>
    <row r="34" spans="1:22" ht="15" thickBot="1" x14ac:dyDescent="0.35"/>
    <row r="35" spans="1:22" ht="16.2" thickBot="1" x14ac:dyDescent="0.35">
      <c r="B35" s="37" t="s">
        <v>1</v>
      </c>
      <c r="C35" s="36" t="s">
        <v>2</v>
      </c>
      <c r="D35" s="36" t="s">
        <v>3</v>
      </c>
      <c r="E35" s="36" t="s">
        <v>4</v>
      </c>
      <c r="F35" s="36" t="s">
        <v>5</v>
      </c>
      <c r="G35" s="36" t="s">
        <v>6</v>
      </c>
      <c r="H35" s="36" t="s">
        <v>7</v>
      </c>
      <c r="I35" s="36" t="s">
        <v>8</v>
      </c>
      <c r="J35" s="36" t="s">
        <v>9</v>
      </c>
      <c r="K35" s="36" t="s">
        <v>10</v>
      </c>
      <c r="L35" s="36" t="s">
        <v>11</v>
      </c>
      <c r="M35" s="36" t="s">
        <v>12</v>
      </c>
      <c r="N35" s="36" t="s">
        <v>13</v>
      </c>
      <c r="O35" s="36" t="s">
        <v>14</v>
      </c>
      <c r="P35" s="36" t="s">
        <v>15</v>
      </c>
      <c r="Q35" s="36" t="s">
        <v>16</v>
      </c>
      <c r="R35" s="36" t="s">
        <v>17</v>
      </c>
      <c r="S35" s="36" t="s">
        <v>18</v>
      </c>
      <c r="T35" s="36" t="s">
        <v>19</v>
      </c>
      <c r="U35" s="36" t="s">
        <v>20</v>
      </c>
      <c r="V35" s="36" t="s">
        <v>21</v>
      </c>
    </row>
    <row r="36" spans="1:22" ht="15" thickBot="1" x14ac:dyDescent="0.35">
      <c r="A36">
        <v>1</v>
      </c>
      <c r="B36" s="28" t="s">
        <v>28</v>
      </c>
      <c r="C36" s="29">
        <v>89</v>
      </c>
      <c r="D36" s="29">
        <v>94</v>
      </c>
      <c r="E36" s="30">
        <v>78</v>
      </c>
      <c r="F36" s="31">
        <v>78</v>
      </c>
      <c r="G36" s="32">
        <v>85</v>
      </c>
      <c r="H36" s="30">
        <v>80</v>
      </c>
      <c r="I36" s="33">
        <v>78</v>
      </c>
      <c r="J36" s="33">
        <v>83</v>
      </c>
      <c r="K36" s="30">
        <v>75</v>
      </c>
      <c r="L36" s="31">
        <v>85</v>
      </c>
      <c r="M36" s="34">
        <v>85</v>
      </c>
      <c r="N36" s="34">
        <v>86</v>
      </c>
      <c r="O36" s="30">
        <v>78</v>
      </c>
      <c r="P36" s="31">
        <v>78</v>
      </c>
      <c r="Q36" s="30">
        <v>80</v>
      </c>
      <c r="R36" s="30">
        <v>84</v>
      </c>
      <c r="S36" s="32">
        <v>83</v>
      </c>
      <c r="T36" s="35">
        <v>85</v>
      </c>
      <c r="U36" s="32">
        <v>84</v>
      </c>
      <c r="V36" s="30">
        <v>85</v>
      </c>
    </row>
    <row r="37" spans="1:22" ht="15" thickBot="1" x14ac:dyDescent="0.35">
      <c r="A37">
        <v>2</v>
      </c>
      <c r="B37" s="28" t="s">
        <v>45</v>
      </c>
      <c r="C37" s="32">
        <v>94</v>
      </c>
      <c r="D37" s="29">
        <v>94</v>
      </c>
      <c r="E37" s="30">
        <v>78</v>
      </c>
      <c r="F37" s="31">
        <v>78</v>
      </c>
      <c r="G37" s="32">
        <v>92</v>
      </c>
      <c r="H37" s="30">
        <v>86</v>
      </c>
      <c r="I37" s="33">
        <v>82</v>
      </c>
      <c r="J37" s="33">
        <v>81</v>
      </c>
      <c r="K37" s="30">
        <v>87</v>
      </c>
      <c r="L37" s="31">
        <v>85</v>
      </c>
      <c r="M37" s="34">
        <v>90</v>
      </c>
      <c r="N37" s="34">
        <v>88</v>
      </c>
      <c r="O37" s="30">
        <v>85</v>
      </c>
      <c r="P37" s="31">
        <v>86</v>
      </c>
      <c r="Q37" s="30">
        <v>84</v>
      </c>
      <c r="R37" s="30">
        <v>85</v>
      </c>
      <c r="S37" s="32">
        <v>83</v>
      </c>
      <c r="T37" s="35">
        <v>85</v>
      </c>
      <c r="U37" s="32">
        <v>91</v>
      </c>
      <c r="V37" s="30">
        <v>85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1730F-07A4-4A25-B74C-ECA8C8A8664F}">
  <sheetPr>
    <pageSetUpPr fitToPage="1"/>
  </sheetPr>
  <dimension ref="A1:Z73"/>
  <sheetViews>
    <sheetView tabSelected="1" topLeftCell="J1" zoomScale="63" workbookViewId="0">
      <selection sqref="A1:V1"/>
    </sheetView>
  </sheetViews>
  <sheetFormatPr defaultRowHeight="14.4" x14ac:dyDescent="0.3"/>
  <cols>
    <col min="2" max="2" width="36.88671875" customWidth="1"/>
    <col min="3" max="3" width="16" customWidth="1"/>
    <col min="4" max="4" width="14.44140625" customWidth="1"/>
    <col min="5" max="5" width="12.6640625" customWidth="1"/>
    <col min="6" max="6" width="15.88671875" customWidth="1"/>
    <col min="7" max="7" width="13" customWidth="1"/>
    <col min="8" max="8" width="16.77734375" customWidth="1"/>
    <col min="9" max="9" width="14.44140625" customWidth="1"/>
    <col min="10" max="10" width="17.6640625" customWidth="1"/>
    <col min="11" max="11" width="14.109375" customWidth="1"/>
    <col min="12" max="12" width="11.5546875" customWidth="1"/>
    <col min="13" max="13" width="15.88671875" customWidth="1"/>
    <col min="14" max="14" width="17.109375" customWidth="1"/>
    <col min="15" max="15" width="14" customWidth="1"/>
    <col min="16" max="16" width="16.6640625" customWidth="1"/>
    <col min="17" max="17" width="14.109375" customWidth="1"/>
    <col min="18" max="18" width="16.6640625" customWidth="1"/>
    <col min="19" max="19" width="14.21875" customWidth="1"/>
    <col min="20" max="20" width="17" customWidth="1"/>
    <col min="21" max="21" width="16" customWidth="1"/>
    <col min="22" max="22" width="27.109375" customWidth="1"/>
    <col min="23" max="23" width="35.6640625" customWidth="1"/>
    <col min="24" max="24" width="30.109375" customWidth="1"/>
    <col min="25" max="25" width="15.77734375" customWidth="1"/>
    <col min="26" max="26" width="15" customWidth="1"/>
  </cols>
  <sheetData>
    <row r="1" spans="1:26" ht="15" thickBot="1" x14ac:dyDescent="0.3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9" t="s">
        <v>54</v>
      </c>
      <c r="X1" s="39" t="s">
        <v>55</v>
      </c>
      <c r="Y1" s="39" t="s">
        <v>61</v>
      </c>
      <c r="Z1" s="39" t="s">
        <v>60</v>
      </c>
    </row>
    <row r="2" spans="1:26" ht="15" thickBot="1" x14ac:dyDescent="0.35">
      <c r="A2" s="4">
        <v>1</v>
      </c>
      <c r="B2" s="5" t="s">
        <v>22</v>
      </c>
      <c r="C2" s="6">
        <v>87</v>
      </c>
      <c r="D2" s="6">
        <v>86</v>
      </c>
      <c r="E2" s="7">
        <v>78</v>
      </c>
      <c r="F2" s="8">
        <v>78</v>
      </c>
      <c r="G2" s="9">
        <v>78</v>
      </c>
      <c r="H2" s="7">
        <v>79</v>
      </c>
      <c r="I2" s="10">
        <v>76</v>
      </c>
      <c r="J2" s="10">
        <v>71</v>
      </c>
      <c r="K2" s="7">
        <v>71</v>
      </c>
      <c r="L2" s="8">
        <v>80</v>
      </c>
      <c r="M2" s="11">
        <v>80</v>
      </c>
      <c r="N2" s="11">
        <v>80</v>
      </c>
      <c r="O2" s="7">
        <v>74</v>
      </c>
      <c r="P2" s="8">
        <v>74</v>
      </c>
      <c r="Q2" s="7">
        <v>77</v>
      </c>
      <c r="R2" s="7">
        <v>79</v>
      </c>
      <c r="S2" s="9">
        <v>81</v>
      </c>
      <c r="T2" s="12">
        <v>85</v>
      </c>
      <c r="U2" s="9">
        <v>83</v>
      </c>
      <c r="V2" s="7">
        <v>85</v>
      </c>
      <c r="W2" s="49">
        <f>SQRT((C2-$C$36)^2 +(D2-$D$36)^2 + (E2-$E$36)^2 + (F2-$F$36)^2 + (G2-$G$36)^2 + (H2-$H$36)^2 + (I2-$I$36)^2 + (J2-$J$36)^2 + (K2-$K$36)^2 + (L2-$L$36)^2+(M2-$M$36)^2 + (N2-$N$36)^2 + (O2-$O$36)^2 + (P2-$P$36)^2 + (Q2-$Q$36)^2 + (R2-$R$36)^2 +(S2-$S$36)^2 + (T2-$T$36)^2 + (U2-$U$36)^2 + (V2-$V$36)^2)</f>
        <v>20.952326839756964</v>
      </c>
      <c r="X2" s="49">
        <f>SQRT((C2-$C$37)^2 +(D2-$D$37)^2 + (E2-$E$37)^2 + (F2-$F$37)^2 + (G2-$G$37)^2 + (H2-$H$37)^2 + (I2-$I$37)^2 + (J2-$J$37)^2 + (K2-$K$37)^2 + (L2-$L$37)^2+(M2-$M$37)^2 + (N2-$N$37)^2 + (O2-$O$37)^2 + (P2-$P$37)^2 + (Q2-$Q$37)^2 + (R2-$R$37)^2 +(S2-$S$37)^2 + (T2-$T$37)^2 + (U2-$U$37)^2 + (V2-$V$37)^2)</f>
        <v>36.837480912787726</v>
      </c>
      <c r="Y2" s="49">
        <f>MIN(W2:X2)</f>
        <v>20.952326839756964</v>
      </c>
      <c r="Z2" s="24">
        <f>IF(AND(W2&lt;X2),1,2)</f>
        <v>1</v>
      </c>
    </row>
    <row r="3" spans="1:26" ht="15" thickBot="1" x14ac:dyDescent="0.35">
      <c r="A3" s="13">
        <v>2</v>
      </c>
      <c r="B3" s="14" t="s">
        <v>23</v>
      </c>
      <c r="C3" s="9">
        <v>87</v>
      </c>
      <c r="D3" s="8">
        <v>86</v>
      </c>
      <c r="E3" s="7">
        <v>78</v>
      </c>
      <c r="F3" s="8">
        <v>78</v>
      </c>
      <c r="G3" s="9">
        <v>79</v>
      </c>
      <c r="H3" s="8">
        <v>80</v>
      </c>
      <c r="I3" s="10">
        <v>75</v>
      </c>
      <c r="J3" s="10">
        <v>73</v>
      </c>
      <c r="K3" s="7">
        <v>71</v>
      </c>
      <c r="L3" s="8">
        <v>85</v>
      </c>
      <c r="M3" s="11">
        <v>81</v>
      </c>
      <c r="N3" s="11">
        <v>83</v>
      </c>
      <c r="O3" s="7">
        <v>73</v>
      </c>
      <c r="P3" s="8">
        <v>73</v>
      </c>
      <c r="Q3" s="7">
        <v>77</v>
      </c>
      <c r="R3" s="7">
        <v>82</v>
      </c>
      <c r="S3" s="9">
        <v>81</v>
      </c>
      <c r="T3" s="15">
        <v>85</v>
      </c>
      <c r="U3" s="9">
        <v>84</v>
      </c>
      <c r="V3" s="8">
        <v>85</v>
      </c>
      <c r="W3" s="50">
        <f t="shared" ref="W3:W32" si="0">SQRT((C3-$C$36)^2 +(D3-$D$36)^2 + (E3-$E$36)^2 + (F3-$F$36)^2 + (G3-$G$36)^2 + (H3-$H$36)^2 + (I3-$I$36)^2 + (J3-$J$36)^2 + (K3-$K$36)^2 + (L3-$L$36)^2+(M3-$M$36)^2 + (N3-$N$36)^2 + (O3-$O$36)^2 + (P3-$P$36)^2 + (Q3-$Q$36)^2 + (R3-$R$36)^2 +(S3-$S$36)^2 + (T3-$T$36)^2 + (U3-$U$36)^2 + (V3-$V$36)^2)</f>
        <v>17.916472867168917</v>
      </c>
      <c r="X3" s="50">
        <f t="shared" ref="X3:X32" si="1">SQRT((C3-$C$37)^2 +(D3-$D$37)^2 + (E3-$E$37)^2 + (F3-$F$37)^2 + (G3-$G$37)^2 + (H3-$H$37)^2 + (I3-$I$37)^2 + (J3-$J$37)^2 + (K3-$K$37)^2 + (L3-$L$37)^2+(M3-$M$37)^2 + (N3-$N$37)^2 + (O3-$O$37)^2 + (P3-$P$37)^2 + (Q3-$Q$37)^2 + (R3-$R$37)^2 +(S3-$S$37)^2 + (T3-$T$37)^2 + (U3-$U$37)^2 + (V3-$V$37)^2)</f>
        <v>34.885527085024819</v>
      </c>
      <c r="Y3" s="50">
        <f t="shared" ref="Y3:Y32" si="2">MIN(W3:X3)</f>
        <v>17.916472867168917</v>
      </c>
      <c r="Z3" s="25">
        <f t="shared" ref="Z3:Z32" si="3">IF(AND(W3&lt;X3),1,2)</f>
        <v>1</v>
      </c>
    </row>
    <row r="4" spans="1:26" ht="15" thickBot="1" x14ac:dyDescent="0.35">
      <c r="A4" s="4">
        <v>3</v>
      </c>
      <c r="B4" s="14" t="s">
        <v>24</v>
      </c>
      <c r="C4" s="6">
        <v>92</v>
      </c>
      <c r="D4" s="6">
        <v>94</v>
      </c>
      <c r="E4" s="7">
        <v>78</v>
      </c>
      <c r="F4" s="8">
        <v>78</v>
      </c>
      <c r="G4" s="9">
        <v>81</v>
      </c>
      <c r="H4" s="7">
        <v>83</v>
      </c>
      <c r="I4" s="10">
        <v>78</v>
      </c>
      <c r="J4" s="10">
        <v>78</v>
      </c>
      <c r="K4" s="7">
        <v>73</v>
      </c>
      <c r="L4" s="8">
        <v>85</v>
      </c>
      <c r="M4" s="11">
        <v>85</v>
      </c>
      <c r="N4" s="11">
        <v>86</v>
      </c>
      <c r="O4" s="7">
        <v>82</v>
      </c>
      <c r="P4" s="8">
        <v>82</v>
      </c>
      <c r="Q4" s="7">
        <v>81</v>
      </c>
      <c r="R4" s="7">
        <v>84</v>
      </c>
      <c r="S4" s="9">
        <v>82</v>
      </c>
      <c r="T4" s="12">
        <v>85</v>
      </c>
      <c r="U4" s="9">
        <v>86</v>
      </c>
      <c r="V4" s="7">
        <v>85</v>
      </c>
      <c r="W4" s="50">
        <f t="shared" si="0"/>
        <v>10.04987562112089</v>
      </c>
      <c r="X4" s="50">
        <f t="shared" si="1"/>
        <v>21.095023109728988</v>
      </c>
      <c r="Y4" s="50">
        <f t="shared" si="2"/>
        <v>10.04987562112089</v>
      </c>
      <c r="Z4" s="25">
        <f t="shared" si="3"/>
        <v>1</v>
      </c>
    </row>
    <row r="5" spans="1:26" ht="15" thickBot="1" x14ac:dyDescent="0.35">
      <c r="A5" s="4">
        <v>4</v>
      </c>
      <c r="B5" s="14" t="s">
        <v>25</v>
      </c>
      <c r="C5" s="6">
        <v>92</v>
      </c>
      <c r="D5" s="6">
        <v>94</v>
      </c>
      <c r="E5" s="7">
        <v>79</v>
      </c>
      <c r="F5" s="8">
        <v>79</v>
      </c>
      <c r="G5" s="9">
        <v>84</v>
      </c>
      <c r="H5" s="7">
        <v>82</v>
      </c>
      <c r="I5" s="10">
        <v>76</v>
      </c>
      <c r="J5" s="10">
        <v>78</v>
      </c>
      <c r="K5" s="7">
        <v>73</v>
      </c>
      <c r="L5" s="8">
        <v>85</v>
      </c>
      <c r="M5" s="11">
        <v>85</v>
      </c>
      <c r="N5" s="11">
        <v>86</v>
      </c>
      <c r="O5" s="7">
        <v>82</v>
      </c>
      <c r="P5" s="8">
        <v>82</v>
      </c>
      <c r="Q5" s="7">
        <v>81</v>
      </c>
      <c r="R5" s="7">
        <v>84</v>
      </c>
      <c r="S5" s="9">
        <v>82</v>
      </c>
      <c r="T5" s="12">
        <v>85</v>
      </c>
      <c r="U5" s="9">
        <v>86</v>
      </c>
      <c r="V5" s="7">
        <v>85</v>
      </c>
      <c r="W5" s="50">
        <f t="shared" si="0"/>
        <v>9.3273790530888157</v>
      </c>
      <c r="X5" s="50">
        <f t="shared" si="1"/>
        <v>20.420577856662138</v>
      </c>
      <c r="Y5" s="50">
        <f t="shared" si="2"/>
        <v>9.3273790530888157</v>
      </c>
      <c r="Z5" s="25">
        <f t="shared" si="3"/>
        <v>1</v>
      </c>
    </row>
    <row r="6" spans="1:26" ht="15" thickBot="1" x14ac:dyDescent="0.35">
      <c r="A6" s="4">
        <v>5</v>
      </c>
      <c r="B6" s="14" t="s">
        <v>26</v>
      </c>
      <c r="C6" s="6">
        <v>88</v>
      </c>
      <c r="D6" s="6">
        <v>94</v>
      </c>
      <c r="E6" s="7">
        <v>78</v>
      </c>
      <c r="F6" s="8">
        <v>78</v>
      </c>
      <c r="G6" s="9">
        <v>80</v>
      </c>
      <c r="H6" s="7">
        <v>81</v>
      </c>
      <c r="I6" s="10">
        <v>79</v>
      </c>
      <c r="J6" s="10">
        <v>78</v>
      </c>
      <c r="K6" s="7">
        <v>73</v>
      </c>
      <c r="L6" s="8">
        <v>85</v>
      </c>
      <c r="M6" s="11">
        <v>86</v>
      </c>
      <c r="N6" s="11">
        <v>86</v>
      </c>
      <c r="O6" s="7">
        <v>80</v>
      </c>
      <c r="P6" s="8">
        <v>81</v>
      </c>
      <c r="Q6" s="7">
        <v>84</v>
      </c>
      <c r="R6" s="7">
        <v>84</v>
      </c>
      <c r="S6" s="9">
        <v>84</v>
      </c>
      <c r="T6" s="12">
        <v>85</v>
      </c>
      <c r="U6" s="9">
        <v>89</v>
      </c>
      <c r="V6" s="7">
        <v>85</v>
      </c>
      <c r="W6" s="50">
        <f t="shared" si="0"/>
        <v>10.63014581273465</v>
      </c>
      <c r="X6" s="50">
        <f t="shared" si="1"/>
        <v>22.248595461286989</v>
      </c>
      <c r="Y6" s="50">
        <f t="shared" si="2"/>
        <v>10.63014581273465</v>
      </c>
      <c r="Z6" s="25">
        <f t="shared" si="3"/>
        <v>1</v>
      </c>
    </row>
    <row r="7" spans="1:26" ht="15" thickBot="1" x14ac:dyDescent="0.35">
      <c r="A7" s="4">
        <v>6</v>
      </c>
      <c r="B7" s="14" t="s">
        <v>27</v>
      </c>
      <c r="C7" s="9">
        <v>90</v>
      </c>
      <c r="D7" s="7">
        <v>94</v>
      </c>
      <c r="E7" s="7">
        <v>78</v>
      </c>
      <c r="F7" s="8">
        <v>78</v>
      </c>
      <c r="G7" s="9">
        <v>82</v>
      </c>
      <c r="H7" s="7">
        <v>80</v>
      </c>
      <c r="I7" s="10">
        <v>80</v>
      </c>
      <c r="J7" s="10">
        <v>77</v>
      </c>
      <c r="K7" s="7">
        <v>71</v>
      </c>
      <c r="L7" s="8">
        <v>85</v>
      </c>
      <c r="M7" s="11">
        <v>84</v>
      </c>
      <c r="N7" s="11">
        <v>86</v>
      </c>
      <c r="O7" s="7">
        <v>79</v>
      </c>
      <c r="P7" s="8">
        <v>79</v>
      </c>
      <c r="Q7" s="7">
        <v>79</v>
      </c>
      <c r="R7" s="7">
        <v>84</v>
      </c>
      <c r="S7" s="9">
        <v>83</v>
      </c>
      <c r="T7" s="12">
        <v>85</v>
      </c>
      <c r="U7" s="9">
        <v>84</v>
      </c>
      <c r="V7" s="7">
        <v>85</v>
      </c>
      <c r="W7" s="50">
        <f t="shared" si="0"/>
        <v>8.3666002653407556</v>
      </c>
      <c r="X7" s="50">
        <f t="shared" si="1"/>
        <v>25.059928172283335</v>
      </c>
      <c r="Y7" s="50">
        <f t="shared" si="2"/>
        <v>8.3666002653407556</v>
      </c>
      <c r="Z7" s="25">
        <f t="shared" si="3"/>
        <v>1</v>
      </c>
    </row>
    <row r="8" spans="1:26" ht="15" thickBot="1" x14ac:dyDescent="0.35">
      <c r="A8" s="27">
        <v>7</v>
      </c>
      <c r="B8" s="28" t="s">
        <v>28</v>
      </c>
      <c r="C8" s="29">
        <v>89</v>
      </c>
      <c r="D8" s="29">
        <v>94</v>
      </c>
      <c r="E8" s="30">
        <v>78</v>
      </c>
      <c r="F8" s="31">
        <v>78</v>
      </c>
      <c r="G8" s="32">
        <v>85</v>
      </c>
      <c r="H8" s="30">
        <v>80</v>
      </c>
      <c r="I8" s="33">
        <v>78</v>
      </c>
      <c r="J8" s="33">
        <v>83</v>
      </c>
      <c r="K8" s="30">
        <v>75</v>
      </c>
      <c r="L8" s="31">
        <v>85</v>
      </c>
      <c r="M8" s="34">
        <v>85</v>
      </c>
      <c r="N8" s="34">
        <v>86</v>
      </c>
      <c r="O8" s="30">
        <v>78</v>
      </c>
      <c r="P8" s="31">
        <v>78</v>
      </c>
      <c r="Q8" s="30">
        <v>80</v>
      </c>
      <c r="R8" s="30">
        <v>84</v>
      </c>
      <c r="S8" s="32">
        <v>83</v>
      </c>
      <c r="T8" s="35">
        <v>85</v>
      </c>
      <c r="U8" s="32">
        <v>84</v>
      </c>
      <c r="V8" s="30">
        <v>85</v>
      </c>
      <c r="W8" s="50">
        <f t="shared" si="0"/>
        <v>0</v>
      </c>
      <c r="X8" s="50">
        <f t="shared" si="1"/>
        <v>21.95449840010015</v>
      </c>
      <c r="Y8" s="50">
        <f t="shared" si="2"/>
        <v>0</v>
      </c>
      <c r="Z8" s="25">
        <f t="shared" si="3"/>
        <v>1</v>
      </c>
    </row>
    <row r="9" spans="1:26" ht="15" thickBot="1" x14ac:dyDescent="0.35">
      <c r="A9" s="4">
        <v>8</v>
      </c>
      <c r="B9" s="14" t="s">
        <v>29</v>
      </c>
      <c r="C9" s="6">
        <v>86</v>
      </c>
      <c r="D9" s="6">
        <v>86</v>
      </c>
      <c r="E9" s="7">
        <v>78</v>
      </c>
      <c r="F9" s="8">
        <v>78</v>
      </c>
      <c r="G9" s="9">
        <v>78</v>
      </c>
      <c r="H9" s="7">
        <v>79</v>
      </c>
      <c r="I9" s="10">
        <v>72</v>
      </c>
      <c r="J9" s="10">
        <v>71</v>
      </c>
      <c r="K9" s="7">
        <v>53</v>
      </c>
      <c r="L9" s="8">
        <v>80</v>
      </c>
      <c r="M9" s="11">
        <v>80</v>
      </c>
      <c r="N9" s="11">
        <v>80</v>
      </c>
      <c r="O9" s="7">
        <v>72</v>
      </c>
      <c r="P9" s="8">
        <v>71</v>
      </c>
      <c r="Q9" s="7">
        <v>77</v>
      </c>
      <c r="R9" s="7">
        <v>79</v>
      </c>
      <c r="S9" s="9">
        <v>81</v>
      </c>
      <c r="T9" s="12">
        <v>85</v>
      </c>
      <c r="U9" s="9">
        <v>83</v>
      </c>
      <c r="V9" s="7">
        <v>83</v>
      </c>
      <c r="W9" s="50">
        <f t="shared" si="0"/>
        <v>31.63858403911275</v>
      </c>
      <c r="X9" s="50">
        <f t="shared" si="1"/>
        <v>49.689032995219378</v>
      </c>
      <c r="Y9" s="50">
        <f t="shared" si="2"/>
        <v>31.63858403911275</v>
      </c>
      <c r="Z9" s="25">
        <f t="shared" si="3"/>
        <v>1</v>
      </c>
    </row>
    <row r="10" spans="1:26" ht="15" thickBot="1" x14ac:dyDescent="0.35">
      <c r="A10" s="4">
        <v>9</v>
      </c>
      <c r="B10" s="14" t="s">
        <v>30</v>
      </c>
      <c r="C10" s="6">
        <v>92</v>
      </c>
      <c r="D10" s="6">
        <v>94</v>
      </c>
      <c r="E10" s="7">
        <v>80</v>
      </c>
      <c r="F10" s="8">
        <v>80</v>
      </c>
      <c r="G10" s="9">
        <v>85</v>
      </c>
      <c r="H10" s="7">
        <v>85</v>
      </c>
      <c r="I10" s="10">
        <v>79</v>
      </c>
      <c r="J10" s="10">
        <v>78</v>
      </c>
      <c r="K10" s="7">
        <v>77</v>
      </c>
      <c r="L10" s="8">
        <v>85</v>
      </c>
      <c r="M10" s="11">
        <v>87</v>
      </c>
      <c r="N10" s="11">
        <v>86</v>
      </c>
      <c r="O10" s="7">
        <v>83</v>
      </c>
      <c r="P10" s="8">
        <v>83</v>
      </c>
      <c r="Q10" s="7">
        <v>82</v>
      </c>
      <c r="R10" s="7">
        <v>84</v>
      </c>
      <c r="S10" s="9">
        <v>83</v>
      </c>
      <c r="T10" s="12">
        <v>85</v>
      </c>
      <c r="U10" s="9">
        <v>84</v>
      </c>
      <c r="V10" s="7">
        <v>85</v>
      </c>
      <c r="W10" s="50">
        <f t="shared" si="0"/>
        <v>11.401754250991379</v>
      </c>
      <c r="X10" s="50">
        <f t="shared" si="1"/>
        <v>16.124515496597098</v>
      </c>
      <c r="Y10" s="50">
        <f t="shared" si="2"/>
        <v>11.401754250991379</v>
      </c>
      <c r="Z10" s="25">
        <f t="shared" si="3"/>
        <v>1</v>
      </c>
    </row>
    <row r="11" spans="1:26" ht="15" thickBot="1" x14ac:dyDescent="0.35">
      <c r="A11" s="4">
        <v>10</v>
      </c>
      <c r="B11" s="14" t="s">
        <v>31</v>
      </c>
      <c r="C11" s="9">
        <v>89</v>
      </c>
      <c r="D11" s="6">
        <v>94</v>
      </c>
      <c r="E11" s="7">
        <v>78</v>
      </c>
      <c r="F11" s="8">
        <v>78</v>
      </c>
      <c r="G11" s="9">
        <v>81</v>
      </c>
      <c r="H11" s="7">
        <v>80</v>
      </c>
      <c r="I11" s="10">
        <v>76</v>
      </c>
      <c r="J11" s="10">
        <v>73</v>
      </c>
      <c r="K11" s="7">
        <v>71</v>
      </c>
      <c r="L11" s="8">
        <v>85</v>
      </c>
      <c r="M11" s="11">
        <v>83</v>
      </c>
      <c r="N11" s="11">
        <v>84</v>
      </c>
      <c r="O11" s="7">
        <v>78</v>
      </c>
      <c r="P11" s="8">
        <v>78</v>
      </c>
      <c r="Q11" s="7">
        <v>79</v>
      </c>
      <c r="R11" s="7">
        <v>83</v>
      </c>
      <c r="S11" s="9">
        <v>83</v>
      </c>
      <c r="T11" s="12">
        <v>85</v>
      </c>
      <c r="U11" s="9">
        <v>84</v>
      </c>
      <c r="V11" s="7">
        <v>85</v>
      </c>
      <c r="W11" s="50">
        <f t="shared" si="0"/>
        <v>12.083045973594572</v>
      </c>
      <c r="X11" s="50">
        <f t="shared" si="1"/>
        <v>28.178005607210743</v>
      </c>
      <c r="Y11" s="50">
        <f t="shared" si="2"/>
        <v>12.083045973594572</v>
      </c>
      <c r="Z11" s="25">
        <f t="shared" si="3"/>
        <v>1</v>
      </c>
    </row>
    <row r="12" spans="1:26" ht="15" thickBot="1" x14ac:dyDescent="0.35">
      <c r="A12" s="4">
        <v>11</v>
      </c>
      <c r="B12" s="14" t="s">
        <v>32</v>
      </c>
      <c r="C12" s="6">
        <v>92</v>
      </c>
      <c r="D12" s="6">
        <v>94</v>
      </c>
      <c r="E12" s="7">
        <v>80</v>
      </c>
      <c r="F12" s="8">
        <v>80</v>
      </c>
      <c r="G12" s="9">
        <v>87</v>
      </c>
      <c r="H12" s="7">
        <v>84</v>
      </c>
      <c r="I12" s="10">
        <v>79</v>
      </c>
      <c r="J12" s="10">
        <v>78</v>
      </c>
      <c r="K12" s="7">
        <v>73</v>
      </c>
      <c r="L12" s="8">
        <v>85</v>
      </c>
      <c r="M12" s="11">
        <v>85</v>
      </c>
      <c r="N12" s="11">
        <v>86</v>
      </c>
      <c r="O12" s="7">
        <v>82</v>
      </c>
      <c r="P12" s="8">
        <v>80</v>
      </c>
      <c r="Q12" s="7">
        <v>83</v>
      </c>
      <c r="R12" s="7">
        <v>84</v>
      </c>
      <c r="S12" s="9">
        <v>83</v>
      </c>
      <c r="T12" s="12">
        <v>85</v>
      </c>
      <c r="U12" s="9">
        <v>85</v>
      </c>
      <c r="V12" s="7">
        <v>85</v>
      </c>
      <c r="W12" s="50">
        <f t="shared" si="0"/>
        <v>9.8488578017961039</v>
      </c>
      <c r="X12" s="50">
        <f t="shared" si="1"/>
        <v>19.157244060668017</v>
      </c>
      <c r="Y12" s="50">
        <f t="shared" si="2"/>
        <v>9.8488578017961039</v>
      </c>
      <c r="Z12" s="25">
        <f t="shared" si="3"/>
        <v>1</v>
      </c>
    </row>
    <row r="13" spans="1:26" ht="15" thickBot="1" x14ac:dyDescent="0.35">
      <c r="A13" s="4">
        <v>12</v>
      </c>
      <c r="B13" s="14" t="s">
        <v>33</v>
      </c>
      <c r="C13" s="9">
        <v>90</v>
      </c>
      <c r="D13" s="6">
        <v>94</v>
      </c>
      <c r="E13" s="7">
        <v>78</v>
      </c>
      <c r="F13" s="8">
        <v>78</v>
      </c>
      <c r="G13" s="9">
        <v>81</v>
      </c>
      <c r="H13" s="7">
        <v>80</v>
      </c>
      <c r="I13" s="10">
        <v>73</v>
      </c>
      <c r="J13" s="10">
        <v>71</v>
      </c>
      <c r="K13" s="7">
        <v>70</v>
      </c>
      <c r="L13" s="8">
        <v>80</v>
      </c>
      <c r="M13" s="11">
        <v>84</v>
      </c>
      <c r="N13" s="11">
        <v>86</v>
      </c>
      <c r="O13" s="7">
        <v>74</v>
      </c>
      <c r="P13" s="8">
        <v>76</v>
      </c>
      <c r="Q13" s="7">
        <v>82</v>
      </c>
      <c r="R13" s="7">
        <v>84</v>
      </c>
      <c r="S13" s="9">
        <v>83</v>
      </c>
      <c r="T13" s="12">
        <v>85</v>
      </c>
      <c r="U13" s="9">
        <v>84</v>
      </c>
      <c r="V13" s="7">
        <v>85</v>
      </c>
      <c r="W13" s="50">
        <f t="shared" si="0"/>
        <v>16.15549442140351</v>
      </c>
      <c r="X13" s="50">
        <f t="shared" si="1"/>
        <v>31.352830813181765</v>
      </c>
      <c r="Y13" s="50">
        <f t="shared" si="2"/>
        <v>16.15549442140351</v>
      </c>
      <c r="Z13" s="25">
        <f t="shared" si="3"/>
        <v>1</v>
      </c>
    </row>
    <row r="14" spans="1:26" ht="15" thickBot="1" x14ac:dyDescent="0.35">
      <c r="A14" s="4">
        <v>13</v>
      </c>
      <c r="B14" s="14" t="s">
        <v>34</v>
      </c>
      <c r="C14" s="6">
        <v>92</v>
      </c>
      <c r="D14" s="6">
        <v>94</v>
      </c>
      <c r="E14" s="7">
        <v>80</v>
      </c>
      <c r="F14" s="8">
        <v>80</v>
      </c>
      <c r="G14" s="9">
        <v>81</v>
      </c>
      <c r="H14" s="7">
        <v>85</v>
      </c>
      <c r="I14" s="10">
        <v>81</v>
      </c>
      <c r="J14" s="10">
        <v>78</v>
      </c>
      <c r="K14" s="7">
        <v>72</v>
      </c>
      <c r="L14" s="8">
        <v>85</v>
      </c>
      <c r="M14" s="11">
        <v>86</v>
      </c>
      <c r="N14" s="11">
        <v>86</v>
      </c>
      <c r="O14" s="7">
        <v>79</v>
      </c>
      <c r="P14" s="8">
        <v>79</v>
      </c>
      <c r="Q14" s="7">
        <v>80</v>
      </c>
      <c r="R14" s="7">
        <v>84</v>
      </c>
      <c r="S14" s="9">
        <v>83</v>
      </c>
      <c r="T14" s="12">
        <v>85</v>
      </c>
      <c r="U14" s="9">
        <v>84</v>
      </c>
      <c r="V14" s="7">
        <v>85</v>
      </c>
      <c r="W14" s="50">
        <f t="shared" si="0"/>
        <v>10.198039027185569</v>
      </c>
      <c r="X14" s="50">
        <f t="shared" si="1"/>
        <v>23.2379000772445</v>
      </c>
      <c r="Y14" s="50">
        <f t="shared" si="2"/>
        <v>10.198039027185569</v>
      </c>
      <c r="Z14" s="25">
        <f t="shared" si="3"/>
        <v>1</v>
      </c>
    </row>
    <row r="15" spans="1:26" ht="15" thickBot="1" x14ac:dyDescent="0.35">
      <c r="A15" s="16">
        <v>14</v>
      </c>
      <c r="B15" s="14" t="s">
        <v>35</v>
      </c>
      <c r="C15" s="9">
        <v>89</v>
      </c>
      <c r="D15" s="6">
        <v>94</v>
      </c>
      <c r="E15" s="7">
        <v>78</v>
      </c>
      <c r="F15" s="8">
        <v>78</v>
      </c>
      <c r="G15" s="9">
        <v>85</v>
      </c>
      <c r="H15" s="7">
        <v>82</v>
      </c>
      <c r="I15" s="10">
        <v>81</v>
      </c>
      <c r="J15" s="10">
        <v>78</v>
      </c>
      <c r="K15" s="7">
        <v>73</v>
      </c>
      <c r="L15" s="8">
        <v>85</v>
      </c>
      <c r="M15" s="11">
        <v>84</v>
      </c>
      <c r="N15" s="11">
        <v>86</v>
      </c>
      <c r="O15" s="7">
        <v>79</v>
      </c>
      <c r="P15" s="8">
        <v>81</v>
      </c>
      <c r="Q15" s="7">
        <v>81</v>
      </c>
      <c r="R15" s="7">
        <v>84</v>
      </c>
      <c r="S15" s="9">
        <v>83</v>
      </c>
      <c r="T15" s="12">
        <v>85</v>
      </c>
      <c r="U15" s="9">
        <v>84</v>
      </c>
      <c r="V15" s="7">
        <v>85</v>
      </c>
      <c r="W15" s="50">
        <f t="shared" si="0"/>
        <v>7.3484692283495345</v>
      </c>
      <c r="X15" s="50">
        <f t="shared" si="1"/>
        <v>21.354156504062622</v>
      </c>
      <c r="Y15" s="50">
        <f t="shared" si="2"/>
        <v>7.3484692283495345</v>
      </c>
      <c r="Z15" s="25">
        <f t="shared" si="3"/>
        <v>1</v>
      </c>
    </row>
    <row r="16" spans="1:26" ht="15" thickBot="1" x14ac:dyDescent="0.35">
      <c r="A16" s="4">
        <v>15</v>
      </c>
      <c r="B16" s="14" t="s">
        <v>36</v>
      </c>
      <c r="C16" s="6">
        <v>88</v>
      </c>
      <c r="D16" s="6">
        <v>94</v>
      </c>
      <c r="E16" s="17">
        <v>80</v>
      </c>
      <c r="F16" s="18">
        <v>80</v>
      </c>
      <c r="G16" s="9">
        <v>80</v>
      </c>
      <c r="H16" s="7">
        <v>81</v>
      </c>
      <c r="I16" s="10">
        <v>75</v>
      </c>
      <c r="J16" s="10">
        <v>73</v>
      </c>
      <c r="K16" s="7">
        <v>78</v>
      </c>
      <c r="L16" s="8">
        <v>85</v>
      </c>
      <c r="M16" s="11">
        <v>86</v>
      </c>
      <c r="N16" s="11">
        <v>87</v>
      </c>
      <c r="O16" s="7">
        <v>91</v>
      </c>
      <c r="P16" s="8">
        <v>83</v>
      </c>
      <c r="Q16" s="7">
        <v>82</v>
      </c>
      <c r="R16" s="7">
        <v>84</v>
      </c>
      <c r="S16" s="9">
        <v>82</v>
      </c>
      <c r="T16" s="12">
        <v>85</v>
      </c>
      <c r="U16" s="9">
        <v>85</v>
      </c>
      <c r="V16" s="7">
        <v>85</v>
      </c>
      <c r="W16" s="50">
        <f t="shared" si="0"/>
        <v>18.841443681416774</v>
      </c>
      <c r="X16" s="50">
        <f t="shared" si="1"/>
        <v>22.605309110914629</v>
      </c>
      <c r="Y16" s="50">
        <f t="shared" si="2"/>
        <v>18.841443681416774</v>
      </c>
      <c r="Z16" s="25">
        <f t="shared" si="3"/>
        <v>1</v>
      </c>
    </row>
    <row r="17" spans="1:26" ht="15" thickBot="1" x14ac:dyDescent="0.35">
      <c r="A17" s="4">
        <v>16</v>
      </c>
      <c r="B17" s="14" t="s">
        <v>37</v>
      </c>
      <c r="C17" s="9">
        <v>87</v>
      </c>
      <c r="D17" s="6">
        <v>94</v>
      </c>
      <c r="E17" s="7">
        <v>78</v>
      </c>
      <c r="F17" s="8">
        <v>78</v>
      </c>
      <c r="G17" s="9">
        <v>83</v>
      </c>
      <c r="H17" s="7">
        <v>83</v>
      </c>
      <c r="I17" s="10">
        <v>78</v>
      </c>
      <c r="J17" s="10">
        <v>70</v>
      </c>
      <c r="K17" s="7">
        <v>71</v>
      </c>
      <c r="L17" s="8">
        <v>85</v>
      </c>
      <c r="M17" s="11">
        <v>83</v>
      </c>
      <c r="N17" s="11">
        <v>83</v>
      </c>
      <c r="O17" s="7">
        <v>79</v>
      </c>
      <c r="P17" s="8">
        <v>79</v>
      </c>
      <c r="Q17" s="7">
        <v>79</v>
      </c>
      <c r="R17" s="7">
        <v>83</v>
      </c>
      <c r="S17" s="9">
        <v>83</v>
      </c>
      <c r="T17" s="12">
        <v>85</v>
      </c>
      <c r="U17" s="9">
        <v>84</v>
      </c>
      <c r="V17" s="7">
        <v>85</v>
      </c>
      <c r="W17" s="115">
        <f t="shared" si="0"/>
        <v>14.798648586948742</v>
      </c>
      <c r="X17" s="50">
        <f t="shared" si="1"/>
        <v>27.730849247724095</v>
      </c>
      <c r="Y17" s="50">
        <f t="shared" si="2"/>
        <v>14.798648586948742</v>
      </c>
      <c r="Z17" s="25">
        <f t="shared" si="3"/>
        <v>1</v>
      </c>
    </row>
    <row r="18" spans="1:26" ht="15" thickBot="1" x14ac:dyDescent="0.35">
      <c r="A18" s="4">
        <v>17</v>
      </c>
      <c r="B18" s="19" t="s">
        <v>38</v>
      </c>
      <c r="C18" s="9">
        <v>90</v>
      </c>
      <c r="D18" s="6">
        <v>94</v>
      </c>
      <c r="E18" s="7">
        <v>78</v>
      </c>
      <c r="F18" s="8">
        <v>78</v>
      </c>
      <c r="G18" s="9">
        <v>80</v>
      </c>
      <c r="H18" s="7">
        <v>80</v>
      </c>
      <c r="I18" s="10">
        <v>78</v>
      </c>
      <c r="J18" s="10">
        <v>81</v>
      </c>
      <c r="K18" s="7">
        <v>72</v>
      </c>
      <c r="L18" s="8">
        <v>85</v>
      </c>
      <c r="M18" s="11">
        <v>86</v>
      </c>
      <c r="N18" s="11">
        <v>87</v>
      </c>
      <c r="O18" s="7">
        <v>82</v>
      </c>
      <c r="P18" s="8">
        <v>78</v>
      </c>
      <c r="Q18" s="7">
        <v>82</v>
      </c>
      <c r="R18" s="7">
        <v>84</v>
      </c>
      <c r="S18" s="9">
        <v>82</v>
      </c>
      <c r="T18" s="12">
        <v>85</v>
      </c>
      <c r="U18" s="9">
        <v>85</v>
      </c>
      <c r="V18" s="7">
        <v>85</v>
      </c>
      <c r="W18" s="50">
        <f t="shared" si="0"/>
        <v>7.9372539331937721</v>
      </c>
      <c r="X18" s="50">
        <f t="shared" si="1"/>
        <v>23.853720883753127</v>
      </c>
      <c r="Y18" s="50">
        <f t="shared" si="2"/>
        <v>7.9372539331937721</v>
      </c>
      <c r="Z18" s="25">
        <f t="shared" si="3"/>
        <v>1</v>
      </c>
    </row>
    <row r="19" spans="1:26" ht="15" thickBot="1" x14ac:dyDescent="0.35">
      <c r="A19" s="4">
        <v>18</v>
      </c>
      <c r="B19" s="14" t="s">
        <v>39</v>
      </c>
      <c r="C19" s="6">
        <v>92</v>
      </c>
      <c r="D19" s="6">
        <v>94</v>
      </c>
      <c r="E19" s="7">
        <v>80</v>
      </c>
      <c r="F19" s="8">
        <v>80</v>
      </c>
      <c r="G19" s="9">
        <v>82</v>
      </c>
      <c r="H19" s="7">
        <v>83</v>
      </c>
      <c r="I19" s="10">
        <v>82</v>
      </c>
      <c r="J19" s="10">
        <v>78</v>
      </c>
      <c r="K19" s="7">
        <v>87</v>
      </c>
      <c r="L19" s="8">
        <v>85</v>
      </c>
      <c r="M19" s="11">
        <v>89</v>
      </c>
      <c r="N19" s="11">
        <v>88</v>
      </c>
      <c r="O19" s="7">
        <v>91</v>
      </c>
      <c r="P19" s="8">
        <v>85</v>
      </c>
      <c r="Q19" s="7">
        <v>83</v>
      </c>
      <c r="R19" s="7">
        <v>84</v>
      </c>
      <c r="S19" s="9">
        <v>82</v>
      </c>
      <c r="T19" s="12">
        <v>85</v>
      </c>
      <c r="U19" s="9">
        <v>87</v>
      </c>
      <c r="V19" s="7">
        <v>85</v>
      </c>
      <c r="W19" s="50">
        <f t="shared" si="0"/>
        <v>21.840329667841555</v>
      </c>
      <c r="X19" s="50">
        <f t="shared" si="1"/>
        <v>13.674794331177344</v>
      </c>
      <c r="Y19" s="50">
        <f t="shared" si="2"/>
        <v>13.674794331177344</v>
      </c>
      <c r="Z19" s="25">
        <f t="shared" si="3"/>
        <v>2</v>
      </c>
    </row>
    <row r="20" spans="1:26" ht="15" thickBot="1" x14ac:dyDescent="0.35">
      <c r="A20" s="4">
        <v>19</v>
      </c>
      <c r="B20" s="14" t="s">
        <v>40</v>
      </c>
      <c r="C20" s="6">
        <v>90</v>
      </c>
      <c r="D20" s="6">
        <v>94</v>
      </c>
      <c r="E20" s="7">
        <v>84</v>
      </c>
      <c r="F20" s="8">
        <v>84</v>
      </c>
      <c r="G20" s="9">
        <v>80</v>
      </c>
      <c r="H20" s="7">
        <v>83</v>
      </c>
      <c r="I20" s="10">
        <v>82</v>
      </c>
      <c r="J20" s="10">
        <v>81</v>
      </c>
      <c r="K20" s="7">
        <v>79</v>
      </c>
      <c r="L20" s="8">
        <v>80</v>
      </c>
      <c r="M20" s="11">
        <v>86</v>
      </c>
      <c r="N20" s="11">
        <v>87</v>
      </c>
      <c r="O20" s="7">
        <v>80</v>
      </c>
      <c r="P20" s="8">
        <v>80</v>
      </c>
      <c r="Q20" s="7">
        <v>83</v>
      </c>
      <c r="R20" s="7">
        <v>84</v>
      </c>
      <c r="S20" s="9">
        <v>81</v>
      </c>
      <c r="T20" s="12">
        <v>85</v>
      </c>
      <c r="U20" s="9">
        <v>84</v>
      </c>
      <c r="V20" s="7">
        <v>85</v>
      </c>
      <c r="W20" s="50">
        <f t="shared" si="0"/>
        <v>13.820274961085254</v>
      </c>
      <c r="X20" s="50">
        <f t="shared" si="1"/>
        <v>21.517434791350013</v>
      </c>
      <c r="Y20" s="50">
        <f t="shared" si="2"/>
        <v>13.820274961085254</v>
      </c>
      <c r="Z20" s="25">
        <f t="shared" si="3"/>
        <v>1</v>
      </c>
    </row>
    <row r="21" spans="1:26" ht="15" thickBot="1" x14ac:dyDescent="0.35">
      <c r="A21" s="4">
        <v>20</v>
      </c>
      <c r="B21" s="14" t="s">
        <v>41</v>
      </c>
      <c r="C21" s="6">
        <v>92</v>
      </c>
      <c r="D21" s="6">
        <v>94</v>
      </c>
      <c r="E21" s="7">
        <v>85</v>
      </c>
      <c r="F21" s="8">
        <v>85</v>
      </c>
      <c r="G21" s="9">
        <v>80</v>
      </c>
      <c r="H21" s="7">
        <v>85</v>
      </c>
      <c r="I21" s="10">
        <v>81</v>
      </c>
      <c r="J21" s="10">
        <v>78</v>
      </c>
      <c r="K21" s="7">
        <v>77</v>
      </c>
      <c r="L21" s="8">
        <v>85</v>
      </c>
      <c r="M21" s="11">
        <v>89</v>
      </c>
      <c r="N21" s="11">
        <v>86</v>
      </c>
      <c r="O21" s="7">
        <v>78</v>
      </c>
      <c r="P21" s="8">
        <v>79</v>
      </c>
      <c r="Q21" s="7">
        <v>87</v>
      </c>
      <c r="R21" s="7">
        <v>84</v>
      </c>
      <c r="S21" s="9">
        <v>83</v>
      </c>
      <c r="T21" s="12">
        <v>85</v>
      </c>
      <c r="U21" s="9">
        <v>87</v>
      </c>
      <c r="V21" s="7">
        <v>85</v>
      </c>
      <c r="W21" s="50">
        <f t="shared" si="0"/>
        <v>16.431676725154983</v>
      </c>
      <c r="X21" s="50">
        <f t="shared" si="1"/>
        <v>22.045407685048602</v>
      </c>
      <c r="Y21" s="50">
        <f t="shared" si="2"/>
        <v>16.431676725154983</v>
      </c>
      <c r="Z21" s="25">
        <f t="shared" si="3"/>
        <v>1</v>
      </c>
    </row>
    <row r="22" spans="1:26" ht="15" thickBot="1" x14ac:dyDescent="0.35">
      <c r="A22" s="4">
        <v>21</v>
      </c>
      <c r="B22" s="14" t="s">
        <v>42</v>
      </c>
      <c r="C22" s="9">
        <v>87</v>
      </c>
      <c r="D22" s="6">
        <v>94</v>
      </c>
      <c r="E22" s="7">
        <v>78</v>
      </c>
      <c r="F22" s="8">
        <v>78</v>
      </c>
      <c r="G22" s="9">
        <v>79</v>
      </c>
      <c r="H22" s="7">
        <v>81</v>
      </c>
      <c r="I22" s="10">
        <v>77</v>
      </c>
      <c r="J22" s="10">
        <v>81</v>
      </c>
      <c r="K22" s="7">
        <v>71</v>
      </c>
      <c r="L22" s="8">
        <v>80</v>
      </c>
      <c r="M22" s="11">
        <v>85</v>
      </c>
      <c r="N22" s="11">
        <v>83</v>
      </c>
      <c r="O22" s="7">
        <v>77</v>
      </c>
      <c r="P22" s="8">
        <v>79</v>
      </c>
      <c r="Q22" s="7">
        <v>81</v>
      </c>
      <c r="R22" s="7">
        <v>83</v>
      </c>
      <c r="S22" s="9">
        <v>82</v>
      </c>
      <c r="T22" s="12">
        <v>85</v>
      </c>
      <c r="U22" s="9">
        <v>87</v>
      </c>
      <c r="V22" s="7">
        <v>85</v>
      </c>
      <c r="W22" s="50">
        <f t="shared" si="0"/>
        <v>10.488088481701515</v>
      </c>
      <c r="X22" s="50">
        <f t="shared" si="1"/>
        <v>27.239676943752471</v>
      </c>
      <c r="Y22" s="50">
        <f t="shared" si="2"/>
        <v>10.488088481701515</v>
      </c>
      <c r="Z22" s="25">
        <f t="shared" si="3"/>
        <v>1</v>
      </c>
    </row>
    <row r="23" spans="1:26" ht="15" thickBot="1" x14ac:dyDescent="0.35">
      <c r="A23" s="4">
        <v>22</v>
      </c>
      <c r="B23" s="14" t="s">
        <v>43</v>
      </c>
      <c r="C23" s="9">
        <v>90</v>
      </c>
      <c r="D23" s="6">
        <v>94</v>
      </c>
      <c r="E23" s="7">
        <v>78</v>
      </c>
      <c r="F23" s="8">
        <v>78</v>
      </c>
      <c r="G23" s="9">
        <v>83</v>
      </c>
      <c r="H23" s="7">
        <v>83</v>
      </c>
      <c r="I23" s="10">
        <v>79</v>
      </c>
      <c r="J23" s="10">
        <v>81</v>
      </c>
      <c r="K23" s="7">
        <v>85</v>
      </c>
      <c r="L23" s="8">
        <v>85</v>
      </c>
      <c r="M23" s="11">
        <v>84</v>
      </c>
      <c r="N23" s="11">
        <v>86</v>
      </c>
      <c r="O23" s="7">
        <v>78</v>
      </c>
      <c r="P23" s="8">
        <v>78</v>
      </c>
      <c r="Q23" s="7">
        <v>81</v>
      </c>
      <c r="R23" s="7">
        <v>83</v>
      </c>
      <c r="S23" s="9">
        <v>83</v>
      </c>
      <c r="T23" s="12">
        <v>85</v>
      </c>
      <c r="U23" s="9">
        <v>85</v>
      </c>
      <c r="V23" s="7">
        <v>85</v>
      </c>
      <c r="W23" s="50">
        <f t="shared" si="0"/>
        <v>11.090536506409418</v>
      </c>
      <c r="X23" s="50">
        <f t="shared" si="1"/>
        <v>17.916472867168917</v>
      </c>
      <c r="Y23" s="50">
        <f t="shared" si="2"/>
        <v>11.090536506409418</v>
      </c>
      <c r="Z23" s="25">
        <f t="shared" si="3"/>
        <v>1</v>
      </c>
    </row>
    <row r="24" spans="1:26" ht="15" thickBot="1" x14ac:dyDescent="0.35">
      <c r="A24" s="4">
        <v>23</v>
      </c>
      <c r="B24" s="14" t="s">
        <v>44</v>
      </c>
      <c r="C24" s="6">
        <v>0</v>
      </c>
      <c r="D24" s="6">
        <v>0</v>
      </c>
      <c r="E24" s="7">
        <v>82</v>
      </c>
      <c r="F24" s="8">
        <v>82</v>
      </c>
      <c r="G24" s="9">
        <v>80</v>
      </c>
      <c r="H24" s="7">
        <v>80</v>
      </c>
      <c r="I24" s="10">
        <v>80</v>
      </c>
      <c r="J24" s="10">
        <v>81</v>
      </c>
      <c r="K24" s="7">
        <v>74</v>
      </c>
      <c r="L24" s="8">
        <v>85</v>
      </c>
      <c r="M24" s="11">
        <v>89</v>
      </c>
      <c r="N24" s="11">
        <v>86</v>
      </c>
      <c r="O24" s="7">
        <v>79</v>
      </c>
      <c r="P24" s="8">
        <v>76</v>
      </c>
      <c r="Q24" s="7">
        <v>83</v>
      </c>
      <c r="R24" s="7">
        <v>84</v>
      </c>
      <c r="S24" s="9">
        <v>81</v>
      </c>
      <c r="T24" s="12">
        <v>85</v>
      </c>
      <c r="U24" s="9">
        <v>84</v>
      </c>
      <c r="V24" s="7">
        <v>85</v>
      </c>
      <c r="W24" s="50">
        <f t="shared" si="0"/>
        <v>129.8345100502944</v>
      </c>
      <c r="X24" s="50">
        <f t="shared" si="1"/>
        <v>135.10366390294527</v>
      </c>
      <c r="Y24" s="50">
        <f t="shared" si="2"/>
        <v>129.8345100502944</v>
      </c>
      <c r="Z24" s="25">
        <f t="shared" si="3"/>
        <v>1</v>
      </c>
    </row>
    <row r="25" spans="1:26" ht="15" thickBot="1" x14ac:dyDescent="0.35">
      <c r="A25" s="27">
        <v>24</v>
      </c>
      <c r="B25" s="28" t="s">
        <v>45</v>
      </c>
      <c r="C25" s="32">
        <v>94</v>
      </c>
      <c r="D25" s="29">
        <v>94</v>
      </c>
      <c r="E25" s="30">
        <v>78</v>
      </c>
      <c r="F25" s="31">
        <v>78</v>
      </c>
      <c r="G25" s="32">
        <v>92</v>
      </c>
      <c r="H25" s="30">
        <v>86</v>
      </c>
      <c r="I25" s="33">
        <v>82</v>
      </c>
      <c r="J25" s="33">
        <v>81</v>
      </c>
      <c r="K25" s="30">
        <v>87</v>
      </c>
      <c r="L25" s="31">
        <v>85</v>
      </c>
      <c r="M25" s="34">
        <v>90</v>
      </c>
      <c r="N25" s="34">
        <v>88</v>
      </c>
      <c r="O25" s="30">
        <v>85</v>
      </c>
      <c r="P25" s="31">
        <v>86</v>
      </c>
      <c r="Q25" s="30">
        <v>84</v>
      </c>
      <c r="R25" s="30">
        <v>85</v>
      </c>
      <c r="S25" s="32">
        <v>83</v>
      </c>
      <c r="T25" s="35">
        <v>85</v>
      </c>
      <c r="U25" s="32">
        <v>91</v>
      </c>
      <c r="V25" s="30">
        <v>85</v>
      </c>
      <c r="W25" s="50">
        <f t="shared" si="0"/>
        <v>21.95449840010015</v>
      </c>
      <c r="X25" s="50">
        <f t="shared" si="1"/>
        <v>0</v>
      </c>
      <c r="Y25" s="50">
        <f t="shared" si="2"/>
        <v>0</v>
      </c>
      <c r="Z25" s="25">
        <f t="shared" si="3"/>
        <v>2</v>
      </c>
    </row>
    <row r="26" spans="1:26" ht="15" thickBot="1" x14ac:dyDescent="0.35">
      <c r="A26" s="4">
        <v>25</v>
      </c>
      <c r="B26" s="14" t="s">
        <v>46</v>
      </c>
      <c r="C26" s="9">
        <v>94</v>
      </c>
      <c r="D26" s="6">
        <v>94</v>
      </c>
      <c r="E26" s="7">
        <v>82</v>
      </c>
      <c r="F26" s="8">
        <v>82</v>
      </c>
      <c r="G26" s="9">
        <v>90</v>
      </c>
      <c r="H26" s="7">
        <v>85</v>
      </c>
      <c r="I26" s="10">
        <v>82</v>
      </c>
      <c r="J26" s="10">
        <v>82</v>
      </c>
      <c r="K26" s="7">
        <v>94</v>
      </c>
      <c r="L26" s="8">
        <v>85</v>
      </c>
      <c r="M26" s="11">
        <v>90</v>
      </c>
      <c r="N26" s="11">
        <v>88</v>
      </c>
      <c r="O26" s="7">
        <v>96</v>
      </c>
      <c r="P26" s="8">
        <v>88</v>
      </c>
      <c r="Q26" s="7">
        <v>87</v>
      </c>
      <c r="R26" s="7">
        <v>85</v>
      </c>
      <c r="S26" s="9">
        <v>83</v>
      </c>
      <c r="T26" s="12">
        <v>85</v>
      </c>
      <c r="U26" s="9">
        <v>87</v>
      </c>
      <c r="V26" s="7">
        <v>85</v>
      </c>
      <c r="W26" s="50">
        <f t="shared" si="0"/>
        <v>31.575306807693888</v>
      </c>
      <c r="X26" s="50">
        <f t="shared" si="1"/>
        <v>15.394804318340652</v>
      </c>
      <c r="Y26" s="50">
        <f t="shared" si="2"/>
        <v>15.394804318340652</v>
      </c>
      <c r="Z26" s="25">
        <f t="shared" si="3"/>
        <v>2</v>
      </c>
    </row>
    <row r="27" spans="1:26" ht="15" thickBot="1" x14ac:dyDescent="0.35">
      <c r="A27" s="4">
        <v>26</v>
      </c>
      <c r="B27" s="14" t="s">
        <v>47</v>
      </c>
      <c r="C27" s="9">
        <v>90</v>
      </c>
      <c r="D27" s="6">
        <v>94</v>
      </c>
      <c r="E27" s="7">
        <v>78</v>
      </c>
      <c r="F27" s="8">
        <v>78</v>
      </c>
      <c r="G27" s="9">
        <v>86</v>
      </c>
      <c r="H27" s="7">
        <v>81</v>
      </c>
      <c r="I27" s="10">
        <v>77</v>
      </c>
      <c r="J27" s="10">
        <v>81</v>
      </c>
      <c r="K27" s="7">
        <v>77</v>
      </c>
      <c r="L27" s="8">
        <v>85</v>
      </c>
      <c r="M27" s="11">
        <v>84</v>
      </c>
      <c r="N27" s="11">
        <v>86</v>
      </c>
      <c r="O27" s="7">
        <v>76</v>
      </c>
      <c r="P27" s="8">
        <v>73</v>
      </c>
      <c r="Q27" s="7">
        <v>84</v>
      </c>
      <c r="R27" s="7">
        <v>83</v>
      </c>
      <c r="S27" s="9">
        <v>83</v>
      </c>
      <c r="T27" s="12">
        <v>85</v>
      </c>
      <c r="U27" s="9">
        <v>86</v>
      </c>
      <c r="V27" s="7">
        <v>85</v>
      </c>
      <c r="W27" s="50">
        <f t="shared" si="0"/>
        <v>7.9372539331937721</v>
      </c>
      <c r="X27" s="50">
        <f t="shared" si="1"/>
        <v>22.825424421026653</v>
      </c>
      <c r="Y27" s="50">
        <f t="shared" si="2"/>
        <v>7.9372539331937721</v>
      </c>
      <c r="Z27" s="25">
        <f t="shared" si="3"/>
        <v>1</v>
      </c>
    </row>
    <row r="28" spans="1:26" ht="15" thickBot="1" x14ac:dyDescent="0.35">
      <c r="A28" s="4">
        <v>27</v>
      </c>
      <c r="B28" s="14" t="s">
        <v>48</v>
      </c>
      <c r="C28" s="6">
        <v>88</v>
      </c>
      <c r="D28" s="6">
        <v>94</v>
      </c>
      <c r="E28" s="7">
        <v>77</v>
      </c>
      <c r="F28" s="8">
        <v>77</v>
      </c>
      <c r="G28" s="9">
        <v>80</v>
      </c>
      <c r="H28" s="7">
        <v>80</v>
      </c>
      <c r="I28" s="10">
        <v>73</v>
      </c>
      <c r="J28" s="10">
        <v>81</v>
      </c>
      <c r="K28" s="7">
        <v>80</v>
      </c>
      <c r="L28" s="8">
        <v>85</v>
      </c>
      <c r="M28" s="11">
        <v>84</v>
      </c>
      <c r="N28" s="11">
        <v>83</v>
      </c>
      <c r="O28" s="7">
        <v>75</v>
      </c>
      <c r="P28" s="8">
        <v>74</v>
      </c>
      <c r="Q28" s="7">
        <v>81</v>
      </c>
      <c r="R28" s="7">
        <v>83</v>
      </c>
      <c r="S28" s="9">
        <v>83</v>
      </c>
      <c r="T28" s="12">
        <v>85</v>
      </c>
      <c r="U28" s="9">
        <v>84</v>
      </c>
      <c r="V28" s="7">
        <v>85</v>
      </c>
      <c r="W28" s="50">
        <f t="shared" si="0"/>
        <v>10.908712114635714</v>
      </c>
      <c r="X28" s="50">
        <f t="shared" si="1"/>
        <v>26.739483914241877</v>
      </c>
      <c r="Y28" s="50">
        <f t="shared" si="2"/>
        <v>10.908712114635714</v>
      </c>
      <c r="Z28" s="25">
        <f t="shared" si="3"/>
        <v>1</v>
      </c>
    </row>
    <row r="29" spans="1:26" ht="15" thickBot="1" x14ac:dyDescent="0.35">
      <c r="A29" s="4">
        <v>28</v>
      </c>
      <c r="B29" s="14" t="s">
        <v>49</v>
      </c>
      <c r="C29" s="6">
        <v>89</v>
      </c>
      <c r="D29" s="6">
        <v>94</v>
      </c>
      <c r="E29" s="7">
        <v>80</v>
      </c>
      <c r="F29" s="8">
        <v>80</v>
      </c>
      <c r="G29" s="9">
        <v>79</v>
      </c>
      <c r="H29" s="7">
        <v>80</v>
      </c>
      <c r="I29" s="10">
        <v>76</v>
      </c>
      <c r="J29" s="10">
        <v>80</v>
      </c>
      <c r="K29" s="7">
        <v>77</v>
      </c>
      <c r="L29" s="8">
        <v>85</v>
      </c>
      <c r="M29" s="11">
        <v>84</v>
      </c>
      <c r="N29" s="11">
        <v>84</v>
      </c>
      <c r="O29" s="7">
        <v>77</v>
      </c>
      <c r="P29" s="8">
        <v>72</v>
      </c>
      <c r="Q29" s="7">
        <v>81</v>
      </c>
      <c r="R29" s="7">
        <v>83</v>
      </c>
      <c r="S29" s="9">
        <v>83</v>
      </c>
      <c r="T29" s="12">
        <v>85</v>
      </c>
      <c r="U29" s="9">
        <v>84</v>
      </c>
      <c r="V29" s="7">
        <v>85</v>
      </c>
      <c r="W29" s="50">
        <f t="shared" si="0"/>
        <v>10.246950765959598</v>
      </c>
      <c r="X29" s="50">
        <f t="shared" si="1"/>
        <v>27.367864366808018</v>
      </c>
      <c r="Y29" s="50">
        <f t="shared" si="2"/>
        <v>10.246950765959598</v>
      </c>
      <c r="Z29" s="25">
        <f t="shared" si="3"/>
        <v>1</v>
      </c>
    </row>
    <row r="30" spans="1:26" ht="15" thickBot="1" x14ac:dyDescent="0.35">
      <c r="A30" s="4">
        <v>29</v>
      </c>
      <c r="B30" s="14" t="s">
        <v>50</v>
      </c>
      <c r="C30" s="6">
        <v>92</v>
      </c>
      <c r="D30" s="6">
        <v>94</v>
      </c>
      <c r="E30" s="7">
        <v>85</v>
      </c>
      <c r="F30" s="8">
        <v>85</v>
      </c>
      <c r="G30" s="9">
        <v>86</v>
      </c>
      <c r="H30" s="7">
        <v>85</v>
      </c>
      <c r="I30" s="10">
        <v>81</v>
      </c>
      <c r="J30" s="10">
        <v>81</v>
      </c>
      <c r="K30" s="7">
        <v>82</v>
      </c>
      <c r="L30" s="8">
        <v>85</v>
      </c>
      <c r="M30" s="11">
        <v>87</v>
      </c>
      <c r="N30" s="11">
        <v>87</v>
      </c>
      <c r="O30" s="7">
        <v>84</v>
      </c>
      <c r="P30" s="8">
        <v>81</v>
      </c>
      <c r="Q30" s="7">
        <v>83</v>
      </c>
      <c r="R30" s="7">
        <v>84</v>
      </c>
      <c r="S30" s="9">
        <v>83</v>
      </c>
      <c r="T30" s="12">
        <v>85</v>
      </c>
      <c r="U30" s="9">
        <v>87</v>
      </c>
      <c r="V30" s="7">
        <v>85</v>
      </c>
      <c r="W30" s="50">
        <f t="shared" si="0"/>
        <v>16.217274740226856</v>
      </c>
      <c r="X30" s="50">
        <f t="shared" si="1"/>
        <v>14.798648586948742</v>
      </c>
      <c r="Y30" s="50">
        <f t="shared" si="2"/>
        <v>14.798648586948742</v>
      </c>
      <c r="Z30" s="25">
        <f t="shared" si="3"/>
        <v>2</v>
      </c>
    </row>
    <row r="31" spans="1:26" ht="15" thickBot="1" x14ac:dyDescent="0.35">
      <c r="A31" s="4">
        <v>30</v>
      </c>
      <c r="B31" s="14" t="s">
        <v>51</v>
      </c>
      <c r="C31" s="6">
        <v>90</v>
      </c>
      <c r="D31" s="6">
        <v>94</v>
      </c>
      <c r="E31" s="7">
        <v>80</v>
      </c>
      <c r="F31" s="8">
        <v>80</v>
      </c>
      <c r="G31" s="9">
        <v>83</v>
      </c>
      <c r="H31" s="7">
        <v>82</v>
      </c>
      <c r="I31" s="10">
        <v>82</v>
      </c>
      <c r="J31" s="10">
        <v>81</v>
      </c>
      <c r="K31" s="7">
        <v>73</v>
      </c>
      <c r="L31" s="8">
        <v>85</v>
      </c>
      <c r="M31" s="11">
        <v>84</v>
      </c>
      <c r="N31" s="11">
        <v>85</v>
      </c>
      <c r="O31" s="7">
        <v>74</v>
      </c>
      <c r="P31" s="8">
        <v>74</v>
      </c>
      <c r="Q31" s="7">
        <v>79</v>
      </c>
      <c r="R31" s="7">
        <v>83</v>
      </c>
      <c r="S31" s="9">
        <v>83</v>
      </c>
      <c r="T31" s="12">
        <v>85</v>
      </c>
      <c r="U31" s="9">
        <v>84</v>
      </c>
      <c r="V31" s="7">
        <v>85</v>
      </c>
      <c r="W31" s="50">
        <f t="shared" si="0"/>
        <v>8.7749643873921226</v>
      </c>
      <c r="X31" s="50">
        <f t="shared" si="1"/>
        <v>26.551836094703507</v>
      </c>
      <c r="Y31" s="50">
        <f t="shared" si="2"/>
        <v>8.7749643873921226</v>
      </c>
      <c r="Z31" s="26">
        <f t="shared" si="3"/>
        <v>1</v>
      </c>
    </row>
    <row r="32" spans="1:26" ht="15" thickBot="1" x14ac:dyDescent="0.35">
      <c r="A32" s="4">
        <v>31</v>
      </c>
      <c r="B32" s="14" t="s">
        <v>52</v>
      </c>
      <c r="C32" s="6">
        <v>90</v>
      </c>
      <c r="D32" s="6">
        <v>94</v>
      </c>
      <c r="E32" s="7">
        <v>80</v>
      </c>
      <c r="F32" s="8">
        <v>80</v>
      </c>
      <c r="G32" s="9">
        <v>80</v>
      </c>
      <c r="H32" s="7">
        <v>80</v>
      </c>
      <c r="I32" s="10">
        <v>78</v>
      </c>
      <c r="J32" s="10">
        <v>80</v>
      </c>
      <c r="K32" s="7">
        <v>80</v>
      </c>
      <c r="L32" s="8">
        <v>85</v>
      </c>
      <c r="M32" s="11">
        <v>85</v>
      </c>
      <c r="N32" s="11">
        <v>86</v>
      </c>
      <c r="O32" s="7">
        <v>79</v>
      </c>
      <c r="P32" s="8">
        <v>78</v>
      </c>
      <c r="Q32" s="7">
        <v>81</v>
      </c>
      <c r="R32" s="7">
        <v>83</v>
      </c>
      <c r="S32" s="9">
        <v>83</v>
      </c>
      <c r="T32" s="12">
        <v>85</v>
      </c>
      <c r="U32" s="9">
        <v>85</v>
      </c>
      <c r="V32" s="7">
        <v>85</v>
      </c>
      <c r="W32" s="51">
        <f t="shared" si="0"/>
        <v>8.4852813742385695</v>
      </c>
      <c r="X32" s="51">
        <f t="shared" si="1"/>
        <v>21.166010488516726</v>
      </c>
      <c r="Y32" s="51">
        <f t="shared" si="2"/>
        <v>8.4852813742385695</v>
      </c>
      <c r="Z32" s="52">
        <f t="shared" si="3"/>
        <v>1</v>
      </c>
    </row>
    <row r="34" spans="1:23" ht="15" thickBot="1" x14ac:dyDescent="0.35"/>
    <row r="35" spans="1:23" ht="16.2" thickBot="1" x14ac:dyDescent="0.35">
      <c r="B35" s="37" t="s">
        <v>1</v>
      </c>
      <c r="C35" s="36" t="s">
        <v>2</v>
      </c>
      <c r="D35" s="36" t="s">
        <v>3</v>
      </c>
      <c r="E35" s="36" t="s">
        <v>4</v>
      </c>
      <c r="F35" s="36" t="s">
        <v>5</v>
      </c>
      <c r="G35" s="36" t="s">
        <v>6</v>
      </c>
      <c r="H35" s="36" t="s">
        <v>7</v>
      </c>
      <c r="I35" s="36" t="s">
        <v>8</v>
      </c>
      <c r="J35" s="36" t="s">
        <v>9</v>
      </c>
      <c r="K35" s="36" t="s">
        <v>10</v>
      </c>
      <c r="L35" s="36" t="s">
        <v>11</v>
      </c>
      <c r="M35" s="36" t="s">
        <v>12</v>
      </c>
      <c r="N35" s="36" t="s">
        <v>13</v>
      </c>
      <c r="O35" s="36" t="s">
        <v>14</v>
      </c>
      <c r="P35" s="36" t="s">
        <v>15</v>
      </c>
      <c r="Q35" s="36" t="s">
        <v>16</v>
      </c>
      <c r="R35" s="36" t="s">
        <v>17</v>
      </c>
      <c r="S35" s="36" t="s">
        <v>18</v>
      </c>
      <c r="T35" s="36" t="s">
        <v>19</v>
      </c>
      <c r="U35" s="36" t="s">
        <v>20</v>
      </c>
      <c r="V35" s="36" t="s">
        <v>21</v>
      </c>
      <c r="W35" s="38" t="s">
        <v>59</v>
      </c>
    </row>
    <row r="36" spans="1:23" ht="15" thickBot="1" x14ac:dyDescent="0.35">
      <c r="A36">
        <v>1</v>
      </c>
      <c r="B36" s="28" t="s">
        <v>28</v>
      </c>
      <c r="C36" s="29">
        <v>89</v>
      </c>
      <c r="D36" s="29">
        <v>94</v>
      </c>
      <c r="E36" s="30">
        <v>78</v>
      </c>
      <c r="F36" s="31">
        <v>78</v>
      </c>
      <c r="G36" s="32">
        <v>85</v>
      </c>
      <c r="H36" s="30">
        <v>80</v>
      </c>
      <c r="I36" s="33">
        <v>78</v>
      </c>
      <c r="J36" s="33">
        <v>83</v>
      </c>
      <c r="K36" s="30">
        <v>75</v>
      </c>
      <c r="L36" s="31">
        <v>85</v>
      </c>
      <c r="M36" s="34">
        <v>85</v>
      </c>
      <c r="N36" s="34">
        <v>86</v>
      </c>
      <c r="O36" s="30">
        <v>78</v>
      </c>
      <c r="P36" s="31">
        <v>78</v>
      </c>
      <c r="Q36" s="30">
        <v>80</v>
      </c>
      <c r="R36" s="30">
        <v>84</v>
      </c>
      <c r="S36" s="32">
        <v>83</v>
      </c>
      <c r="T36" s="35">
        <v>85</v>
      </c>
      <c r="U36" s="32">
        <v>84</v>
      </c>
      <c r="V36" s="30">
        <v>85</v>
      </c>
      <c r="W36" s="21">
        <v>1</v>
      </c>
    </row>
    <row r="37" spans="1:23" ht="15" thickBot="1" x14ac:dyDescent="0.35">
      <c r="A37">
        <v>2</v>
      </c>
      <c r="B37" s="28" t="s">
        <v>45</v>
      </c>
      <c r="C37" s="32">
        <v>94</v>
      </c>
      <c r="D37" s="29">
        <v>94</v>
      </c>
      <c r="E37" s="30">
        <v>78</v>
      </c>
      <c r="F37" s="31">
        <v>78</v>
      </c>
      <c r="G37" s="32">
        <v>92</v>
      </c>
      <c r="H37" s="30">
        <v>86</v>
      </c>
      <c r="I37" s="33">
        <v>82</v>
      </c>
      <c r="J37" s="33">
        <v>81</v>
      </c>
      <c r="K37" s="30">
        <v>87</v>
      </c>
      <c r="L37" s="31">
        <v>85</v>
      </c>
      <c r="M37" s="34">
        <v>90</v>
      </c>
      <c r="N37" s="34">
        <v>88</v>
      </c>
      <c r="O37" s="30">
        <v>85</v>
      </c>
      <c r="P37" s="31">
        <v>86</v>
      </c>
      <c r="Q37" s="30">
        <v>84</v>
      </c>
      <c r="R37" s="30">
        <v>85</v>
      </c>
      <c r="S37" s="32">
        <v>83</v>
      </c>
      <c r="T37" s="35">
        <v>85</v>
      </c>
      <c r="U37" s="32">
        <v>91</v>
      </c>
      <c r="V37" s="30">
        <v>85</v>
      </c>
      <c r="W37" s="21">
        <v>2</v>
      </c>
    </row>
    <row r="40" spans="1:23" ht="15" thickBot="1" x14ac:dyDescent="0.35">
      <c r="B40" s="40" t="s">
        <v>1</v>
      </c>
      <c r="C40" s="41" t="s">
        <v>54</v>
      </c>
      <c r="D40" s="41" t="s">
        <v>55</v>
      </c>
    </row>
    <row r="41" spans="1:23" ht="15" thickBot="1" x14ac:dyDescent="0.35">
      <c r="B41" s="42" t="s">
        <v>22</v>
      </c>
      <c r="C41" s="45">
        <v>1</v>
      </c>
      <c r="D41" s="45"/>
    </row>
    <row r="42" spans="1:23" ht="15" thickBot="1" x14ac:dyDescent="0.35">
      <c r="B42" s="43" t="s">
        <v>23</v>
      </c>
      <c r="C42" s="46">
        <v>1</v>
      </c>
      <c r="D42" s="46"/>
    </row>
    <row r="43" spans="1:23" ht="15" thickBot="1" x14ac:dyDescent="0.35">
      <c r="B43" s="43" t="s">
        <v>24</v>
      </c>
      <c r="C43" s="46">
        <v>1</v>
      </c>
      <c r="D43" s="46"/>
    </row>
    <row r="44" spans="1:23" ht="15" thickBot="1" x14ac:dyDescent="0.35">
      <c r="B44" s="43" t="s">
        <v>25</v>
      </c>
      <c r="C44" s="46">
        <v>1</v>
      </c>
      <c r="D44" s="46"/>
    </row>
    <row r="45" spans="1:23" ht="15" thickBot="1" x14ac:dyDescent="0.35">
      <c r="B45" s="43" t="s">
        <v>26</v>
      </c>
      <c r="C45" s="46">
        <v>1</v>
      </c>
      <c r="D45" s="46"/>
    </row>
    <row r="46" spans="1:23" ht="15" thickBot="1" x14ac:dyDescent="0.35">
      <c r="B46" s="43" t="s">
        <v>27</v>
      </c>
      <c r="C46" s="46">
        <v>1</v>
      </c>
      <c r="D46" s="46"/>
    </row>
    <row r="47" spans="1:23" ht="15" thickBot="1" x14ac:dyDescent="0.35">
      <c r="B47" s="43" t="s">
        <v>28</v>
      </c>
      <c r="C47" s="46">
        <v>1</v>
      </c>
      <c r="D47" s="46"/>
    </row>
    <row r="48" spans="1:23" ht="15" thickBot="1" x14ac:dyDescent="0.35">
      <c r="B48" s="43" t="s">
        <v>29</v>
      </c>
      <c r="C48" s="46">
        <v>1</v>
      </c>
      <c r="D48" s="46"/>
    </row>
    <row r="49" spans="2:4" ht="15" thickBot="1" x14ac:dyDescent="0.35">
      <c r="B49" s="43" t="s">
        <v>30</v>
      </c>
      <c r="C49" s="46">
        <v>1</v>
      </c>
      <c r="D49" s="46"/>
    </row>
    <row r="50" spans="2:4" ht="15" thickBot="1" x14ac:dyDescent="0.35">
      <c r="B50" s="43" t="s">
        <v>31</v>
      </c>
      <c r="C50" s="46">
        <v>1</v>
      </c>
      <c r="D50" s="46"/>
    </row>
    <row r="51" spans="2:4" ht="15" thickBot="1" x14ac:dyDescent="0.35">
      <c r="B51" s="43" t="s">
        <v>32</v>
      </c>
      <c r="C51" s="46">
        <v>1</v>
      </c>
      <c r="D51" s="46"/>
    </row>
    <row r="52" spans="2:4" ht="15" thickBot="1" x14ac:dyDescent="0.35">
      <c r="B52" s="43" t="s">
        <v>33</v>
      </c>
      <c r="C52" s="46">
        <v>1</v>
      </c>
      <c r="D52" s="46"/>
    </row>
    <row r="53" spans="2:4" ht="15" thickBot="1" x14ac:dyDescent="0.35">
      <c r="B53" s="43" t="s">
        <v>34</v>
      </c>
      <c r="C53" s="46">
        <v>1</v>
      </c>
      <c r="D53" s="46"/>
    </row>
    <row r="54" spans="2:4" ht="15" thickBot="1" x14ac:dyDescent="0.35">
      <c r="B54" s="43" t="s">
        <v>35</v>
      </c>
      <c r="C54" s="46">
        <v>1</v>
      </c>
      <c r="D54" s="46"/>
    </row>
    <row r="55" spans="2:4" ht="15" thickBot="1" x14ac:dyDescent="0.35">
      <c r="B55" s="43" t="s">
        <v>36</v>
      </c>
      <c r="C55" s="46">
        <v>1</v>
      </c>
      <c r="D55" s="46"/>
    </row>
    <row r="56" spans="2:4" ht="15" thickBot="1" x14ac:dyDescent="0.35">
      <c r="B56" s="43" t="s">
        <v>37</v>
      </c>
      <c r="C56" s="46">
        <v>1</v>
      </c>
      <c r="D56" s="46"/>
    </row>
    <row r="57" spans="2:4" ht="15" thickBot="1" x14ac:dyDescent="0.35">
      <c r="B57" s="44" t="s">
        <v>38</v>
      </c>
      <c r="C57" s="46">
        <v>1</v>
      </c>
      <c r="D57" s="46"/>
    </row>
    <row r="58" spans="2:4" ht="15" thickBot="1" x14ac:dyDescent="0.35">
      <c r="B58" s="43" t="s">
        <v>39</v>
      </c>
      <c r="C58" s="46"/>
      <c r="D58" s="46">
        <v>1</v>
      </c>
    </row>
    <row r="59" spans="2:4" ht="15" thickBot="1" x14ac:dyDescent="0.35">
      <c r="B59" s="43" t="s">
        <v>40</v>
      </c>
      <c r="C59" s="46">
        <v>1</v>
      </c>
      <c r="D59" s="46"/>
    </row>
    <row r="60" spans="2:4" ht="15" thickBot="1" x14ac:dyDescent="0.35">
      <c r="B60" s="43" t="s">
        <v>41</v>
      </c>
      <c r="C60" s="46">
        <v>1</v>
      </c>
      <c r="D60" s="46"/>
    </row>
    <row r="61" spans="2:4" ht="15" thickBot="1" x14ac:dyDescent="0.35">
      <c r="B61" s="43" t="s">
        <v>42</v>
      </c>
      <c r="C61" s="46">
        <v>1</v>
      </c>
      <c r="D61" s="46"/>
    </row>
    <row r="62" spans="2:4" ht="15" thickBot="1" x14ac:dyDescent="0.35">
      <c r="B62" s="43" t="s">
        <v>43</v>
      </c>
      <c r="C62" s="46">
        <v>1</v>
      </c>
      <c r="D62" s="46"/>
    </row>
    <row r="63" spans="2:4" ht="15" thickBot="1" x14ac:dyDescent="0.35">
      <c r="B63" s="43" t="s">
        <v>44</v>
      </c>
      <c r="C63" s="46">
        <v>1</v>
      </c>
      <c r="D63" s="46"/>
    </row>
    <row r="64" spans="2:4" ht="15" thickBot="1" x14ac:dyDescent="0.35">
      <c r="B64" s="43" t="s">
        <v>45</v>
      </c>
      <c r="C64" s="46"/>
      <c r="D64" s="46">
        <v>1</v>
      </c>
    </row>
    <row r="65" spans="2:6" ht="15" thickBot="1" x14ac:dyDescent="0.35">
      <c r="B65" s="43" t="s">
        <v>46</v>
      </c>
      <c r="C65" s="46">
        <v>1</v>
      </c>
      <c r="D65" s="46"/>
    </row>
    <row r="66" spans="2:6" ht="15" thickBot="1" x14ac:dyDescent="0.35">
      <c r="B66" s="43" t="s">
        <v>47</v>
      </c>
      <c r="C66" s="46">
        <v>1</v>
      </c>
      <c r="D66" s="46"/>
    </row>
    <row r="67" spans="2:6" ht="15" thickBot="1" x14ac:dyDescent="0.35">
      <c r="B67" s="43" t="s">
        <v>48</v>
      </c>
      <c r="C67" s="46">
        <v>1</v>
      </c>
      <c r="D67" s="46"/>
    </row>
    <row r="68" spans="2:6" ht="15" thickBot="1" x14ac:dyDescent="0.35">
      <c r="B68" s="43" t="s">
        <v>49</v>
      </c>
      <c r="C68" s="46">
        <v>1</v>
      </c>
      <c r="D68" s="46"/>
    </row>
    <row r="69" spans="2:6" ht="15" thickBot="1" x14ac:dyDescent="0.35">
      <c r="B69" s="43" t="s">
        <v>50</v>
      </c>
      <c r="C69" s="46"/>
      <c r="D69" s="46">
        <v>1</v>
      </c>
    </row>
    <row r="70" spans="2:6" ht="15" thickBot="1" x14ac:dyDescent="0.35">
      <c r="B70" s="43" t="s">
        <v>51</v>
      </c>
      <c r="C70" s="46">
        <v>1</v>
      </c>
      <c r="D70" s="46"/>
    </row>
    <row r="71" spans="2:6" ht="15" thickBot="1" x14ac:dyDescent="0.35">
      <c r="B71" s="43" t="s">
        <v>52</v>
      </c>
      <c r="C71" s="47">
        <v>1</v>
      </c>
      <c r="D71" s="47"/>
    </row>
    <row r="73" spans="2:6" ht="15.6" x14ac:dyDescent="0.3">
      <c r="C73">
        <f>SUM(C41:C71)</f>
        <v>28</v>
      </c>
      <c r="D73">
        <f>SUM(D41:D71)</f>
        <v>3</v>
      </c>
      <c r="F73" s="48">
        <f xml:space="preserve"> 31</f>
        <v>31</v>
      </c>
    </row>
  </sheetData>
  <pageMargins left="0.25" right="0.25" top="0.75" bottom="0.75" header="0.3" footer="0.3"/>
  <pageSetup paperSize="8" scale="66" fitToWidth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F9928-0F0C-4130-A4F9-6129F902D97B}">
  <dimension ref="A1:AG74"/>
  <sheetViews>
    <sheetView topLeftCell="V1" zoomScale="48" workbookViewId="0"/>
  </sheetViews>
  <sheetFormatPr defaultRowHeight="14.4" x14ac:dyDescent="0.3"/>
  <cols>
    <col min="2" max="2" width="36.88671875" customWidth="1"/>
    <col min="3" max="3" width="16" customWidth="1"/>
    <col min="4" max="4" width="14.44140625" customWidth="1"/>
    <col min="5" max="5" width="12.6640625" customWidth="1"/>
    <col min="6" max="6" width="15.88671875" customWidth="1"/>
    <col min="7" max="7" width="13" customWidth="1"/>
    <col min="8" max="8" width="36.77734375" customWidth="1"/>
    <col min="9" max="9" width="14.44140625" customWidth="1"/>
    <col min="10" max="10" width="17.6640625" customWidth="1"/>
    <col min="11" max="11" width="14.109375" customWidth="1"/>
    <col min="12" max="12" width="11.5546875" customWidth="1"/>
    <col min="13" max="13" width="15.88671875" customWidth="1"/>
    <col min="14" max="14" width="17.109375" customWidth="1"/>
    <col min="15" max="15" width="14" customWidth="1"/>
    <col min="16" max="16" width="16.6640625" customWidth="1"/>
    <col min="17" max="17" width="14.109375" customWidth="1"/>
    <col min="18" max="18" width="16.6640625" customWidth="1"/>
    <col min="19" max="19" width="14.21875" customWidth="1"/>
    <col min="20" max="20" width="17" customWidth="1"/>
    <col min="21" max="21" width="16" customWidth="1"/>
    <col min="22" max="22" width="27.109375" customWidth="1"/>
    <col min="23" max="23" width="21.44140625" customWidth="1"/>
    <col min="24" max="24" width="30.109375" customWidth="1"/>
    <col min="25" max="25" width="15.77734375" customWidth="1"/>
    <col min="26" max="26" width="15" customWidth="1"/>
    <col min="27" max="28" width="12.44140625" bestFit="1" customWidth="1"/>
    <col min="29" max="29" width="14.77734375" customWidth="1"/>
    <col min="32" max="32" width="11.5546875" customWidth="1"/>
    <col min="33" max="33" width="25.77734375" customWidth="1"/>
  </cols>
  <sheetData>
    <row r="1" spans="1:33" ht="15" thickBot="1" x14ac:dyDescent="0.35">
      <c r="G1" t="s">
        <v>62</v>
      </c>
    </row>
    <row r="2" spans="1:33" ht="15" thickBot="1" x14ac:dyDescent="0.35">
      <c r="A2" s="1" t="s">
        <v>0</v>
      </c>
      <c r="B2" s="40" t="s">
        <v>1</v>
      </c>
      <c r="C2" s="41" t="s">
        <v>54</v>
      </c>
      <c r="D2" s="41" t="s">
        <v>55</v>
      </c>
      <c r="G2" s="1" t="s">
        <v>0</v>
      </c>
      <c r="H2" s="2" t="s">
        <v>1</v>
      </c>
      <c r="I2" s="3" t="s">
        <v>2</v>
      </c>
      <c r="J2" s="3" t="s">
        <v>3</v>
      </c>
      <c r="K2" s="3" t="s">
        <v>4</v>
      </c>
      <c r="L2" s="3" t="s">
        <v>5</v>
      </c>
      <c r="M2" s="3" t="s">
        <v>6</v>
      </c>
      <c r="N2" s="3" t="s">
        <v>7</v>
      </c>
      <c r="O2" s="3" t="s">
        <v>8</v>
      </c>
      <c r="P2" s="3" t="s">
        <v>9</v>
      </c>
      <c r="Q2" s="3" t="s">
        <v>10</v>
      </c>
      <c r="R2" s="3" t="s">
        <v>11</v>
      </c>
      <c r="S2" s="3" t="s">
        <v>12</v>
      </c>
      <c r="T2" s="3" t="s">
        <v>13</v>
      </c>
      <c r="U2" s="3" t="s">
        <v>14</v>
      </c>
      <c r="V2" s="3" t="s">
        <v>15</v>
      </c>
      <c r="W2" s="3" t="s">
        <v>16</v>
      </c>
      <c r="X2" s="3" t="s">
        <v>17</v>
      </c>
      <c r="Y2" s="3" t="s">
        <v>18</v>
      </c>
      <c r="Z2" s="3" t="s">
        <v>19</v>
      </c>
      <c r="AA2" s="3" t="s">
        <v>20</v>
      </c>
      <c r="AB2" s="3" t="s">
        <v>21</v>
      </c>
      <c r="AC2" s="102" t="s">
        <v>54</v>
      </c>
      <c r="AD2" s="102" t="s">
        <v>55</v>
      </c>
      <c r="AE2" s="102" t="s">
        <v>61</v>
      </c>
      <c r="AF2" s="102" t="s">
        <v>60</v>
      </c>
      <c r="AG2" s="102" t="s">
        <v>64</v>
      </c>
    </row>
    <row r="3" spans="1:33" ht="15" thickBot="1" x14ac:dyDescent="0.35">
      <c r="A3" s="4">
        <v>1</v>
      </c>
      <c r="B3" s="42" t="s">
        <v>22</v>
      </c>
      <c r="C3" s="45">
        <v>1</v>
      </c>
      <c r="D3" s="45"/>
      <c r="G3" s="4">
        <v>1</v>
      </c>
      <c r="H3" s="5" t="s">
        <v>22</v>
      </c>
      <c r="I3" s="6">
        <v>87</v>
      </c>
      <c r="J3" s="6">
        <v>86</v>
      </c>
      <c r="K3" s="7">
        <v>78</v>
      </c>
      <c r="L3" s="8">
        <v>78</v>
      </c>
      <c r="M3" s="9">
        <v>78</v>
      </c>
      <c r="N3" s="7">
        <v>79</v>
      </c>
      <c r="O3" s="10">
        <v>76</v>
      </c>
      <c r="P3" s="10">
        <v>71</v>
      </c>
      <c r="Q3" s="7">
        <v>71</v>
      </c>
      <c r="R3" s="8">
        <v>80</v>
      </c>
      <c r="S3" s="11">
        <v>80</v>
      </c>
      <c r="T3" s="11">
        <v>80</v>
      </c>
      <c r="U3" s="7">
        <v>74</v>
      </c>
      <c r="V3" s="8">
        <v>74</v>
      </c>
      <c r="W3" s="7">
        <v>77</v>
      </c>
      <c r="X3" s="7">
        <v>79</v>
      </c>
      <c r="Y3" s="9">
        <v>81</v>
      </c>
      <c r="Z3" s="12">
        <v>85</v>
      </c>
      <c r="AA3" s="9">
        <v>83</v>
      </c>
      <c r="AB3" s="7">
        <v>85</v>
      </c>
      <c r="AC3" s="49">
        <f t="shared" ref="AC3:AC33" si="0">SQRT((I3-$I$41)^2 +(J3-$J$41)^2 + (K3-$K$41)^2 + (L3-$L$41)^2 + (M3-$M$41)^2 + (N3-$N$41)^2 + (O3-$O$41)^2 + (P3-$P$41)^2 + (Q3-$Q$41)^2 + (R3-$R$41)^2+(S3-$S$41)^2 + (T3-$T$41)^2 + (U3-$U$41)^2 + (V3-$V$41)^2 + (W3-$W$41)^2 + (X3-$X$41)^2 +(Y3-$Y$41)^2 + (Z3-$Z$41)^2 + (AA3-$AA$41)^2 + (AB3-$AB$41)^2)</f>
        <v>15.832872352759479</v>
      </c>
      <c r="AD3" s="49">
        <f t="shared" ref="AD3:AD33" si="1">SQRT((I3-$I$42)^2 +(J3-$J$42)^2 + (K3-$K$42)^2 + (L3-$L$42)^2 + (M3-$M$42)^2 + (N3-$N$42)^2 + (O3-$O$42)^2 + (P3-$P$42)^2 + (Q3-$Q$42)^2 + (R3-$R$42)^2+(S3-$S$42)^2 + (T3-$T$42)^2 + (U3-$U$42)^2 + (V3-$V$42)^2 + (W3-$W$42)^2 + (X3-$X$42)^2 +(Y3-$Y$42)^2 + (Z3-$Z$42)^2 + (AA3-$AA$42)^2 + (AB3-$AB$42)^2)</f>
        <v>32.542280190545966</v>
      </c>
      <c r="AE3" s="49">
        <f>MIN(AC3:AD3)</f>
        <v>15.832872352759479</v>
      </c>
      <c r="AF3" s="24">
        <f>IF(AND(AC3&lt;AD3),1,2)</f>
        <v>1</v>
      </c>
      <c r="AG3" s="24" t="str">
        <f>IF('ITERASI 2'!AF3='ITERASI 1'!Z2,"Aman","Berubah")</f>
        <v>Aman</v>
      </c>
    </row>
    <row r="4" spans="1:33" ht="15" thickBot="1" x14ac:dyDescent="0.35">
      <c r="A4" s="13">
        <v>2</v>
      </c>
      <c r="B4" s="43" t="s">
        <v>23</v>
      </c>
      <c r="C4" s="46">
        <v>1</v>
      </c>
      <c r="D4" s="46"/>
      <c r="G4" s="13">
        <v>2</v>
      </c>
      <c r="H4" s="14" t="s">
        <v>23</v>
      </c>
      <c r="I4" s="9">
        <v>87</v>
      </c>
      <c r="J4" s="8">
        <v>86</v>
      </c>
      <c r="K4" s="7">
        <v>78</v>
      </c>
      <c r="L4" s="8">
        <v>78</v>
      </c>
      <c r="M4" s="9">
        <v>79</v>
      </c>
      <c r="N4" s="8">
        <v>80</v>
      </c>
      <c r="O4" s="10">
        <v>75</v>
      </c>
      <c r="P4" s="10">
        <v>73</v>
      </c>
      <c r="Q4" s="7">
        <v>71</v>
      </c>
      <c r="R4" s="8">
        <v>85</v>
      </c>
      <c r="S4" s="11">
        <v>81</v>
      </c>
      <c r="T4" s="11">
        <v>83</v>
      </c>
      <c r="U4" s="7">
        <v>73</v>
      </c>
      <c r="V4" s="8">
        <v>73</v>
      </c>
      <c r="W4" s="7">
        <v>77</v>
      </c>
      <c r="X4" s="7">
        <v>82</v>
      </c>
      <c r="Y4" s="9">
        <v>81</v>
      </c>
      <c r="Z4" s="15">
        <v>85</v>
      </c>
      <c r="AA4" s="9">
        <v>84</v>
      </c>
      <c r="AB4" s="8">
        <v>85</v>
      </c>
      <c r="AC4" s="50">
        <f t="shared" si="0"/>
        <v>13.289410008248929</v>
      </c>
      <c r="AD4" s="50">
        <f t="shared" si="1"/>
        <v>30.805843601498733</v>
      </c>
      <c r="AE4" s="50">
        <f t="shared" ref="AE4:AE33" si="2">MIN(AC4:AD4)</f>
        <v>13.289410008248929</v>
      </c>
      <c r="AF4" s="25">
        <f t="shared" ref="AF4:AF33" si="3">IF(AND(AC4&lt;AD4),1,2)</f>
        <v>1</v>
      </c>
      <c r="AG4" s="24" t="str">
        <f>IF('ITERASI 2'!AF4='ITERASI 1'!Z3,"Aman","Berubah")</f>
        <v>Aman</v>
      </c>
    </row>
    <row r="5" spans="1:33" ht="15" thickBot="1" x14ac:dyDescent="0.35">
      <c r="A5" s="4">
        <v>3</v>
      </c>
      <c r="B5" s="43" t="s">
        <v>24</v>
      </c>
      <c r="C5" s="46">
        <v>1</v>
      </c>
      <c r="D5" s="46"/>
      <c r="G5" s="4">
        <v>3</v>
      </c>
      <c r="H5" s="14" t="s">
        <v>24</v>
      </c>
      <c r="I5" s="6">
        <v>92</v>
      </c>
      <c r="J5" s="6">
        <v>94</v>
      </c>
      <c r="K5" s="7">
        <v>78</v>
      </c>
      <c r="L5" s="8">
        <v>78</v>
      </c>
      <c r="M5" s="9">
        <v>81</v>
      </c>
      <c r="N5" s="7">
        <v>83</v>
      </c>
      <c r="O5" s="10">
        <v>78</v>
      </c>
      <c r="P5" s="10">
        <v>78</v>
      </c>
      <c r="Q5" s="7">
        <v>73</v>
      </c>
      <c r="R5" s="8">
        <v>85</v>
      </c>
      <c r="S5" s="11">
        <v>85</v>
      </c>
      <c r="T5" s="11">
        <v>86</v>
      </c>
      <c r="U5" s="7">
        <v>82</v>
      </c>
      <c r="V5" s="8">
        <v>82</v>
      </c>
      <c r="W5" s="7">
        <v>81</v>
      </c>
      <c r="X5" s="7">
        <v>84</v>
      </c>
      <c r="Y5" s="9">
        <v>82</v>
      </c>
      <c r="Z5" s="12">
        <v>85</v>
      </c>
      <c r="AA5" s="9">
        <v>86</v>
      </c>
      <c r="AB5" s="7">
        <v>85</v>
      </c>
      <c r="AC5" s="50">
        <f t="shared" si="0"/>
        <v>9.1398572087269692</v>
      </c>
      <c r="AD5" s="50">
        <f t="shared" si="1"/>
        <v>16.623276853055575</v>
      </c>
      <c r="AE5" s="50">
        <f t="shared" si="2"/>
        <v>9.1398572087269692</v>
      </c>
      <c r="AF5" s="25">
        <f t="shared" si="3"/>
        <v>1</v>
      </c>
      <c r="AG5" s="24" t="str">
        <f>IF('ITERASI 2'!AF5='ITERASI 1'!Z4,"Aman","Berubah")</f>
        <v>Aman</v>
      </c>
    </row>
    <row r="6" spans="1:33" ht="15" thickBot="1" x14ac:dyDescent="0.35">
      <c r="A6" s="4">
        <v>4</v>
      </c>
      <c r="B6" s="43" t="s">
        <v>25</v>
      </c>
      <c r="C6" s="46">
        <v>1</v>
      </c>
      <c r="D6" s="46"/>
      <c r="G6" s="4">
        <v>4</v>
      </c>
      <c r="H6" s="14" t="s">
        <v>25</v>
      </c>
      <c r="I6" s="6">
        <v>92</v>
      </c>
      <c r="J6" s="6">
        <v>94</v>
      </c>
      <c r="K6" s="7">
        <v>79</v>
      </c>
      <c r="L6" s="8">
        <v>79</v>
      </c>
      <c r="M6" s="9">
        <v>84</v>
      </c>
      <c r="N6" s="7">
        <v>82</v>
      </c>
      <c r="O6" s="10">
        <v>76</v>
      </c>
      <c r="P6" s="10">
        <v>78</v>
      </c>
      <c r="Q6" s="7">
        <v>73</v>
      </c>
      <c r="R6" s="8">
        <v>85</v>
      </c>
      <c r="S6" s="11">
        <v>85</v>
      </c>
      <c r="T6" s="11">
        <v>86</v>
      </c>
      <c r="U6" s="7">
        <v>82</v>
      </c>
      <c r="V6" s="8">
        <v>82</v>
      </c>
      <c r="W6" s="7">
        <v>81</v>
      </c>
      <c r="X6" s="7">
        <v>84</v>
      </c>
      <c r="Y6" s="9">
        <v>82</v>
      </c>
      <c r="Z6" s="12">
        <v>85</v>
      </c>
      <c r="AA6" s="9">
        <v>86</v>
      </c>
      <c r="AB6" s="7">
        <v>85</v>
      </c>
      <c r="AC6" s="50">
        <f t="shared" si="0"/>
        <v>9.302525990069487</v>
      </c>
      <c r="AD6" s="50">
        <f t="shared" si="1"/>
        <v>16.258331197676267</v>
      </c>
      <c r="AE6" s="50">
        <f t="shared" si="2"/>
        <v>9.302525990069487</v>
      </c>
      <c r="AF6" s="25">
        <f t="shared" si="3"/>
        <v>1</v>
      </c>
      <c r="AG6" s="24" t="str">
        <f>IF('ITERASI 2'!AF6='ITERASI 1'!Z5,"Aman","Berubah")</f>
        <v>Aman</v>
      </c>
    </row>
    <row r="7" spans="1:33" ht="15" thickBot="1" x14ac:dyDescent="0.35">
      <c r="A7" s="4">
        <v>5</v>
      </c>
      <c r="B7" s="43" t="s">
        <v>26</v>
      </c>
      <c r="C7" s="46">
        <v>1</v>
      </c>
      <c r="D7" s="46"/>
      <c r="G7" s="4">
        <v>5</v>
      </c>
      <c r="H7" s="14" t="s">
        <v>26</v>
      </c>
      <c r="I7" s="6">
        <v>88</v>
      </c>
      <c r="J7" s="6">
        <v>94</v>
      </c>
      <c r="K7" s="7">
        <v>78</v>
      </c>
      <c r="L7" s="8">
        <v>78</v>
      </c>
      <c r="M7" s="9">
        <v>80</v>
      </c>
      <c r="N7" s="7">
        <v>81</v>
      </c>
      <c r="O7" s="10">
        <v>79</v>
      </c>
      <c r="P7" s="10">
        <v>78</v>
      </c>
      <c r="Q7" s="7">
        <v>73</v>
      </c>
      <c r="R7" s="8">
        <v>85</v>
      </c>
      <c r="S7" s="11">
        <v>86</v>
      </c>
      <c r="T7" s="11">
        <v>86</v>
      </c>
      <c r="U7" s="7">
        <v>80</v>
      </c>
      <c r="V7" s="8">
        <v>81</v>
      </c>
      <c r="W7" s="7">
        <v>84</v>
      </c>
      <c r="X7" s="7">
        <v>84</v>
      </c>
      <c r="Y7" s="9">
        <v>84</v>
      </c>
      <c r="Z7" s="12">
        <v>85</v>
      </c>
      <c r="AA7" s="9">
        <v>89</v>
      </c>
      <c r="AB7" s="7">
        <v>85</v>
      </c>
      <c r="AC7" s="50">
        <f t="shared" si="0"/>
        <v>8.3730769951880273</v>
      </c>
      <c r="AD7" s="50">
        <f t="shared" si="1"/>
        <v>18.083141320025128</v>
      </c>
      <c r="AE7" s="50">
        <f t="shared" si="2"/>
        <v>8.3730769951880273</v>
      </c>
      <c r="AF7" s="25">
        <f t="shared" si="3"/>
        <v>1</v>
      </c>
      <c r="AG7" s="24" t="str">
        <f>IF('ITERASI 2'!AF7='ITERASI 1'!Z6,"Aman","Berubah")</f>
        <v>Aman</v>
      </c>
    </row>
    <row r="8" spans="1:33" ht="15" thickBot="1" x14ac:dyDescent="0.35">
      <c r="A8" s="4">
        <v>6</v>
      </c>
      <c r="B8" s="43" t="s">
        <v>27</v>
      </c>
      <c r="C8" s="46">
        <v>1</v>
      </c>
      <c r="D8" s="46"/>
      <c r="G8" s="4">
        <v>6</v>
      </c>
      <c r="H8" s="14" t="s">
        <v>27</v>
      </c>
      <c r="I8" s="9">
        <v>90</v>
      </c>
      <c r="J8" s="7">
        <v>94</v>
      </c>
      <c r="K8" s="7">
        <v>78</v>
      </c>
      <c r="L8" s="8">
        <v>78</v>
      </c>
      <c r="M8" s="9">
        <v>82</v>
      </c>
      <c r="N8" s="7">
        <v>80</v>
      </c>
      <c r="O8" s="10">
        <v>80</v>
      </c>
      <c r="P8" s="10">
        <v>77</v>
      </c>
      <c r="Q8" s="7">
        <v>71</v>
      </c>
      <c r="R8" s="8">
        <v>85</v>
      </c>
      <c r="S8" s="11">
        <v>84</v>
      </c>
      <c r="T8" s="11">
        <v>86</v>
      </c>
      <c r="U8" s="7">
        <v>79</v>
      </c>
      <c r="V8" s="8">
        <v>79</v>
      </c>
      <c r="W8" s="7">
        <v>79</v>
      </c>
      <c r="X8" s="7">
        <v>84</v>
      </c>
      <c r="Y8" s="9">
        <v>83</v>
      </c>
      <c r="Z8" s="12">
        <v>85</v>
      </c>
      <c r="AA8" s="9">
        <v>84</v>
      </c>
      <c r="AB8" s="7">
        <v>85</v>
      </c>
      <c r="AC8" s="50">
        <f t="shared" si="0"/>
        <v>7.8808894401169489</v>
      </c>
      <c r="AD8" s="50">
        <f t="shared" si="1"/>
        <v>20.784609690826525</v>
      </c>
      <c r="AE8" s="50">
        <f t="shared" si="2"/>
        <v>7.8808894401169489</v>
      </c>
      <c r="AF8" s="25">
        <f t="shared" si="3"/>
        <v>1</v>
      </c>
      <c r="AG8" s="24" t="str">
        <f>IF('ITERASI 2'!AF8='ITERASI 1'!Z7,"Aman","Berubah")</f>
        <v>Aman</v>
      </c>
    </row>
    <row r="9" spans="1:33" ht="15" thickBot="1" x14ac:dyDescent="0.35">
      <c r="A9" s="27">
        <v>7</v>
      </c>
      <c r="B9" s="43" t="s">
        <v>28</v>
      </c>
      <c r="C9" s="46">
        <v>1</v>
      </c>
      <c r="D9" s="46"/>
      <c r="G9" s="27">
        <v>7</v>
      </c>
      <c r="H9" s="28" t="s">
        <v>28</v>
      </c>
      <c r="I9" s="29">
        <v>89</v>
      </c>
      <c r="J9" s="29">
        <v>94</v>
      </c>
      <c r="K9" s="30">
        <v>78</v>
      </c>
      <c r="L9" s="31">
        <v>78</v>
      </c>
      <c r="M9" s="32">
        <v>85</v>
      </c>
      <c r="N9" s="30">
        <v>80</v>
      </c>
      <c r="O9" s="33">
        <v>78</v>
      </c>
      <c r="P9" s="33">
        <v>83</v>
      </c>
      <c r="Q9" s="30">
        <v>75</v>
      </c>
      <c r="R9" s="31">
        <v>85</v>
      </c>
      <c r="S9" s="34">
        <v>85</v>
      </c>
      <c r="T9" s="34">
        <v>86</v>
      </c>
      <c r="U9" s="30">
        <v>78</v>
      </c>
      <c r="V9" s="31">
        <v>78</v>
      </c>
      <c r="W9" s="30">
        <v>80</v>
      </c>
      <c r="X9" s="30">
        <v>84</v>
      </c>
      <c r="Y9" s="32">
        <v>83</v>
      </c>
      <c r="Z9" s="35">
        <v>85</v>
      </c>
      <c r="AA9" s="32">
        <v>84</v>
      </c>
      <c r="AB9" s="30">
        <v>85</v>
      </c>
      <c r="AC9" s="50">
        <f t="shared" si="0"/>
        <v>8.6252033398095111</v>
      </c>
      <c r="AD9" s="50">
        <f t="shared" si="1"/>
        <v>18.511257835886429</v>
      </c>
      <c r="AE9" s="50">
        <f t="shared" si="2"/>
        <v>8.6252033398095111</v>
      </c>
      <c r="AF9" s="25">
        <f t="shared" si="3"/>
        <v>1</v>
      </c>
      <c r="AG9" s="24" t="str">
        <f>IF('ITERASI 2'!AF9='ITERASI 1'!Z8,"Aman","Berubah")</f>
        <v>Aman</v>
      </c>
    </row>
    <row r="10" spans="1:33" ht="15" thickBot="1" x14ac:dyDescent="0.35">
      <c r="A10" s="4">
        <v>8</v>
      </c>
      <c r="B10" s="43" t="s">
        <v>29</v>
      </c>
      <c r="C10" s="46">
        <v>1</v>
      </c>
      <c r="D10" s="46"/>
      <c r="G10" s="4">
        <v>8</v>
      </c>
      <c r="H10" s="14" t="s">
        <v>29</v>
      </c>
      <c r="I10" s="6">
        <v>86</v>
      </c>
      <c r="J10" s="6">
        <v>86</v>
      </c>
      <c r="K10" s="7">
        <v>78</v>
      </c>
      <c r="L10" s="8">
        <v>78</v>
      </c>
      <c r="M10" s="9">
        <v>78</v>
      </c>
      <c r="N10" s="7">
        <v>79</v>
      </c>
      <c r="O10" s="10">
        <v>72</v>
      </c>
      <c r="P10" s="10">
        <v>71</v>
      </c>
      <c r="Q10" s="7">
        <v>53</v>
      </c>
      <c r="R10" s="8">
        <v>80</v>
      </c>
      <c r="S10" s="11">
        <v>80</v>
      </c>
      <c r="T10" s="11">
        <v>80</v>
      </c>
      <c r="U10" s="7">
        <v>72</v>
      </c>
      <c r="V10" s="8">
        <v>71</v>
      </c>
      <c r="W10" s="7">
        <v>77</v>
      </c>
      <c r="X10" s="7">
        <v>79</v>
      </c>
      <c r="Y10" s="9">
        <v>81</v>
      </c>
      <c r="Z10" s="12">
        <v>85</v>
      </c>
      <c r="AA10" s="9">
        <v>83</v>
      </c>
      <c r="AB10" s="7">
        <v>83</v>
      </c>
      <c r="AC10" s="50">
        <f t="shared" si="0"/>
        <v>28.129189030439608</v>
      </c>
      <c r="AD10" s="50">
        <f t="shared" si="1"/>
        <v>45.829393770083122</v>
      </c>
      <c r="AE10" s="50">
        <f t="shared" si="2"/>
        <v>28.129189030439608</v>
      </c>
      <c r="AF10" s="25">
        <f t="shared" si="3"/>
        <v>1</v>
      </c>
      <c r="AG10" s="24" t="str">
        <f>IF('ITERASI 2'!AF10='ITERASI 1'!Z9,"Aman","Berubah")</f>
        <v>Aman</v>
      </c>
    </row>
    <row r="11" spans="1:33" ht="15" thickBot="1" x14ac:dyDescent="0.35">
      <c r="A11" s="4">
        <v>9</v>
      </c>
      <c r="B11" s="43" t="s">
        <v>30</v>
      </c>
      <c r="C11" s="46">
        <v>1</v>
      </c>
      <c r="D11" s="46"/>
      <c r="G11" s="4">
        <v>9</v>
      </c>
      <c r="H11" s="14" t="s">
        <v>30</v>
      </c>
      <c r="I11" s="6">
        <v>92</v>
      </c>
      <c r="J11" s="6">
        <v>94</v>
      </c>
      <c r="K11" s="7">
        <v>80</v>
      </c>
      <c r="L11" s="8">
        <v>80</v>
      </c>
      <c r="M11" s="9">
        <v>85</v>
      </c>
      <c r="N11" s="7">
        <v>85</v>
      </c>
      <c r="O11" s="10">
        <v>79</v>
      </c>
      <c r="P11" s="10">
        <v>78</v>
      </c>
      <c r="Q11" s="7">
        <v>77</v>
      </c>
      <c r="R11" s="8">
        <v>85</v>
      </c>
      <c r="S11" s="11">
        <v>87</v>
      </c>
      <c r="T11" s="11">
        <v>86</v>
      </c>
      <c r="U11" s="7">
        <v>83</v>
      </c>
      <c r="V11" s="8">
        <v>83</v>
      </c>
      <c r="W11" s="7">
        <v>82</v>
      </c>
      <c r="X11" s="7">
        <v>84</v>
      </c>
      <c r="Y11" s="9">
        <v>83</v>
      </c>
      <c r="Z11" s="12">
        <v>85</v>
      </c>
      <c r="AA11" s="9">
        <v>84</v>
      </c>
      <c r="AB11" s="7">
        <v>85</v>
      </c>
      <c r="AC11" s="50">
        <f t="shared" si="0"/>
        <v>11.26472958632657</v>
      </c>
      <c r="AD11" s="50">
        <f t="shared" si="1"/>
        <v>11.254628677422756</v>
      </c>
      <c r="AE11" s="50">
        <f t="shared" si="2"/>
        <v>11.254628677422756</v>
      </c>
      <c r="AF11" s="25">
        <f t="shared" si="3"/>
        <v>2</v>
      </c>
      <c r="AG11" s="24" t="str">
        <f>IF('ITERASI 2'!AF11='ITERASI 1'!Z10,"Aman","Berubah")</f>
        <v>Berubah</v>
      </c>
    </row>
    <row r="12" spans="1:33" ht="15" thickBot="1" x14ac:dyDescent="0.35">
      <c r="A12" s="4">
        <v>10</v>
      </c>
      <c r="B12" s="43" t="s">
        <v>31</v>
      </c>
      <c r="C12" s="46">
        <v>1</v>
      </c>
      <c r="D12" s="46"/>
      <c r="G12" s="4">
        <v>10</v>
      </c>
      <c r="H12" s="14" t="s">
        <v>31</v>
      </c>
      <c r="I12" s="9">
        <v>89</v>
      </c>
      <c r="J12" s="6">
        <v>94</v>
      </c>
      <c r="K12" s="7">
        <v>78</v>
      </c>
      <c r="L12" s="8">
        <v>78</v>
      </c>
      <c r="M12" s="9">
        <v>81</v>
      </c>
      <c r="N12" s="7">
        <v>80</v>
      </c>
      <c r="O12" s="10">
        <v>76</v>
      </c>
      <c r="P12" s="10">
        <v>73</v>
      </c>
      <c r="Q12" s="7">
        <v>71</v>
      </c>
      <c r="R12" s="8">
        <v>85</v>
      </c>
      <c r="S12" s="11">
        <v>83</v>
      </c>
      <c r="T12" s="11">
        <v>84</v>
      </c>
      <c r="U12" s="7">
        <v>78</v>
      </c>
      <c r="V12" s="8">
        <v>78</v>
      </c>
      <c r="W12" s="7">
        <v>79</v>
      </c>
      <c r="X12" s="7">
        <v>83</v>
      </c>
      <c r="Y12" s="9">
        <v>83</v>
      </c>
      <c r="Z12" s="12">
        <v>85</v>
      </c>
      <c r="AA12" s="9">
        <v>84</v>
      </c>
      <c r="AB12" s="7">
        <v>85</v>
      </c>
      <c r="AC12" s="50">
        <f t="shared" si="0"/>
        <v>8.9821961089020625</v>
      </c>
      <c r="AD12" s="50">
        <f t="shared" si="1"/>
        <v>23.832750575625969</v>
      </c>
      <c r="AE12" s="50">
        <f t="shared" si="2"/>
        <v>8.9821961089020625</v>
      </c>
      <c r="AF12" s="25">
        <f t="shared" si="3"/>
        <v>1</v>
      </c>
      <c r="AG12" s="24" t="str">
        <f>IF('ITERASI 2'!AF12='ITERASI 1'!Z11,"Aman","Berubah")</f>
        <v>Aman</v>
      </c>
    </row>
    <row r="13" spans="1:33" ht="15" thickBot="1" x14ac:dyDescent="0.35">
      <c r="A13" s="4">
        <v>11</v>
      </c>
      <c r="B13" s="43" t="s">
        <v>32</v>
      </c>
      <c r="C13" s="46">
        <v>1</v>
      </c>
      <c r="D13" s="46"/>
      <c r="G13" s="4">
        <v>11</v>
      </c>
      <c r="H13" s="14" t="s">
        <v>32</v>
      </c>
      <c r="I13" s="6">
        <v>92</v>
      </c>
      <c r="J13" s="6">
        <v>94</v>
      </c>
      <c r="K13" s="7">
        <v>80</v>
      </c>
      <c r="L13" s="8">
        <v>80</v>
      </c>
      <c r="M13" s="9">
        <v>87</v>
      </c>
      <c r="N13" s="7">
        <v>84</v>
      </c>
      <c r="O13" s="10">
        <v>79</v>
      </c>
      <c r="P13" s="10">
        <v>78</v>
      </c>
      <c r="Q13" s="7">
        <v>73</v>
      </c>
      <c r="R13" s="8">
        <v>85</v>
      </c>
      <c r="S13" s="11">
        <v>85</v>
      </c>
      <c r="T13" s="11">
        <v>86</v>
      </c>
      <c r="U13" s="7">
        <v>82</v>
      </c>
      <c r="V13" s="8">
        <v>80</v>
      </c>
      <c r="W13" s="7">
        <v>83</v>
      </c>
      <c r="X13" s="7">
        <v>84</v>
      </c>
      <c r="Y13" s="9">
        <v>83</v>
      </c>
      <c r="Z13" s="12">
        <v>85</v>
      </c>
      <c r="AA13" s="9">
        <v>85</v>
      </c>
      <c r="AB13" s="7">
        <v>85</v>
      </c>
      <c r="AC13" s="50">
        <f t="shared" si="0"/>
        <v>10.175312761577322</v>
      </c>
      <c r="AD13" s="50">
        <f t="shared" si="1"/>
        <v>15.220600075774499</v>
      </c>
      <c r="AE13" s="50">
        <f t="shared" si="2"/>
        <v>10.175312761577322</v>
      </c>
      <c r="AF13" s="25">
        <f t="shared" si="3"/>
        <v>1</v>
      </c>
      <c r="AG13" s="24" t="str">
        <f>IF('ITERASI 2'!AF13='ITERASI 1'!Z12,"Aman","Berubah")</f>
        <v>Aman</v>
      </c>
    </row>
    <row r="14" spans="1:33" ht="15" thickBot="1" x14ac:dyDescent="0.35">
      <c r="A14" s="4">
        <v>12</v>
      </c>
      <c r="B14" s="43" t="s">
        <v>33</v>
      </c>
      <c r="C14" s="46">
        <v>1</v>
      </c>
      <c r="D14" s="46"/>
      <c r="G14" s="4">
        <v>12</v>
      </c>
      <c r="H14" s="14" t="s">
        <v>33</v>
      </c>
      <c r="I14" s="9">
        <v>90</v>
      </c>
      <c r="J14" s="6">
        <v>94</v>
      </c>
      <c r="K14" s="7">
        <v>78</v>
      </c>
      <c r="L14" s="8">
        <v>78</v>
      </c>
      <c r="M14" s="9">
        <v>81</v>
      </c>
      <c r="N14" s="7">
        <v>80</v>
      </c>
      <c r="O14" s="10">
        <v>73</v>
      </c>
      <c r="P14" s="10">
        <v>71</v>
      </c>
      <c r="Q14" s="7">
        <v>70</v>
      </c>
      <c r="R14" s="8">
        <v>80</v>
      </c>
      <c r="S14" s="11">
        <v>84</v>
      </c>
      <c r="T14" s="11">
        <v>86</v>
      </c>
      <c r="U14" s="7">
        <v>74</v>
      </c>
      <c r="V14" s="8">
        <v>76</v>
      </c>
      <c r="W14" s="7">
        <v>82</v>
      </c>
      <c r="X14" s="7">
        <v>84</v>
      </c>
      <c r="Y14" s="9">
        <v>83</v>
      </c>
      <c r="Z14" s="12">
        <v>85</v>
      </c>
      <c r="AA14" s="9">
        <v>84</v>
      </c>
      <c r="AB14" s="7">
        <v>85</v>
      </c>
      <c r="AC14" s="50">
        <f t="shared" si="0"/>
        <v>13.292097161049316</v>
      </c>
      <c r="AD14" s="50">
        <f t="shared" si="1"/>
        <v>27.658633371878665</v>
      </c>
      <c r="AE14" s="50">
        <f t="shared" si="2"/>
        <v>13.292097161049316</v>
      </c>
      <c r="AF14" s="25">
        <f t="shared" si="3"/>
        <v>1</v>
      </c>
      <c r="AG14" s="24" t="str">
        <f>IF('ITERASI 2'!AF14='ITERASI 1'!Z13,"Aman","Berubah")</f>
        <v>Aman</v>
      </c>
    </row>
    <row r="15" spans="1:33" ht="15" thickBot="1" x14ac:dyDescent="0.35">
      <c r="A15" s="4">
        <v>13</v>
      </c>
      <c r="B15" s="43" t="s">
        <v>34</v>
      </c>
      <c r="C15" s="46">
        <v>1</v>
      </c>
      <c r="D15" s="46"/>
      <c r="G15" s="4">
        <v>13</v>
      </c>
      <c r="H15" s="14" t="s">
        <v>34</v>
      </c>
      <c r="I15" s="6">
        <v>92</v>
      </c>
      <c r="J15" s="6">
        <v>94</v>
      </c>
      <c r="K15" s="7">
        <v>80</v>
      </c>
      <c r="L15" s="8">
        <v>80</v>
      </c>
      <c r="M15" s="9">
        <v>81</v>
      </c>
      <c r="N15" s="7">
        <v>85</v>
      </c>
      <c r="O15" s="10">
        <v>81</v>
      </c>
      <c r="P15" s="10">
        <v>78</v>
      </c>
      <c r="Q15" s="7">
        <v>72</v>
      </c>
      <c r="R15" s="8">
        <v>85</v>
      </c>
      <c r="S15" s="11">
        <v>86</v>
      </c>
      <c r="T15" s="11">
        <v>86</v>
      </c>
      <c r="U15" s="7">
        <v>79</v>
      </c>
      <c r="V15" s="8">
        <v>79</v>
      </c>
      <c r="W15" s="7">
        <v>80</v>
      </c>
      <c r="X15" s="7">
        <v>84</v>
      </c>
      <c r="Y15" s="9">
        <v>83</v>
      </c>
      <c r="Z15" s="12">
        <v>85</v>
      </c>
      <c r="AA15" s="9">
        <v>84</v>
      </c>
      <c r="AB15" s="7">
        <v>85</v>
      </c>
      <c r="AC15" s="50">
        <f t="shared" si="0"/>
        <v>9.1982834467821704</v>
      </c>
      <c r="AD15" s="50">
        <f t="shared" si="1"/>
        <v>18.457157599876169</v>
      </c>
      <c r="AE15" s="50">
        <f t="shared" si="2"/>
        <v>9.1982834467821704</v>
      </c>
      <c r="AF15" s="25">
        <f t="shared" si="3"/>
        <v>1</v>
      </c>
      <c r="AG15" s="24" t="str">
        <f>IF('ITERASI 2'!AF15='ITERASI 1'!Z14,"Aman","Berubah")</f>
        <v>Aman</v>
      </c>
    </row>
    <row r="16" spans="1:33" ht="15" thickBot="1" x14ac:dyDescent="0.35">
      <c r="A16" s="16">
        <v>14</v>
      </c>
      <c r="B16" s="43" t="s">
        <v>35</v>
      </c>
      <c r="C16" s="46">
        <v>1</v>
      </c>
      <c r="D16" s="46"/>
      <c r="G16" s="16">
        <v>14</v>
      </c>
      <c r="H16" s="14" t="s">
        <v>35</v>
      </c>
      <c r="I16" s="9">
        <v>89</v>
      </c>
      <c r="J16" s="6">
        <v>94</v>
      </c>
      <c r="K16" s="7">
        <v>78</v>
      </c>
      <c r="L16" s="8">
        <v>78</v>
      </c>
      <c r="M16" s="9">
        <v>85</v>
      </c>
      <c r="N16" s="7">
        <v>82</v>
      </c>
      <c r="O16" s="10">
        <v>81</v>
      </c>
      <c r="P16" s="10">
        <v>78</v>
      </c>
      <c r="Q16" s="7">
        <v>73</v>
      </c>
      <c r="R16" s="8">
        <v>85</v>
      </c>
      <c r="S16" s="11">
        <v>84</v>
      </c>
      <c r="T16" s="11">
        <v>86</v>
      </c>
      <c r="U16" s="7">
        <v>79</v>
      </c>
      <c r="V16" s="8">
        <v>81</v>
      </c>
      <c r="W16" s="7">
        <v>81</v>
      </c>
      <c r="X16" s="7">
        <v>84</v>
      </c>
      <c r="Y16" s="9">
        <v>83</v>
      </c>
      <c r="Z16" s="12">
        <v>85</v>
      </c>
      <c r="AA16" s="9">
        <v>84</v>
      </c>
      <c r="AB16" s="7">
        <v>85</v>
      </c>
      <c r="AC16" s="50">
        <f t="shared" si="0"/>
        <v>7.8491030294771171</v>
      </c>
      <c r="AD16" s="50">
        <f t="shared" si="1"/>
        <v>17.738846260866762</v>
      </c>
      <c r="AE16" s="50">
        <f t="shared" si="2"/>
        <v>7.8491030294771171</v>
      </c>
      <c r="AF16" s="25">
        <f t="shared" si="3"/>
        <v>1</v>
      </c>
      <c r="AG16" s="24" t="str">
        <f>IF('ITERASI 2'!AF16='ITERASI 1'!Z15,"Aman","Berubah")</f>
        <v>Aman</v>
      </c>
    </row>
    <row r="17" spans="1:33" ht="15" thickBot="1" x14ac:dyDescent="0.35">
      <c r="A17" s="4">
        <v>15</v>
      </c>
      <c r="B17" s="43" t="s">
        <v>36</v>
      </c>
      <c r="C17" s="46">
        <v>1</v>
      </c>
      <c r="D17" s="46"/>
      <c r="G17" s="4">
        <v>15</v>
      </c>
      <c r="H17" s="14" t="s">
        <v>36</v>
      </c>
      <c r="I17" s="6">
        <v>88</v>
      </c>
      <c r="J17" s="6">
        <v>94</v>
      </c>
      <c r="K17" s="17">
        <v>80</v>
      </c>
      <c r="L17" s="18">
        <v>80</v>
      </c>
      <c r="M17" s="9">
        <v>80</v>
      </c>
      <c r="N17" s="7">
        <v>81</v>
      </c>
      <c r="O17" s="10">
        <v>75</v>
      </c>
      <c r="P17" s="10">
        <v>73</v>
      </c>
      <c r="Q17" s="7">
        <v>78</v>
      </c>
      <c r="R17" s="8">
        <v>85</v>
      </c>
      <c r="S17" s="11">
        <v>86</v>
      </c>
      <c r="T17" s="11">
        <v>87</v>
      </c>
      <c r="U17" s="7">
        <v>91</v>
      </c>
      <c r="V17" s="8">
        <v>83</v>
      </c>
      <c r="W17" s="7">
        <v>82</v>
      </c>
      <c r="X17" s="7">
        <v>84</v>
      </c>
      <c r="Y17" s="9">
        <v>82</v>
      </c>
      <c r="Z17" s="12">
        <v>85</v>
      </c>
      <c r="AA17" s="9">
        <v>85</v>
      </c>
      <c r="AB17" s="7">
        <v>85</v>
      </c>
      <c r="AC17" s="50">
        <f t="shared" si="0"/>
        <v>15.476982580461812</v>
      </c>
      <c r="AD17" s="50">
        <f t="shared" si="1"/>
        <v>16.421530582338139</v>
      </c>
      <c r="AE17" s="50">
        <f t="shared" si="2"/>
        <v>15.476982580461812</v>
      </c>
      <c r="AF17" s="25">
        <f t="shared" si="3"/>
        <v>1</v>
      </c>
      <c r="AG17" s="24" t="str">
        <f>IF('ITERASI 2'!AF17='ITERASI 1'!Z16,"Aman","Berubah")</f>
        <v>Aman</v>
      </c>
    </row>
    <row r="18" spans="1:33" ht="15" thickBot="1" x14ac:dyDescent="0.35">
      <c r="A18" s="4">
        <v>16</v>
      </c>
      <c r="B18" s="43" t="s">
        <v>37</v>
      </c>
      <c r="C18" s="46">
        <v>1</v>
      </c>
      <c r="D18" s="46"/>
      <c r="G18" s="4">
        <v>16</v>
      </c>
      <c r="H18" s="14" t="s">
        <v>37</v>
      </c>
      <c r="I18" s="9">
        <v>87</v>
      </c>
      <c r="J18" s="6">
        <v>94</v>
      </c>
      <c r="K18" s="7">
        <v>78</v>
      </c>
      <c r="L18" s="8">
        <v>78</v>
      </c>
      <c r="M18" s="9">
        <v>83</v>
      </c>
      <c r="N18" s="7">
        <v>83</v>
      </c>
      <c r="O18" s="10">
        <v>78</v>
      </c>
      <c r="P18" s="10">
        <v>70</v>
      </c>
      <c r="Q18" s="7">
        <v>71</v>
      </c>
      <c r="R18" s="8">
        <v>85</v>
      </c>
      <c r="S18" s="11">
        <v>83</v>
      </c>
      <c r="T18" s="11">
        <v>83</v>
      </c>
      <c r="U18" s="7">
        <v>79</v>
      </c>
      <c r="V18" s="8">
        <v>79</v>
      </c>
      <c r="W18" s="7">
        <v>79</v>
      </c>
      <c r="X18" s="7">
        <v>83</v>
      </c>
      <c r="Y18" s="9">
        <v>83</v>
      </c>
      <c r="Z18" s="12">
        <v>85</v>
      </c>
      <c r="AA18" s="9">
        <v>84</v>
      </c>
      <c r="AB18" s="7">
        <v>85</v>
      </c>
      <c r="AC18" s="50">
        <f t="shared" si="0"/>
        <v>10.547572019673719</v>
      </c>
      <c r="AD18" s="50">
        <f t="shared" si="1"/>
        <v>23.71356854910988</v>
      </c>
      <c r="AE18" s="50">
        <f t="shared" si="2"/>
        <v>10.547572019673719</v>
      </c>
      <c r="AF18" s="25">
        <f t="shared" si="3"/>
        <v>1</v>
      </c>
      <c r="AG18" s="24" t="str">
        <f>IF('ITERASI 2'!AF18='ITERASI 1'!Z17,"Aman","Berubah")</f>
        <v>Aman</v>
      </c>
    </row>
    <row r="19" spans="1:33" ht="15" thickBot="1" x14ac:dyDescent="0.35">
      <c r="A19" s="4">
        <v>17</v>
      </c>
      <c r="B19" s="44" t="s">
        <v>38</v>
      </c>
      <c r="C19" s="46">
        <v>1</v>
      </c>
      <c r="D19" s="46"/>
      <c r="G19" s="4">
        <v>17</v>
      </c>
      <c r="H19" s="19" t="s">
        <v>38</v>
      </c>
      <c r="I19" s="9">
        <v>90</v>
      </c>
      <c r="J19" s="6">
        <v>94</v>
      </c>
      <c r="K19" s="7">
        <v>78</v>
      </c>
      <c r="L19" s="8">
        <v>78</v>
      </c>
      <c r="M19" s="9">
        <v>80</v>
      </c>
      <c r="N19" s="7">
        <v>80</v>
      </c>
      <c r="O19" s="10">
        <v>78</v>
      </c>
      <c r="P19" s="10">
        <v>81</v>
      </c>
      <c r="Q19" s="7">
        <v>72</v>
      </c>
      <c r="R19" s="8">
        <v>85</v>
      </c>
      <c r="S19" s="11">
        <v>86</v>
      </c>
      <c r="T19" s="11">
        <v>87</v>
      </c>
      <c r="U19" s="7">
        <v>82</v>
      </c>
      <c r="V19" s="8">
        <v>78</v>
      </c>
      <c r="W19" s="7">
        <v>82</v>
      </c>
      <c r="X19" s="7">
        <v>84</v>
      </c>
      <c r="Y19" s="9">
        <v>82</v>
      </c>
      <c r="Z19" s="12">
        <v>85</v>
      </c>
      <c r="AA19" s="9">
        <v>85</v>
      </c>
      <c r="AB19" s="7">
        <v>85</v>
      </c>
      <c r="AC19" s="50">
        <f t="shared" si="0"/>
        <v>8.4452770281165233</v>
      </c>
      <c r="AD19" s="50">
        <f t="shared" si="1"/>
        <v>19.035055380358983</v>
      </c>
      <c r="AE19" s="50">
        <f t="shared" si="2"/>
        <v>8.4452770281165233</v>
      </c>
      <c r="AF19" s="25">
        <f t="shared" si="3"/>
        <v>1</v>
      </c>
      <c r="AG19" s="24" t="str">
        <f>IF('ITERASI 2'!AF19='ITERASI 1'!Z18,"Aman","Berubah")</f>
        <v>Aman</v>
      </c>
    </row>
    <row r="20" spans="1:33" ht="15" thickBot="1" x14ac:dyDescent="0.35">
      <c r="A20" s="4">
        <v>18</v>
      </c>
      <c r="B20" s="43" t="s">
        <v>39</v>
      </c>
      <c r="C20" s="46"/>
      <c r="D20" s="46">
        <v>1</v>
      </c>
      <c r="G20" s="4">
        <v>18</v>
      </c>
      <c r="H20" s="14" t="s">
        <v>39</v>
      </c>
      <c r="I20" s="6">
        <v>92</v>
      </c>
      <c r="J20" s="54">
        <v>94</v>
      </c>
      <c r="K20" s="55">
        <v>80</v>
      </c>
      <c r="L20" s="56">
        <v>80</v>
      </c>
      <c r="M20" s="57">
        <v>82</v>
      </c>
      <c r="N20" s="55">
        <v>83</v>
      </c>
      <c r="O20" s="58">
        <v>82</v>
      </c>
      <c r="P20" s="58">
        <v>78</v>
      </c>
      <c r="Q20" s="55">
        <v>87</v>
      </c>
      <c r="R20" s="56">
        <v>85</v>
      </c>
      <c r="S20" s="59">
        <v>89</v>
      </c>
      <c r="T20" s="59">
        <v>88</v>
      </c>
      <c r="U20" s="55">
        <v>91</v>
      </c>
      <c r="V20" s="56">
        <v>85</v>
      </c>
      <c r="W20" s="55">
        <v>83</v>
      </c>
      <c r="X20" s="55">
        <v>84</v>
      </c>
      <c r="Y20" s="57">
        <v>82</v>
      </c>
      <c r="Z20" s="60">
        <v>85</v>
      </c>
      <c r="AA20" s="57">
        <v>87</v>
      </c>
      <c r="AB20" s="55">
        <v>85</v>
      </c>
      <c r="AC20" s="50">
        <f t="shared" si="0"/>
        <v>21.214075275531535</v>
      </c>
      <c r="AD20" s="50">
        <f t="shared" si="1"/>
        <v>7.5055534994651358</v>
      </c>
      <c r="AE20" s="50">
        <f t="shared" si="2"/>
        <v>7.5055534994651358</v>
      </c>
      <c r="AF20" s="25">
        <f t="shared" si="3"/>
        <v>2</v>
      </c>
      <c r="AG20" s="24" t="str">
        <f>IF('ITERASI 2'!AF20='ITERASI 1'!Z19,"Aman","Berubah")</f>
        <v>Aman</v>
      </c>
    </row>
    <row r="21" spans="1:33" ht="15" thickBot="1" x14ac:dyDescent="0.35">
      <c r="A21" s="4">
        <v>19</v>
      </c>
      <c r="B21" s="43" t="s">
        <v>40</v>
      </c>
      <c r="C21" s="46">
        <v>1</v>
      </c>
      <c r="D21" s="46"/>
      <c r="G21" s="4">
        <v>19</v>
      </c>
      <c r="H21" s="14" t="s">
        <v>40</v>
      </c>
      <c r="I21" s="6">
        <v>90</v>
      </c>
      <c r="J21" s="6">
        <v>94</v>
      </c>
      <c r="K21" s="7">
        <v>84</v>
      </c>
      <c r="L21" s="8">
        <v>84</v>
      </c>
      <c r="M21" s="9">
        <v>80</v>
      </c>
      <c r="N21" s="7">
        <v>83</v>
      </c>
      <c r="O21" s="10">
        <v>82</v>
      </c>
      <c r="P21" s="10">
        <v>81</v>
      </c>
      <c r="Q21" s="7">
        <v>79</v>
      </c>
      <c r="R21" s="8">
        <v>80</v>
      </c>
      <c r="S21" s="11">
        <v>86</v>
      </c>
      <c r="T21" s="11">
        <v>87</v>
      </c>
      <c r="U21" s="7">
        <v>80</v>
      </c>
      <c r="V21" s="8">
        <v>80</v>
      </c>
      <c r="W21" s="7">
        <v>83</v>
      </c>
      <c r="X21" s="7">
        <v>84</v>
      </c>
      <c r="Y21" s="9">
        <v>81</v>
      </c>
      <c r="Z21" s="12">
        <v>85</v>
      </c>
      <c r="AA21" s="9">
        <v>84</v>
      </c>
      <c r="AB21" s="7">
        <v>85</v>
      </c>
      <c r="AC21" s="50">
        <f t="shared" si="0"/>
        <v>12.729375074838451</v>
      </c>
      <c r="AD21" s="50">
        <f t="shared" si="1"/>
        <v>15.110702608857521</v>
      </c>
      <c r="AE21" s="50">
        <f t="shared" si="2"/>
        <v>12.729375074838451</v>
      </c>
      <c r="AF21" s="25">
        <f t="shared" si="3"/>
        <v>1</v>
      </c>
      <c r="AG21" s="24" t="str">
        <f>IF('ITERASI 2'!AF21='ITERASI 1'!Z20,"Aman","Berubah")</f>
        <v>Aman</v>
      </c>
    </row>
    <row r="22" spans="1:33" ht="15" thickBot="1" x14ac:dyDescent="0.35">
      <c r="A22" s="4">
        <v>20</v>
      </c>
      <c r="B22" s="43" t="s">
        <v>41</v>
      </c>
      <c r="C22" s="46">
        <v>1</v>
      </c>
      <c r="D22" s="46"/>
      <c r="G22" s="4">
        <v>20</v>
      </c>
      <c r="H22" s="14" t="s">
        <v>41</v>
      </c>
      <c r="I22" s="6">
        <v>92</v>
      </c>
      <c r="J22" s="6">
        <v>94</v>
      </c>
      <c r="K22" s="7">
        <v>85</v>
      </c>
      <c r="L22" s="8">
        <v>85</v>
      </c>
      <c r="M22" s="9">
        <v>80</v>
      </c>
      <c r="N22" s="7">
        <v>85</v>
      </c>
      <c r="O22" s="10">
        <v>81</v>
      </c>
      <c r="P22" s="10">
        <v>78</v>
      </c>
      <c r="Q22" s="7">
        <v>77</v>
      </c>
      <c r="R22" s="8">
        <v>85</v>
      </c>
      <c r="S22" s="11">
        <v>89</v>
      </c>
      <c r="T22" s="11">
        <v>86</v>
      </c>
      <c r="U22" s="7">
        <v>78</v>
      </c>
      <c r="V22" s="8">
        <v>79</v>
      </c>
      <c r="W22" s="7">
        <v>87</v>
      </c>
      <c r="X22" s="7">
        <v>84</v>
      </c>
      <c r="Y22" s="9">
        <v>83</v>
      </c>
      <c r="Z22" s="12">
        <v>85</v>
      </c>
      <c r="AA22" s="9">
        <v>87</v>
      </c>
      <c r="AB22" s="7">
        <v>85</v>
      </c>
      <c r="AC22" s="50">
        <f t="shared" si="0"/>
        <v>14.371394845174855</v>
      </c>
      <c r="AD22" s="50">
        <f t="shared" si="1"/>
        <v>16.411378166788232</v>
      </c>
      <c r="AE22" s="50">
        <f t="shared" si="2"/>
        <v>14.371394845174855</v>
      </c>
      <c r="AF22" s="25">
        <f t="shared" si="3"/>
        <v>1</v>
      </c>
      <c r="AG22" s="24" t="str">
        <f>IF('ITERASI 2'!AF22='ITERASI 1'!Z21,"Aman","Berubah")</f>
        <v>Aman</v>
      </c>
    </row>
    <row r="23" spans="1:33" ht="15" thickBot="1" x14ac:dyDescent="0.35">
      <c r="A23" s="4">
        <v>21</v>
      </c>
      <c r="B23" s="43" t="s">
        <v>42</v>
      </c>
      <c r="C23" s="46">
        <v>1</v>
      </c>
      <c r="D23" s="46"/>
      <c r="G23" s="4">
        <v>21</v>
      </c>
      <c r="H23" s="14" t="s">
        <v>42</v>
      </c>
      <c r="I23" s="9">
        <v>87</v>
      </c>
      <c r="J23" s="6">
        <v>94</v>
      </c>
      <c r="K23" s="7">
        <v>78</v>
      </c>
      <c r="L23" s="8">
        <v>78</v>
      </c>
      <c r="M23" s="9">
        <v>79</v>
      </c>
      <c r="N23" s="7">
        <v>81</v>
      </c>
      <c r="O23" s="10">
        <v>77</v>
      </c>
      <c r="P23" s="10">
        <v>81</v>
      </c>
      <c r="Q23" s="7">
        <v>71</v>
      </c>
      <c r="R23" s="8">
        <v>80</v>
      </c>
      <c r="S23" s="11">
        <v>85</v>
      </c>
      <c r="T23" s="11">
        <v>83</v>
      </c>
      <c r="U23" s="7">
        <v>77</v>
      </c>
      <c r="V23" s="8">
        <v>79</v>
      </c>
      <c r="W23" s="7">
        <v>81</v>
      </c>
      <c r="X23" s="7">
        <v>83</v>
      </c>
      <c r="Y23" s="9">
        <v>82</v>
      </c>
      <c r="Z23" s="12">
        <v>85</v>
      </c>
      <c r="AA23" s="9">
        <v>87</v>
      </c>
      <c r="AB23" s="7">
        <v>85</v>
      </c>
      <c r="AC23" s="50">
        <f t="shared" si="0"/>
        <v>9.1982834467821757</v>
      </c>
      <c r="AD23" s="50">
        <f t="shared" si="1"/>
        <v>23.20919358070562</v>
      </c>
      <c r="AE23" s="50">
        <f t="shared" si="2"/>
        <v>9.1982834467821757</v>
      </c>
      <c r="AF23" s="25">
        <f t="shared" si="3"/>
        <v>1</v>
      </c>
      <c r="AG23" s="24" t="str">
        <f>IF('ITERASI 2'!AF23='ITERASI 1'!Z22,"Aman","Berubah")</f>
        <v>Aman</v>
      </c>
    </row>
    <row r="24" spans="1:33" ht="15" thickBot="1" x14ac:dyDescent="0.35">
      <c r="A24" s="4">
        <v>22</v>
      </c>
      <c r="B24" s="43" t="s">
        <v>43</v>
      </c>
      <c r="C24" s="46">
        <v>1</v>
      </c>
      <c r="D24" s="46"/>
      <c r="G24" s="4">
        <v>22</v>
      </c>
      <c r="H24" s="14" t="s">
        <v>43</v>
      </c>
      <c r="I24" s="9">
        <v>90</v>
      </c>
      <c r="J24" s="6">
        <v>94</v>
      </c>
      <c r="K24" s="7">
        <v>78</v>
      </c>
      <c r="L24" s="8">
        <v>78</v>
      </c>
      <c r="M24" s="9">
        <v>83</v>
      </c>
      <c r="N24" s="7">
        <v>83</v>
      </c>
      <c r="O24" s="10">
        <v>79</v>
      </c>
      <c r="P24" s="10">
        <v>81</v>
      </c>
      <c r="Q24" s="7">
        <v>85</v>
      </c>
      <c r="R24" s="8">
        <v>85</v>
      </c>
      <c r="S24" s="11">
        <v>84</v>
      </c>
      <c r="T24" s="11">
        <v>86</v>
      </c>
      <c r="U24" s="7">
        <v>78</v>
      </c>
      <c r="V24" s="8">
        <v>78</v>
      </c>
      <c r="W24" s="7">
        <v>81</v>
      </c>
      <c r="X24" s="7">
        <v>83</v>
      </c>
      <c r="Y24" s="9">
        <v>83</v>
      </c>
      <c r="Z24" s="12">
        <v>85</v>
      </c>
      <c r="AA24" s="9">
        <v>85</v>
      </c>
      <c r="AB24" s="7">
        <v>85</v>
      </c>
      <c r="AC24" s="50">
        <f t="shared" si="0"/>
        <v>12.838329489525986</v>
      </c>
      <c r="AD24" s="50">
        <f t="shared" si="1"/>
        <v>14.271183085738437</v>
      </c>
      <c r="AE24" s="50">
        <f t="shared" si="2"/>
        <v>12.838329489525986</v>
      </c>
      <c r="AF24" s="25">
        <f t="shared" si="3"/>
        <v>1</v>
      </c>
      <c r="AG24" s="24" t="str">
        <f>IF('ITERASI 2'!AF24='ITERASI 1'!Z23,"Aman","Berubah")</f>
        <v>Aman</v>
      </c>
    </row>
    <row r="25" spans="1:33" ht="15" thickBot="1" x14ac:dyDescent="0.35">
      <c r="A25" s="4">
        <v>23</v>
      </c>
      <c r="B25" s="43" t="s">
        <v>44</v>
      </c>
      <c r="C25" s="46">
        <v>1</v>
      </c>
      <c r="D25" s="46"/>
      <c r="G25" s="4">
        <v>23</v>
      </c>
      <c r="H25" s="14" t="s">
        <v>44</v>
      </c>
      <c r="I25" s="6">
        <v>0</v>
      </c>
      <c r="J25" s="6">
        <v>0</v>
      </c>
      <c r="K25" s="7">
        <v>82</v>
      </c>
      <c r="L25" s="8">
        <v>82</v>
      </c>
      <c r="M25" s="9">
        <v>80</v>
      </c>
      <c r="N25" s="7">
        <v>80</v>
      </c>
      <c r="O25" s="10">
        <v>80</v>
      </c>
      <c r="P25" s="10">
        <v>81</v>
      </c>
      <c r="Q25" s="7">
        <v>74</v>
      </c>
      <c r="R25" s="8">
        <v>85</v>
      </c>
      <c r="S25" s="11">
        <v>89</v>
      </c>
      <c r="T25" s="11">
        <v>86</v>
      </c>
      <c r="U25" s="7">
        <v>79</v>
      </c>
      <c r="V25" s="8">
        <v>76</v>
      </c>
      <c r="W25" s="7">
        <v>83</v>
      </c>
      <c r="X25" s="7">
        <v>84</v>
      </c>
      <c r="Y25" s="9">
        <v>81</v>
      </c>
      <c r="Z25" s="12">
        <v>85</v>
      </c>
      <c r="AA25" s="9">
        <v>84</v>
      </c>
      <c r="AB25" s="7">
        <v>85</v>
      </c>
      <c r="AC25" s="50">
        <f t="shared" si="0"/>
        <v>124.89238735154095</v>
      </c>
      <c r="AD25" s="50">
        <f t="shared" si="1"/>
        <v>133.30791424367868</v>
      </c>
      <c r="AE25" s="50">
        <f t="shared" si="2"/>
        <v>124.89238735154095</v>
      </c>
      <c r="AF25" s="25">
        <f t="shared" si="3"/>
        <v>1</v>
      </c>
      <c r="AG25" s="24" t="str">
        <f>IF('ITERASI 2'!AF25='ITERASI 1'!Z24,"Aman","Berubah")</f>
        <v>Aman</v>
      </c>
    </row>
    <row r="26" spans="1:33" ht="15" thickBot="1" x14ac:dyDescent="0.35">
      <c r="A26" s="27">
        <v>24</v>
      </c>
      <c r="B26" s="43" t="s">
        <v>45</v>
      </c>
      <c r="C26" s="46"/>
      <c r="D26" s="46">
        <v>1</v>
      </c>
      <c r="G26" s="27">
        <v>24</v>
      </c>
      <c r="H26" s="28" t="s">
        <v>45</v>
      </c>
      <c r="I26" s="68">
        <v>94</v>
      </c>
      <c r="J26" s="69">
        <v>94</v>
      </c>
      <c r="K26" s="70">
        <v>78</v>
      </c>
      <c r="L26" s="71">
        <v>78</v>
      </c>
      <c r="M26" s="68">
        <v>92</v>
      </c>
      <c r="N26" s="70">
        <v>86</v>
      </c>
      <c r="O26" s="72">
        <v>82</v>
      </c>
      <c r="P26" s="72">
        <v>81</v>
      </c>
      <c r="Q26" s="70">
        <v>87</v>
      </c>
      <c r="R26" s="71">
        <v>85</v>
      </c>
      <c r="S26" s="73">
        <v>90</v>
      </c>
      <c r="T26" s="73">
        <v>88</v>
      </c>
      <c r="U26" s="70">
        <v>85</v>
      </c>
      <c r="V26" s="71">
        <v>86</v>
      </c>
      <c r="W26" s="70">
        <v>84</v>
      </c>
      <c r="X26" s="70">
        <v>85</v>
      </c>
      <c r="Y26" s="68">
        <v>83</v>
      </c>
      <c r="Z26" s="74">
        <v>85</v>
      </c>
      <c r="AA26" s="68">
        <v>91</v>
      </c>
      <c r="AB26" s="70">
        <v>85</v>
      </c>
      <c r="AC26" s="50">
        <f t="shared" si="0"/>
        <v>23.857490373859012</v>
      </c>
      <c r="AD26" s="50">
        <f t="shared" si="1"/>
        <v>8.4063468086123248</v>
      </c>
      <c r="AE26" s="50">
        <f t="shared" si="2"/>
        <v>8.4063468086123248</v>
      </c>
      <c r="AF26" s="25">
        <f t="shared" si="3"/>
        <v>2</v>
      </c>
      <c r="AG26" s="24" t="str">
        <f>IF('ITERASI 2'!AF26='ITERASI 1'!Z25,"Aman","Berubah")</f>
        <v>Aman</v>
      </c>
    </row>
    <row r="27" spans="1:33" ht="15" thickBot="1" x14ac:dyDescent="0.35">
      <c r="A27" s="4">
        <v>25</v>
      </c>
      <c r="B27" s="43" t="s">
        <v>46</v>
      </c>
      <c r="C27" s="46">
        <v>1</v>
      </c>
      <c r="D27" s="46"/>
      <c r="G27" s="4">
        <v>25</v>
      </c>
      <c r="H27" s="14" t="s">
        <v>46</v>
      </c>
      <c r="I27" s="9">
        <v>94</v>
      </c>
      <c r="J27" s="6">
        <v>94</v>
      </c>
      <c r="K27" s="7">
        <v>82</v>
      </c>
      <c r="L27" s="8">
        <v>82</v>
      </c>
      <c r="M27" s="9">
        <v>90</v>
      </c>
      <c r="N27" s="7">
        <v>85</v>
      </c>
      <c r="O27" s="10">
        <v>82</v>
      </c>
      <c r="P27" s="10">
        <v>82</v>
      </c>
      <c r="Q27" s="7">
        <v>94</v>
      </c>
      <c r="R27" s="8">
        <v>85</v>
      </c>
      <c r="S27" s="11">
        <v>90</v>
      </c>
      <c r="T27" s="11">
        <v>88</v>
      </c>
      <c r="U27" s="7">
        <v>96</v>
      </c>
      <c r="V27" s="8">
        <v>88</v>
      </c>
      <c r="W27" s="7">
        <v>87</v>
      </c>
      <c r="X27" s="7">
        <v>85</v>
      </c>
      <c r="Y27" s="9">
        <v>83</v>
      </c>
      <c r="Z27" s="12">
        <v>85</v>
      </c>
      <c r="AA27" s="9">
        <v>87</v>
      </c>
      <c r="AB27" s="7">
        <v>85</v>
      </c>
      <c r="AC27" s="50">
        <f t="shared" si="0"/>
        <v>32.351327922781579</v>
      </c>
      <c r="AD27" s="50">
        <f t="shared" si="1"/>
        <v>14.66287829861518</v>
      </c>
      <c r="AE27" s="50">
        <f t="shared" si="2"/>
        <v>14.66287829861518</v>
      </c>
      <c r="AF27" s="25">
        <f t="shared" si="3"/>
        <v>2</v>
      </c>
      <c r="AG27" s="24" t="str">
        <f>IF('ITERASI 2'!AF27='ITERASI 1'!Z26,"Aman","Berubah")</f>
        <v>Aman</v>
      </c>
    </row>
    <row r="28" spans="1:33" ht="15" thickBot="1" x14ac:dyDescent="0.35">
      <c r="A28" s="4">
        <v>26</v>
      </c>
      <c r="B28" s="43" t="s">
        <v>47</v>
      </c>
      <c r="C28" s="46">
        <v>1</v>
      </c>
      <c r="D28" s="46"/>
      <c r="G28" s="4">
        <v>26</v>
      </c>
      <c r="H28" s="14" t="s">
        <v>47</v>
      </c>
      <c r="I28" s="9">
        <v>90</v>
      </c>
      <c r="J28" s="6">
        <v>94</v>
      </c>
      <c r="K28" s="7">
        <v>78</v>
      </c>
      <c r="L28" s="8">
        <v>78</v>
      </c>
      <c r="M28" s="9">
        <v>86</v>
      </c>
      <c r="N28" s="7">
        <v>81</v>
      </c>
      <c r="O28" s="10">
        <v>77</v>
      </c>
      <c r="P28" s="10">
        <v>81</v>
      </c>
      <c r="Q28" s="7">
        <v>77</v>
      </c>
      <c r="R28" s="8">
        <v>85</v>
      </c>
      <c r="S28" s="11">
        <v>84</v>
      </c>
      <c r="T28" s="11">
        <v>86</v>
      </c>
      <c r="U28" s="7">
        <v>76</v>
      </c>
      <c r="V28" s="8">
        <v>73</v>
      </c>
      <c r="W28" s="7">
        <v>84</v>
      </c>
      <c r="X28" s="7">
        <v>83</v>
      </c>
      <c r="Y28" s="9">
        <v>83</v>
      </c>
      <c r="Z28" s="12">
        <v>85</v>
      </c>
      <c r="AA28" s="9">
        <v>86</v>
      </c>
      <c r="AB28" s="7">
        <v>85</v>
      </c>
      <c r="AC28" s="50">
        <f t="shared" si="0"/>
        <v>10.857906458109737</v>
      </c>
      <c r="AD28" s="50">
        <f t="shared" si="1"/>
        <v>19.958289839896942</v>
      </c>
      <c r="AE28" s="50">
        <f t="shared" si="2"/>
        <v>10.857906458109737</v>
      </c>
      <c r="AF28" s="25">
        <f t="shared" si="3"/>
        <v>1</v>
      </c>
      <c r="AG28" s="24" t="str">
        <f>IF('ITERASI 2'!AF28='ITERASI 1'!Z27,"Aman","Berubah")</f>
        <v>Aman</v>
      </c>
    </row>
    <row r="29" spans="1:33" ht="15" thickBot="1" x14ac:dyDescent="0.35">
      <c r="A29" s="4">
        <v>27</v>
      </c>
      <c r="B29" s="43" t="s">
        <v>48</v>
      </c>
      <c r="C29" s="46">
        <v>1</v>
      </c>
      <c r="D29" s="46"/>
      <c r="G29" s="4">
        <v>27</v>
      </c>
      <c r="H29" s="14" t="s">
        <v>48</v>
      </c>
      <c r="I29" s="6">
        <v>88</v>
      </c>
      <c r="J29" s="6">
        <v>94</v>
      </c>
      <c r="K29" s="7">
        <v>77</v>
      </c>
      <c r="L29" s="8">
        <v>77</v>
      </c>
      <c r="M29" s="9">
        <v>80</v>
      </c>
      <c r="N29" s="7">
        <v>80</v>
      </c>
      <c r="O29" s="10">
        <v>73</v>
      </c>
      <c r="P29" s="10">
        <v>81</v>
      </c>
      <c r="Q29" s="7">
        <v>80</v>
      </c>
      <c r="R29" s="8">
        <v>85</v>
      </c>
      <c r="S29" s="11">
        <v>84</v>
      </c>
      <c r="T29" s="11">
        <v>83</v>
      </c>
      <c r="U29" s="7">
        <v>75</v>
      </c>
      <c r="V29" s="8">
        <v>74</v>
      </c>
      <c r="W29" s="7">
        <v>81</v>
      </c>
      <c r="X29" s="7">
        <v>83</v>
      </c>
      <c r="Y29" s="9">
        <v>83</v>
      </c>
      <c r="Z29" s="12">
        <v>85</v>
      </c>
      <c r="AA29" s="9">
        <v>84</v>
      </c>
      <c r="AB29" s="7">
        <v>85</v>
      </c>
      <c r="AC29" s="50">
        <f t="shared" si="0"/>
        <v>11.965778158514196</v>
      </c>
      <c r="AD29" s="50">
        <f t="shared" si="1"/>
        <v>23.028967265887839</v>
      </c>
      <c r="AE29" s="50">
        <f t="shared" si="2"/>
        <v>11.965778158514196</v>
      </c>
      <c r="AF29" s="25">
        <f t="shared" si="3"/>
        <v>1</v>
      </c>
      <c r="AG29" s="24" t="str">
        <f>IF('ITERASI 2'!AF29='ITERASI 1'!Z28,"Aman","Berubah")</f>
        <v>Aman</v>
      </c>
    </row>
    <row r="30" spans="1:33" ht="15" thickBot="1" x14ac:dyDescent="0.35">
      <c r="A30" s="4">
        <v>28</v>
      </c>
      <c r="B30" s="43" t="s">
        <v>49</v>
      </c>
      <c r="C30" s="46">
        <v>1</v>
      </c>
      <c r="D30" s="46"/>
      <c r="G30" s="4">
        <v>28</v>
      </c>
      <c r="H30" s="14" t="s">
        <v>49</v>
      </c>
      <c r="I30" s="6">
        <v>89</v>
      </c>
      <c r="J30" s="6">
        <v>94</v>
      </c>
      <c r="K30" s="7">
        <v>80</v>
      </c>
      <c r="L30" s="8">
        <v>80</v>
      </c>
      <c r="M30" s="9">
        <v>79</v>
      </c>
      <c r="N30" s="7">
        <v>80</v>
      </c>
      <c r="O30" s="10">
        <v>76</v>
      </c>
      <c r="P30" s="10">
        <v>80</v>
      </c>
      <c r="Q30" s="7">
        <v>77</v>
      </c>
      <c r="R30" s="8">
        <v>85</v>
      </c>
      <c r="S30" s="11">
        <v>84</v>
      </c>
      <c r="T30" s="11">
        <v>84</v>
      </c>
      <c r="U30" s="7">
        <v>77</v>
      </c>
      <c r="V30" s="8">
        <v>72</v>
      </c>
      <c r="W30" s="7">
        <v>81</v>
      </c>
      <c r="X30" s="7">
        <v>83</v>
      </c>
      <c r="Y30" s="9">
        <v>83</v>
      </c>
      <c r="Z30" s="12">
        <v>85</v>
      </c>
      <c r="AA30" s="9">
        <v>84</v>
      </c>
      <c r="AB30" s="7">
        <v>85</v>
      </c>
      <c r="AC30" s="50">
        <f t="shared" si="0"/>
        <v>9.861606132380464</v>
      </c>
      <c r="AD30" s="50">
        <f t="shared" si="1"/>
        <v>22.278539748675932</v>
      </c>
      <c r="AE30" s="50">
        <f t="shared" si="2"/>
        <v>9.861606132380464</v>
      </c>
      <c r="AF30" s="25">
        <f t="shared" si="3"/>
        <v>1</v>
      </c>
      <c r="AG30" s="24" t="str">
        <f>IF('ITERASI 2'!AF30='ITERASI 1'!Z29,"Aman","Berubah")</f>
        <v>Aman</v>
      </c>
    </row>
    <row r="31" spans="1:33" ht="15" thickBot="1" x14ac:dyDescent="0.35">
      <c r="A31" s="4">
        <v>29</v>
      </c>
      <c r="B31" s="43" t="s">
        <v>50</v>
      </c>
      <c r="C31" s="46"/>
      <c r="D31" s="46">
        <v>1</v>
      </c>
      <c r="G31" s="4">
        <v>29</v>
      </c>
      <c r="H31" s="14" t="s">
        <v>50</v>
      </c>
      <c r="I31" s="6">
        <v>92</v>
      </c>
      <c r="J31" s="54">
        <v>94</v>
      </c>
      <c r="K31" s="61">
        <v>85</v>
      </c>
      <c r="L31" s="62">
        <v>85</v>
      </c>
      <c r="M31" s="63">
        <v>86</v>
      </c>
      <c r="N31" s="61">
        <v>85</v>
      </c>
      <c r="O31" s="64">
        <v>81</v>
      </c>
      <c r="P31" s="64">
        <v>81</v>
      </c>
      <c r="Q31" s="61">
        <v>82</v>
      </c>
      <c r="R31" s="62">
        <v>85</v>
      </c>
      <c r="S31" s="65">
        <v>87</v>
      </c>
      <c r="T31" s="65">
        <v>87</v>
      </c>
      <c r="U31" s="61">
        <v>84</v>
      </c>
      <c r="V31" s="62">
        <v>81</v>
      </c>
      <c r="W31" s="61">
        <v>83</v>
      </c>
      <c r="X31" s="61">
        <v>84</v>
      </c>
      <c r="Y31" s="63">
        <v>83</v>
      </c>
      <c r="Z31" s="66">
        <v>85</v>
      </c>
      <c r="AA31" s="63">
        <v>87</v>
      </c>
      <c r="AB31" s="61">
        <v>85</v>
      </c>
      <c r="AC31" s="50">
        <f t="shared" si="0"/>
        <v>16.487046554238653</v>
      </c>
      <c r="AD31" s="50">
        <f t="shared" si="1"/>
        <v>8.1853527718724521</v>
      </c>
      <c r="AE31" s="50">
        <f t="shared" si="2"/>
        <v>8.1853527718724521</v>
      </c>
      <c r="AF31" s="25">
        <f t="shared" si="3"/>
        <v>2</v>
      </c>
      <c r="AG31" s="24" t="str">
        <f>IF('ITERASI 2'!AF31='ITERASI 1'!Z30,"Aman","Berubah")</f>
        <v>Aman</v>
      </c>
    </row>
    <row r="32" spans="1:33" ht="15" thickBot="1" x14ac:dyDescent="0.35">
      <c r="A32" s="4">
        <v>30</v>
      </c>
      <c r="B32" s="43" t="s">
        <v>51</v>
      </c>
      <c r="C32" s="46">
        <v>1</v>
      </c>
      <c r="D32" s="46"/>
      <c r="G32" s="4">
        <v>30</v>
      </c>
      <c r="H32" s="14" t="s">
        <v>51</v>
      </c>
      <c r="I32" s="6">
        <v>90</v>
      </c>
      <c r="J32" s="6">
        <v>94</v>
      </c>
      <c r="K32" s="7">
        <v>80</v>
      </c>
      <c r="L32" s="8">
        <v>80</v>
      </c>
      <c r="M32" s="9">
        <v>83</v>
      </c>
      <c r="N32" s="7">
        <v>82</v>
      </c>
      <c r="O32" s="10">
        <v>82</v>
      </c>
      <c r="P32" s="10">
        <v>81</v>
      </c>
      <c r="Q32" s="7">
        <v>73</v>
      </c>
      <c r="R32" s="8">
        <v>85</v>
      </c>
      <c r="S32" s="11">
        <v>84</v>
      </c>
      <c r="T32" s="11">
        <v>85</v>
      </c>
      <c r="U32" s="7">
        <v>74</v>
      </c>
      <c r="V32" s="8">
        <v>74</v>
      </c>
      <c r="W32" s="7">
        <v>79</v>
      </c>
      <c r="X32" s="7">
        <v>83</v>
      </c>
      <c r="Y32" s="9">
        <v>83</v>
      </c>
      <c r="Z32" s="12">
        <v>85</v>
      </c>
      <c r="AA32" s="9">
        <v>84</v>
      </c>
      <c r="AB32" s="7">
        <v>85</v>
      </c>
      <c r="AC32" s="50">
        <f t="shared" si="0"/>
        <v>10.675465386787112</v>
      </c>
      <c r="AD32" s="50">
        <f t="shared" si="1"/>
        <v>22.620050103098063</v>
      </c>
      <c r="AE32" s="50">
        <f t="shared" si="2"/>
        <v>10.675465386787112</v>
      </c>
      <c r="AF32" s="25">
        <f t="shared" si="3"/>
        <v>1</v>
      </c>
      <c r="AG32" s="24" t="str">
        <f>IF('ITERASI 2'!AF32='ITERASI 1'!Z31,"Aman","Berubah")</f>
        <v>Aman</v>
      </c>
    </row>
    <row r="33" spans="1:33" ht="15" thickBot="1" x14ac:dyDescent="0.35">
      <c r="A33" s="4">
        <v>31</v>
      </c>
      <c r="B33" s="43" t="s">
        <v>52</v>
      </c>
      <c r="C33" s="47">
        <v>1</v>
      </c>
      <c r="D33" s="47"/>
      <c r="G33" s="4">
        <v>31</v>
      </c>
      <c r="H33" s="14" t="s">
        <v>52</v>
      </c>
      <c r="I33" s="6">
        <v>90</v>
      </c>
      <c r="J33" s="6">
        <v>94</v>
      </c>
      <c r="K33" s="7">
        <v>80</v>
      </c>
      <c r="L33" s="8">
        <v>80</v>
      </c>
      <c r="M33" s="9">
        <v>80</v>
      </c>
      <c r="N33" s="7">
        <v>80</v>
      </c>
      <c r="O33" s="10">
        <v>78</v>
      </c>
      <c r="P33" s="10">
        <v>80</v>
      </c>
      <c r="Q33" s="7">
        <v>80</v>
      </c>
      <c r="R33" s="8">
        <v>85</v>
      </c>
      <c r="S33" s="11">
        <v>85</v>
      </c>
      <c r="T33" s="11">
        <v>86</v>
      </c>
      <c r="U33" s="7">
        <v>79</v>
      </c>
      <c r="V33" s="8">
        <v>78</v>
      </c>
      <c r="W33" s="7">
        <v>81</v>
      </c>
      <c r="X33" s="7">
        <v>83</v>
      </c>
      <c r="Y33" s="9">
        <v>83</v>
      </c>
      <c r="Z33" s="12">
        <v>85</v>
      </c>
      <c r="AA33" s="9">
        <v>85</v>
      </c>
      <c r="AB33" s="7">
        <v>85</v>
      </c>
      <c r="AC33" s="51">
        <f t="shared" si="0"/>
        <v>8.6953101363520595</v>
      </c>
      <c r="AD33" s="51">
        <f t="shared" si="1"/>
        <v>15.705625319186336</v>
      </c>
      <c r="AE33" s="51">
        <f t="shared" si="2"/>
        <v>8.6953101363520595</v>
      </c>
      <c r="AF33" s="26">
        <f t="shared" si="3"/>
        <v>1</v>
      </c>
      <c r="AG33" s="24" t="str">
        <f>IF('ITERASI 2'!AF33='ITERASI 1'!Z32,"Aman","Berubah")</f>
        <v>Aman</v>
      </c>
    </row>
    <row r="35" spans="1:33" x14ac:dyDescent="0.3">
      <c r="B35" s="114" t="s">
        <v>63</v>
      </c>
      <c r="C35">
        <f>SUM(C3:C33)</f>
        <v>28</v>
      </c>
      <c r="D35">
        <f>SUM(D3:D33)</f>
        <v>3</v>
      </c>
    </row>
    <row r="37" spans="1:33" x14ac:dyDescent="0.3">
      <c r="A37">
        <v>1</v>
      </c>
    </row>
    <row r="38" spans="1:33" x14ac:dyDescent="0.3">
      <c r="A38">
        <v>2</v>
      </c>
    </row>
    <row r="39" spans="1:33" ht="15" thickBot="1" x14ac:dyDescent="0.35"/>
    <row r="40" spans="1:33" ht="16.2" thickBot="1" x14ac:dyDescent="0.35">
      <c r="G40" s="38" t="s">
        <v>59</v>
      </c>
      <c r="H40" s="37" t="s">
        <v>1</v>
      </c>
      <c r="I40" s="36" t="s">
        <v>2</v>
      </c>
      <c r="J40" s="36" t="s">
        <v>3</v>
      </c>
      <c r="K40" s="36" t="s">
        <v>4</v>
      </c>
      <c r="L40" s="36" t="s">
        <v>5</v>
      </c>
      <c r="M40" s="36" t="s">
        <v>6</v>
      </c>
      <c r="N40" s="36" t="s">
        <v>7</v>
      </c>
      <c r="O40" s="36" t="s">
        <v>8</v>
      </c>
      <c r="P40" s="36" t="s">
        <v>9</v>
      </c>
      <c r="Q40" s="36" t="s">
        <v>10</v>
      </c>
      <c r="R40" s="36" t="s">
        <v>11</v>
      </c>
      <c r="S40" s="36" t="s">
        <v>12</v>
      </c>
      <c r="T40" s="36" t="s">
        <v>13</v>
      </c>
      <c r="U40" s="36" t="s">
        <v>14</v>
      </c>
      <c r="V40" s="36" t="s">
        <v>15</v>
      </c>
      <c r="W40" s="36" t="s">
        <v>16</v>
      </c>
      <c r="X40" s="36" t="s">
        <v>17</v>
      </c>
      <c r="Y40" s="36" t="s">
        <v>18</v>
      </c>
      <c r="Z40" s="36" t="s">
        <v>19</v>
      </c>
      <c r="AA40" s="36" t="s">
        <v>20</v>
      </c>
      <c r="AB40" s="36" t="s">
        <v>21</v>
      </c>
    </row>
    <row r="41" spans="1:33" ht="15" thickBot="1" x14ac:dyDescent="0.35">
      <c r="G41" s="21">
        <v>1</v>
      </c>
      <c r="H41" s="28" t="s">
        <v>28</v>
      </c>
      <c r="I41" s="67">
        <f t="shared" ref="I41:K41" si="4">(SUM(I3:I33)-(I20+I26+I31))/$C$35</f>
        <v>86.428571428571431</v>
      </c>
      <c r="J41" s="67">
        <f t="shared" si="4"/>
        <v>89.785714285714292</v>
      </c>
      <c r="K41" s="67">
        <f t="shared" si="4"/>
        <v>79.25</v>
      </c>
      <c r="L41" s="67">
        <f>(SUM(L3:L33)-(L20+L26+L31))/$C$35</f>
        <v>79.25</v>
      </c>
      <c r="M41" s="67">
        <f>(SUM(M3:M33)-(M20+M26+M31))/$C$35</f>
        <v>81.785714285714292</v>
      </c>
      <c r="N41" s="67">
        <f>(SUM(N3:N33)-(N20+N26+N31))/$C$35</f>
        <v>81.571428571428569</v>
      </c>
      <c r="O41" s="67">
        <f t="shared" ref="O41:AB41" si="5">(SUM(O3:O33)-(O20+O26+O31))/$C$35</f>
        <v>77.892857142857139</v>
      </c>
      <c r="P41" s="67">
        <f t="shared" si="5"/>
        <v>77.714285714285708</v>
      </c>
      <c r="Q41" s="67">
        <f t="shared" si="5"/>
        <v>74.428571428571431</v>
      </c>
      <c r="R41" s="67">
        <f t="shared" si="5"/>
        <v>84.107142857142861</v>
      </c>
      <c r="S41" s="67">
        <f t="shared" si="5"/>
        <v>84.785714285714292</v>
      </c>
      <c r="T41" s="67">
        <f t="shared" si="5"/>
        <v>85.142857142857139</v>
      </c>
      <c r="U41" s="67">
        <f t="shared" si="5"/>
        <v>79.142857142857139</v>
      </c>
      <c r="V41" s="67">
        <f t="shared" si="5"/>
        <v>78.142857142857139</v>
      </c>
      <c r="W41" s="67">
        <f t="shared" si="5"/>
        <v>81.214285714285708</v>
      </c>
      <c r="X41" s="67">
        <f t="shared" si="5"/>
        <v>83.285714285714292</v>
      </c>
      <c r="Y41" s="67">
        <f t="shared" si="5"/>
        <v>82.5</v>
      </c>
      <c r="Z41" s="67">
        <f t="shared" si="5"/>
        <v>85</v>
      </c>
      <c r="AA41" s="67">
        <f t="shared" si="5"/>
        <v>84.821428571428569</v>
      </c>
      <c r="AB41" s="67">
        <f t="shared" si="5"/>
        <v>84.928571428571431</v>
      </c>
    </row>
    <row r="42" spans="1:33" ht="15" thickBot="1" x14ac:dyDescent="0.35">
      <c r="G42" s="21">
        <v>2</v>
      </c>
      <c r="H42" s="28" t="s">
        <v>45</v>
      </c>
      <c r="I42" s="53">
        <f t="shared" ref="I42:K42" si="6">(I20+I26+I31)/$D$35</f>
        <v>92.666666666666671</v>
      </c>
      <c r="J42" s="53">
        <f t="shared" si="6"/>
        <v>94</v>
      </c>
      <c r="K42" s="53">
        <f t="shared" si="6"/>
        <v>81</v>
      </c>
      <c r="L42" s="53">
        <f>(L20+L26+L31)/$D$35</f>
        <v>81</v>
      </c>
      <c r="M42" s="53">
        <f>(M20+M26+M31)/$D$35</f>
        <v>86.666666666666671</v>
      </c>
      <c r="N42" s="53">
        <f>(N20+N26+N31)/$D$35</f>
        <v>84.666666666666671</v>
      </c>
      <c r="O42" s="53">
        <f t="shared" ref="O42:AB42" si="7">(O20+O26+O31)/$D$35</f>
        <v>81.666666666666671</v>
      </c>
      <c r="P42" s="53">
        <f t="shared" si="7"/>
        <v>80</v>
      </c>
      <c r="Q42" s="53">
        <f t="shared" si="7"/>
        <v>85.333333333333329</v>
      </c>
      <c r="R42" s="53">
        <f t="shared" si="7"/>
        <v>85</v>
      </c>
      <c r="S42" s="53">
        <f t="shared" si="7"/>
        <v>88.666666666666671</v>
      </c>
      <c r="T42" s="53">
        <f t="shared" si="7"/>
        <v>87.666666666666671</v>
      </c>
      <c r="U42" s="53">
        <f t="shared" si="7"/>
        <v>86.666666666666671</v>
      </c>
      <c r="V42" s="53">
        <f t="shared" si="7"/>
        <v>84</v>
      </c>
      <c r="W42" s="53">
        <f t="shared" si="7"/>
        <v>83.333333333333329</v>
      </c>
      <c r="X42" s="53">
        <f t="shared" si="7"/>
        <v>84.333333333333329</v>
      </c>
      <c r="Y42" s="53">
        <f t="shared" si="7"/>
        <v>82.666666666666671</v>
      </c>
      <c r="Z42" s="53">
        <f t="shared" si="7"/>
        <v>85</v>
      </c>
      <c r="AA42" s="53">
        <f t="shared" si="7"/>
        <v>88.333333333333329</v>
      </c>
      <c r="AB42" s="53">
        <f t="shared" si="7"/>
        <v>85</v>
      </c>
    </row>
    <row r="74" spans="6:6" ht="15.6" x14ac:dyDescent="0.3">
      <c r="F74" s="48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3B312-B2E2-48D2-A728-48187EA69DF5}">
  <dimension ref="A1:AF39"/>
  <sheetViews>
    <sheetView zoomScale="45" zoomScaleNormal="40" workbookViewId="0">
      <selection activeCell="C3" sqref="C3"/>
    </sheetView>
  </sheetViews>
  <sheetFormatPr defaultRowHeight="14.4" x14ac:dyDescent="0.3"/>
  <cols>
    <col min="1" max="1" width="34.21875" customWidth="1"/>
    <col min="3" max="3" width="16.88671875" customWidth="1"/>
    <col min="6" max="6" width="15.33203125" customWidth="1"/>
    <col min="7" max="7" width="39.21875" customWidth="1"/>
    <col min="8" max="8" width="12" customWidth="1"/>
    <col min="9" max="9" width="13.33203125" customWidth="1"/>
    <col min="10" max="10" width="12.88671875" customWidth="1"/>
    <col min="11" max="11" width="13.5546875" customWidth="1"/>
    <col min="12" max="12" width="13.33203125" customWidth="1"/>
    <col min="13" max="13" width="12.44140625" customWidth="1"/>
    <col min="14" max="14" width="12" customWidth="1"/>
    <col min="15" max="15" width="12.21875" customWidth="1"/>
    <col min="16" max="16" width="15.5546875" customWidth="1"/>
    <col min="17" max="17" width="11.5546875" customWidth="1"/>
    <col min="18" max="18" width="12" customWidth="1"/>
    <col min="19" max="19" width="15.5546875" customWidth="1"/>
    <col min="20" max="20" width="11.77734375" customWidth="1"/>
    <col min="21" max="21" width="13.33203125" customWidth="1"/>
    <col min="22" max="22" width="12.6640625" customWidth="1"/>
    <col min="23" max="23" width="13.5546875" customWidth="1"/>
    <col min="24" max="24" width="12" customWidth="1"/>
    <col min="25" max="25" width="13.77734375" customWidth="1"/>
    <col min="26" max="26" width="12.88671875" customWidth="1"/>
    <col min="27" max="27" width="10.44140625" customWidth="1"/>
    <col min="28" max="29" width="15.88671875" customWidth="1"/>
    <col min="30" max="30" width="18.44140625" customWidth="1"/>
    <col min="31" max="31" width="23.33203125" customWidth="1"/>
    <col min="32" max="32" width="25.33203125" customWidth="1"/>
  </cols>
  <sheetData>
    <row r="1" spans="1:32" ht="15" thickBot="1" x14ac:dyDescent="0.35">
      <c r="A1" s="40" t="s">
        <v>1</v>
      </c>
      <c r="B1" s="41" t="s">
        <v>54</v>
      </c>
      <c r="C1" s="41" t="s">
        <v>55</v>
      </c>
      <c r="F1" s="1" t="s">
        <v>0</v>
      </c>
      <c r="G1" s="2" t="s">
        <v>1</v>
      </c>
      <c r="H1" s="3" t="s">
        <v>2</v>
      </c>
      <c r="I1" s="3" t="s">
        <v>3</v>
      </c>
      <c r="J1" s="3" t="s">
        <v>4</v>
      </c>
      <c r="K1" s="3" t="s">
        <v>5</v>
      </c>
      <c r="L1" s="3" t="s">
        <v>6</v>
      </c>
      <c r="M1" s="3" t="s">
        <v>7</v>
      </c>
      <c r="N1" s="3" t="s">
        <v>8</v>
      </c>
      <c r="O1" s="3" t="s">
        <v>9</v>
      </c>
      <c r="P1" s="3" t="s">
        <v>10</v>
      </c>
      <c r="Q1" s="3" t="s">
        <v>11</v>
      </c>
      <c r="R1" s="3" t="s">
        <v>12</v>
      </c>
      <c r="S1" s="3" t="s">
        <v>13</v>
      </c>
      <c r="T1" s="3" t="s">
        <v>14</v>
      </c>
      <c r="U1" s="3" t="s">
        <v>15</v>
      </c>
      <c r="V1" s="3" t="s">
        <v>16</v>
      </c>
      <c r="W1" s="3" t="s">
        <v>17</v>
      </c>
      <c r="X1" s="3" t="s">
        <v>18</v>
      </c>
      <c r="Y1" s="3" t="s">
        <v>19</v>
      </c>
      <c r="Z1" s="3" t="s">
        <v>20</v>
      </c>
      <c r="AA1" s="3" t="s">
        <v>21</v>
      </c>
      <c r="AB1" s="102" t="s">
        <v>54</v>
      </c>
      <c r="AC1" s="39" t="s">
        <v>55</v>
      </c>
      <c r="AD1" s="3" t="s">
        <v>61</v>
      </c>
      <c r="AE1" s="102" t="s">
        <v>60</v>
      </c>
      <c r="AF1" s="39" t="s">
        <v>64</v>
      </c>
    </row>
    <row r="2" spans="1:32" ht="15" thickBot="1" x14ac:dyDescent="0.35">
      <c r="A2" s="42" t="s">
        <v>22</v>
      </c>
      <c r="B2" s="45">
        <v>1</v>
      </c>
      <c r="C2" s="45"/>
      <c r="F2" s="4">
        <v>1</v>
      </c>
      <c r="G2" s="5" t="s">
        <v>22</v>
      </c>
      <c r="H2" s="6">
        <v>87</v>
      </c>
      <c r="I2" s="6">
        <v>86</v>
      </c>
      <c r="J2" s="7">
        <v>78</v>
      </c>
      <c r="K2" s="8">
        <v>78</v>
      </c>
      <c r="L2" s="9">
        <v>78</v>
      </c>
      <c r="M2" s="7">
        <v>79</v>
      </c>
      <c r="N2" s="10">
        <v>76</v>
      </c>
      <c r="O2" s="10">
        <v>71</v>
      </c>
      <c r="P2" s="7">
        <v>71</v>
      </c>
      <c r="Q2" s="8">
        <v>80</v>
      </c>
      <c r="R2" s="11">
        <v>80</v>
      </c>
      <c r="S2" s="11">
        <v>80</v>
      </c>
      <c r="T2" s="7">
        <v>74</v>
      </c>
      <c r="U2" s="8">
        <v>74</v>
      </c>
      <c r="V2" s="7">
        <v>77</v>
      </c>
      <c r="W2" s="7">
        <v>79</v>
      </c>
      <c r="X2" s="9">
        <v>81</v>
      </c>
      <c r="Y2" s="12">
        <v>85</v>
      </c>
      <c r="Z2" s="9">
        <v>83</v>
      </c>
      <c r="AA2" s="7">
        <v>85</v>
      </c>
      <c r="AB2" s="103">
        <f>SQRT((H2-$H$38)^2 + (I2-$I$38)^2 + (J2-$J$38)^2 +(K2-$K$38)^2 + (L2-$L$38)^2 + (M2-$M$38)^2 + (N2-$N$38)^2 + (O2-$O$38)^2 + (P2-$P$38)^2 + (Q2-$Q$38)^2 + (R2-$R$38)^2 + (S2-$S$38)^2 + (T2-$T$38)^2 + (U2-$U$38)^2 + (V2-$V$38)^2 + (W2-$W$38)^2 + (X2-$X$38)^2 + (Y2-$Y$38)^2 + (Z2-$Z$38)^2 + (AA2-$AA$38)^2)</f>
        <v>14.703479441693643</v>
      </c>
      <c r="AC2" s="103">
        <f>SQRT((H2-$H$39)^2 + (I2-$I$39)^2 + (J2-$J$39)^2 + (K2-$K$39)^2 + (L2-$L$39)^2 + (M2-$M$39)^2 + (N2-$N$39)^2 +(O2-$O$39)^2 + (P2-$P$39)^2 + (Q2-$Q$39)^2 + (R2-$R$39)^2 + (S2-$S$39)^2 + (T2-$T$39)^2 + (U2-$U$39)^2 + (V2-$V$39)^2 + (W2-$W$39)^2 + (X2-$X$39)^2 + (Y2-$Y$39)^2 + (Z2-$Z$39)^2 +(AA2-$AA$39)^2)</f>
        <v>33.143325119848797</v>
      </c>
      <c r="AD2" s="103">
        <f>MIN(AB2:AC2)</f>
        <v>14.703479441693643</v>
      </c>
      <c r="AE2" s="24">
        <f>IF(AND(AB2&lt;AC2),1,2)</f>
        <v>1</v>
      </c>
      <c r="AF2" s="24" t="str">
        <f>IF('ITERASI 3'!AE2='ITERASI 2'!AF3,"Aman","Berubah")</f>
        <v>Aman</v>
      </c>
    </row>
    <row r="3" spans="1:32" ht="15" thickBot="1" x14ac:dyDescent="0.35">
      <c r="A3" s="43" t="s">
        <v>23</v>
      </c>
      <c r="B3" s="46">
        <v>1</v>
      </c>
      <c r="C3" s="46"/>
      <c r="F3" s="13">
        <v>2</v>
      </c>
      <c r="G3" s="14" t="s">
        <v>23</v>
      </c>
      <c r="H3" s="9">
        <v>87</v>
      </c>
      <c r="I3" s="8">
        <v>86</v>
      </c>
      <c r="J3" s="7">
        <v>78</v>
      </c>
      <c r="K3" s="8">
        <v>78</v>
      </c>
      <c r="L3" s="9">
        <v>79</v>
      </c>
      <c r="M3" s="8">
        <v>80</v>
      </c>
      <c r="N3" s="10">
        <v>75</v>
      </c>
      <c r="O3" s="10">
        <v>73</v>
      </c>
      <c r="P3" s="7">
        <v>71</v>
      </c>
      <c r="Q3" s="8">
        <v>85</v>
      </c>
      <c r="R3" s="11">
        <v>81</v>
      </c>
      <c r="S3" s="11">
        <v>83</v>
      </c>
      <c r="T3" s="7">
        <v>73</v>
      </c>
      <c r="U3" s="8">
        <v>73</v>
      </c>
      <c r="V3" s="7">
        <v>77</v>
      </c>
      <c r="W3" s="7">
        <v>82</v>
      </c>
      <c r="X3" s="9">
        <v>81</v>
      </c>
      <c r="Y3" s="15">
        <v>85</v>
      </c>
      <c r="Z3" s="9">
        <v>84</v>
      </c>
      <c r="AA3" s="8">
        <v>85</v>
      </c>
      <c r="AB3" s="103">
        <f t="shared" ref="AB3:AB32" si="0">SQRT((H3-$H$38)^2 + (I3-$I$38)^2 + (J3-$J$38)^2 +(K3-$K$38)^2 + (L3-$L$38)^2 + (M3-$M$38)^2 + (N3-$N$38)^2 + (O3-$O$38)^2 + (P3-$P$38)^2 + (Q3-$Q$38)^2 + (R3-$R$38)^2 + (S3-$S$38)^2 + (T3-$T$38)^2 + (U3-$U$38)^2 + (V3-$V$38)^2 + (W3-$W$38)^2 + (X3-$X$38)^2 + (Y3-$Y$38)^2 + (Z3-$Z$38)^2 + (AA3-$AA$38)^2)</f>
        <v>11.995191344226876</v>
      </c>
      <c r="AC3" s="103">
        <f t="shared" ref="AC3:AC32" si="1">SQRT((H3-$H$39)^2 + (I3-$I$39)^2 + (J3-$J$39)^2 + (K3-$K$39)^2 + (L3-$L$39)^2 + (M3-$M$39)^2 + (N3-$N$39)^2 +(O3-$O$39)^2 + (P3-$P$39)^2 + (Q3-$Q$39)^2 + (R3-$R$39)^2 + (S3-$S$39)^2 + (T3-$T$39)^2 + (U3-$U$39)^2 + (V3-$V$39)^2 + (W3-$W$39)^2 + (X3-$X$39)^2 + (Y3-$Y$39)^2 + (Z3-$Z$39)^2 +(AA3-$AA$39)^2)</f>
        <v>31.522690240523566</v>
      </c>
      <c r="AD3" s="103">
        <f t="shared" ref="AD3:AD32" si="2">MIN(AB3:AC3)</f>
        <v>11.995191344226876</v>
      </c>
      <c r="AE3" s="25">
        <f t="shared" ref="AE3:AE32" si="3">IF(AND(AB3&lt;AC3),1,2)</f>
        <v>1</v>
      </c>
      <c r="AF3" s="24" t="str">
        <f>IF('ITERASI 3'!AE3='ITERASI 2'!AF4,"Aman","Berubah")</f>
        <v>Aman</v>
      </c>
    </row>
    <row r="4" spans="1:32" ht="15" thickBot="1" x14ac:dyDescent="0.35">
      <c r="A4" s="43" t="s">
        <v>24</v>
      </c>
      <c r="B4" s="46">
        <v>1</v>
      </c>
      <c r="C4" s="46"/>
      <c r="F4" s="4">
        <v>3</v>
      </c>
      <c r="G4" s="14" t="s">
        <v>24</v>
      </c>
      <c r="H4" s="6">
        <v>92</v>
      </c>
      <c r="I4" s="6">
        <v>94</v>
      </c>
      <c r="J4" s="7">
        <v>78</v>
      </c>
      <c r="K4" s="8">
        <v>78</v>
      </c>
      <c r="L4" s="9">
        <v>81</v>
      </c>
      <c r="M4" s="7">
        <v>83</v>
      </c>
      <c r="N4" s="10">
        <v>78</v>
      </c>
      <c r="O4" s="10">
        <v>78</v>
      </c>
      <c r="P4" s="7">
        <v>73</v>
      </c>
      <c r="Q4" s="8">
        <v>85</v>
      </c>
      <c r="R4" s="11">
        <v>85</v>
      </c>
      <c r="S4" s="11">
        <v>86</v>
      </c>
      <c r="T4" s="7">
        <v>82</v>
      </c>
      <c r="U4" s="8">
        <v>82</v>
      </c>
      <c r="V4" s="7">
        <v>81</v>
      </c>
      <c r="W4" s="7">
        <v>84</v>
      </c>
      <c r="X4" s="9">
        <v>82</v>
      </c>
      <c r="Y4" s="12">
        <v>85</v>
      </c>
      <c r="Z4" s="9">
        <v>86</v>
      </c>
      <c r="AA4" s="7">
        <v>85</v>
      </c>
      <c r="AB4" s="103">
        <f t="shared" si="0"/>
        <v>10.055614581684434</v>
      </c>
      <c r="AC4" s="103">
        <f t="shared" si="1"/>
        <v>17.066927081346542</v>
      </c>
      <c r="AD4" s="103">
        <f t="shared" si="2"/>
        <v>10.055614581684434</v>
      </c>
      <c r="AE4" s="25">
        <f t="shared" si="3"/>
        <v>1</v>
      </c>
      <c r="AF4" s="24" t="str">
        <f>IF('ITERASI 3'!AE4='ITERASI 2'!AF5,"Aman","Berubah")</f>
        <v>Aman</v>
      </c>
    </row>
    <row r="5" spans="1:32" ht="15" thickBot="1" x14ac:dyDescent="0.35">
      <c r="A5" s="43" t="s">
        <v>25</v>
      </c>
      <c r="B5" s="46">
        <v>1</v>
      </c>
      <c r="C5" s="46"/>
      <c r="F5" s="4">
        <v>4</v>
      </c>
      <c r="G5" s="14" t="s">
        <v>25</v>
      </c>
      <c r="H5" s="6">
        <v>92</v>
      </c>
      <c r="I5" s="6">
        <v>94</v>
      </c>
      <c r="J5" s="7">
        <v>79</v>
      </c>
      <c r="K5" s="8">
        <v>79</v>
      </c>
      <c r="L5" s="9">
        <v>84</v>
      </c>
      <c r="M5" s="7">
        <v>82</v>
      </c>
      <c r="N5" s="10">
        <v>76</v>
      </c>
      <c r="O5" s="10">
        <v>78</v>
      </c>
      <c r="P5" s="7">
        <v>73</v>
      </c>
      <c r="Q5" s="8">
        <v>85</v>
      </c>
      <c r="R5" s="11">
        <v>85</v>
      </c>
      <c r="S5" s="11">
        <v>86</v>
      </c>
      <c r="T5" s="7">
        <v>82</v>
      </c>
      <c r="U5" s="8">
        <v>82</v>
      </c>
      <c r="V5" s="7">
        <v>81</v>
      </c>
      <c r="W5" s="7">
        <v>84</v>
      </c>
      <c r="X5" s="9">
        <v>82</v>
      </c>
      <c r="Y5" s="12">
        <v>85</v>
      </c>
      <c r="Z5" s="9">
        <v>86</v>
      </c>
      <c r="AA5" s="7">
        <v>85</v>
      </c>
      <c r="AB5" s="103">
        <f t="shared" si="0"/>
        <v>10.293762114093106</v>
      </c>
      <c r="AC5" s="103">
        <f t="shared" si="1"/>
        <v>16.603614064413808</v>
      </c>
      <c r="AD5" s="103">
        <f t="shared" si="2"/>
        <v>10.293762114093106</v>
      </c>
      <c r="AE5" s="25">
        <f t="shared" si="3"/>
        <v>1</v>
      </c>
      <c r="AF5" s="24" t="str">
        <f>IF('ITERASI 3'!AE5='ITERASI 2'!AF6,"Aman","Berubah")</f>
        <v>Aman</v>
      </c>
    </row>
    <row r="6" spans="1:32" ht="15" thickBot="1" x14ac:dyDescent="0.35">
      <c r="A6" s="43" t="s">
        <v>26</v>
      </c>
      <c r="B6" s="46">
        <v>1</v>
      </c>
      <c r="C6" s="46"/>
      <c r="F6" s="4">
        <v>5</v>
      </c>
      <c r="G6" s="14" t="s">
        <v>26</v>
      </c>
      <c r="H6" s="6">
        <v>88</v>
      </c>
      <c r="I6" s="6">
        <v>94</v>
      </c>
      <c r="J6" s="7">
        <v>78</v>
      </c>
      <c r="K6" s="8">
        <v>78</v>
      </c>
      <c r="L6" s="9">
        <v>80</v>
      </c>
      <c r="M6" s="7">
        <v>81</v>
      </c>
      <c r="N6" s="10">
        <v>79</v>
      </c>
      <c r="O6" s="10">
        <v>78</v>
      </c>
      <c r="P6" s="7">
        <v>73</v>
      </c>
      <c r="Q6" s="8">
        <v>85</v>
      </c>
      <c r="R6" s="11">
        <v>86</v>
      </c>
      <c r="S6" s="11">
        <v>86</v>
      </c>
      <c r="T6" s="7">
        <v>80</v>
      </c>
      <c r="U6" s="8">
        <v>81</v>
      </c>
      <c r="V6" s="7">
        <v>84</v>
      </c>
      <c r="W6" s="7">
        <v>84</v>
      </c>
      <c r="X6" s="9">
        <v>84</v>
      </c>
      <c r="Y6" s="12">
        <v>85</v>
      </c>
      <c r="Z6" s="9">
        <v>89</v>
      </c>
      <c r="AA6" s="7">
        <v>85</v>
      </c>
      <c r="AB6" s="103">
        <f t="shared" si="0"/>
        <v>8.9636016113029982</v>
      </c>
      <c r="AC6" s="103">
        <f t="shared" si="1"/>
        <v>18.827639257219694</v>
      </c>
      <c r="AD6" s="103">
        <f t="shared" si="2"/>
        <v>8.9636016113029982</v>
      </c>
      <c r="AE6" s="25">
        <f t="shared" si="3"/>
        <v>1</v>
      </c>
      <c r="AF6" s="24" t="str">
        <f>IF('ITERASI 3'!AE6='ITERASI 2'!AF7,"Aman","Berubah")</f>
        <v>Aman</v>
      </c>
    </row>
    <row r="7" spans="1:32" ht="15" thickBot="1" x14ac:dyDescent="0.35">
      <c r="A7" s="43" t="s">
        <v>27</v>
      </c>
      <c r="B7" s="46">
        <v>1</v>
      </c>
      <c r="C7" s="46"/>
      <c r="F7" s="4">
        <v>6</v>
      </c>
      <c r="G7" s="14" t="s">
        <v>27</v>
      </c>
      <c r="H7" s="9">
        <v>90</v>
      </c>
      <c r="I7" s="7">
        <v>94</v>
      </c>
      <c r="J7" s="7">
        <v>78</v>
      </c>
      <c r="K7" s="8">
        <v>78</v>
      </c>
      <c r="L7" s="9">
        <v>82</v>
      </c>
      <c r="M7" s="7">
        <v>80</v>
      </c>
      <c r="N7" s="10">
        <v>80</v>
      </c>
      <c r="O7" s="10">
        <v>77</v>
      </c>
      <c r="P7" s="7">
        <v>71</v>
      </c>
      <c r="Q7" s="8">
        <v>85</v>
      </c>
      <c r="R7" s="11">
        <v>84</v>
      </c>
      <c r="S7" s="11">
        <v>86</v>
      </c>
      <c r="T7" s="7">
        <v>79</v>
      </c>
      <c r="U7" s="8">
        <v>79</v>
      </c>
      <c r="V7" s="7">
        <v>79</v>
      </c>
      <c r="W7" s="7">
        <v>84</v>
      </c>
      <c r="X7" s="9">
        <v>83</v>
      </c>
      <c r="Y7" s="12">
        <v>85</v>
      </c>
      <c r="Z7" s="9">
        <v>84</v>
      </c>
      <c r="AA7" s="7">
        <v>85</v>
      </c>
      <c r="AB7" s="103">
        <f t="shared" si="0"/>
        <v>8.0072082909953455</v>
      </c>
      <c r="AC7" s="103">
        <f t="shared" si="1"/>
        <v>21.37942936563088</v>
      </c>
      <c r="AD7" s="103">
        <f t="shared" si="2"/>
        <v>8.0072082909953455</v>
      </c>
      <c r="AE7" s="25">
        <f t="shared" si="3"/>
        <v>1</v>
      </c>
      <c r="AF7" s="24" t="str">
        <f>IF('ITERASI 3'!AE7='ITERASI 2'!AF8,"Aman","Berubah")</f>
        <v>Aman</v>
      </c>
    </row>
    <row r="8" spans="1:32" ht="15" thickBot="1" x14ac:dyDescent="0.35">
      <c r="A8" s="43" t="s">
        <v>28</v>
      </c>
      <c r="B8" s="46">
        <v>1</v>
      </c>
      <c r="C8" s="46"/>
      <c r="F8" s="27">
        <v>7</v>
      </c>
      <c r="G8" s="28" t="s">
        <v>28</v>
      </c>
      <c r="H8" s="29">
        <v>89</v>
      </c>
      <c r="I8" s="29">
        <v>94</v>
      </c>
      <c r="J8" s="30">
        <v>78</v>
      </c>
      <c r="K8" s="31">
        <v>78</v>
      </c>
      <c r="L8" s="32">
        <v>85</v>
      </c>
      <c r="M8" s="30">
        <v>80</v>
      </c>
      <c r="N8" s="33">
        <v>78</v>
      </c>
      <c r="O8" s="33">
        <v>83</v>
      </c>
      <c r="P8" s="30">
        <v>75</v>
      </c>
      <c r="Q8" s="31">
        <v>85</v>
      </c>
      <c r="R8" s="34">
        <v>85</v>
      </c>
      <c r="S8" s="34">
        <v>86</v>
      </c>
      <c r="T8" s="30">
        <v>78</v>
      </c>
      <c r="U8" s="31">
        <v>78</v>
      </c>
      <c r="V8" s="30">
        <v>80</v>
      </c>
      <c r="W8" s="30">
        <v>84</v>
      </c>
      <c r="X8" s="32">
        <v>83</v>
      </c>
      <c r="Y8" s="35">
        <v>85</v>
      </c>
      <c r="Z8" s="32">
        <v>84</v>
      </c>
      <c r="AA8" s="30">
        <v>85</v>
      </c>
      <c r="AB8" s="103">
        <f t="shared" si="0"/>
        <v>9.1923881554251228</v>
      </c>
      <c r="AC8" s="103">
        <f t="shared" si="1"/>
        <v>19.138442987871297</v>
      </c>
      <c r="AD8" s="103">
        <f t="shared" si="2"/>
        <v>9.1923881554251228</v>
      </c>
      <c r="AE8" s="25">
        <f t="shared" si="3"/>
        <v>1</v>
      </c>
      <c r="AF8" s="24" t="str">
        <f>IF('ITERASI 3'!AE8='ITERASI 2'!AF9,"Aman","Berubah")</f>
        <v>Aman</v>
      </c>
    </row>
    <row r="9" spans="1:32" ht="15" thickBot="1" x14ac:dyDescent="0.35">
      <c r="A9" s="43" t="s">
        <v>29</v>
      </c>
      <c r="B9" s="46">
        <v>1</v>
      </c>
      <c r="C9" s="46"/>
      <c r="F9" s="4">
        <v>8</v>
      </c>
      <c r="G9" s="14" t="s">
        <v>29</v>
      </c>
      <c r="H9" s="6">
        <v>86</v>
      </c>
      <c r="I9" s="6">
        <v>86</v>
      </c>
      <c r="J9" s="7">
        <v>78</v>
      </c>
      <c r="K9" s="8">
        <v>78</v>
      </c>
      <c r="L9" s="9">
        <v>78</v>
      </c>
      <c r="M9" s="7">
        <v>79</v>
      </c>
      <c r="N9" s="10">
        <v>72</v>
      </c>
      <c r="O9" s="10">
        <v>71</v>
      </c>
      <c r="P9" s="7">
        <v>53</v>
      </c>
      <c r="Q9" s="8">
        <v>80</v>
      </c>
      <c r="R9" s="11">
        <v>80</v>
      </c>
      <c r="S9" s="11">
        <v>80</v>
      </c>
      <c r="T9" s="7">
        <v>72</v>
      </c>
      <c r="U9" s="8">
        <v>71</v>
      </c>
      <c r="V9" s="7">
        <v>77</v>
      </c>
      <c r="W9" s="7">
        <v>79</v>
      </c>
      <c r="X9" s="9">
        <v>81</v>
      </c>
      <c r="Y9" s="12">
        <v>85</v>
      </c>
      <c r="Z9" s="9">
        <v>83</v>
      </c>
      <c r="AA9" s="7">
        <v>83</v>
      </c>
      <c r="AB9" s="103">
        <f t="shared" si="0"/>
        <v>26.774701032590738</v>
      </c>
      <c r="AC9" s="103">
        <f t="shared" si="1"/>
        <v>46.334436437707964</v>
      </c>
      <c r="AD9" s="103">
        <f t="shared" si="2"/>
        <v>26.774701032590738</v>
      </c>
      <c r="AE9" s="25">
        <f t="shared" si="3"/>
        <v>1</v>
      </c>
      <c r="AF9" s="24" t="str">
        <f>IF('ITERASI 3'!AE9='ITERASI 2'!AF10,"Aman","Berubah")</f>
        <v>Aman</v>
      </c>
    </row>
    <row r="10" spans="1:32" ht="15" thickBot="1" x14ac:dyDescent="0.35">
      <c r="A10" s="43" t="s">
        <v>30</v>
      </c>
      <c r="B10" s="46"/>
      <c r="C10" s="46">
        <v>1</v>
      </c>
      <c r="F10" s="4">
        <v>9</v>
      </c>
      <c r="G10" s="14" t="s">
        <v>30</v>
      </c>
      <c r="H10" s="54">
        <v>92</v>
      </c>
      <c r="I10" s="54">
        <v>94</v>
      </c>
      <c r="J10" s="61">
        <v>80</v>
      </c>
      <c r="K10" s="62">
        <v>80</v>
      </c>
      <c r="L10" s="63">
        <v>85</v>
      </c>
      <c r="M10" s="61">
        <v>85</v>
      </c>
      <c r="N10" s="64">
        <v>79</v>
      </c>
      <c r="O10" s="64">
        <v>78</v>
      </c>
      <c r="P10" s="61">
        <v>77</v>
      </c>
      <c r="Q10" s="62">
        <v>85</v>
      </c>
      <c r="R10" s="65">
        <v>87</v>
      </c>
      <c r="S10" s="65">
        <v>86</v>
      </c>
      <c r="T10" s="61">
        <v>83</v>
      </c>
      <c r="U10" s="62">
        <v>83</v>
      </c>
      <c r="V10" s="61">
        <v>82</v>
      </c>
      <c r="W10" s="61">
        <v>84</v>
      </c>
      <c r="X10" s="63">
        <v>83</v>
      </c>
      <c r="Y10" s="66">
        <v>85</v>
      </c>
      <c r="Z10" s="63">
        <v>84</v>
      </c>
      <c r="AA10" s="61">
        <v>85</v>
      </c>
      <c r="AB10" s="103">
        <f t="shared" si="0"/>
        <v>12.711291164823624</v>
      </c>
      <c r="AC10" s="103">
        <f t="shared" si="1"/>
        <v>11.396490687926706</v>
      </c>
      <c r="AD10" s="103">
        <f t="shared" si="2"/>
        <v>11.396490687926706</v>
      </c>
      <c r="AE10" s="25">
        <f t="shared" si="3"/>
        <v>2</v>
      </c>
      <c r="AF10" s="24" t="str">
        <f>IF('ITERASI 3'!AE10='ITERASI 2'!AF11,"Aman","Berubah")</f>
        <v>Aman</v>
      </c>
    </row>
    <row r="11" spans="1:32" ht="15" thickBot="1" x14ac:dyDescent="0.35">
      <c r="A11" s="43" t="s">
        <v>31</v>
      </c>
      <c r="B11" s="46">
        <v>1</v>
      </c>
      <c r="C11" s="46"/>
      <c r="F11" s="4">
        <v>10</v>
      </c>
      <c r="G11" s="14" t="s">
        <v>31</v>
      </c>
      <c r="H11" s="9">
        <v>89</v>
      </c>
      <c r="I11" s="6">
        <v>94</v>
      </c>
      <c r="J11" s="7">
        <v>78</v>
      </c>
      <c r="K11" s="8">
        <v>78</v>
      </c>
      <c r="L11" s="9">
        <v>81</v>
      </c>
      <c r="M11" s="7">
        <v>80</v>
      </c>
      <c r="N11" s="10">
        <v>76</v>
      </c>
      <c r="O11" s="10">
        <v>73</v>
      </c>
      <c r="P11" s="7">
        <v>71</v>
      </c>
      <c r="Q11" s="8">
        <v>85</v>
      </c>
      <c r="R11" s="11">
        <v>83</v>
      </c>
      <c r="S11" s="11">
        <v>84</v>
      </c>
      <c r="T11" s="7">
        <v>78</v>
      </c>
      <c r="U11" s="8">
        <v>78</v>
      </c>
      <c r="V11" s="7">
        <v>79</v>
      </c>
      <c r="W11" s="7">
        <v>83</v>
      </c>
      <c r="X11" s="9">
        <v>83</v>
      </c>
      <c r="Y11" s="12">
        <v>85</v>
      </c>
      <c r="Z11" s="9">
        <v>84</v>
      </c>
      <c r="AA11" s="7">
        <v>85</v>
      </c>
      <c r="AB11" s="103">
        <f t="shared" si="0"/>
        <v>8.5866622869872558</v>
      </c>
      <c r="AC11" s="103">
        <f t="shared" si="1"/>
        <v>24.345020024637481</v>
      </c>
      <c r="AD11" s="103">
        <f t="shared" si="2"/>
        <v>8.5866622869872558</v>
      </c>
      <c r="AE11" s="25">
        <f t="shared" si="3"/>
        <v>1</v>
      </c>
      <c r="AF11" s="24" t="str">
        <f>IF('ITERASI 3'!AE11='ITERASI 2'!AF12,"Aman","Berubah")</f>
        <v>Aman</v>
      </c>
    </row>
    <row r="12" spans="1:32" ht="15" thickBot="1" x14ac:dyDescent="0.35">
      <c r="A12" s="43" t="s">
        <v>32</v>
      </c>
      <c r="B12" s="46">
        <v>1</v>
      </c>
      <c r="C12" s="46"/>
      <c r="F12" s="4">
        <v>11</v>
      </c>
      <c r="G12" s="14" t="s">
        <v>32</v>
      </c>
      <c r="H12" s="6">
        <v>92</v>
      </c>
      <c r="I12" s="6">
        <v>94</v>
      </c>
      <c r="J12" s="7">
        <v>80</v>
      </c>
      <c r="K12" s="8">
        <v>80</v>
      </c>
      <c r="L12" s="9">
        <v>87</v>
      </c>
      <c r="M12" s="7">
        <v>84</v>
      </c>
      <c r="N12" s="10">
        <v>79</v>
      </c>
      <c r="O12" s="10">
        <v>78</v>
      </c>
      <c r="P12" s="7">
        <v>73</v>
      </c>
      <c r="Q12" s="8">
        <v>85</v>
      </c>
      <c r="R12" s="11">
        <v>85</v>
      </c>
      <c r="S12" s="11">
        <v>86</v>
      </c>
      <c r="T12" s="7">
        <v>82</v>
      </c>
      <c r="U12" s="8">
        <v>80</v>
      </c>
      <c r="V12" s="7">
        <v>83</v>
      </c>
      <c r="W12" s="7">
        <v>84</v>
      </c>
      <c r="X12" s="9">
        <v>83</v>
      </c>
      <c r="Y12" s="12">
        <v>85</v>
      </c>
      <c r="Z12" s="9">
        <v>85</v>
      </c>
      <c r="AA12" s="7">
        <v>85</v>
      </c>
      <c r="AB12" s="103">
        <f t="shared" si="0"/>
        <v>11.274545871802763</v>
      </c>
      <c r="AC12" s="103">
        <f t="shared" si="1"/>
        <v>15.533190271158078</v>
      </c>
      <c r="AD12" s="103">
        <f t="shared" si="2"/>
        <v>11.274545871802763</v>
      </c>
      <c r="AE12" s="25">
        <f>IF(AND(AB12&lt;AC12),1,2)</f>
        <v>1</v>
      </c>
      <c r="AF12" s="24" t="str">
        <f>IF('ITERASI 3'!AE12='ITERASI 2'!AF13,"Aman","Berubah")</f>
        <v>Aman</v>
      </c>
    </row>
    <row r="13" spans="1:32" ht="15" thickBot="1" x14ac:dyDescent="0.35">
      <c r="A13" s="43" t="s">
        <v>33</v>
      </c>
      <c r="B13" s="46">
        <v>1</v>
      </c>
      <c r="C13" s="46"/>
      <c r="F13" s="4">
        <v>12</v>
      </c>
      <c r="G13" s="14" t="s">
        <v>33</v>
      </c>
      <c r="H13" s="9">
        <v>90</v>
      </c>
      <c r="I13" s="6">
        <v>94</v>
      </c>
      <c r="J13" s="7">
        <v>78</v>
      </c>
      <c r="K13" s="8">
        <v>78</v>
      </c>
      <c r="L13" s="9">
        <v>81</v>
      </c>
      <c r="M13" s="7">
        <v>80</v>
      </c>
      <c r="N13" s="10">
        <v>73</v>
      </c>
      <c r="O13" s="10">
        <v>71</v>
      </c>
      <c r="P13" s="7">
        <v>70</v>
      </c>
      <c r="Q13" s="8">
        <v>80</v>
      </c>
      <c r="R13" s="11">
        <v>84</v>
      </c>
      <c r="S13" s="11">
        <v>86</v>
      </c>
      <c r="T13" s="7">
        <v>74</v>
      </c>
      <c r="U13" s="8">
        <v>76</v>
      </c>
      <c r="V13" s="7">
        <v>82</v>
      </c>
      <c r="W13" s="7">
        <v>84</v>
      </c>
      <c r="X13" s="9">
        <v>83</v>
      </c>
      <c r="Y13" s="12">
        <v>85</v>
      </c>
      <c r="Z13" s="9">
        <v>84</v>
      </c>
      <c r="AA13" s="7">
        <v>85</v>
      </c>
      <c r="AB13" s="103">
        <f t="shared" si="0"/>
        <v>12.674929828359836</v>
      </c>
      <c r="AC13" s="103">
        <f t="shared" si="1"/>
        <v>28.221977251780217</v>
      </c>
      <c r="AD13" s="103">
        <f t="shared" si="2"/>
        <v>12.674929828359836</v>
      </c>
      <c r="AE13" s="25">
        <f t="shared" si="3"/>
        <v>1</v>
      </c>
      <c r="AF13" s="24" t="str">
        <f>IF('ITERASI 3'!AE13='ITERASI 2'!AF14,"Aman","Berubah")</f>
        <v>Aman</v>
      </c>
    </row>
    <row r="14" spans="1:32" ht="15" thickBot="1" x14ac:dyDescent="0.35">
      <c r="A14" s="43" t="s">
        <v>34</v>
      </c>
      <c r="B14" s="46">
        <v>1</v>
      </c>
      <c r="C14" s="46"/>
      <c r="F14" s="4">
        <v>13</v>
      </c>
      <c r="G14" s="14" t="s">
        <v>34</v>
      </c>
      <c r="H14" s="6">
        <v>92</v>
      </c>
      <c r="I14" s="6">
        <v>94</v>
      </c>
      <c r="J14" s="7">
        <v>80</v>
      </c>
      <c r="K14" s="8">
        <v>80</v>
      </c>
      <c r="L14" s="9">
        <v>81</v>
      </c>
      <c r="M14" s="7">
        <v>85</v>
      </c>
      <c r="N14" s="10">
        <v>81</v>
      </c>
      <c r="O14" s="10">
        <v>78</v>
      </c>
      <c r="P14" s="7">
        <v>72</v>
      </c>
      <c r="Q14" s="8">
        <v>85</v>
      </c>
      <c r="R14" s="11">
        <v>86</v>
      </c>
      <c r="S14" s="11">
        <v>86</v>
      </c>
      <c r="T14" s="7">
        <v>79</v>
      </c>
      <c r="U14" s="8">
        <v>79</v>
      </c>
      <c r="V14" s="7">
        <v>80</v>
      </c>
      <c r="W14" s="7">
        <v>84</v>
      </c>
      <c r="X14" s="9">
        <v>83</v>
      </c>
      <c r="Y14" s="12">
        <v>85</v>
      </c>
      <c r="Z14" s="9">
        <v>84</v>
      </c>
      <c r="AA14" s="7">
        <v>85</v>
      </c>
      <c r="AB14" s="103">
        <f t="shared" si="0"/>
        <v>9.7763450776311664</v>
      </c>
      <c r="AC14" s="103">
        <f t="shared" si="1"/>
        <v>19.096596555407459</v>
      </c>
      <c r="AD14" s="103">
        <f t="shared" si="2"/>
        <v>9.7763450776311664</v>
      </c>
      <c r="AE14" s="25">
        <f t="shared" si="3"/>
        <v>1</v>
      </c>
      <c r="AF14" s="24" t="str">
        <f>IF('ITERASI 3'!AE14='ITERASI 2'!AF15,"Aman","Berubah")</f>
        <v>Aman</v>
      </c>
    </row>
    <row r="15" spans="1:32" ht="15" thickBot="1" x14ac:dyDescent="0.35">
      <c r="A15" s="43" t="s">
        <v>35</v>
      </c>
      <c r="B15" s="46">
        <v>1</v>
      </c>
      <c r="C15" s="46"/>
      <c r="F15" s="16">
        <v>14</v>
      </c>
      <c r="G15" s="14" t="s">
        <v>35</v>
      </c>
      <c r="H15" s="9">
        <v>89</v>
      </c>
      <c r="I15" s="6">
        <v>94</v>
      </c>
      <c r="J15" s="7">
        <v>78</v>
      </c>
      <c r="K15" s="8">
        <v>78</v>
      </c>
      <c r="L15" s="9">
        <v>85</v>
      </c>
      <c r="M15" s="7">
        <v>82</v>
      </c>
      <c r="N15" s="10">
        <v>81</v>
      </c>
      <c r="O15" s="10">
        <v>78</v>
      </c>
      <c r="P15" s="7">
        <v>73</v>
      </c>
      <c r="Q15" s="8">
        <v>85</v>
      </c>
      <c r="R15" s="11">
        <v>84</v>
      </c>
      <c r="S15" s="11">
        <v>86</v>
      </c>
      <c r="T15" s="7">
        <v>79</v>
      </c>
      <c r="U15" s="8">
        <v>81</v>
      </c>
      <c r="V15" s="7">
        <v>81</v>
      </c>
      <c r="W15" s="7">
        <v>84</v>
      </c>
      <c r="X15" s="9">
        <v>83</v>
      </c>
      <c r="Y15" s="12">
        <v>85</v>
      </c>
      <c r="Z15" s="9">
        <v>84</v>
      </c>
      <c r="AA15" s="7">
        <v>85</v>
      </c>
      <c r="AB15" s="103">
        <f t="shared" si="0"/>
        <v>8.5866622869872575</v>
      </c>
      <c r="AC15" s="103">
        <f t="shared" si="1"/>
        <v>18.272383533628009</v>
      </c>
      <c r="AD15" s="103">
        <f t="shared" si="2"/>
        <v>8.5866622869872575</v>
      </c>
      <c r="AE15" s="25">
        <f t="shared" si="3"/>
        <v>1</v>
      </c>
      <c r="AF15" s="24" t="str">
        <f>IF('ITERASI 3'!AE15='ITERASI 2'!AF16,"Aman","Berubah")</f>
        <v>Aman</v>
      </c>
    </row>
    <row r="16" spans="1:32" ht="15" thickBot="1" x14ac:dyDescent="0.35">
      <c r="A16" s="43" t="s">
        <v>36</v>
      </c>
      <c r="B16" s="46">
        <v>1</v>
      </c>
      <c r="C16" s="46"/>
      <c r="F16" s="4">
        <v>15</v>
      </c>
      <c r="G16" s="14" t="s">
        <v>36</v>
      </c>
      <c r="H16" s="6">
        <v>88</v>
      </c>
      <c r="I16" s="6">
        <v>94</v>
      </c>
      <c r="J16" s="17">
        <v>80</v>
      </c>
      <c r="K16" s="18">
        <v>80</v>
      </c>
      <c r="L16" s="9">
        <v>80</v>
      </c>
      <c r="M16" s="7">
        <v>81</v>
      </c>
      <c r="N16" s="10">
        <v>75</v>
      </c>
      <c r="O16" s="10">
        <v>73</v>
      </c>
      <c r="P16" s="7">
        <v>78</v>
      </c>
      <c r="Q16" s="8">
        <v>85</v>
      </c>
      <c r="R16" s="11">
        <v>86</v>
      </c>
      <c r="S16" s="11">
        <v>87</v>
      </c>
      <c r="T16" s="7">
        <v>91</v>
      </c>
      <c r="U16" s="8">
        <v>83</v>
      </c>
      <c r="V16" s="7">
        <v>82</v>
      </c>
      <c r="W16" s="7">
        <v>84</v>
      </c>
      <c r="X16" s="9">
        <v>82</v>
      </c>
      <c r="Y16" s="12">
        <v>85</v>
      </c>
      <c r="Z16" s="9">
        <v>85</v>
      </c>
      <c r="AA16" s="7">
        <v>85</v>
      </c>
      <c r="AB16" s="103">
        <f t="shared" si="0"/>
        <v>16.568041525780892</v>
      </c>
      <c r="AC16" s="103">
        <f t="shared" si="1"/>
        <v>16.102173766296275</v>
      </c>
      <c r="AD16" s="103">
        <f t="shared" si="2"/>
        <v>16.102173766296275</v>
      </c>
      <c r="AE16" s="25">
        <f t="shared" si="3"/>
        <v>2</v>
      </c>
      <c r="AF16" s="24" t="str">
        <f>IF('ITERASI 3'!AE16='ITERASI 2'!AF17,"Aman","Berubah")</f>
        <v>Berubah</v>
      </c>
    </row>
    <row r="17" spans="1:32" ht="15" thickBot="1" x14ac:dyDescent="0.35">
      <c r="A17" s="43" t="s">
        <v>37</v>
      </c>
      <c r="B17" s="46">
        <v>1</v>
      </c>
      <c r="C17" s="46"/>
      <c r="F17" s="4">
        <v>16</v>
      </c>
      <c r="G17" s="14" t="s">
        <v>37</v>
      </c>
      <c r="H17" s="9">
        <v>87</v>
      </c>
      <c r="I17" s="6">
        <v>94</v>
      </c>
      <c r="J17" s="7">
        <v>78</v>
      </c>
      <c r="K17" s="8">
        <v>78</v>
      </c>
      <c r="L17" s="9">
        <v>83</v>
      </c>
      <c r="M17" s="7">
        <v>83</v>
      </c>
      <c r="N17" s="10">
        <v>78</v>
      </c>
      <c r="O17" s="10">
        <v>70</v>
      </c>
      <c r="P17" s="7">
        <v>71</v>
      </c>
      <c r="Q17" s="8">
        <v>85</v>
      </c>
      <c r="R17" s="11">
        <v>83</v>
      </c>
      <c r="S17" s="11">
        <v>83</v>
      </c>
      <c r="T17" s="7">
        <v>79</v>
      </c>
      <c r="U17" s="8">
        <v>79</v>
      </c>
      <c r="V17" s="7">
        <v>79</v>
      </c>
      <c r="W17" s="7">
        <v>83</v>
      </c>
      <c r="X17" s="9">
        <v>83</v>
      </c>
      <c r="Y17" s="12">
        <v>85</v>
      </c>
      <c r="Z17" s="9">
        <v>84</v>
      </c>
      <c r="AA17" s="7">
        <v>85</v>
      </c>
      <c r="AB17" s="103">
        <f t="shared" si="0"/>
        <v>10.383048314810649</v>
      </c>
      <c r="AC17" s="103">
        <f t="shared" si="1"/>
        <v>24.151190446849611</v>
      </c>
      <c r="AD17" s="103">
        <f t="shared" si="2"/>
        <v>10.383048314810649</v>
      </c>
      <c r="AE17" s="25">
        <f t="shared" si="3"/>
        <v>1</v>
      </c>
      <c r="AF17" s="24" t="str">
        <f>IF('ITERASI 3'!AE17='ITERASI 2'!AF18,"Aman","Berubah")</f>
        <v>Aman</v>
      </c>
    </row>
    <row r="18" spans="1:32" ht="15" thickBot="1" x14ac:dyDescent="0.35">
      <c r="A18" s="44" t="s">
        <v>38</v>
      </c>
      <c r="B18" s="46">
        <v>1</v>
      </c>
      <c r="C18" s="46"/>
      <c r="F18" s="4">
        <v>17</v>
      </c>
      <c r="G18" s="19" t="s">
        <v>38</v>
      </c>
      <c r="H18" s="9">
        <v>90</v>
      </c>
      <c r="I18" s="6">
        <v>94</v>
      </c>
      <c r="J18" s="7">
        <v>78</v>
      </c>
      <c r="K18" s="8">
        <v>78</v>
      </c>
      <c r="L18" s="9">
        <v>80</v>
      </c>
      <c r="M18" s="7">
        <v>80</v>
      </c>
      <c r="N18" s="10">
        <v>78</v>
      </c>
      <c r="O18" s="10">
        <v>81</v>
      </c>
      <c r="P18" s="7">
        <v>72</v>
      </c>
      <c r="Q18" s="8">
        <v>85</v>
      </c>
      <c r="R18" s="11">
        <v>86</v>
      </c>
      <c r="S18" s="11">
        <v>87</v>
      </c>
      <c r="T18" s="7">
        <v>82</v>
      </c>
      <c r="U18" s="8">
        <v>78</v>
      </c>
      <c r="V18" s="7">
        <v>82</v>
      </c>
      <c r="W18" s="7">
        <v>84</v>
      </c>
      <c r="X18" s="9">
        <v>82</v>
      </c>
      <c r="Y18" s="12">
        <v>85</v>
      </c>
      <c r="Z18" s="9">
        <v>85</v>
      </c>
      <c r="AA18" s="7">
        <v>85</v>
      </c>
      <c r="AB18" s="103">
        <f t="shared" si="0"/>
        <v>8.9721792224631827</v>
      </c>
      <c r="AC18" s="103">
        <f t="shared" si="1"/>
        <v>19.536632258401141</v>
      </c>
      <c r="AD18" s="103">
        <f t="shared" si="2"/>
        <v>8.9721792224631827</v>
      </c>
      <c r="AE18" s="25">
        <f t="shared" si="3"/>
        <v>1</v>
      </c>
      <c r="AF18" s="24" t="str">
        <f>IF('ITERASI 3'!AE18='ITERASI 2'!AF19,"Aman","Berubah")</f>
        <v>Aman</v>
      </c>
    </row>
    <row r="19" spans="1:32" ht="15" thickBot="1" x14ac:dyDescent="0.35">
      <c r="A19" s="43" t="s">
        <v>39</v>
      </c>
      <c r="B19" s="46"/>
      <c r="C19" s="46">
        <v>1</v>
      </c>
      <c r="F19" s="4">
        <v>18</v>
      </c>
      <c r="G19" s="14" t="s">
        <v>39</v>
      </c>
      <c r="H19" s="96">
        <v>92</v>
      </c>
      <c r="I19" s="96">
        <v>94</v>
      </c>
      <c r="J19" s="97">
        <v>80</v>
      </c>
      <c r="K19" s="98">
        <v>80</v>
      </c>
      <c r="L19" s="63">
        <v>82</v>
      </c>
      <c r="M19" s="97">
        <v>83</v>
      </c>
      <c r="N19" s="99">
        <v>82</v>
      </c>
      <c r="O19" s="99">
        <v>78</v>
      </c>
      <c r="P19" s="97">
        <v>87</v>
      </c>
      <c r="Q19" s="98">
        <v>85</v>
      </c>
      <c r="R19" s="100">
        <v>89</v>
      </c>
      <c r="S19" s="100">
        <v>88</v>
      </c>
      <c r="T19" s="97">
        <v>91</v>
      </c>
      <c r="U19" s="98">
        <v>85</v>
      </c>
      <c r="V19" s="97">
        <v>83</v>
      </c>
      <c r="W19" s="97">
        <v>84</v>
      </c>
      <c r="X19" s="63">
        <v>82</v>
      </c>
      <c r="Y19" s="101">
        <v>85</v>
      </c>
      <c r="Z19" s="63">
        <v>87</v>
      </c>
      <c r="AA19" s="97">
        <v>85</v>
      </c>
      <c r="AB19" s="103">
        <f t="shared" si="0"/>
        <v>22.731712852989524</v>
      </c>
      <c r="AC19" s="103">
        <f t="shared" si="1"/>
        <v>7.1049278673326421</v>
      </c>
      <c r="AD19" s="103">
        <f t="shared" si="2"/>
        <v>7.1049278673326421</v>
      </c>
      <c r="AE19" s="25">
        <f t="shared" si="3"/>
        <v>2</v>
      </c>
      <c r="AF19" s="24" t="str">
        <f>IF('ITERASI 3'!AE19='ITERASI 2'!AF20,"Aman","Berubah")</f>
        <v>Aman</v>
      </c>
    </row>
    <row r="20" spans="1:32" ht="15" thickBot="1" x14ac:dyDescent="0.35">
      <c r="A20" s="43" t="s">
        <v>40</v>
      </c>
      <c r="B20" s="46">
        <v>1</v>
      </c>
      <c r="C20" s="46"/>
      <c r="F20" s="4">
        <v>19</v>
      </c>
      <c r="G20" s="14" t="s">
        <v>40</v>
      </c>
      <c r="H20" s="6">
        <v>90</v>
      </c>
      <c r="I20" s="6">
        <v>94</v>
      </c>
      <c r="J20" s="7">
        <v>84</v>
      </c>
      <c r="K20" s="8">
        <v>84</v>
      </c>
      <c r="L20" s="9">
        <v>80</v>
      </c>
      <c r="M20" s="7">
        <v>83</v>
      </c>
      <c r="N20" s="10">
        <v>82</v>
      </c>
      <c r="O20" s="10">
        <v>81</v>
      </c>
      <c r="P20" s="7">
        <v>79</v>
      </c>
      <c r="Q20" s="8">
        <v>80</v>
      </c>
      <c r="R20" s="11">
        <v>86</v>
      </c>
      <c r="S20" s="11">
        <v>87</v>
      </c>
      <c r="T20" s="7">
        <v>80</v>
      </c>
      <c r="U20" s="8">
        <v>80</v>
      </c>
      <c r="V20" s="7">
        <v>83</v>
      </c>
      <c r="W20" s="7">
        <v>84</v>
      </c>
      <c r="X20" s="9">
        <v>81</v>
      </c>
      <c r="Y20" s="12">
        <v>85</v>
      </c>
      <c r="Z20" s="9">
        <v>84</v>
      </c>
      <c r="AA20" s="7">
        <v>85</v>
      </c>
      <c r="AB20" s="103">
        <f t="shared" si="0"/>
        <v>13.721123524304804</v>
      </c>
      <c r="AC20" s="103">
        <f t="shared" si="1"/>
        <v>15.775931034332011</v>
      </c>
      <c r="AD20" s="103">
        <f t="shared" si="2"/>
        <v>13.721123524304804</v>
      </c>
      <c r="AE20" s="25">
        <f t="shared" si="3"/>
        <v>1</v>
      </c>
      <c r="AF20" s="24" t="str">
        <f>IF('ITERASI 3'!AE20='ITERASI 2'!AF21,"Aman","Berubah")</f>
        <v>Aman</v>
      </c>
    </row>
    <row r="21" spans="1:32" ht="15" thickBot="1" x14ac:dyDescent="0.35">
      <c r="A21" s="43" t="s">
        <v>41</v>
      </c>
      <c r="B21" s="46">
        <v>1</v>
      </c>
      <c r="C21" s="46"/>
      <c r="F21" s="4">
        <v>20</v>
      </c>
      <c r="G21" s="14" t="s">
        <v>41</v>
      </c>
      <c r="H21" s="6">
        <v>92</v>
      </c>
      <c r="I21" s="6">
        <v>94</v>
      </c>
      <c r="J21" s="7">
        <v>85</v>
      </c>
      <c r="K21" s="8">
        <v>85</v>
      </c>
      <c r="L21" s="9">
        <v>80</v>
      </c>
      <c r="M21" s="7">
        <v>85</v>
      </c>
      <c r="N21" s="10">
        <v>81</v>
      </c>
      <c r="O21" s="10">
        <v>78</v>
      </c>
      <c r="P21" s="7">
        <v>77</v>
      </c>
      <c r="Q21" s="8">
        <v>85</v>
      </c>
      <c r="R21" s="11">
        <v>89</v>
      </c>
      <c r="S21" s="11">
        <v>86</v>
      </c>
      <c r="T21" s="7">
        <v>78</v>
      </c>
      <c r="U21" s="8">
        <v>79</v>
      </c>
      <c r="V21" s="7">
        <v>87</v>
      </c>
      <c r="W21" s="7">
        <v>84</v>
      </c>
      <c r="X21" s="9">
        <v>83</v>
      </c>
      <c r="Y21" s="12">
        <v>85</v>
      </c>
      <c r="Z21" s="9">
        <v>87</v>
      </c>
      <c r="AA21" s="7">
        <v>85</v>
      </c>
      <c r="AB21" s="103">
        <f t="shared" si="0"/>
        <v>15.225232093721665</v>
      </c>
      <c r="AC21" s="103">
        <f t="shared" si="1"/>
        <v>17.212785945337266</v>
      </c>
      <c r="AD21" s="103">
        <f t="shared" si="2"/>
        <v>15.225232093721665</v>
      </c>
      <c r="AE21" s="25">
        <f t="shared" si="3"/>
        <v>1</v>
      </c>
      <c r="AF21" s="24" t="str">
        <f>IF('ITERASI 3'!AE21='ITERASI 2'!AF22,"Aman","Berubah")</f>
        <v>Aman</v>
      </c>
    </row>
    <row r="22" spans="1:32" ht="15" thickBot="1" x14ac:dyDescent="0.35">
      <c r="A22" s="43" t="s">
        <v>42</v>
      </c>
      <c r="B22" s="46">
        <v>1</v>
      </c>
      <c r="C22" s="46"/>
      <c r="F22" s="4">
        <v>21</v>
      </c>
      <c r="G22" s="14" t="s">
        <v>42</v>
      </c>
      <c r="H22" s="9">
        <v>87</v>
      </c>
      <c r="I22" s="6">
        <v>94</v>
      </c>
      <c r="J22" s="7">
        <v>78</v>
      </c>
      <c r="K22" s="8">
        <v>78</v>
      </c>
      <c r="L22" s="9">
        <v>79</v>
      </c>
      <c r="M22" s="7">
        <v>81</v>
      </c>
      <c r="N22" s="10">
        <v>77</v>
      </c>
      <c r="O22" s="10">
        <v>81</v>
      </c>
      <c r="P22" s="7">
        <v>71</v>
      </c>
      <c r="Q22" s="8">
        <v>80</v>
      </c>
      <c r="R22" s="11">
        <v>85</v>
      </c>
      <c r="S22" s="11">
        <v>83</v>
      </c>
      <c r="T22" s="7">
        <v>77</v>
      </c>
      <c r="U22" s="8">
        <v>79</v>
      </c>
      <c r="V22" s="7">
        <v>81</v>
      </c>
      <c r="W22" s="7">
        <v>83</v>
      </c>
      <c r="X22" s="9">
        <v>82</v>
      </c>
      <c r="Y22" s="12">
        <v>85</v>
      </c>
      <c r="Z22" s="9">
        <v>87</v>
      </c>
      <c r="AA22" s="7">
        <v>85</v>
      </c>
      <c r="AB22" s="103">
        <f t="shared" si="0"/>
        <v>8.864362530770217</v>
      </c>
      <c r="AC22" s="103">
        <f t="shared" si="1"/>
        <v>23.91401262858243</v>
      </c>
      <c r="AD22" s="103">
        <f t="shared" si="2"/>
        <v>8.864362530770217</v>
      </c>
      <c r="AE22" s="25">
        <f t="shared" si="3"/>
        <v>1</v>
      </c>
      <c r="AF22" s="24" t="str">
        <f>IF('ITERASI 3'!AE22='ITERASI 2'!AF23,"Aman","Berubah")</f>
        <v>Aman</v>
      </c>
    </row>
    <row r="23" spans="1:32" ht="15" thickBot="1" x14ac:dyDescent="0.35">
      <c r="A23" s="43" t="s">
        <v>43</v>
      </c>
      <c r="B23" s="46">
        <v>1</v>
      </c>
      <c r="C23" s="46"/>
      <c r="F23" s="4">
        <v>22</v>
      </c>
      <c r="G23" s="14" t="s">
        <v>43</v>
      </c>
      <c r="H23" s="9">
        <v>90</v>
      </c>
      <c r="I23" s="6">
        <v>94</v>
      </c>
      <c r="J23" s="7">
        <v>78</v>
      </c>
      <c r="K23" s="8">
        <v>78</v>
      </c>
      <c r="L23" s="9">
        <v>83</v>
      </c>
      <c r="M23" s="7">
        <v>83</v>
      </c>
      <c r="N23" s="10">
        <v>79</v>
      </c>
      <c r="O23" s="10">
        <v>81</v>
      </c>
      <c r="P23" s="7">
        <v>85</v>
      </c>
      <c r="Q23" s="8">
        <v>85</v>
      </c>
      <c r="R23" s="11">
        <v>84</v>
      </c>
      <c r="S23" s="11">
        <v>86</v>
      </c>
      <c r="T23" s="7">
        <v>78</v>
      </c>
      <c r="U23" s="8">
        <v>78</v>
      </c>
      <c r="V23" s="7">
        <v>81</v>
      </c>
      <c r="W23" s="7">
        <v>83</v>
      </c>
      <c r="X23" s="9">
        <v>83</v>
      </c>
      <c r="Y23" s="12">
        <v>85</v>
      </c>
      <c r="Z23" s="9">
        <v>85</v>
      </c>
      <c r="AA23" s="7">
        <v>85</v>
      </c>
      <c r="AB23" s="103">
        <f t="shared" si="0"/>
        <v>13.868891586790696</v>
      </c>
      <c r="AC23" s="103">
        <f t="shared" si="1"/>
        <v>15.11555490215294</v>
      </c>
      <c r="AD23" s="103">
        <f t="shared" si="2"/>
        <v>13.868891586790696</v>
      </c>
      <c r="AE23" s="25">
        <f t="shared" si="3"/>
        <v>1</v>
      </c>
      <c r="AF23" s="24" t="str">
        <f>IF('ITERASI 3'!AE23='ITERASI 2'!AF24,"Aman","Berubah")</f>
        <v>Aman</v>
      </c>
    </row>
    <row r="24" spans="1:32" ht="15" thickBot="1" x14ac:dyDescent="0.35">
      <c r="A24" s="43" t="s">
        <v>44</v>
      </c>
      <c r="B24" s="46">
        <v>1</v>
      </c>
      <c r="C24" s="46"/>
      <c r="F24" s="4">
        <v>23</v>
      </c>
      <c r="G24" s="14" t="s">
        <v>44</v>
      </c>
      <c r="H24" s="6">
        <v>0</v>
      </c>
      <c r="I24" s="6">
        <v>0</v>
      </c>
      <c r="J24" s="7">
        <v>82</v>
      </c>
      <c r="K24" s="8">
        <v>82</v>
      </c>
      <c r="L24" s="9">
        <v>80</v>
      </c>
      <c r="M24" s="7">
        <v>80</v>
      </c>
      <c r="N24" s="10">
        <v>80</v>
      </c>
      <c r="O24" s="10">
        <v>81</v>
      </c>
      <c r="P24" s="7">
        <v>74</v>
      </c>
      <c r="Q24" s="8">
        <v>85</v>
      </c>
      <c r="R24" s="11">
        <v>89</v>
      </c>
      <c r="S24" s="11">
        <v>86</v>
      </c>
      <c r="T24" s="7">
        <v>79</v>
      </c>
      <c r="U24" s="8">
        <v>76</v>
      </c>
      <c r="V24" s="7">
        <v>83</v>
      </c>
      <c r="W24" s="7">
        <v>84</v>
      </c>
      <c r="X24" s="9">
        <v>81</v>
      </c>
      <c r="Y24" s="12">
        <v>85</v>
      </c>
      <c r="Z24" s="9">
        <v>84</v>
      </c>
      <c r="AA24" s="7">
        <v>85</v>
      </c>
      <c r="AB24" s="103">
        <f t="shared" si="0"/>
        <v>124.32386366632545</v>
      </c>
      <c r="AC24" s="103">
        <f t="shared" si="1"/>
        <v>133.49936329436181</v>
      </c>
      <c r="AD24" s="103">
        <f t="shared" si="2"/>
        <v>124.32386366632545</v>
      </c>
      <c r="AE24" s="25">
        <f t="shared" si="3"/>
        <v>1</v>
      </c>
      <c r="AF24" s="24" t="str">
        <f>IF('ITERASI 3'!AE24='ITERASI 2'!AF25,"Aman","Berubah")</f>
        <v>Aman</v>
      </c>
    </row>
    <row r="25" spans="1:32" ht="15" thickBot="1" x14ac:dyDescent="0.35">
      <c r="A25" s="43" t="s">
        <v>45</v>
      </c>
      <c r="B25" s="46"/>
      <c r="C25" s="46">
        <v>1</v>
      </c>
      <c r="F25" s="27">
        <v>24</v>
      </c>
      <c r="G25" s="28" t="s">
        <v>45</v>
      </c>
      <c r="H25" s="68">
        <v>94</v>
      </c>
      <c r="I25" s="69">
        <v>94</v>
      </c>
      <c r="J25" s="70">
        <v>78</v>
      </c>
      <c r="K25" s="71">
        <v>78</v>
      </c>
      <c r="L25" s="68">
        <v>92</v>
      </c>
      <c r="M25" s="70">
        <v>86</v>
      </c>
      <c r="N25" s="72">
        <v>82</v>
      </c>
      <c r="O25" s="72">
        <v>81</v>
      </c>
      <c r="P25" s="70">
        <v>87</v>
      </c>
      <c r="Q25" s="71">
        <v>85</v>
      </c>
      <c r="R25" s="73">
        <v>90</v>
      </c>
      <c r="S25" s="73">
        <v>88</v>
      </c>
      <c r="T25" s="70">
        <v>85</v>
      </c>
      <c r="U25" s="71">
        <v>86</v>
      </c>
      <c r="V25" s="70">
        <v>84</v>
      </c>
      <c r="W25" s="70">
        <v>85</v>
      </c>
      <c r="X25" s="68">
        <v>83</v>
      </c>
      <c r="Y25" s="74">
        <v>85</v>
      </c>
      <c r="Z25" s="68">
        <v>91</v>
      </c>
      <c r="AA25" s="70">
        <v>85</v>
      </c>
      <c r="AB25" s="103">
        <f t="shared" si="0"/>
        <v>25.329368785599911</v>
      </c>
      <c r="AC25" s="103">
        <f t="shared" si="1"/>
        <v>8.779521627059184</v>
      </c>
      <c r="AD25" s="103">
        <f t="shared" si="2"/>
        <v>8.779521627059184</v>
      </c>
      <c r="AE25" s="25">
        <f t="shared" si="3"/>
        <v>2</v>
      </c>
      <c r="AF25" s="24" t="str">
        <f>IF('ITERASI 3'!AE25='ITERASI 2'!AF26,"Aman","Berubah")</f>
        <v>Aman</v>
      </c>
    </row>
    <row r="26" spans="1:32" ht="15" thickBot="1" x14ac:dyDescent="0.35">
      <c r="A26" s="43" t="s">
        <v>46</v>
      </c>
      <c r="B26" s="46"/>
      <c r="C26" s="46">
        <v>1</v>
      </c>
      <c r="F26" s="4">
        <v>25</v>
      </c>
      <c r="G26" s="14" t="s">
        <v>46</v>
      </c>
      <c r="H26" s="63">
        <v>94</v>
      </c>
      <c r="I26" s="54">
        <v>94</v>
      </c>
      <c r="J26" s="61">
        <v>82</v>
      </c>
      <c r="K26" s="62">
        <v>82</v>
      </c>
      <c r="L26" s="63">
        <v>90</v>
      </c>
      <c r="M26" s="61">
        <v>85</v>
      </c>
      <c r="N26" s="64">
        <v>82</v>
      </c>
      <c r="O26" s="64">
        <v>82</v>
      </c>
      <c r="P26" s="61">
        <v>94</v>
      </c>
      <c r="Q26" s="62">
        <v>85</v>
      </c>
      <c r="R26" s="65">
        <v>90</v>
      </c>
      <c r="S26" s="65">
        <v>88</v>
      </c>
      <c r="T26" s="61">
        <v>96</v>
      </c>
      <c r="U26" s="62">
        <v>88</v>
      </c>
      <c r="V26" s="61">
        <v>87</v>
      </c>
      <c r="W26" s="61">
        <v>85</v>
      </c>
      <c r="X26" s="63">
        <v>83</v>
      </c>
      <c r="Y26" s="66">
        <v>85</v>
      </c>
      <c r="Z26" s="63">
        <v>87</v>
      </c>
      <c r="AA26" s="61">
        <v>85</v>
      </c>
      <c r="AB26" s="103">
        <f t="shared" si="0"/>
        <v>33.941692084197307</v>
      </c>
      <c r="AC26" s="103">
        <f t="shared" si="1"/>
        <v>13.523313203501573</v>
      </c>
      <c r="AD26" s="103">
        <f t="shared" si="2"/>
        <v>13.523313203501573</v>
      </c>
      <c r="AE26" s="25">
        <f t="shared" si="3"/>
        <v>2</v>
      </c>
      <c r="AF26" s="24" t="str">
        <f>IF('ITERASI 3'!AE26='ITERASI 2'!AF27,"Aman","Berubah")</f>
        <v>Aman</v>
      </c>
    </row>
    <row r="27" spans="1:32" ht="15" thickBot="1" x14ac:dyDescent="0.35">
      <c r="A27" s="43" t="s">
        <v>47</v>
      </c>
      <c r="B27" s="46">
        <v>1</v>
      </c>
      <c r="C27" s="46"/>
      <c r="F27" s="4">
        <v>26</v>
      </c>
      <c r="G27" s="14" t="s">
        <v>47</v>
      </c>
      <c r="H27" s="9">
        <v>90</v>
      </c>
      <c r="I27" s="6">
        <v>94</v>
      </c>
      <c r="J27" s="7">
        <v>78</v>
      </c>
      <c r="K27" s="8">
        <v>78</v>
      </c>
      <c r="L27" s="9">
        <v>86</v>
      </c>
      <c r="M27" s="7">
        <v>81</v>
      </c>
      <c r="N27" s="10">
        <v>77</v>
      </c>
      <c r="O27" s="10">
        <v>81</v>
      </c>
      <c r="P27" s="7">
        <v>77</v>
      </c>
      <c r="Q27" s="8">
        <v>85</v>
      </c>
      <c r="R27" s="11">
        <v>84</v>
      </c>
      <c r="S27" s="11">
        <v>86</v>
      </c>
      <c r="T27" s="7">
        <v>76</v>
      </c>
      <c r="U27" s="8">
        <v>73</v>
      </c>
      <c r="V27" s="7">
        <v>84</v>
      </c>
      <c r="W27" s="7">
        <v>83</v>
      </c>
      <c r="X27" s="9">
        <v>83</v>
      </c>
      <c r="Y27" s="12">
        <v>85</v>
      </c>
      <c r="Z27" s="9">
        <v>86</v>
      </c>
      <c r="AA27" s="7">
        <v>85</v>
      </c>
      <c r="AB27" s="103">
        <f t="shared" si="0"/>
        <v>11.195809655677158</v>
      </c>
      <c r="AC27" s="103">
        <f t="shared" si="1"/>
        <v>20.757649192526589</v>
      </c>
      <c r="AD27" s="103">
        <f t="shared" si="2"/>
        <v>11.195809655677158</v>
      </c>
      <c r="AE27" s="25">
        <f t="shared" si="3"/>
        <v>1</v>
      </c>
      <c r="AF27" s="24" t="str">
        <f>IF('ITERASI 3'!AE27='ITERASI 2'!AF28,"Aman","Berubah")</f>
        <v>Aman</v>
      </c>
    </row>
    <row r="28" spans="1:32" ht="15" thickBot="1" x14ac:dyDescent="0.35">
      <c r="A28" s="43" t="s">
        <v>48</v>
      </c>
      <c r="B28" s="46">
        <v>1</v>
      </c>
      <c r="C28" s="46"/>
      <c r="F28" s="4">
        <v>27</v>
      </c>
      <c r="G28" s="14" t="s">
        <v>48</v>
      </c>
      <c r="H28" s="6">
        <v>88</v>
      </c>
      <c r="I28" s="6">
        <v>94</v>
      </c>
      <c r="J28" s="7">
        <v>77</v>
      </c>
      <c r="K28" s="8">
        <v>77</v>
      </c>
      <c r="L28" s="9">
        <v>80</v>
      </c>
      <c r="M28" s="7">
        <v>80</v>
      </c>
      <c r="N28" s="10">
        <v>73</v>
      </c>
      <c r="O28" s="10">
        <v>81</v>
      </c>
      <c r="P28" s="7">
        <v>80</v>
      </c>
      <c r="Q28" s="8">
        <v>85</v>
      </c>
      <c r="R28" s="11">
        <v>84</v>
      </c>
      <c r="S28" s="11">
        <v>83</v>
      </c>
      <c r="T28" s="7">
        <v>75</v>
      </c>
      <c r="U28" s="8">
        <v>74</v>
      </c>
      <c r="V28" s="7">
        <v>81</v>
      </c>
      <c r="W28" s="7">
        <v>83</v>
      </c>
      <c r="X28" s="9">
        <v>83</v>
      </c>
      <c r="Y28" s="12">
        <v>85</v>
      </c>
      <c r="Z28" s="9">
        <v>84</v>
      </c>
      <c r="AA28" s="7">
        <v>85</v>
      </c>
      <c r="AB28" s="103">
        <f t="shared" si="0"/>
        <v>11.946998335597488</v>
      </c>
      <c r="AC28" s="103">
        <f t="shared" si="1"/>
        <v>23.691348631937352</v>
      </c>
      <c r="AD28" s="103">
        <f t="shared" si="2"/>
        <v>11.946998335597488</v>
      </c>
      <c r="AE28" s="25">
        <f t="shared" si="3"/>
        <v>1</v>
      </c>
      <c r="AF28" s="24" t="str">
        <f>IF('ITERASI 3'!AE28='ITERASI 2'!AF29,"Aman","Berubah")</f>
        <v>Aman</v>
      </c>
    </row>
    <row r="29" spans="1:32" ht="15" thickBot="1" x14ac:dyDescent="0.35">
      <c r="A29" s="43" t="s">
        <v>49</v>
      </c>
      <c r="B29" s="46">
        <v>1</v>
      </c>
      <c r="C29" s="46"/>
      <c r="F29" s="4">
        <v>28</v>
      </c>
      <c r="G29" s="14" t="s">
        <v>49</v>
      </c>
      <c r="H29" s="6">
        <v>89</v>
      </c>
      <c r="I29" s="6">
        <v>94</v>
      </c>
      <c r="J29" s="7">
        <v>80</v>
      </c>
      <c r="K29" s="8">
        <v>80</v>
      </c>
      <c r="L29" s="9">
        <v>79</v>
      </c>
      <c r="M29" s="7">
        <v>80</v>
      </c>
      <c r="N29" s="10">
        <v>76</v>
      </c>
      <c r="O29" s="10">
        <v>80</v>
      </c>
      <c r="P29" s="7">
        <v>77</v>
      </c>
      <c r="Q29" s="8">
        <v>85</v>
      </c>
      <c r="R29" s="11">
        <v>84</v>
      </c>
      <c r="S29" s="11">
        <v>84</v>
      </c>
      <c r="T29" s="7">
        <v>77</v>
      </c>
      <c r="U29" s="8">
        <v>72</v>
      </c>
      <c r="V29" s="7">
        <v>81</v>
      </c>
      <c r="W29" s="7">
        <v>83</v>
      </c>
      <c r="X29" s="9">
        <v>83</v>
      </c>
      <c r="Y29" s="12">
        <v>85</v>
      </c>
      <c r="Z29" s="9">
        <v>84</v>
      </c>
      <c r="AA29" s="7">
        <v>85</v>
      </c>
      <c r="AB29" s="103">
        <f t="shared" si="0"/>
        <v>9.7724101428460326</v>
      </c>
      <c r="AC29" s="103">
        <f t="shared" si="1"/>
        <v>23.006086151277444</v>
      </c>
      <c r="AD29" s="103">
        <f t="shared" si="2"/>
        <v>9.7724101428460326</v>
      </c>
      <c r="AE29" s="25">
        <f t="shared" si="3"/>
        <v>1</v>
      </c>
      <c r="AF29" s="24" t="str">
        <f>IF('ITERASI 3'!AE29='ITERASI 2'!AF30,"Aman","Berubah")</f>
        <v>Aman</v>
      </c>
    </row>
    <row r="30" spans="1:32" ht="15" thickBot="1" x14ac:dyDescent="0.35">
      <c r="A30" s="43" t="s">
        <v>50</v>
      </c>
      <c r="B30" s="46"/>
      <c r="C30" s="46">
        <v>1</v>
      </c>
      <c r="F30" s="4">
        <v>29</v>
      </c>
      <c r="G30" s="14" t="s">
        <v>50</v>
      </c>
      <c r="H30" s="54">
        <v>92</v>
      </c>
      <c r="I30" s="54">
        <v>94</v>
      </c>
      <c r="J30" s="61">
        <v>85</v>
      </c>
      <c r="K30" s="62">
        <v>85</v>
      </c>
      <c r="L30" s="63">
        <v>86</v>
      </c>
      <c r="M30" s="61">
        <v>85</v>
      </c>
      <c r="N30" s="64">
        <v>81</v>
      </c>
      <c r="O30" s="64">
        <v>81</v>
      </c>
      <c r="P30" s="61">
        <v>82</v>
      </c>
      <c r="Q30" s="62">
        <v>85</v>
      </c>
      <c r="R30" s="65">
        <v>87</v>
      </c>
      <c r="S30" s="65">
        <v>87</v>
      </c>
      <c r="T30" s="61">
        <v>84</v>
      </c>
      <c r="U30" s="62">
        <v>81</v>
      </c>
      <c r="V30" s="61">
        <v>83</v>
      </c>
      <c r="W30" s="61">
        <v>84</v>
      </c>
      <c r="X30" s="63">
        <v>83</v>
      </c>
      <c r="Y30" s="66">
        <v>85</v>
      </c>
      <c r="Z30" s="63">
        <v>87</v>
      </c>
      <c r="AA30" s="61">
        <v>85</v>
      </c>
      <c r="AB30" s="103">
        <f t="shared" si="0"/>
        <v>17.913252507141621</v>
      </c>
      <c r="AC30" s="103">
        <f t="shared" si="1"/>
        <v>8.7909043903343633</v>
      </c>
      <c r="AD30" s="103">
        <f t="shared" si="2"/>
        <v>8.7909043903343633</v>
      </c>
      <c r="AE30" s="25">
        <f t="shared" si="3"/>
        <v>2</v>
      </c>
      <c r="AF30" s="24" t="str">
        <f>IF('ITERASI 3'!AE30='ITERASI 2'!AF31,"Aman","Berubah")</f>
        <v>Aman</v>
      </c>
    </row>
    <row r="31" spans="1:32" ht="15" thickBot="1" x14ac:dyDescent="0.35">
      <c r="A31" s="43" t="s">
        <v>51</v>
      </c>
      <c r="B31" s="46">
        <v>1</v>
      </c>
      <c r="C31" s="46"/>
      <c r="F31" s="4">
        <v>30</v>
      </c>
      <c r="G31" s="14" t="s">
        <v>51</v>
      </c>
      <c r="H31" s="6">
        <v>90</v>
      </c>
      <c r="I31" s="6">
        <v>94</v>
      </c>
      <c r="J31" s="7">
        <v>80</v>
      </c>
      <c r="K31" s="8">
        <v>80</v>
      </c>
      <c r="L31" s="9">
        <v>83</v>
      </c>
      <c r="M31" s="7">
        <v>82</v>
      </c>
      <c r="N31" s="10">
        <v>82</v>
      </c>
      <c r="O31" s="10">
        <v>81</v>
      </c>
      <c r="P31" s="7">
        <v>73</v>
      </c>
      <c r="Q31" s="8">
        <v>85</v>
      </c>
      <c r="R31" s="11">
        <v>84</v>
      </c>
      <c r="S31" s="11">
        <v>85</v>
      </c>
      <c r="T31" s="7">
        <v>74</v>
      </c>
      <c r="U31" s="8">
        <v>74</v>
      </c>
      <c r="V31" s="7">
        <v>79</v>
      </c>
      <c r="W31" s="7">
        <v>83</v>
      </c>
      <c r="X31" s="9">
        <v>83</v>
      </c>
      <c r="Y31" s="12">
        <v>85</v>
      </c>
      <c r="Z31" s="9">
        <v>84</v>
      </c>
      <c r="AA31" s="7">
        <v>85</v>
      </c>
      <c r="AB31" s="103">
        <f t="shared" si="0"/>
        <v>10.511898020814321</v>
      </c>
      <c r="AC31" s="103">
        <f t="shared" si="1"/>
        <v>23.53890396768719</v>
      </c>
      <c r="AD31" s="103">
        <f t="shared" si="2"/>
        <v>10.511898020814321</v>
      </c>
      <c r="AE31" s="25">
        <f t="shared" si="3"/>
        <v>1</v>
      </c>
      <c r="AF31" s="24" t="str">
        <f>IF('ITERASI 3'!AE31='ITERASI 2'!AF32,"Aman","Berubah")</f>
        <v>Aman</v>
      </c>
    </row>
    <row r="32" spans="1:32" ht="15" thickBot="1" x14ac:dyDescent="0.35">
      <c r="A32" s="43" t="s">
        <v>52</v>
      </c>
      <c r="B32" s="47">
        <v>1</v>
      </c>
      <c r="C32" s="47"/>
      <c r="F32" s="4">
        <v>31</v>
      </c>
      <c r="G32" s="14" t="s">
        <v>52</v>
      </c>
      <c r="H32" s="6">
        <v>90</v>
      </c>
      <c r="I32" s="6">
        <v>94</v>
      </c>
      <c r="J32" s="7">
        <v>80</v>
      </c>
      <c r="K32" s="8">
        <v>80</v>
      </c>
      <c r="L32" s="9">
        <v>80</v>
      </c>
      <c r="M32" s="7">
        <v>80</v>
      </c>
      <c r="N32" s="10">
        <v>78</v>
      </c>
      <c r="O32" s="10">
        <v>80</v>
      </c>
      <c r="P32" s="7">
        <v>80</v>
      </c>
      <c r="Q32" s="8">
        <v>85</v>
      </c>
      <c r="R32" s="11">
        <v>85</v>
      </c>
      <c r="S32" s="11">
        <v>86</v>
      </c>
      <c r="T32" s="7">
        <v>79</v>
      </c>
      <c r="U32" s="8">
        <v>78</v>
      </c>
      <c r="V32" s="7">
        <v>81</v>
      </c>
      <c r="W32" s="7">
        <v>83</v>
      </c>
      <c r="X32" s="9">
        <v>83</v>
      </c>
      <c r="Y32" s="12">
        <v>85</v>
      </c>
      <c r="Z32" s="9">
        <v>85</v>
      </c>
      <c r="AA32" s="7">
        <v>85</v>
      </c>
      <c r="AB32" s="116">
        <f t="shared" si="0"/>
        <v>9.6376664906301546</v>
      </c>
      <c r="AC32" s="116">
        <f t="shared" si="1"/>
        <v>16.488784066752768</v>
      </c>
      <c r="AD32" s="116">
        <f t="shared" si="2"/>
        <v>9.6376664906301546</v>
      </c>
      <c r="AE32" s="26">
        <f t="shared" si="3"/>
        <v>1</v>
      </c>
      <c r="AF32" s="24" t="str">
        <f>IF('ITERASI 3'!AE32='ITERASI 2'!AF33,"Aman","Berubah")</f>
        <v>Aman</v>
      </c>
    </row>
    <row r="33" spans="2:32" x14ac:dyDescent="0.3">
      <c r="AF33" s="24"/>
    </row>
    <row r="34" spans="2:32" x14ac:dyDescent="0.3">
      <c r="B34">
        <f>SUM(B2:B32)</f>
        <v>26</v>
      </c>
      <c r="C34">
        <f>SUM(C2:C32)</f>
        <v>5</v>
      </c>
    </row>
    <row r="35" spans="2:32" x14ac:dyDescent="0.3">
      <c r="B35">
        <f>SUM(B34:C34)</f>
        <v>31</v>
      </c>
    </row>
    <row r="37" spans="2:32" ht="16.2" thickBot="1" x14ac:dyDescent="0.35">
      <c r="F37" s="75" t="s">
        <v>59</v>
      </c>
      <c r="G37" s="76" t="s">
        <v>56</v>
      </c>
      <c r="H37" s="36" t="s">
        <v>2</v>
      </c>
      <c r="I37" s="36" t="s">
        <v>3</v>
      </c>
      <c r="J37" s="36" t="s">
        <v>4</v>
      </c>
      <c r="K37" s="36" t="s">
        <v>5</v>
      </c>
      <c r="L37" s="36" t="s">
        <v>6</v>
      </c>
      <c r="M37" s="36" t="s">
        <v>7</v>
      </c>
      <c r="N37" s="36" t="s">
        <v>8</v>
      </c>
      <c r="O37" s="36" t="s">
        <v>9</v>
      </c>
      <c r="P37" s="36" t="s">
        <v>10</v>
      </c>
      <c r="Q37" s="36" t="s">
        <v>11</v>
      </c>
      <c r="R37" s="36" t="s">
        <v>12</v>
      </c>
      <c r="S37" s="36" t="s">
        <v>13</v>
      </c>
      <c r="T37" s="36" t="s">
        <v>14</v>
      </c>
      <c r="U37" s="36" t="s">
        <v>15</v>
      </c>
      <c r="V37" s="36" t="s">
        <v>16</v>
      </c>
      <c r="W37" s="36" t="s">
        <v>17</v>
      </c>
      <c r="X37" s="36" t="s">
        <v>18</v>
      </c>
      <c r="Y37" s="36" t="s">
        <v>19</v>
      </c>
      <c r="Z37" s="36" t="s">
        <v>20</v>
      </c>
      <c r="AA37" s="81" t="s">
        <v>21</v>
      </c>
    </row>
    <row r="38" spans="2:32" ht="15" thickBot="1" x14ac:dyDescent="0.35">
      <c r="F38" s="77">
        <v>1</v>
      </c>
      <c r="G38" s="28" t="s">
        <v>28</v>
      </c>
      <c r="H38" s="82">
        <f t="shared" ref="H38:AA38" si="4">(SUM(H2:H32)-(H10+H19+H25+H26+H30))/$B$34</f>
        <v>85.92307692307692</v>
      </c>
      <c r="I38" s="82">
        <f t="shared" si="4"/>
        <v>89.461538461538467</v>
      </c>
      <c r="J38" s="82">
        <f t="shared" si="4"/>
        <v>79.115384615384613</v>
      </c>
      <c r="K38" s="82">
        <f t="shared" si="4"/>
        <v>79.115384615384613</v>
      </c>
      <c r="L38" s="82">
        <f t="shared" si="4"/>
        <v>81.34615384615384</v>
      </c>
      <c r="M38" s="82">
        <f t="shared" si="4"/>
        <v>81.307692307692307</v>
      </c>
      <c r="N38" s="82">
        <f t="shared" si="4"/>
        <v>77.692307692307693</v>
      </c>
      <c r="O38" s="82">
        <f t="shared" si="4"/>
        <v>77.538461538461533</v>
      </c>
      <c r="P38" s="82">
        <f t="shared" si="4"/>
        <v>73.57692307692308</v>
      </c>
      <c r="Q38" s="82">
        <f t="shared" si="4"/>
        <v>84.038461538461533</v>
      </c>
      <c r="R38" s="82">
        <f t="shared" si="4"/>
        <v>84.5</v>
      </c>
      <c r="S38" s="82">
        <f t="shared" si="4"/>
        <v>85</v>
      </c>
      <c r="T38" s="82">
        <f t="shared" si="4"/>
        <v>78.34615384615384</v>
      </c>
      <c r="U38" s="82">
        <f t="shared" si="4"/>
        <v>77.57692307692308</v>
      </c>
      <c r="V38" s="82">
        <f t="shared" si="4"/>
        <v>80.961538461538467</v>
      </c>
      <c r="W38" s="82">
        <f t="shared" si="4"/>
        <v>83.192307692307693</v>
      </c>
      <c r="X38" s="82">
        <f t="shared" si="4"/>
        <v>82.461538461538467</v>
      </c>
      <c r="Y38" s="82">
        <f t="shared" si="4"/>
        <v>85</v>
      </c>
      <c r="Z38" s="82">
        <f t="shared" si="4"/>
        <v>84.769230769230774</v>
      </c>
      <c r="AA38" s="82">
        <f t="shared" si="4"/>
        <v>84.92307692307692</v>
      </c>
    </row>
    <row r="39" spans="2:32" x14ac:dyDescent="0.3">
      <c r="F39" s="79">
        <v>2</v>
      </c>
      <c r="G39" s="80" t="s">
        <v>45</v>
      </c>
      <c r="H39" s="83">
        <f t="shared" ref="H39:AA39" si="5">(H10+H19+H25+H26+H30)/$C$34</f>
        <v>92.8</v>
      </c>
      <c r="I39" s="83">
        <f t="shared" si="5"/>
        <v>94</v>
      </c>
      <c r="J39" s="83">
        <f t="shared" si="5"/>
        <v>81</v>
      </c>
      <c r="K39" s="83">
        <f t="shared" si="5"/>
        <v>81</v>
      </c>
      <c r="L39" s="83">
        <f t="shared" si="5"/>
        <v>87</v>
      </c>
      <c r="M39" s="83">
        <f t="shared" si="5"/>
        <v>84.8</v>
      </c>
      <c r="N39" s="83">
        <f t="shared" si="5"/>
        <v>81.2</v>
      </c>
      <c r="O39" s="83">
        <f t="shared" si="5"/>
        <v>80</v>
      </c>
      <c r="P39" s="83">
        <f t="shared" si="5"/>
        <v>85.4</v>
      </c>
      <c r="Q39" s="83">
        <f t="shared" si="5"/>
        <v>85</v>
      </c>
      <c r="R39" s="83">
        <f t="shared" si="5"/>
        <v>88.6</v>
      </c>
      <c r="S39" s="83">
        <f t="shared" si="5"/>
        <v>87.4</v>
      </c>
      <c r="T39" s="83">
        <f t="shared" si="5"/>
        <v>87.8</v>
      </c>
      <c r="U39" s="83">
        <f t="shared" si="5"/>
        <v>84.6</v>
      </c>
      <c r="V39" s="83">
        <f t="shared" si="5"/>
        <v>83.8</v>
      </c>
      <c r="W39" s="83">
        <f t="shared" si="5"/>
        <v>84.4</v>
      </c>
      <c r="X39" s="83">
        <f t="shared" si="5"/>
        <v>82.8</v>
      </c>
      <c r="Y39" s="83">
        <f t="shared" si="5"/>
        <v>85</v>
      </c>
      <c r="Z39" s="83">
        <f t="shared" si="5"/>
        <v>87.2</v>
      </c>
      <c r="AA39" s="83">
        <f t="shared" si="5"/>
        <v>85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934A1-69C3-4302-B1B4-3229D2A895DC}">
  <dimension ref="A1:AJ39"/>
  <sheetViews>
    <sheetView topLeftCell="T1" zoomScale="55" workbookViewId="0">
      <selection activeCell="AD2" sqref="AD2:AD32"/>
    </sheetView>
  </sheetViews>
  <sheetFormatPr defaultRowHeight="14.4" x14ac:dyDescent="0.3"/>
  <cols>
    <col min="1" max="1" width="34.21875" customWidth="1"/>
    <col min="3" max="3" width="16.88671875" customWidth="1"/>
    <col min="6" max="6" width="15.33203125" customWidth="1"/>
    <col min="7" max="7" width="39.21875" customWidth="1"/>
    <col min="8" max="8" width="12" customWidth="1"/>
    <col min="9" max="9" width="13.33203125" customWidth="1"/>
    <col min="10" max="10" width="12.88671875" customWidth="1"/>
    <col min="11" max="11" width="13.5546875" customWidth="1"/>
    <col min="12" max="12" width="13.33203125" customWidth="1"/>
    <col min="13" max="13" width="12.44140625" customWidth="1"/>
    <col min="14" max="14" width="12" customWidth="1"/>
    <col min="15" max="15" width="12.21875" customWidth="1"/>
    <col min="16" max="16" width="15.5546875" customWidth="1"/>
    <col min="17" max="17" width="11.5546875" customWidth="1"/>
    <col min="18" max="18" width="12" customWidth="1"/>
    <col min="19" max="19" width="15.5546875" customWidth="1"/>
    <col min="20" max="20" width="11.77734375" customWidth="1"/>
    <col min="21" max="21" width="13.33203125" customWidth="1"/>
    <col min="22" max="22" width="12.6640625" customWidth="1"/>
    <col min="23" max="23" width="13.5546875" customWidth="1"/>
    <col min="24" max="24" width="12" customWidth="1"/>
    <col min="25" max="25" width="13.77734375" customWidth="1"/>
    <col min="26" max="26" width="12.88671875" customWidth="1"/>
    <col min="27" max="27" width="10.44140625" customWidth="1"/>
    <col min="28" max="29" width="15.88671875" customWidth="1"/>
    <col min="30" max="30" width="18.44140625" customWidth="1"/>
    <col min="31" max="31" width="23.33203125" customWidth="1"/>
    <col min="32" max="32" width="24.5546875" customWidth="1"/>
    <col min="33" max="33" width="26.21875" customWidth="1"/>
    <col min="34" max="34" width="53.88671875" customWidth="1"/>
    <col min="36" max="36" width="8.88671875" customWidth="1"/>
  </cols>
  <sheetData>
    <row r="1" spans="1:36" ht="15" thickBot="1" x14ac:dyDescent="0.35">
      <c r="A1" s="40" t="s">
        <v>1</v>
      </c>
      <c r="B1" s="41" t="s">
        <v>54</v>
      </c>
      <c r="C1" s="41" t="s">
        <v>55</v>
      </c>
      <c r="F1" s="1" t="s">
        <v>0</v>
      </c>
      <c r="G1" s="2" t="s">
        <v>1</v>
      </c>
      <c r="H1" s="3" t="s">
        <v>2</v>
      </c>
      <c r="I1" s="3" t="s">
        <v>3</v>
      </c>
      <c r="J1" s="3" t="s">
        <v>4</v>
      </c>
      <c r="K1" s="3" t="s">
        <v>5</v>
      </c>
      <c r="L1" s="3" t="s">
        <v>6</v>
      </c>
      <c r="M1" s="3" t="s">
        <v>7</v>
      </c>
      <c r="N1" s="3" t="s">
        <v>8</v>
      </c>
      <c r="O1" s="3" t="s">
        <v>9</v>
      </c>
      <c r="P1" s="3" t="s">
        <v>10</v>
      </c>
      <c r="Q1" s="3" t="s">
        <v>11</v>
      </c>
      <c r="R1" s="3" t="s">
        <v>12</v>
      </c>
      <c r="S1" s="3" t="s">
        <v>13</v>
      </c>
      <c r="T1" s="3" t="s">
        <v>14</v>
      </c>
      <c r="U1" s="3" t="s">
        <v>15</v>
      </c>
      <c r="V1" s="3" t="s">
        <v>16</v>
      </c>
      <c r="W1" s="3" t="s">
        <v>17</v>
      </c>
      <c r="X1" s="3" t="s">
        <v>18</v>
      </c>
      <c r="Y1" s="3" t="s">
        <v>19</v>
      </c>
      <c r="Z1" s="3" t="s">
        <v>20</v>
      </c>
      <c r="AA1" s="3" t="s">
        <v>21</v>
      </c>
      <c r="AB1" s="39" t="s">
        <v>54</v>
      </c>
      <c r="AC1" s="39" t="s">
        <v>55</v>
      </c>
      <c r="AD1" s="3" t="s">
        <v>61</v>
      </c>
      <c r="AE1" s="102" t="s">
        <v>60</v>
      </c>
      <c r="AF1" s="39" t="s">
        <v>64</v>
      </c>
      <c r="AH1" s="40" t="s">
        <v>1</v>
      </c>
      <c r="AI1" s="41" t="s">
        <v>54</v>
      </c>
      <c r="AJ1" s="41" t="s">
        <v>55</v>
      </c>
    </row>
    <row r="2" spans="1:36" ht="15" thickBot="1" x14ac:dyDescent="0.35">
      <c r="A2" s="42" t="s">
        <v>22</v>
      </c>
      <c r="B2" s="45">
        <v>1</v>
      </c>
      <c r="C2" s="45"/>
      <c r="F2" s="4">
        <v>1</v>
      </c>
      <c r="G2" s="5" t="s">
        <v>22</v>
      </c>
      <c r="H2" s="6">
        <v>87</v>
      </c>
      <c r="I2" s="6">
        <v>86</v>
      </c>
      <c r="J2" s="7">
        <v>78</v>
      </c>
      <c r="K2" s="8">
        <v>78</v>
      </c>
      <c r="L2" s="9">
        <v>78</v>
      </c>
      <c r="M2" s="7">
        <v>79</v>
      </c>
      <c r="N2" s="10">
        <v>76</v>
      </c>
      <c r="O2" s="10">
        <v>71</v>
      </c>
      <c r="P2" s="7">
        <v>71</v>
      </c>
      <c r="Q2" s="8">
        <v>80</v>
      </c>
      <c r="R2" s="11">
        <v>80</v>
      </c>
      <c r="S2" s="11">
        <v>80</v>
      </c>
      <c r="T2" s="7">
        <v>74</v>
      </c>
      <c r="U2" s="8">
        <v>74</v>
      </c>
      <c r="V2" s="7">
        <v>77</v>
      </c>
      <c r="W2" s="7">
        <v>79</v>
      </c>
      <c r="X2" s="9">
        <v>81</v>
      </c>
      <c r="Y2" s="12">
        <v>85</v>
      </c>
      <c r="Z2" s="9">
        <v>83</v>
      </c>
      <c r="AA2" s="7">
        <v>85</v>
      </c>
      <c r="AB2" s="103">
        <f>SQRT((H2-$H$38)^2 + (I2-$I$38)^2 + (J2-$J$38)^2 + (K2-$K$38)^2 + (L2-$L$38)^2 + (M2-$M$38)^2 + (N2-$N$38)^2 + (O2-$O$38)^2 + (P2-$P$38)^2 + (Q2-$Q$38)^2 + (R2-$R$38)^2 + (S2-$S$38)^2 + (T2-$T$38)^2 + (U2-$U$38)^2 + (V2-$V$38)^2 + (W2-$W$38)^2 + (X2-$X$38)^2 + (Y2-$Y$38)^2 + (Z2-$Z$38)^2 + (AA2-$AA$38)^2)</f>
        <v>14.472705344889741</v>
      </c>
      <c r="AC2" s="103">
        <f>SQRT((H2-$H$39)^2 + (I2-$I$39)^2 + (J2-$J$39)^2 + (K2-$K$39)^2 + (L2-$L$39)^2 + (M2-$M$39)^2 + (N2-$N$39)^2 +(O2-$O$39)^2 + (P2-$P$39)^2 + (Q2-$Q$39)^2 + (R2-$R$39)^2 + (S2-$S$39)^2 + (T2-$T$39)^2 + (U2-$U$39)^2 + (V2-$V$39)^2 + (W2-$W$39)^2 + (X2-$X$39)^2 + (Y2-$Y$39)^2 + (Z2-$Z$39)^2 +(AA2-$AA$39)^2)</f>
        <v>31.481034855219665</v>
      </c>
      <c r="AD2" s="103">
        <f>MIN(AB2:AC2)</f>
        <v>14.472705344889741</v>
      </c>
      <c r="AE2" s="78">
        <f>IF(AND(AB2&lt;AC2),1,2)</f>
        <v>1</v>
      </c>
      <c r="AF2" t="str">
        <f>IF(AE2='ITERASI 3'!AE2,"Aman","Berubah")</f>
        <v>Aman</v>
      </c>
      <c r="AH2" s="42" t="s">
        <v>22</v>
      </c>
      <c r="AI2" s="45">
        <v>1</v>
      </c>
      <c r="AJ2" s="45"/>
    </row>
    <row r="3" spans="1:36" ht="15" thickBot="1" x14ac:dyDescent="0.35">
      <c r="A3" s="43" t="s">
        <v>23</v>
      </c>
      <c r="B3" s="46">
        <v>1</v>
      </c>
      <c r="C3" s="46"/>
      <c r="F3" s="13">
        <v>2</v>
      </c>
      <c r="G3" s="14" t="s">
        <v>23</v>
      </c>
      <c r="H3" s="9">
        <v>87</v>
      </c>
      <c r="I3" s="8">
        <v>86</v>
      </c>
      <c r="J3" s="7">
        <v>78</v>
      </c>
      <c r="K3" s="8">
        <v>78</v>
      </c>
      <c r="L3" s="9">
        <v>79</v>
      </c>
      <c r="M3" s="8">
        <v>80</v>
      </c>
      <c r="N3" s="10">
        <v>75</v>
      </c>
      <c r="O3" s="10">
        <v>73</v>
      </c>
      <c r="P3" s="7">
        <v>71</v>
      </c>
      <c r="Q3" s="8">
        <v>85</v>
      </c>
      <c r="R3" s="11">
        <v>81</v>
      </c>
      <c r="S3" s="11">
        <v>83</v>
      </c>
      <c r="T3" s="7">
        <v>73</v>
      </c>
      <c r="U3" s="8">
        <v>73</v>
      </c>
      <c r="V3" s="7">
        <v>77</v>
      </c>
      <c r="W3" s="7">
        <v>82</v>
      </c>
      <c r="X3" s="9">
        <v>81</v>
      </c>
      <c r="Y3" s="15">
        <v>85</v>
      </c>
      <c r="Z3" s="9">
        <v>84</v>
      </c>
      <c r="AA3" s="8">
        <v>85</v>
      </c>
      <c r="AB3" s="103">
        <f t="shared" ref="AB3:AB32" si="0">SQRT((H3-$H$38)^2 + (I3-$I$38)^2 + (J3-$J$38)^2 + (K3-$K$38)^2 + (L3-$L$38)^2 + (M3-$M$38)^2 + (N3-$N$38)^2 + (O3-$O$38)^2 + (P3-$P$38)^2 + (Q3-$Q$38)^2 + (R3-$R$38)^2 + (S3-$S$38)^2 + (T3-$T$38)^2 + (U3-$U$38)^2 + (V3-$V$38)^2 + (W3-$W$38)^2 + (X3-$X$38)^2 + (Y3-$Y$38)^2 + (Z3-$Z$38)^2 + (AA3-$AA$38)^2)</f>
        <v>11.673011607978468</v>
      </c>
      <c r="AC3" s="103">
        <f t="shared" ref="AC3:AC32" si="1">SQRT((H3-$H$39)^2 + (I3-$I$39)^2 + (J3-$J$39)^2 + (K3-$K$39)^2 + (L3-$L$39)^2 + (M3-$M$39)^2 + (N3-$N$39)^2 +(O3-$O$39)^2 + (P3-$P$39)^2 + (Q3-$Q$39)^2 + (R3-$R$39)^2 + (S3-$S$39)^2 + (T3-$T$39)^2 + (U3-$U$39)^2 + (V3-$V$39)^2 + (W3-$W$39)^2 + (X3-$X$39)^2 + (Y3-$Y$39)^2 + (Z3-$Z$39)^2 +(AA3-$AA$39)^2)</f>
        <v>29.923049458383893</v>
      </c>
      <c r="AD3" s="103">
        <f t="shared" ref="AD3:AD32" si="2">MIN(AB3:AC3)</f>
        <v>11.673011607978468</v>
      </c>
      <c r="AE3" s="78">
        <f t="shared" ref="AE3:AE32" si="3">IF(AND(AB3&lt;AC3),1,2)</f>
        <v>1</v>
      </c>
      <c r="AF3" t="str">
        <f>IF(AE3='ITERASI 3'!AE3,"Aman","Berubah")</f>
        <v>Aman</v>
      </c>
      <c r="AH3" s="43" t="s">
        <v>23</v>
      </c>
      <c r="AI3" s="46">
        <v>1</v>
      </c>
      <c r="AJ3" s="46"/>
    </row>
    <row r="4" spans="1:36" ht="15" thickBot="1" x14ac:dyDescent="0.35">
      <c r="A4" s="43" t="s">
        <v>24</v>
      </c>
      <c r="B4" s="46">
        <v>1</v>
      </c>
      <c r="C4" s="46"/>
      <c r="F4" s="4">
        <v>3</v>
      </c>
      <c r="G4" s="14" t="s">
        <v>24</v>
      </c>
      <c r="H4" s="6">
        <v>92</v>
      </c>
      <c r="I4" s="6">
        <v>94</v>
      </c>
      <c r="J4" s="7">
        <v>78</v>
      </c>
      <c r="K4" s="8">
        <v>78</v>
      </c>
      <c r="L4" s="9">
        <v>81</v>
      </c>
      <c r="M4" s="7">
        <v>83</v>
      </c>
      <c r="N4" s="10">
        <v>78</v>
      </c>
      <c r="O4" s="10">
        <v>78</v>
      </c>
      <c r="P4" s="7">
        <v>73</v>
      </c>
      <c r="Q4" s="8">
        <v>85</v>
      </c>
      <c r="R4" s="11">
        <v>85</v>
      </c>
      <c r="S4" s="11">
        <v>86</v>
      </c>
      <c r="T4" s="7">
        <v>82</v>
      </c>
      <c r="U4" s="8">
        <v>82</v>
      </c>
      <c r="V4" s="7">
        <v>81</v>
      </c>
      <c r="W4" s="7">
        <v>84</v>
      </c>
      <c r="X4" s="9">
        <v>82</v>
      </c>
      <c r="Y4" s="12">
        <v>85</v>
      </c>
      <c r="Z4" s="9">
        <v>86</v>
      </c>
      <c r="AA4" s="7">
        <v>85</v>
      </c>
      <c r="AB4" s="103">
        <f t="shared" si="0"/>
        <v>10.469918815349045</v>
      </c>
      <c r="AC4" s="103">
        <f t="shared" si="1"/>
        <v>15.353247937235372</v>
      </c>
      <c r="AD4" s="103">
        <f t="shared" si="2"/>
        <v>10.469918815349045</v>
      </c>
      <c r="AE4" s="78">
        <f t="shared" si="3"/>
        <v>1</v>
      </c>
      <c r="AF4" t="str">
        <f>IF(AE4='ITERASI 3'!AE4,"Aman","Berubah")</f>
        <v>Aman</v>
      </c>
      <c r="AH4" s="43" t="s">
        <v>24</v>
      </c>
      <c r="AI4" s="46">
        <v>1</v>
      </c>
      <c r="AJ4" s="46"/>
    </row>
    <row r="5" spans="1:36" ht="15" thickBot="1" x14ac:dyDescent="0.35">
      <c r="A5" s="43" t="s">
        <v>25</v>
      </c>
      <c r="B5" s="46">
        <v>1</v>
      </c>
      <c r="C5" s="46"/>
      <c r="F5" s="4">
        <v>4</v>
      </c>
      <c r="G5" s="14" t="s">
        <v>25</v>
      </c>
      <c r="H5" s="6">
        <v>92</v>
      </c>
      <c r="I5" s="6">
        <v>94</v>
      </c>
      <c r="J5" s="7">
        <v>79</v>
      </c>
      <c r="K5" s="8">
        <v>79</v>
      </c>
      <c r="L5" s="9">
        <v>84</v>
      </c>
      <c r="M5" s="7">
        <v>82</v>
      </c>
      <c r="N5" s="10">
        <v>76</v>
      </c>
      <c r="O5" s="10">
        <v>78</v>
      </c>
      <c r="P5" s="7">
        <v>73</v>
      </c>
      <c r="Q5" s="8">
        <v>85</v>
      </c>
      <c r="R5" s="11">
        <v>85</v>
      </c>
      <c r="S5" s="11">
        <v>86</v>
      </c>
      <c r="T5" s="7">
        <v>82</v>
      </c>
      <c r="U5" s="8">
        <v>82</v>
      </c>
      <c r="V5" s="7">
        <v>81</v>
      </c>
      <c r="W5" s="7">
        <v>84</v>
      </c>
      <c r="X5" s="9">
        <v>82</v>
      </c>
      <c r="Y5" s="12">
        <v>85</v>
      </c>
      <c r="Z5" s="9">
        <v>86</v>
      </c>
      <c r="AA5" s="7">
        <v>85</v>
      </c>
      <c r="AB5" s="103">
        <f t="shared" si="0"/>
        <v>10.711638530122267</v>
      </c>
      <c r="AC5" s="103">
        <f t="shared" si="1"/>
        <v>14.912708972178359</v>
      </c>
      <c r="AD5" s="103">
        <f t="shared" si="2"/>
        <v>10.711638530122267</v>
      </c>
      <c r="AE5" s="78">
        <f t="shared" si="3"/>
        <v>1</v>
      </c>
      <c r="AF5" t="str">
        <f>IF(AE5='ITERASI 3'!AE5,"Aman","Berubah")</f>
        <v>Aman</v>
      </c>
      <c r="AH5" s="43" t="s">
        <v>25</v>
      </c>
      <c r="AI5" s="46">
        <v>1</v>
      </c>
      <c r="AJ5" s="46"/>
    </row>
    <row r="6" spans="1:36" ht="15" thickBot="1" x14ac:dyDescent="0.35">
      <c r="A6" s="43" t="s">
        <v>26</v>
      </c>
      <c r="B6" s="46">
        <v>1</v>
      </c>
      <c r="C6" s="46"/>
      <c r="F6" s="4">
        <v>5</v>
      </c>
      <c r="G6" s="14" t="s">
        <v>26</v>
      </c>
      <c r="H6" s="6">
        <v>88</v>
      </c>
      <c r="I6" s="6">
        <v>94</v>
      </c>
      <c r="J6" s="7">
        <v>78</v>
      </c>
      <c r="K6" s="8">
        <v>78</v>
      </c>
      <c r="L6" s="9">
        <v>80</v>
      </c>
      <c r="M6" s="7">
        <v>81</v>
      </c>
      <c r="N6" s="10">
        <v>79</v>
      </c>
      <c r="O6" s="10">
        <v>78</v>
      </c>
      <c r="P6" s="7">
        <v>73</v>
      </c>
      <c r="Q6" s="8">
        <v>85</v>
      </c>
      <c r="R6" s="11">
        <v>86</v>
      </c>
      <c r="S6" s="11">
        <v>86</v>
      </c>
      <c r="T6" s="7">
        <v>80</v>
      </c>
      <c r="U6" s="8">
        <v>81</v>
      </c>
      <c r="V6" s="7">
        <v>84</v>
      </c>
      <c r="W6" s="7">
        <v>84</v>
      </c>
      <c r="X6" s="9">
        <v>84</v>
      </c>
      <c r="Y6" s="12">
        <v>85</v>
      </c>
      <c r="Z6" s="9">
        <v>89</v>
      </c>
      <c r="AA6" s="7">
        <v>85</v>
      </c>
      <c r="AB6" s="103">
        <f t="shared" si="0"/>
        <v>9.2746536323465971</v>
      </c>
      <c r="AC6" s="103">
        <f t="shared" si="1"/>
        <v>17.22562690360563</v>
      </c>
      <c r="AD6" s="103">
        <f t="shared" si="2"/>
        <v>9.2746536323465971</v>
      </c>
      <c r="AE6" s="78">
        <f t="shared" si="3"/>
        <v>1</v>
      </c>
      <c r="AF6" t="str">
        <f>IF(AE6='ITERASI 3'!AE6,"Aman","Berubah")</f>
        <v>Aman</v>
      </c>
      <c r="AH6" s="43" t="s">
        <v>26</v>
      </c>
      <c r="AI6" s="46">
        <v>1</v>
      </c>
      <c r="AJ6" s="46"/>
    </row>
    <row r="7" spans="1:36" ht="15" thickBot="1" x14ac:dyDescent="0.35">
      <c r="A7" s="43" t="s">
        <v>27</v>
      </c>
      <c r="B7" s="46">
        <v>1</v>
      </c>
      <c r="C7" s="46"/>
      <c r="F7" s="4">
        <v>6</v>
      </c>
      <c r="G7" s="14" t="s">
        <v>27</v>
      </c>
      <c r="H7" s="9">
        <v>90</v>
      </c>
      <c r="I7" s="7">
        <v>94</v>
      </c>
      <c r="J7" s="7">
        <v>78</v>
      </c>
      <c r="K7" s="8">
        <v>78</v>
      </c>
      <c r="L7" s="9">
        <v>82</v>
      </c>
      <c r="M7" s="7">
        <v>80</v>
      </c>
      <c r="N7" s="10">
        <v>80</v>
      </c>
      <c r="O7" s="10">
        <v>77</v>
      </c>
      <c r="P7" s="7">
        <v>71</v>
      </c>
      <c r="Q7" s="8">
        <v>85</v>
      </c>
      <c r="R7" s="11">
        <v>84</v>
      </c>
      <c r="S7" s="11">
        <v>86</v>
      </c>
      <c r="T7" s="7">
        <v>79</v>
      </c>
      <c r="U7" s="8">
        <v>79</v>
      </c>
      <c r="V7" s="7">
        <v>79</v>
      </c>
      <c r="W7" s="7">
        <v>84</v>
      </c>
      <c r="X7" s="9">
        <v>83</v>
      </c>
      <c r="Y7" s="12">
        <v>85</v>
      </c>
      <c r="Z7" s="9">
        <v>84</v>
      </c>
      <c r="AA7" s="7">
        <v>85</v>
      </c>
      <c r="AB7" s="103">
        <f t="shared" si="0"/>
        <v>8.1718541347725946</v>
      </c>
      <c r="AC7" s="103">
        <f t="shared" si="1"/>
        <v>19.800392813162961</v>
      </c>
      <c r="AD7" s="103">
        <f t="shared" si="2"/>
        <v>8.1718541347725946</v>
      </c>
      <c r="AE7" s="78">
        <f t="shared" si="3"/>
        <v>1</v>
      </c>
      <c r="AF7" t="str">
        <f>IF(AE7='ITERASI 3'!AE7,"Aman","Berubah")</f>
        <v>Aman</v>
      </c>
      <c r="AH7" s="43" t="s">
        <v>27</v>
      </c>
      <c r="AI7" s="46">
        <v>1</v>
      </c>
      <c r="AJ7" s="46"/>
    </row>
    <row r="8" spans="1:36" ht="15" thickBot="1" x14ac:dyDescent="0.35">
      <c r="A8" s="43" t="s">
        <v>28</v>
      </c>
      <c r="B8" s="46">
        <v>1</v>
      </c>
      <c r="C8" s="46"/>
      <c r="F8" s="27">
        <v>7</v>
      </c>
      <c r="G8" s="28" t="s">
        <v>28</v>
      </c>
      <c r="H8" s="29">
        <v>89</v>
      </c>
      <c r="I8" s="29">
        <v>94</v>
      </c>
      <c r="J8" s="30">
        <v>78</v>
      </c>
      <c r="K8" s="31">
        <v>78</v>
      </c>
      <c r="L8" s="32">
        <v>85</v>
      </c>
      <c r="M8" s="30">
        <v>80</v>
      </c>
      <c r="N8" s="33">
        <v>78</v>
      </c>
      <c r="O8" s="33">
        <v>83</v>
      </c>
      <c r="P8" s="30">
        <v>75</v>
      </c>
      <c r="Q8" s="31">
        <v>85</v>
      </c>
      <c r="R8" s="34">
        <v>85</v>
      </c>
      <c r="S8" s="34">
        <v>86</v>
      </c>
      <c r="T8" s="30">
        <v>78</v>
      </c>
      <c r="U8" s="31">
        <v>78</v>
      </c>
      <c r="V8" s="30">
        <v>80</v>
      </c>
      <c r="W8" s="30">
        <v>84</v>
      </c>
      <c r="X8" s="32">
        <v>83</v>
      </c>
      <c r="Y8" s="35">
        <v>85</v>
      </c>
      <c r="Z8" s="32">
        <v>84</v>
      </c>
      <c r="AA8" s="30">
        <v>85</v>
      </c>
      <c r="AB8" s="103">
        <f t="shared" si="0"/>
        <v>9.2249227639043081</v>
      </c>
      <c r="AC8" s="103">
        <f t="shared" si="1"/>
        <v>18.121503494160986</v>
      </c>
      <c r="AD8" s="103">
        <f t="shared" si="2"/>
        <v>9.2249227639043081</v>
      </c>
      <c r="AE8" s="78">
        <f t="shared" si="3"/>
        <v>1</v>
      </c>
      <c r="AF8" t="str">
        <f>IF(AE8='ITERASI 3'!AE8,"Aman","Berubah")</f>
        <v>Aman</v>
      </c>
      <c r="AH8" s="43" t="s">
        <v>28</v>
      </c>
      <c r="AI8" s="46">
        <v>1</v>
      </c>
      <c r="AJ8" s="46"/>
    </row>
    <row r="9" spans="1:36" ht="15" thickBot="1" x14ac:dyDescent="0.35">
      <c r="A9" s="43" t="s">
        <v>29</v>
      </c>
      <c r="B9" s="46">
        <v>1</v>
      </c>
      <c r="C9" s="46"/>
      <c r="F9" s="4">
        <v>8</v>
      </c>
      <c r="G9" s="14" t="s">
        <v>29</v>
      </c>
      <c r="H9" s="6">
        <v>86</v>
      </c>
      <c r="I9" s="6">
        <v>86</v>
      </c>
      <c r="J9" s="7">
        <v>78</v>
      </c>
      <c r="K9" s="8">
        <v>78</v>
      </c>
      <c r="L9" s="9">
        <v>78</v>
      </c>
      <c r="M9" s="7">
        <v>79</v>
      </c>
      <c r="N9" s="10">
        <v>72</v>
      </c>
      <c r="O9" s="10">
        <v>71</v>
      </c>
      <c r="P9" s="7">
        <v>53</v>
      </c>
      <c r="Q9" s="8">
        <v>80</v>
      </c>
      <c r="R9" s="11">
        <v>80</v>
      </c>
      <c r="S9" s="11">
        <v>80</v>
      </c>
      <c r="T9" s="7">
        <v>72</v>
      </c>
      <c r="U9" s="8">
        <v>71</v>
      </c>
      <c r="V9" s="7">
        <v>77</v>
      </c>
      <c r="W9" s="7">
        <v>79</v>
      </c>
      <c r="X9" s="9">
        <v>81</v>
      </c>
      <c r="Y9" s="12">
        <v>85</v>
      </c>
      <c r="Z9" s="9">
        <v>83</v>
      </c>
      <c r="AA9" s="7">
        <v>83</v>
      </c>
      <c r="AB9" s="103">
        <f t="shared" si="0"/>
        <v>26.479033214979744</v>
      </c>
      <c r="AC9" s="103">
        <f t="shared" si="1"/>
        <v>44.561443224184536</v>
      </c>
      <c r="AD9" s="103">
        <f t="shared" si="2"/>
        <v>26.479033214979744</v>
      </c>
      <c r="AE9" s="78">
        <f t="shared" si="3"/>
        <v>1</v>
      </c>
      <c r="AF9" t="str">
        <f>IF(AE9='ITERASI 3'!AE9,"Aman","Berubah")</f>
        <v>Aman</v>
      </c>
      <c r="AH9" s="43" t="s">
        <v>29</v>
      </c>
      <c r="AI9" s="46">
        <v>1</v>
      </c>
      <c r="AJ9" s="46"/>
    </row>
    <row r="10" spans="1:36" ht="15" thickBot="1" x14ac:dyDescent="0.35">
      <c r="A10" s="43" t="s">
        <v>30</v>
      </c>
      <c r="B10" s="46"/>
      <c r="C10" s="46">
        <v>1</v>
      </c>
      <c r="F10" s="4">
        <v>9</v>
      </c>
      <c r="G10" s="14" t="s">
        <v>30</v>
      </c>
      <c r="H10" s="54">
        <v>92</v>
      </c>
      <c r="I10" s="54">
        <v>94</v>
      </c>
      <c r="J10" s="61">
        <v>80</v>
      </c>
      <c r="K10" s="62">
        <v>80</v>
      </c>
      <c r="L10" s="63">
        <v>85</v>
      </c>
      <c r="M10" s="61">
        <v>85</v>
      </c>
      <c r="N10" s="64">
        <v>79</v>
      </c>
      <c r="O10" s="64">
        <v>78</v>
      </c>
      <c r="P10" s="61">
        <v>77</v>
      </c>
      <c r="Q10" s="62">
        <v>85</v>
      </c>
      <c r="R10" s="65">
        <v>87</v>
      </c>
      <c r="S10" s="65">
        <v>86</v>
      </c>
      <c r="T10" s="61">
        <v>83</v>
      </c>
      <c r="U10" s="62">
        <v>83</v>
      </c>
      <c r="V10" s="61">
        <v>82</v>
      </c>
      <c r="W10" s="61">
        <v>84</v>
      </c>
      <c r="X10" s="63">
        <v>83</v>
      </c>
      <c r="Y10" s="66">
        <v>85</v>
      </c>
      <c r="Z10" s="63">
        <v>84</v>
      </c>
      <c r="AA10" s="61">
        <v>85</v>
      </c>
      <c r="AB10" s="103">
        <f t="shared" si="0"/>
        <v>13.144550201509368</v>
      </c>
      <c r="AC10" s="103">
        <f t="shared" si="1"/>
        <v>10.002777392082436</v>
      </c>
      <c r="AD10" s="103">
        <f t="shared" si="2"/>
        <v>10.002777392082436</v>
      </c>
      <c r="AE10" s="78">
        <f t="shared" si="3"/>
        <v>2</v>
      </c>
      <c r="AF10" t="str">
        <f>IF(AE10='ITERASI 3'!AE10,"Aman","Berubah")</f>
        <v>Aman</v>
      </c>
      <c r="AH10" s="43" t="s">
        <v>30</v>
      </c>
      <c r="AI10" s="46"/>
      <c r="AJ10" s="46">
        <v>1</v>
      </c>
    </row>
    <row r="11" spans="1:36" ht="15" thickBot="1" x14ac:dyDescent="0.35">
      <c r="A11" s="43" t="s">
        <v>31</v>
      </c>
      <c r="B11" s="46">
        <v>1</v>
      </c>
      <c r="C11" s="46"/>
      <c r="F11" s="4">
        <v>10</v>
      </c>
      <c r="G11" s="14" t="s">
        <v>31</v>
      </c>
      <c r="H11" s="86">
        <v>89</v>
      </c>
      <c r="I11" s="104">
        <v>94</v>
      </c>
      <c r="J11" s="84">
        <v>78</v>
      </c>
      <c r="K11" s="85">
        <v>78</v>
      </c>
      <c r="L11" s="86">
        <v>81</v>
      </c>
      <c r="M11" s="84">
        <v>80</v>
      </c>
      <c r="N11" s="87">
        <v>76</v>
      </c>
      <c r="O11" s="87">
        <v>73</v>
      </c>
      <c r="P11" s="84">
        <v>71</v>
      </c>
      <c r="Q11" s="85">
        <v>85</v>
      </c>
      <c r="R11" s="88">
        <v>83</v>
      </c>
      <c r="S11" s="88">
        <v>84</v>
      </c>
      <c r="T11" s="84">
        <v>78</v>
      </c>
      <c r="U11" s="85">
        <v>78</v>
      </c>
      <c r="V11" s="84">
        <v>79</v>
      </c>
      <c r="W11" s="84">
        <v>83</v>
      </c>
      <c r="X11" s="86">
        <v>83</v>
      </c>
      <c r="Y11" s="89">
        <v>85</v>
      </c>
      <c r="Z11" s="86">
        <v>84</v>
      </c>
      <c r="AA11" s="84">
        <v>85</v>
      </c>
      <c r="AB11" s="103">
        <f t="shared" si="0"/>
        <v>8.7578079449140667</v>
      </c>
      <c r="AC11" s="103">
        <f t="shared" si="1"/>
        <v>22.480856053293184</v>
      </c>
      <c r="AD11" s="103">
        <f t="shared" si="2"/>
        <v>8.7578079449140667</v>
      </c>
      <c r="AE11" s="78">
        <f t="shared" si="3"/>
        <v>1</v>
      </c>
      <c r="AF11" t="str">
        <f>IF(AE11='ITERASI 3'!AE11,"Aman","Berubah")</f>
        <v>Aman</v>
      </c>
      <c r="AH11" s="43" t="s">
        <v>31</v>
      </c>
      <c r="AI11" s="46">
        <v>1</v>
      </c>
      <c r="AJ11" s="46"/>
    </row>
    <row r="12" spans="1:36" ht="15" thickBot="1" x14ac:dyDescent="0.35">
      <c r="A12" s="43" t="s">
        <v>32</v>
      </c>
      <c r="B12" s="46">
        <v>1</v>
      </c>
      <c r="C12" s="46"/>
      <c r="F12" s="4">
        <v>11</v>
      </c>
      <c r="G12" s="14" t="s">
        <v>32</v>
      </c>
      <c r="H12" s="104">
        <v>92</v>
      </c>
      <c r="I12" s="104">
        <v>94</v>
      </c>
      <c r="J12" s="84">
        <v>80</v>
      </c>
      <c r="K12" s="85">
        <v>80</v>
      </c>
      <c r="L12" s="86">
        <v>87</v>
      </c>
      <c r="M12" s="84">
        <v>84</v>
      </c>
      <c r="N12" s="87">
        <v>79</v>
      </c>
      <c r="O12" s="87">
        <v>78</v>
      </c>
      <c r="P12" s="84">
        <v>73</v>
      </c>
      <c r="Q12" s="85">
        <v>85</v>
      </c>
      <c r="R12" s="88">
        <v>85</v>
      </c>
      <c r="S12" s="88">
        <v>86</v>
      </c>
      <c r="T12" s="84">
        <v>82</v>
      </c>
      <c r="U12" s="85">
        <v>80</v>
      </c>
      <c r="V12" s="84">
        <v>83</v>
      </c>
      <c r="W12" s="84">
        <v>84</v>
      </c>
      <c r="X12" s="86">
        <v>83</v>
      </c>
      <c r="Y12" s="89">
        <v>85</v>
      </c>
      <c r="Z12" s="86">
        <v>85</v>
      </c>
      <c r="AA12" s="84">
        <v>85</v>
      </c>
      <c r="AB12" s="103">
        <f t="shared" si="0"/>
        <v>11.587027228758892</v>
      </c>
      <c r="AC12" s="103">
        <f t="shared" si="1"/>
        <v>14.284801558144082</v>
      </c>
      <c r="AD12" s="103">
        <f t="shared" si="2"/>
        <v>11.587027228758892</v>
      </c>
      <c r="AE12" s="78">
        <f t="shared" si="3"/>
        <v>1</v>
      </c>
      <c r="AF12" t="str">
        <f>IF(AE12='ITERASI 3'!AE12,"Aman","Berubah")</f>
        <v>Aman</v>
      </c>
      <c r="AH12" s="43" t="s">
        <v>32</v>
      </c>
      <c r="AI12" s="46">
        <v>1</v>
      </c>
      <c r="AJ12" s="46"/>
    </row>
    <row r="13" spans="1:36" ht="15" thickBot="1" x14ac:dyDescent="0.35">
      <c r="A13" s="43" t="s">
        <v>33</v>
      </c>
      <c r="B13" s="46">
        <v>1</v>
      </c>
      <c r="C13" s="46"/>
      <c r="F13" s="4">
        <v>12</v>
      </c>
      <c r="G13" s="14" t="s">
        <v>33</v>
      </c>
      <c r="H13" s="86">
        <v>90</v>
      </c>
      <c r="I13" s="104">
        <v>94</v>
      </c>
      <c r="J13" s="84">
        <v>78</v>
      </c>
      <c r="K13" s="85">
        <v>78</v>
      </c>
      <c r="L13" s="86">
        <v>81</v>
      </c>
      <c r="M13" s="84">
        <v>80</v>
      </c>
      <c r="N13" s="87">
        <v>73</v>
      </c>
      <c r="O13" s="87">
        <v>71</v>
      </c>
      <c r="P13" s="84">
        <v>70</v>
      </c>
      <c r="Q13" s="85">
        <v>80</v>
      </c>
      <c r="R13" s="88">
        <v>84</v>
      </c>
      <c r="S13" s="88">
        <v>86</v>
      </c>
      <c r="T13" s="84">
        <v>74</v>
      </c>
      <c r="U13" s="85">
        <v>76</v>
      </c>
      <c r="V13" s="84">
        <v>82</v>
      </c>
      <c r="W13" s="84">
        <v>84</v>
      </c>
      <c r="X13" s="86">
        <v>83</v>
      </c>
      <c r="Y13" s="89">
        <v>85</v>
      </c>
      <c r="Z13" s="86">
        <v>84</v>
      </c>
      <c r="AA13" s="84">
        <v>85</v>
      </c>
      <c r="AB13" s="103">
        <f t="shared" si="0"/>
        <v>12.659352274109446</v>
      </c>
      <c r="AC13" s="103">
        <f t="shared" si="1"/>
        <v>26.527763234434634</v>
      </c>
      <c r="AD13" s="103">
        <f t="shared" si="2"/>
        <v>12.659352274109446</v>
      </c>
      <c r="AE13" s="78">
        <f t="shared" si="3"/>
        <v>1</v>
      </c>
      <c r="AF13" t="str">
        <f>IF(AE13='ITERASI 3'!AE13,"Aman","Berubah")</f>
        <v>Aman</v>
      </c>
      <c r="AH13" s="43" t="s">
        <v>33</v>
      </c>
      <c r="AI13" s="46">
        <v>1</v>
      </c>
      <c r="AJ13" s="46"/>
    </row>
    <row r="14" spans="1:36" ht="15" thickBot="1" x14ac:dyDescent="0.35">
      <c r="A14" s="43" t="s">
        <v>34</v>
      </c>
      <c r="B14" s="46">
        <v>1</v>
      </c>
      <c r="C14" s="46"/>
      <c r="F14" s="4">
        <v>13</v>
      </c>
      <c r="G14" s="14" t="s">
        <v>34</v>
      </c>
      <c r="H14" s="104">
        <v>92</v>
      </c>
      <c r="I14" s="104">
        <v>94</v>
      </c>
      <c r="J14" s="84">
        <v>80</v>
      </c>
      <c r="K14" s="85">
        <v>80</v>
      </c>
      <c r="L14" s="86">
        <v>81</v>
      </c>
      <c r="M14" s="84">
        <v>85</v>
      </c>
      <c r="N14" s="87">
        <v>81</v>
      </c>
      <c r="O14" s="87">
        <v>78</v>
      </c>
      <c r="P14" s="84">
        <v>72</v>
      </c>
      <c r="Q14" s="85">
        <v>85</v>
      </c>
      <c r="R14" s="88">
        <v>86</v>
      </c>
      <c r="S14" s="88">
        <v>86</v>
      </c>
      <c r="T14" s="84">
        <v>79</v>
      </c>
      <c r="U14" s="85">
        <v>79</v>
      </c>
      <c r="V14" s="84">
        <v>80</v>
      </c>
      <c r="W14" s="84">
        <v>84</v>
      </c>
      <c r="X14" s="86">
        <v>83</v>
      </c>
      <c r="Y14" s="89">
        <v>85</v>
      </c>
      <c r="Z14" s="86">
        <v>84</v>
      </c>
      <c r="AA14" s="84">
        <v>85</v>
      </c>
      <c r="AB14" s="103">
        <f t="shared" si="0"/>
        <v>9.9468185868648504</v>
      </c>
      <c r="AC14" s="103">
        <f t="shared" si="1"/>
        <v>17.815411555417089</v>
      </c>
      <c r="AD14" s="103">
        <f t="shared" si="2"/>
        <v>9.9468185868648504</v>
      </c>
      <c r="AE14" s="78">
        <f t="shared" si="3"/>
        <v>1</v>
      </c>
      <c r="AF14" t="str">
        <f>IF(AE14='ITERASI 3'!AE14,"Aman","Berubah")</f>
        <v>Aman</v>
      </c>
      <c r="AH14" s="43" t="s">
        <v>34</v>
      </c>
      <c r="AI14" s="46">
        <v>1</v>
      </c>
      <c r="AJ14" s="46"/>
    </row>
    <row r="15" spans="1:36" ht="15" thickBot="1" x14ac:dyDescent="0.35">
      <c r="A15" s="43" t="s">
        <v>35</v>
      </c>
      <c r="B15" s="46">
        <v>1</v>
      </c>
      <c r="C15" s="46"/>
      <c r="F15" s="16">
        <v>14</v>
      </c>
      <c r="G15" s="14" t="s">
        <v>35</v>
      </c>
      <c r="H15" s="86">
        <v>89</v>
      </c>
      <c r="I15" s="104">
        <v>94</v>
      </c>
      <c r="J15" s="84">
        <v>78</v>
      </c>
      <c r="K15" s="85">
        <v>78</v>
      </c>
      <c r="L15" s="86">
        <v>85</v>
      </c>
      <c r="M15" s="84">
        <v>82</v>
      </c>
      <c r="N15" s="87">
        <v>81</v>
      </c>
      <c r="O15" s="87">
        <v>78</v>
      </c>
      <c r="P15" s="84">
        <v>73</v>
      </c>
      <c r="Q15" s="85">
        <v>85</v>
      </c>
      <c r="R15" s="88">
        <v>84</v>
      </c>
      <c r="S15" s="88">
        <v>86</v>
      </c>
      <c r="T15" s="84">
        <v>79</v>
      </c>
      <c r="U15" s="85">
        <v>81</v>
      </c>
      <c r="V15" s="84">
        <v>81</v>
      </c>
      <c r="W15" s="84">
        <v>84</v>
      </c>
      <c r="X15" s="86">
        <v>83</v>
      </c>
      <c r="Y15" s="89">
        <v>85</v>
      </c>
      <c r="Z15" s="86">
        <v>84</v>
      </c>
      <c r="AA15" s="84">
        <v>85</v>
      </c>
      <c r="AB15" s="103">
        <f t="shared" si="0"/>
        <v>8.7760583407358883</v>
      </c>
      <c r="AC15" s="103">
        <f t="shared" si="1"/>
        <v>16.982016631981278</v>
      </c>
      <c r="AD15" s="103">
        <f t="shared" si="2"/>
        <v>8.7760583407358883</v>
      </c>
      <c r="AE15" s="78">
        <f t="shared" si="3"/>
        <v>1</v>
      </c>
      <c r="AF15" t="str">
        <f>IF(AE15='ITERASI 3'!AE15,"Aman","Berubah")</f>
        <v>Aman</v>
      </c>
      <c r="AH15" s="43" t="s">
        <v>35</v>
      </c>
      <c r="AI15" s="46">
        <v>1</v>
      </c>
      <c r="AJ15" s="46"/>
    </row>
    <row r="16" spans="1:36" ht="15" thickBot="1" x14ac:dyDescent="0.35">
      <c r="A16" s="43" t="s">
        <v>36</v>
      </c>
      <c r="B16" s="46"/>
      <c r="C16" s="46">
        <v>1</v>
      </c>
      <c r="F16" s="4">
        <v>15</v>
      </c>
      <c r="G16" s="14" t="s">
        <v>36</v>
      </c>
      <c r="H16" s="54">
        <v>88</v>
      </c>
      <c r="I16" s="54">
        <v>94</v>
      </c>
      <c r="J16" s="107">
        <v>80</v>
      </c>
      <c r="K16" s="108">
        <v>80</v>
      </c>
      <c r="L16" s="63">
        <v>80</v>
      </c>
      <c r="M16" s="61">
        <v>81</v>
      </c>
      <c r="N16" s="64">
        <v>75</v>
      </c>
      <c r="O16" s="64">
        <v>73</v>
      </c>
      <c r="P16" s="61">
        <v>78</v>
      </c>
      <c r="Q16" s="62">
        <v>85</v>
      </c>
      <c r="R16" s="65">
        <v>86</v>
      </c>
      <c r="S16" s="65">
        <v>87</v>
      </c>
      <c r="T16" s="61">
        <v>91</v>
      </c>
      <c r="U16" s="62">
        <v>83</v>
      </c>
      <c r="V16" s="61">
        <v>82</v>
      </c>
      <c r="W16" s="61">
        <v>84</v>
      </c>
      <c r="X16" s="63">
        <v>82</v>
      </c>
      <c r="Y16" s="66">
        <v>85</v>
      </c>
      <c r="Z16" s="63">
        <v>85</v>
      </c>
      <c r="AA16" s="61">
        <v>85</v>
      </c>
      <c r="AB16" s="103">
        <f t="shared" si="0"/>
        <v>17.230763186812123</v>
      </c>
      <c r="AC16" s="103">
        <f t="shared" si="1"/>
        <v>13.41847813858023</v>
      </c>
      <c r="AD16" s="103">
        <f t="shared" si="2"/>
        <v>13.41847813858023</v>
      </c>
      <c r="AE16" s="78">
        <f t="shared" si="3"/>
        <v>2</v>
      </c>
      <c r="AF16" t="str">
        <f>IF(AE16='ITERASI 3'!AE16,"Aman","Berubah")</f>
        <v>Aman</v>
      </c>
      <c r="AH16" s="43" t="s">
        <v>36</v>
      </c>
      <c r="AI16" s="46"/>
      <c r="AJ16" s="46">
        <v>1</v>
      </c>
    </row>
    <row r="17" spans="1:36" ht="15" thickBot="1" x14ac:dyDescent="0.35">
      <c r="A17" s="43" t="s">
        <v>37</v>
      </c>
      <c r="B17" s="46">
        <v>1</v>
      </c>
      <c r="C17" s="46"/>
      <c r="F17" s="4">
        <v>16</v>
      </c>
      <c r="G17" s="14" t="s">
        <v>37</v>
      </c>
      <c r="H17" s="86">
        <v>87</v>
      </c>
      <c r="I17" s="104">
        <v>94</v>
      </c>
      <c r="J17" s="84">
        <v>78</v>
      </c>
      <c r="K17" s="85">
        <v>78</v>
      </c>
      <c r="L17" s="86">
        <v>83</v>
      </c>
      <c r="M17" s="84">
        <v>83</v>
      </c>
      <c r="N17" s="87">
        <v>78</v>
      </c>
      <c r="O17" s="87">
        <v>70</v>
      </c>
      <c r="P17" s="84">
        <v>71</v>
      </c>
      <c r="Q17" s="85">
        <v>85</v>
      </c>
      <c r="R17" s="88">
        <v>83</v>
      </c>
      <c r="S17" s="88">
        <v>83</v>
      </c>
      <c r="T17" s="84">
        <v>79</v>
      </c>
      <c r="U17" s="85">
        <v>79</v>
      </c>
      <c r="V17" s="84">
        <v>79</v>
      </c>
      <c r="W17" s="84">
        <v>83</v>
      </c>
      <c r="X17" s="86">
        <v>83</v>
      </c>
      <c r="Y17" s="89">
        <v>85</v>
      </c>
      <c r="Z17" s="86">
        <v>84</v>
      </c>
      <c r="AA17" s="84">
        <v>85</v>
      </c>
      <c r="AB17" s="103">
        <f t="shared" si="0"/>
        <v>10.587690966400558</v>
      </c>
      <c r="AC17" s="103">
        <f t="shared" si="1"/>
        <v>22.309688976366793</v>
      </c>
      <c r="AD17" s="103">
        <f t="shared" si="2"/>
        <v>10.587690966400558</v>
      </c>
      <c r="AE17" s="78">
        <f t="shared" si="3"/>
        <v>1</v>
      </c>
      <c r="AF17" t="str">
        <f>IF(AE17='ITERASI 3'!AE17,"Aman","Berubah")</f>
        <v>Aman</v>
      </c>
      <c r="AH17" s="43" t="s">
        <v>37</v>
      </c>
      <c r="AI17" s="46">
        <v>1</v>
      </c>
      <c r="AJ17" s="46"/>
    </row>
    <row r="18" spans="1:36" ht="15" thickBot="1" x14ac:dyDescent="0.35">
      <c r="A18" s="44" t="s">
        <v>38</v>
      </c>
      <c r="B18" s="46">
        <v>1</v>
      </c>
      <c r="C18" s="46"/>
      <c r="F18" s="4">
        <v>17</v>
      </c>
      <c r="G18" s="19" t="s">
        <v>38</v>
      </c>
      <c r="H18" s="86">
        <v>90</v>
      </c>
      <c r="I18" s="104">
        <v>94</v>
      </c>
      <c r="J18" s="84">
        <v>78</v>
      </c>
      <c r="K18" s="85">
        <v>78</v>
      </c>
      <c r="L18" s="86">
        <v>80</v>
      </c>
      <c r="M18" s="84">
        <v>80</v>
      </c>
      <c r="N18" s="87">
        <v>78</v>
      </c>
      <c r="O18" s="87">
        <v>81</v>
      </c>
      <c r="P18" s="84">
        <v>72</v>
      </c>
      <c r="Q18" s="85">
        <v>85</v>
      </c>
      <c r="R18" s="88">
        <v>86</v>
      </c>
      <c r="S18" s="88">
        <v>87</v>
      </c>
      <c r="T18" s="84">
        <v>82</v>
      </c>
      <c r="U18" s="85">
        <v>78</v>
      </c>
      <c r="V18" s="84">
        <v>82</v>
      </c>
      <c r="W18" s="84">
        <v>84</v>
      </c>
      <c r="X18" s="86">
        <v>82</v>
      </c>
      <c r="Y18" s="89">
        <v>85</v>
      </c>
      <c r="Z18" s="86">
        <v>85</v>
      </c>
      <c r="AA18" s="84">
        <v>85</v>
      </c>
      <c r="AB18" s="103">
        <f t="shared" si="0"/>
        <v>9.2746536323465971</v>
      </c>
      <c r="AC18" s="103">
        <f t="shared" si="1"/>
        <v>17.890096577591624</v>
      </c>
      <c r="AD18" s="103">
        <f t="shared" si="2"/>
        <v>9.2746536323465971</v>
      </c>
      <c r="AE18" s="78">
        <f t="shared" si="3"/>
        <v>1</v>
      </c>
      <c r="AF18" t="str">
        <f>IF(AE18='ITERASI 3'!AE18,"Aman","Berubah")</f>
        <v>Aman</v>
      </c>
      <c r="AH18" s="44" t="s">
        <v>38</v>
      </c>
      <c r="AI18" s="46">
        <v>1</v>
      </c>
      <c r="AJ18" s="46"/>
    </row>
    <row r="19" spans="1:36" ht="15" thickBot="1" x14ac:dyDescent="0.35">
      <c r="A19" s="43" t="s">
        <v>39</v>
      </c>
      <c r="B19" s="46"/>
      <c r="C19" s="46">
        <v>1</v>
      </c>
      <c r="F19" s="4">
        <v>18</v>
      </c>
      <c r="G19" s="14" t="s">
        <v>39</v>
      </c>
      <c r="H19" s="96">
        <v>92</v>
      </c>
      <c r="I19" s="96">
        <v>94</v>
      </c>
      <c r="J19" s="97">
        <v>80</v>
      </c>
      <c r="K19" s="98">
        <v>80</v>
      </c>
      <c r="L19" s="63">
        <v>82</v>
      </c>
      <c r="M19" s="97">
        <v>83</v>
      </c>
      <c r="N19" s="99">
        <v>82</v>
      </c>
      <c r="O19" s="99">
        <v>78</v>
      </c>
      <c r="P19" s="97">
        <v>87</v>
      </c>
      <c r="Q19" s="98">
        <v>85</v>
      </c>
      <c r="R19" s="100">
        <v>89</v>
      </c>
      <c r="S19" s="100">
        <v>88</v>
      </c>
      <c r="T19" s="97">
        <v>91</v>
      </c>
      <c r="U19" s="98">
        <v>85</v>
      </c>
      <c r="V19" s="97">
        <v>83</v>
      </c>
      <c r="W19" s="97">
        <v>84</v>
      </c>
      <c r="X19" s="63">
        <v>82</v>
      </c>
      <c r="Y19" s="101">
        <v>85</v>
      </c>
      <c r="Z19" s="63">
        <v>87</v>
      </c>
      <c r="AA19" s="97">
        <v>85</v>
      </c>
      <c r="AB19" s="103">
        <f t="shared" si="0"/>
        <v>23.257239733037967</v>
      </c>
      <c r="AC19" s="103">
        <f t="shared" si="1"/>
        <v>6.249444419750886</v>
      </c>
      <c r="AD19" s="103">
        <f t="shared" si="2"/>
        <v>6.249444419750886</v>
      </c>
      <c r="AE19" s="78">
        <f t="shared" si="3"/>
        <v>2</v>
      </c>
      <c r="AF19" t="str">
        <f>IF(AE19='ITERASI 3'!AE19,"Aman","Berubah")</f>
        <v>Aman</v>
      </c>
      <c r="AH19" s="43" t="s">
        <v>39</v>
      </c>
      <c r="AI19" s="46"/>
      <c r="AJ19" s="46">
        <v>1</v>
      </c>
    </row>
    <row r="20" spans="1:36" ht="15" thickBot="1" x14ac:dyDescent="0.35">
      <c r="A20" s="43" t="s">
        <v>40</v>
      </c>
      <c r="B20" s="46">
        <v>1</v>
      </c>
      <c r="C20" s="46"/>
      <c r="F20" s="4">
        <v>19</v>
      </c>
      <c r="G20" s="14" t="s">
        <v>40</v>
      </c>
      <c r="H20" s="104">
        <v>90</v>
      </c>
      <c r="I20" s="104">
        <v>94</v>
      </c>
      <c r="J20" s="84">
        <v>84</v>
      </c>
      <c r="K20" s="85">
        <v>84</v>
      </c>
      <c r="L20" s="86">
        <v>80</v>
      </c>
      <c r="M20" s="84">
        <v>83</v>
      </c>
      <c r="N20" s="87">
        <v>82</v>
      </c>
      <c r="O20" s="87">
        <v>81</v>
      </c>
      <c r="P20" s="84">
        <v>79</v>
      </c>
      <c r="Q20" s="85">
        <v>80</v>
      </c>
      <c r="R20" s="88">
        <v>86</v>
      </c>
      <c r="S20" s="88">
        <v>87</v>
      </c>
      <c r="T20" s="84">
        <v>80</v>
      </c>
      <c r="U20" s="85">
        <v>80</v>
      </c>
      <c r="V20" s="84">
        <v>83</v>
      </c>
      <c r="W20" s="84">
        <v>84</v>
      </c>
      <c r="X20" s="86">
        <v>81</v>
      </c>
      <c r="Y20" s="89">
        <v>85</v>
      </c>
      <c r="Z20" s="86">
        <v>84</v>
      </c>
      <c r="AA20" s="84">
        <v>85</v>
      </c>
      <c r="AB20" s="103">
        <f t="shared" si="0"/>
        <v>13.954898781431559</v>
      </c>
      <c r="AC20" s="103">
        <f t="shared" si="1"/>
        <v>14.946199814296905</v>
      </c>
      <c r="AD20" s="103">
        <f t="shared" si="2"/>
        <v>13.954898781431559</v>
      </c>
      <c r="AE20" s="78">
        <f t="shared" si="3"/>
        <v>1</v>
      </c>
      <c r="AF20" t="str">
        <f>IF(AE20='ITERASI 3'!AE20,"Aman","Berubah")</f>
        <v>Aman</v>
      </c>
      <c r="AH20" s="43" t="s">
        <v>40</v>
      </c>
      <c r="AI20" s="46">
        <v>1</v>
      </c>
      <c r="AJ20" s="46"/>
    </row>
    <row r="21" spans="1:36" ht="15" thickBot="1" x14ac:dyDescent="0.35">
      <c r="A21" s="43" t="s">
        <v>41</v>
      </c>
      <c r="B21" s="46">
        <v>1</v>
      </c>
      <c r="C21" s="46"/>
      <c r="F21" s="4">
        <v>20</v>
      </c>
      <c r="G21" s="14" t="s">
        <v>41</v>
      </c>
      <c r="H21" s="104">
        <v>92</v>
      </c>
      <c r="I21" s="104">
        <v>94</v>
      </c>
      <c r="J21" s="84">
        <v>85</v>
      </c>
      <c r="K21" s="85">
        <v>85</v>
      </c>
      <c r="L21" s="86">
        <v>80</v>
      </c>
      <c r="M21" s="84">
        <v>85</v>
      </c>
      <c r="N21" s="87">
        <v>81</v>
      </c>
      <c r="O21" s="87">
        <v>78</v>
      </c>
      <c r="P21" s="84">
        <v>77</v>
      </c>
      <c r="Q21" s="85">
        <v>85</v>
      </c>
      <c r="R21" s="88">
        <v>89</v>
      </c>
      <c r="S21" s="88">
        <v>86</v>
      </c>
      <c r="T21" s="84">
        <v>78</v>
      </c>
      <c r="U21" s="85">
        <v>79</v>
      </c>
      <c r="V21" s="84">
        <v>87</v>
      </c>
      <c r="W21" s="84">
        <v>84</v>
      </c>
      <c r="X21" s="86">
        <v>83</v>
      </c>
      <c r="Y21" s="89">
        <v>85</v>
      </c>
      <c r="Z21" s="86">
        <v>87</v>
      </c>
      <c r="AA21" s="84">
        <v>85</v>
      </c>
      <c r="AB21" s="103">
        <f t="shared" si="0"/>
        <v>15.418793727137023</v>
      </c>
      <c r="AC21" s="103">
        <f t="shared" si="1"/>
        <v>16.504208217569506</v>
      </c>
      <c r="AD21" s="103">
        <f t="shared" si="2"/>
        <v>15.418793727137023</v>
      </c>
      <c r="AE21" s="78">
        <f t="shared" si="3"/>
        <v>1</v>
      </c>
      <c r="AF21" t="str">
        <f>IF(AE21='ITERASI 3'!AE21,"Aman","Berubah")</f>
        <v>Aman</v>
      </c>
      <c r="AH21" s="43" t="s">
        <v>41</v>
      </c>
      <c r="AI21" s="46">
        <v>1</v>
      </c>
      <c r="AJ21" s="46"/>
    </row>
    <row r="22" spans="1:36" ht="15" thickBot="1" x14ac:dyDescent="0.35">
      <c r="A22" s="43" t="s">
        <v>42</v>
      </c>
      <c r="B22" s="46">
        <v>1</v>
      </c>
      <c r="C22" s="46"/>
      <c r="F22" s="4">
        <v>21</v>
      </c>
      <c r="G22" s="14" t="s">
        <v>42</v>
      </c>
      <c r="H22" s="86">
        <v>87</v>
      </c>
      <c r="I22" s="104">
        <v>94</v>
      </c>
      <c r="J22" s="84">
        <v>78</v>
      </c>
      <c r="K22" s="85">
        <v>78</v>
      </c>
      <c r="L22" s="86">
        <v>79</v>
      </c>
      <c r="M22" s="84">
        <v>81</v>
      </c>
      <c r="N22" s="87">
        <v>77</v>
      </c>
      <c r="O22" s="87">
        <v>81</v>
      </c>
      <c r="P22" s="84">
        <v>71</v>
      </c>
      <c r="Q22" s="85">
        <v>80</v>
      </c>
      <c r="R22" s="88">
        <v>85</v>
      </c>
      <c r="S22" s="88">
        <v>83</v>
      </c>
      <c r="T22" s="84">
        <v>77</v>
      </c>
      <c r="U22" s="85">
        <v>79</v>
      </c>
      <c r="V22" s="84">
        <v>81</v>
      </c>
      <c r="W22" s="84">
        <v>83</v>
      </c>
      <c r="X22" s="86">
        <v>82</v>
      </c>
      <c r="Y22" s="89">
        <v>85</v>
      </c>
      <c r="Z22" s="86">
        <v>87</v>
      </c>
      <c r="AA22" s="84">
        <v>85</v>
      </c>
      <c r="AB22" s="103">
        <f t="shared" si="0"/>
        <v>8.8124457445138358</v>
      </c>
      <c r="AC22" s="103">
        <f t="shared" si="1"/>
        <v>22.473441115137565</v>
      </c>
      <c r="AD22" s="103">
        <f t="shared" si="2"/>
        <v>8.8124457445138358</v>
      </c>
      <c r="AE22" s="78">
        <f t="shared" si="3"/>
        <v>1</v>
      </c>
      <c r="AF22" t="str">
        <f>IF(AE22='ITERASI 3'!AE22,"Aman","Berubah")</f>
        <v>Aman</v>
      </c>
      <c r="AH22" s="43" t="s">
        <v>42</v>
      </c>
      <c r="AI22" s="46">
        <v>1</v>
      </c>
      <c r="AJ22" s="46"/>
    </row>
    <row r="23" spans="1:36" ht="15" thickBot="1" x14ac:dyDescent="0.35">
      <c r="A23" s="43" t="s">
        <v>43</v>
      </c>
      <c r="B23" s="46">
        <v>1</v>
      </c>
      <c r="C23" s="46"/>
      <c r="F23" s="4">
        <v>22</v>
      </c>
      <c r="G23" s="14" t="s">
        <v>43</v>
      </c>
      <c r="H23" s="86">
        <v>90</v>
      </c>
      <c r="I23" s="104">
        <v>94</v>
      </c>
      <c r="J23" s="84">
        <v>78</v>
      </c>
      <c r="K23" s="85">
        <v>78</v>
      </c>
      <c r="L23" s="86">
        <v>83</v>
      </c>
      <c r="M23" s="84">
        <v>83</v>
      </c>
      <c r="N23" s="87">
        <v>79</v>
      </c>
      <c r="O23" s="87">
        <v>81</v>
      </c>
      <c r="P23" s="84">
        <v>85</v>
      </c>
      <c r="Q23" s="85">
        <v>85</v>
      </c>
      <c r="R23" s="88">
        <v>84</v>
      </c>
      <c r="S23" s="88">
        <v>86</v>
      </c>
      <c r="T23" s="84">
        <v>78</v>
      </c>
      <c r="U23" s="85">
        <v>78</v>
      </c>
      <c r="V23" s="84">
        <v>81</v>
      </c>
      <c r="W23" s="84">
        <v>83</v>
      </c>
      <c r="X23" s="86">
        <v>83</v>
      </c>
      <c r="Y23" s="89">
        <v>85</v>
      </c>
      <c r="Z23" s="86">
        <v>85</v>
      </c>
      <c r="AA23" s="84">
        <v>85</v>
      </c>
      <c r="AB23" s="103">
        <f t="shared" si="0"/>
        <v>14.043475353344695</v>
      </c>
      <c r="AC23" s="103">
        <f t="shared" si="1"/>
        <v>14.619241506392253</v>
      </c>
      <c r="AD23" s="103">
        <f t="shared" si="2"/>
        <v>14.043475353344695</v>
      </c>
      <c r="AE23" s="78">
        <f t="shared" si="3"/>
        <v>1</v>
      </c>
      <c r="AF23" t="str">
        <f>IF(AE23='ITERASI 3'!AE23,"Aman","Berubah")</f>
        <v>Aman</v>
      </c>
      <c r="AH23" s="43" t="s">
        <v>43</v>
      </c>
      <c r="AI23" s="46">
        <v>1</v>
      </c>
      <c r="AJ23" s="46"/>
    </row>
    <row r="24" spans="1:36" ht="15" thickBot="1" x14ac:dyDescent="0.35">
      <c r="A24" s="43" t="s">
        <v>44</v>
      </c>
      <c r="B24" s="46">
        <v>1</v>
      </c>
      <c r="C24" s="46"/>
      <c r="F24" s="4">
        <v>23</v>
      </c>
      <c r="G24" s="14" t="s">
        <v>44</v>
      </c>
      <c r="H24" s="104">
        <v>0</v>
      </c>
      <c r="I24" s="104">
        <v>0</v>
      </c>
      <c r="J24" s="84">
        <v>82</v>
      </c>
      <c r="K24" s="85">
        <v>82</v>
      </c>
      <c r="L24" s="86">
        <v>80</v>
      </c>
      <c r="M24" s="84">
        <v>80</v>
      </c>
      <c r="N24" s="87">
        <v>80</v>
      </c>
      <c r="O24" s="87">
        <v>81</v>
      </c>
      <c r="P24" s="84">
        <v>74</v>
      </c>
      <c r="Q24" s="85">
        <v>85</v>
      </c>
      <c r="R24" s="88">
        <v>89</v>
      </c>
      <c r="S24" s="88">
        <v>86</v>
      </c>
      <c r="T24" s="84">
        <v>79</v>
      </c>
      <c r="U24" s="85">
        <v>76</v>
      </c>
      <c r="V24" s="84">
        <v>83</v>
      </c>
      <c r="W24" s="84">
        <v>84</v>
      </c>
      <c r="X24" s="86">
        <v>81</v>
      </c>
      <c r="Y24" s="89">
        <v>85</v>
      </c>
      <c r="Z24" s="86">
        <v>84</v>
      </c>
      <c r="AA24" s="84">
        <v>85</v>
      </c>
      <c r="AB24" s="103">
        <f t="shared" si="0"/>
        <v>124.1374206273032</v>
      </c>
      <c r="AC24" s="103">
        <f t="shared" si="1"/>
        <v>132.7870057230333</v>
      </c>
      <c r="AD24" s="103">
        <f t="shared" si="2"/>
        <v>124.1374206273032</v>
      </c>
      <c r="AE24" s="78">
        <f t="shared" si="3"/>
        <v>1</v>
      </c>
      <c r="AF24" t="str">
        <f>IF(AE24='ITERASI 3'!AE24,"Aman","Berubah")</f>
        <v>Aman</v>
      </c>
      <c r="AH24" s="43" t="s">
        <v>44</v>
      </c>
      <c r="AI24" s="46">
        <v>1</v>
      </c>
      <c r="AJ24" s="46"/>
    </row>
    <row r="25" spans="1:36" ht="15" thickBot="1" x14ac:dyDescent="0.35">
      <c r="A25" s="43" t="s">
        <v>45</v>
      </c>
      <c r="B25" s="46"/>
      <c r="C25" s="46">
        <v>1</v>
      </c>
      <c r="F25" s="27">
        <v>24</v>
      </c>
      <c r="G25" s="28" t="s">
        <v>45</v>
      </c>
      <c r="H25" s="32">
        <v>94</v>
      </c>
      <c r="I25" s="29">
        <v>94</v>
      </c>
      <c r="J25" s="30">
        <v>78</v>
      </c>
      <c r="K25" s="31">
        <v>78</v>
      </c>
      <c r="L25" s="32">
        <v>92</v>
      </c>
      <c r="M25" s="30">
        <v>86</v>
      </c>
      <c r="N25" s="33">
        <v>82</v>
      </c>
      <c r="O25" s="33">
        <v>81</v>
      </c>
      <c r="P25" s="30">
        <v>87</v>
      </c>
      <c r="Q25" s="31">
        <v>85</v>
      </c>
      <c r="R25" s="34">
        <v>90</v>
      </c>
      <c r="S25" s="34">
        <v>88</v>
      </c>
      <c r="T25" s="30">
        <v>85</v>
      </c>
      <c r="U25" s="31">
        <v>86</v>
      </c>
      <c r="V25" s="30">
        <v>84</v>
      </c>
      <c r="W25" s="30">
        <v>85</v>
      </c>
      <c r="X25" s="32">
        <v>83</v>
      </c>
      <c r="Y25" s="35">
        <v>85</v>
      </c>
      <c r="Z25" s="32">
        <v>91</v>
      </c>
      <c r="AA25" s="30">
        <v>85</v>
      </c>
      <c r="AB25" s="103">
        <f t="shared" si="0"/>
        <v>25.655782973824824</v>
      </c>
      <c r="AC25" s="103">
        <f t="shared" si="1"/>
        <v>10.648421896642191</v>
      </c>
      <c r="AD25" s="103">
        <f t="shared" si="2"/>
        <v>10.648421896642191</v>
      </c>
      <c r="AE25" s="78">
        <f t="shared" si="3"/>
        <v>2</v>
      </c>
      <c r="AF25" t="str">
        <f>IF(AE25='ITERASI 3'!AE25,"Aman","Berubah")</f>
        <v>Aman</v>
      </c>
      <c r="AH25" s="43" t="s">
        <v>45</v>
      </c>
      <c r="AI25" s="46"/>
      <c r="AJ25" s="46">
        <v>1</v>
      </c>
    </row>
    <row r="26" spans="1:36" ht="15" thickBot="1" x14ac:dyDescent="0.35">
      <c r="A26" s="43" t="s">
        <v>46</v>
      </c>
      <c r="B26" s="46"/>
      <c r="C26" s="46">
        <v>1</v>
      </c>
      <c r="F26" s="4">
        <v>25</v>
      </c>
      <c r="G26" s="14" t="s">
        <v>46</v>
      </c>
      <c r="H26" s="63">
        <v>94</v>
      </c>
      <c r="I26" s="54">
        <v>94</v>
      </c>
      <c r="J26" s="61">
        <v>82</v>
      </c>
      <c r="K26" s="62">
        <v>82</v>
      </c>
      <c r="L26" s="63">
        <v>90</v>
      </c>
      <c r="M26" s="61">
        <v>85</v>
      </c>
      <c r="N26" s="64">
        <v>82</v>
      </c>
      <c r="O26" s="64">
        <v>82</v>
      </c>
      <c r="P26" s="61">
        <v>94</v>
      </c>
      <c r="Q26" s="62">
        <v>85</v>
      </c>
      <c r="R26" s="65">
        <v>90</v>
      </c>
      <c r="S26" s="65">
        <v>88</v>
      </c>
      <c r="T26" s="61">
        <v>96</v>
      </c>
      <c r="U26" s="62">
        <v>88</v>
      </c>
      <c r="V26" s="61">
        <v>87</v>
      </c>
      <c r="W26" s="61">
        <v>85</v>
      </c>
      <c r="X26" s="63">
        <v>83</v>
      </c>
      <c r="Y26" s="66">
        <v>85</v>
      </c>
      <c r="Z26" s="63">
        <v>87</v>
      </c>
      <c r="AA26" s="61">
        <v>85</v>
      </c>
      <c r="AB26" s="103">
        <f t="shared" si="0"/>
        <v>34.406092483744786</v>
      </c>
      <c r="AC26" s="103">
        <f t="shared" si="1"/>
        <v>14.95734676412305</v>
      </c>
      <c r="AD26" s="103">
        <f t="shared" si="2"/>
        <v>14.95734676412305</v>
      </c>
      <c r="AE26" s="78">
        <f t="shared" si="3"/>
        <v>2</v>
      </c>
      <c r="AF26" t="str">
        <f>IF(AE26='ITERASI 3'!AE26,"Aman","Berubah")</f>
        <v>Aman</v>
      </c>
      <c r="AH26" s="43" t="s">
        <v>46</v>
      </c>
      <c r="AI26" s="46"/>
      <c r="AJ26" s="46">
        <v>1</v>
      </c>
    </row>
    <row r="27" spans="1:36" ht="15" thickBot="1" x14ac:dyDescent="0.35">
      <c r="A27" s="43" t="s">
        <v>47</v>
      </c>
      <c r="B27" s="46">
        <v>1</v>
      </c>
      <c r="C27" s="46"/>
      <c r="F27" s="4">
        <v>26</v>
      </c>
      <c r="G27" s="14" t="s">
        <v>47</v>
      </c>
      <c r="H27" s="86">
        <v>90</v>
      </c>
      <c r="I27" s="104">
        <v>94</v>
      </c>
      <c r="J27" s="84">
        <v>78</v>
      </c>
      <c r="K27" s="85">
        <v>78</v>
      </c>
      <c r="L27" s="86">
        <v>86</v>
      </c>
      <c r="M27" s="84">
        <v>81</v>
      </c>
      <c r="N27" s="87">
        <v>77</v>
      </c>
      <c r="O27" s="87">
        <v>81</v>
      </c>
      <c r="P27" s="84">
        <v>77</v>
      </c>
      <c r="Q27" s="85">
        <v>85</v>
      </c>
      <c r="R27" s="88">
        <v>84</v>
      </c>
      <c r="S27" s="88">
        <v>86</v>
      </c>
      <c r="T27" s="84">
        <v>76</v>
      </c>
      <c r="U27" s="85">
        <v>73</v>
      </c>
      <c r="V27" s="84">
        <v>84</v>
      </c>
      <c r="W27" s="84">
        <v>83</v>
      </c>
      <c r="X27" s="86">
        <v>83</v>
      </c>
      <c r="Y27" s="89">
        <v>85</v>
      </c>
      <c r="Z27" s="86">
        <v>86</v>
      </c>
      <c r="AA27" s="84">
        <v>85</v>
      </c>
      <c r="AB27" s="103">
        <f t="shared" si="0"/>
        <v>11.118417153534033</v>
      </c>
      <c r="AC27" s="103">
        <f t="shared" si="1"/>
        <v>19.968030003538711</v>
      </c>
      <c r="AD27" s="103">
        <f t="shared" si="2"/>
        <v>11.118417153534033</v>
      </c>
      <c r="AE27" s="78">
        <f t="shared" si="3"/>
        <v>1</v>
      </c>
      <c r="AF27" t="str">
        <f>IF(AE27='ITERASI 3'!AE27,"Aman","Berubah")</f>
        <v>Aman</v>
      </c>
      <c r="AH27" s="43" t="s">
        <v>47</v>
      </c>
      <c r="AI27" s="46">
        <v>1</v>
      </c>
      <c r="AJ27" s="46"/>
    </row>
    <row r="28" spans="1:36" ht="15" thickBot="1" x14ac:dyDescent="0.35">
      <c r="A28" s="43" t="s">
        <v>48</v>
      </c>
      <c r="B28" s="46">
        <v>1</v>
      </c>
      <c r="C28" s="46"/>
      <c r="F28" s="4">
        <v>27</v>
      </c>
      <c r="G28" s="14" t="s">
        <v>48</v>
      </c>
      <c r="H28" s="104">
        <v>88</v>
      </c>
      <c r="I28" s="104">
        <v>94</v>
      </c>
      <c r="J28" s="84">
        <v>77</v>
      </c>
      <c r="K28" s="85">
        <v>77</v>
      </c>
      <c r="L28" s="86">
        <v>80</v>
      </c>
      <c r="M28" s="84">
        <v>80</v>
      </c>
      <c r="N28" s="87">
        <v>73</v>
      </c>
      <c r="O28" s="87">
        <v>81</v>
      </c>
      <c r="P28" s="84">
        <v>80</v>
      </c>
      <c r="Q28" s="85">
        <v>85</v>
      </c>
      <c r="R28" s="88">
        <v>84</v>
      </c>
      <c r="S28" s="88">
        <v>83</v>
      </c>
      <c r="T28" s="84">
        <v>75</v>
      </c>
      <c r="U28" s="85">
        <v>74</v>
      </c>
      <c r="V28" s="84">
        <v>81</v>
      </c>
      <c r="W28" s="84">
        <v>83</v>
      </c>
      <c r="X28" s="86">
        <v>83</v>
      </c>
      <c r="Y28" s="89">
        <v>85</v>
      </c>
      <c r="Z28" s="86">
        <v>84</v>
      </c>
      <c r="AA28" s="84">
        <v>85</v>
      </c>
      <c r="AB28" s="103">
        <f t="shared" si="0"/>
        <v>11.907107121379228</v>
      </c>
      <c r="AC28" s="103">
        <f t="shared" si="1"/>
        <v>22.517894119023548</v>
      </c>
      <c r="AD28" s="103">
        <f t="shared" si="2"/>
        <v>11.907107121379228</v>
      </c>
      <c r="AE28" s="78">
        <f t="shared" si="3"/>
        <v>1</v>
      </c>
      <c r="AF28" t="str">
        <f>IF(AE28='ITERASI 3'!AE28,"Aman","Berubah")</f>
        <v>Aman</v>
      </c>
      <c r="AH28" s="43" t="s">
        <v>48</v>
      </c>
      <c r="AI28" s="46">
        <v>1</v>
      </c>
      <c r="AJ28" s="46"/>
    </row>
    <row r="29" spans="1:36" ht="15" thickBot="1" x14ac:dyDescent="0.35">
      <c r="A29" s="43" t="s">
        <v>49</v>
      </c>
      <c r="B29" s="46">
        <v>1</v>
      </c>
      <c r="C29" s="46"/>
      <c r="F29" s="4">
        <v>28</v>
      </c>
      <c r="G29" s="14" t="s">
        <v>49</v>
      </c>
      <c r="H29" s="104">
        <v>89</v>
      </c>
      <c r="I29" s="104">
        <v>94</v>
      </c>
      <c r="J29" s="84">
        <v>80</v>
      </c>
      <c r="K29" s="85">
        <v>80</v>
      </c>
      <c r="L29" s="86">
        <v>79</v>
      </c>
      <c r="M29" s="84">
        <v>80</v>
      </c>
      <c r="N29" s="87">
        <v>76</v>
      </c>
      <c r="O29" s="87">
        <v>80</v>
      </c>
      <c r="P29" s="84">
        <v>77</v>
      </c>
      <c r="Q29" s="85">
        <v>85</v>
      </c>
      <c r="R29" s="88">
        <v>84</v>
      </c>
      <c r="S29" s="88">
        <v>84</v>
      </c>
      <c r="T29" s="84">
        <v>77</v>
      </c>
      <c r="U29" s="85">
        <v>72</v>
      </c>
      <c r="V29" s="84">
        <v>81</v>
      </c>
      <c r="W29" s="84">
        <v>83</v>
      </c>
      <c r="X29" s="86">
        <v>83</v>
      </c>
      <c r="Y29" s="89">
        <v>85</v>
      </c>
      <c r="Z29" s="86">
        <v>84</v>
      </c>
      <c r="AA29" s="84">
        <v>85</v>
      </c>
      <c r="AB29" s="103">
        <f t="shared" si="0"/>
        <v>9.7580325885907921</v>
      </c>
      <c r="AC29" s="103">
        <f t="shared" si="1"/>
        <v>21.673075975094584</v>
      </c>
      <c r="AD29" s="103">
        <f t="shared" si="2"/>
        <v>9.7580325885907921</v>
      </c>
      <c r="AE29" s="78">
        <f t="shared" si="3"/>
        <v>1</v>
      </c>
      <c r="AF29" t="str">
        <f>IF(AE29='ITERASI 3'!AE29,"Aman","Berubah")</f>
        <v>Aman</v>
      </c>
      <c r="AH29" s="43" t="s">
        <v>49</v>
      </c>
      <c r="AI29" s="46">
        <v>1</v>
      </c>
      <c r="AJ29" s="46"/>
    </row>
    <row r="30" spans="1:36" ht="15" thickBot="1" x14ac:dyDescent="0.35">
      <c r="A30" s="43" t="s">
        <v>50</v>
      </c>
      <c r="B30" s="46"/>
      <c r="C30" s="46">
        <v>1</v>
      </c>
      <c r="F30" s="4">
        <v>29</v>
      </c>
      <c r="G30" s="14" t="s">
        <v>50</v>
      </c>
      <c r="H30" s="54">
        <v>92</v>
      </c>
      <c r="I30" s="54">
        <v>94</v>
      </c>
      <c r="J30" s="61">
        <v>85</v>
      </c>
      <c r="K30" s="62">
        <v>85</v>
      </c>
      <c r="L30" s="63">
        <v>86</v>
      </c>
      <c r="M30" s="61">
        <v>85</v>
      </c>
      <c r="N30" s="64">
        <v>81</v>
      </c>
      <c r="O30" s="64">
        <v>81</v>
      </c>
      <c r="P30" s="61">
        <v>82</v>
      </c>
      <c r="Q30" s="62">
        <v>85</v>
      </c>
      <c r="R30" s="65">
        <v>87</v>
      </c>
      <c r="S30" s="65">
        <v>87</v>
      </c>
      <c r="T30" s="61">
        <v>84</v>
      </c>
      <c r="U30" s="62">
        <v>81</v>
      </c>
      <c r="V30" s="61">
        <v>83</v>
      </c>
      <c r="W30" s="61">
        <v>84</v>
      </c>
      <c r="X30" s="63">
        <v>83</v>
      </c>
      <c r="Y30" s="66">
        <v>85</v>
      </c>
      <c r="Z30" s="63">
        <v>87</v>
      </c>
      <c r="AA30" s="61">
        <v>85</v>
      </c>
      <c r="AB30" s="103">
        <f t="shared" si="0"/>
        <v>18.25867465069685</v>
      </c>
      <c r="AC30" s="103">
        <f t="shared" si="1"/>
        <v>8.7970954802644332</v>
      </c>
      <c r="AD30" s="103">
        <f t="shared" si="2"/>
        <v>8.7970954802644332</v>
      </c>
      <c r="AE30" s="78">
        <f t="shared" si="3"/>
        <v>2</v>
      </c>
      <c r="AF30" t="str">
        <f>IF(AE30='ITERASI 3'!AE30,"Aman","Berubah")</f>
        <v>Aman</v>
      </c>
      <c r="AH30" s="43" t="s">
        <v>50</v>
      </c>
      <c r="AI30" s="46"/>
      <c r="AJ30" s="46">
        <v>1</v>
      </c>
    </row>
    <row r="31" spans="1:36" ht="15" thickBot="1" x14ac:dyDescent="0.35">
      <c r="A31" s="43" t="s">
        <v>51</v>
      </c>
      <c r="B31" s="46">
        <v>1</v>
      </c>
      <c r="C31" s="46"/>
      <c r="F31" s="4">
        <v>30</v>
      </c>
      <c r="G31" s="14" t="s">
        <v>51</v>
      </c>
      <c r="H31" s="104">
        <v>90</v>
      </c>
      <c r="I31" s="104">
        <v>94</v>
      </c>
      <c r="J31" s="84">
        <v>80</v>
      </c>
      <c r="K31" s="85">
        <v>80</v>
      </c>
      <c r="L31" s="86">
        <v>83</v>
      </c>
      <c r="M31" s="84">
        <v>82</v>
      </c>
      <c r="N31" s="87">
        <v>82</v>
      </c>
      <c r="O31" s="87">
        <v>81</v>
      </c>
      <c r="P31" s="84">
        <v>73</v>
      </c>
      <c r="Q31" s="85">
        <v>85</v>
      </c>
      <c r="R31" s="88">
        <v>84</v>
      </c>
      <c r="S31" s="88">
        <v>85</v>
      </c>
      <c r="T31" s="84">
        <v>74</v>
      </c>
      <c r="U31" s="85">
        <v>74</v>
      </c>
      <c r="V31" s="84">
        <v>79</v>
      </c>
      <c r="W31" s="84">
        <v>83</v>
      </c>
      <c r="X31" s="86">
        <v>83</v>
      </c>
      <c r="Y31" s="89">
        <v>85</v>
      </c>
      <c r="Z31" s="86">
        <v>84</v>
      </c>
      <c r="AA31" s="84">
        <v>85</v>
      </c>
      <c r="AB31" s="103">
        <f t="shared" si="0"/>
        <v>10.230307913254617</v>
      </c>
      <c r="AC31" s="103">
        <f t="shared" si="1"/>
        <v>22.716856198769129</v>
      </c>
      <c r="AD31" s="103">
        <f t="shared" si="2"/>
        <v>10.230307913254617</v>
      </c>
      <c r="AE31" s="78">
        <f t="shared" si="3"/>
        <v>1</v>
      </c>
      <c r="AF31" t="str">
        <f>IF(AE31='ITERASI 3'!AE31,"Aman","Berubah")</f>
        <v>Aman</v>
      </c>
      <c r="AH31" s="43" t="s">
        <v>51</v>
      </c>
      <c r="AI31" s="46">
        <v>1</v>
      </c>
      <c r="AJ31" s="46"/>
    </row>
    <row r="32" spans="1:36" ht="15" thickBot="1" x14ac:dyDescent="0.35">
      <c r="A32" s="43" t="s">
        <v>52</v>
      </c>
      <c r="B32" s="47">
        <v>1</v>
      </c>
      <c r="C32" s="47"/>
      <c r="F32" s="4">
        <v>31</v>
      </c>
      <c r="G32" s="14" t="s">
        <v>52</v>
      </c>
      <c r="H32" s="104">
        <v>90</v>
      </c>
      <c r="I32" s="104">
        <v>94</v>
      </c>
      <c r="J32" s="84">
        <v>80</v>
      </c>
      <c r="K32" s="85">
        <v>80</v>
      </c>
      <c r="L32" s="86">
        <v>80</v>
      </c>
      <c r="M32" s="84">
        <v>80</v>
      </c>
      <c r="N32" s="87">
        <v>78</v>
      </c>
      <c r="O32" s="87">
        <v>80</v>
      </c>
      <c r="P32" s="84">
        <v>80</v>
      </c>
      <c r="Q32" s="85">
        <v>85</v>
      </c>
      <c r="R32" s="88">
        <v>85</v>
      </c>
      <c r="S32" s="88">
        <v>86</v>
      </c>
      <c r="T32" s="84">
        <v>79</v>
      </c>
      <c r="U32" s="85">
        <v>78</v>
      </c>
      <c r="V32" s="84">
        <v>81</v>
      </c>
      <c r="W32" s="84">
        <v>83</v>
      </c>
      <c r="X32" s="86">
        <v>83</v>
      </c>
      <c r="Y32" s="89">
        <v>85</v>
      </c>
      <c r="Z32" s="86">
        <v>85</v>
      </c>
      <c r="AA32" s="84">
        <v>85</v>
      </c>
      <c r="AB32" s="103">
        <f t="shared" si="0"/>
        <v>9.9186289375094514</v>
      </c>
      <c r="AC32" s="103">
        <f t="shared" si="1"/>
        <v>15.189543186752593</v>
      </c>
      <c r="AD32" s="103">
        <f t="shared" si="2"/>
        <v>9.9186289375094514</v>
      </c>
      <c r="AE32" s="78">
        <f t="shared" si="3"/>
        <v>1</v>
      </c>
      <c r="AF32" t="str">
        <f>IF(AE32='ITERASI 3'!AE32,"Aman","Berubah")</f>
        <v>Aman</v>
      </c>
      <c r="AH32" s="43" t="s">
        <v>52</v>
      </c>
      <c r="AI32" s="47">
        <v>1</v>
      </c>
      <c r="AJ32" s="47"/>
    </row>
    <row r="33" spans="2:32" x14ac:dyDescent="0.3">
      <c r="AF33" t="s">
        <v>65</v>
      </c>
    </row>
    <row r="34" spans="2:32" x14ac:dyDescent="0.3">
      <c r="B34">
        <f>SUM(B2:B32)</f>
        <v>25</v>
      </c>
      <c r="C34">
        <f>SUM(C2:C32)</f>
        <v>6</v>
      </c>
    </row>
    <row r="35" spans="2:32" x14ac:dyDescent="0.3">
      <c r="B35">
        <f>SUM(B34:C34)</f>
        <v>31</v>
      </c>
    </row>
    <row r="37" spans="2:32" ht="16.2" thickBot="1" x14ac:dyDescent="0.35">
      <c r="F37" s="75" t="s">
        <v>59</v>
      </c>
      <c r="G37" s="76" t="s">
        <v>56</v>
      </c>
      <c r="H37" s="36" t="s">
        <v>2</v>
      </c>
      <c r="I37" s="36" t="s">
        <v>3</v>
      </c>
      <c r="J37" s="36" t="s">
        <v>4</v>
      </c>
      <c r="K37" s="36" t="s">
        <v>5</v>
      </c>
      <c r="L37" s="36" t="s">
        <v>6</v>
      </c>
      <c r="M37" s="36" t="s">
        <v>7</v>
      </c>
      <c r="N37" s="36" t="s">
        <v>8</v>
      </c>
      <c r="O37" s="36" t="s">
        <v>9</v>
      </c>
      <c r="P37" s="36" t="s">
        <v>10</v>
      </c>
      <c r="Q37" s="36" t="s">
        <v>11</v>
      </c>
      <c r="R37" s="36" t="s">
        <v>12</v>
      </c>
      <c r="S37" s="36" t="s">
        <v>13</v>
      </c>
      <c r="T37" s="36" t="s">
        <v>14</v>
      </c>
      <c r="U37" s="36" t="s">
        <v>15</v>
      </c>
      <c r="V37" s="36" t="s">
        <v>16</v>
      </c>
      <c r="W37" s="36" t="s">
        <v>17</v>
      </c>
      <c r="X37" s="36" t="s">
        <v>18</v>
      </c>
      <c r="Y37" s="36" t="s">
        <v>19</v>
      </c>
      <c r="Z37" s="36" t="s">
        <v>20</v>
      </c>
      <c r="AA37" s="81" t="s">
        <v>21</v>
      </c>
    </row>
    <row r="38" spans="2:32" ht="15" thickBot="1" x14ac:dyDescent="0.35">
      <c r="F38" s="77">
        <v>1</v>
      </c>
      <c r="G38" s="28" t="s">
        <v>28</v>
      </c>
      <c r="H38" s="82">
        <f>(SUM(H2:H32)-(H10+H16+H19+H25+H26+H30))/$B$34</f>
        <v>85.84</v>
      </c>
      <c r="I38" s="82">
        <f t="shared" ref="I38:AA38" si="4">(SUM(I2:I32)-(I10+I16+I19+I25+I26+I30))/$B$34</f>
        <v>89.28</v>
      </c>
      <c r="J38" s="82">
        <f t="shared" si="4"/>
        <v>79.08</v>
      </c>
      <c r="K38" s="82">
        <f t="shared" si="4"/>
        <v>79.08</v>
      </c>
      <c r="L38" s="82">
        <f t="shared" si="4"/>
        <v>81.400000000000006</v>
      </c>
      <c r="M38" s="82">
        <f t="shared" si="4"/>
        <v>81.319999999999993</v>
      </c>
      <c r="N38" s="82">
        <f t="shared" si="4"/>
        <v>77.8</v>
      </c>
      <c r="O38" s="82">
        <f t="shared" si="4"/>
        <v>77.72</v>
      </c>
      <c r="P38" s="82">
        <f t="shared" si="4"/>
        <v>73.400000000000006</v>
      </c>
      <c r="Q38" s="82">
        <f t="shared" si="4"/>
        <v>84</v>
      </c>
      <c r="R38" s="82">
        <f t="shared" si="4"/>
        <v>84.44</v>
      </c>
      <c r="S38" s="82">
        <f t="shared" si="4"/>
        <v>84.92</v>
      </c>
      <c r="T38" s="82">
        <f>(SUM(T2:T32)-(T10+T16+T19+T25+T26+T30))/$B$34</f>
        <v>77.84</v>
      </c>
      <c r="U38" s="82">
        <f t="shared" si="4"/>
        <v>77.36</v>
      </c>
      <c r="V38" s="82">
        <f t="shared" si="4"/>
        <v>80.92</v>
      </c>
      <c r="W38" s="82">
        <f t="shared" si="4"/>
        <v>83.16</v>
      </c>
      <c r="X38" s="82">
        <f t="shared" si="4"/>
        <v>82.48</v>
      </c>
      <c r="Y38" s="82">
        <f t="shared" si="4"/>
        <v>85</v>
      </c>
      <c r="Z38" s="82">
        <f t="shared" si="4"/>
        <v>84.76</v>
      </c>
      <c r="AA38" s="82">
        <f t="shared" si="4"/>
        <v>84.92</v>
      </c>
    </row>
    <row r="39" spans="2:32" x14ac:dyDescent="0.3">
      <c r="F39" s="79">
        <v>2</v>
      </c>
      <c r="G39" s="80" t="s">
        <v>45</v>
      </c>
      <c r="H39" s="83">
        <f>(H10+H16+H19+H25+H26+H30)/$C$34</f>
        <v>92</v>
      </c>
      <c r="I39" s="83">
        <f t="shared" ref="I39:AA39" si="5">(I10+I16+I19+I25+I26+I30)/$C$34</f>
        <v>94</v>
      </c>
      <c r="J39" s="83">
        <f t="shared" si="5"/>
        <v>80.833333333333329</v>
      </c>
      <c r="K39" s="83">
        <f t="shared" si="5"/>
        <v>80.833333333333329</v>
      </c>
      <c r="L39" s="83">
        <f t="shared" si="5"/>
        <v>85.833333333333329</v>
      </c>
      <c r="M39" s="83">
        <f t="shared" si="5"/>
        <v>84.166666666666671</v>
      </c>
      <c r="N39" s="83">
        <f t="shared" si="5"/>
        <v>80.166666666666671</v>
      </c>
      <c r="O39" s="83">
        <f t="shared" si="5"/>
        <v>78.833333333333329</v>
      </c>
      <c r="P39" s="83">
        <f t="shared" si="5"/>
        <v>84.166666666666671</v>
      </c>
      <c r="Q39" s="83">
        <f t="shared" si="5"/>
        <v>85</v>
      </c>
      <c r="R39" s="83">
        <f t="shared" si="5"/>
        <v>88.166666666666671</v>
      </c>
      <c r="S39" s="83">
        <f t="shared" si="5"/>
        <v>87.333333333333329</v>
      </c>
      <c r="T39" s="83">
        <f t="shared" si="5"/>
        <v>88.333333333333329</v>
      </c>
      <c r="U39" s="83">
        <f t="shared" si="5"/>
        <v>84.333333333333329</v>
      </c>
      <c r="V39" s="83">
        <f t="shared" si="5"/>
        <v>83.5</v>
      </c>
      <c r="W39" s="83">
        <f>(W10+W16+W19+W25+W26+W30)/$C$34</f>
        <v>84.333333333333329</v>
      </c>
      <c r="X39" s="83">
        <f t="shared" si="5"/>
        <v>82.666666666666671</v>
      </c>
      <c r="Y39" s="83">
        <f t="shared" si="5"/>
        <v>85</v>
      </c>
      <c r="Z39" s="83">
        <f t="shared" si="5"/>
        <v>86.833333333333329</v>
      </c>
      <c r="AA39" s="83">
        <f t="shared" si="5"/>
        <v>85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72330-B7FD-404A-887B-7246C738E1FE}">
  <dimension ref="A1:AI39"/>
  <sheetViews>
    <sheetView zoomScale="44" workbookViewId="0"/>
  </sheetViews>
  <sheetFormatPr defaultRowHeight="14.4" x14ac:dyDescent="0.3"/>
  <cols>
    <col min="1" max="1" width="34.21875" customWidth="1"/>
    <col min="3" max="3" width="16.88671875" customWidth="1"/>
    <col min="6" max="6" width="15.33203125" customWidth="1"/>
    <col min="7" max="7" width="39.21875" customWidth="1"/>
    <col min="8" max="8" width="12" customWidth="1"/>
    <col min="9" max="9" width="13.33203125" customWidth="1"/>
    <col min="10" max="10" width="12.88671875" customWidth="1"/>
    <col min="11" max="11" width="13.5546875" customWidth="1"/>
    <col min="12" max="12" width="13.33203125" customWidth="1"/>
    <col min="13" max="13" width="12.44140625" customWidth="1"/>
    <col min="14" max="14" width="12" customWidth="1"/>
    <col min="15" max="15" width="12.21875" customWidth="1"/>
    <col min="16" max="16" width="15.5546875" customWidth="1"/>
    <col min="17" max="17" width="11.5546875" customWidth="1"/>
    <col min="18" max="18" width="12" customWidth="1"/>
    <col min="19" max="19" width="15.5546875" customWidth="1"/>
    <col min="20" max="20" width="11.77734375" customWidth="1"/>
    <col min="21" max="21" width="13.33203125" customWidth="1"/>
    <col min="22" max="22" width="12.6640625" customWidth="1"/>
    <col min="23" max="23" width="13.5546875" customWidth="1"/>
    <col min="24" max="24" width="12" customWidth="1"/>
    <col min="25" max="25" width="13.77734375" customWidth="1"/>
    <col min="26" max="26" width="12.88671875" customWidth="1"/>
    <col min="27" max="27" width="10.44140625" customWidth="1"/>
    <col min="28" max="29" width="15.88671875" customWidth="1"/>
    <col min="30" max="30" width="18.44140625" customWidth="1"/>
    <col min="31" max="31" width="23.33203125" customWidth="1"/>
    <col min="33" max="33" width="26.21875" customWidth="1"/>
  </cols>
  <sheetData>
    <row r="1" spans="1:35" ht="15" thickBot="1" x14ac:dyDescent="0.35">
      <c r="A1" s="40" t="s">
        <v>1</v>
      </c>
      <c r="B1" s="41" t="s">
        <v>54</v>
      </c>
      <c r="C1" s="41" t="s">
        <v>55</v>
      </c>
      <c r="F1" s="1" t="s">
        <v>0</v>
      </c>
      <c r="G1" s="2" t="s">
        <v>1</v>
      </c>
      <c r="H1" s="3" t="s">
        <v>2</v>
      </c>
      <c r="I1" s="3" t="s">
        <v>3</v>
      </c>
      <c r="J1" s="3" t="s">
        <v>4</v>
      </c>
      <c r="K1" s="3" t="s">
        <v>5</v>
      </c>
      <c r="L1" s="3" t="s">
        <v>6</v>
      </c>
      <c r="M1" s="3" t="s">
        <v>7</v>
      </c>
      <c r="N1" s="3" t="s">
        <v>8</v>
      </c>
      <c r="O1" s="3" t="s">
        <v>9</v>
      </c>
      <c r="P1" s="3" t="s">
        <v>10</v>
      </c>
      <c r="Q1" s="3" t="s">
        <v>11</v>
      </c>
      <c r="R1" s="3" t="s">
        <v>12</v>
      </c>
      <c r="S1" s="3" t="s">
        <v>13</v>
      </c>
      <c r="T1" s="3" t="s">
        <v>14</v>
      </c>
      <c r="U1" s="3" t="s">
        <v>15</v>
      </c>
      <c r="V1" s="3" t="s">
        <v>16</v>
      </c>
      <c r="W1" s="3" t="s">
        <v>17</v>
      </c>
      <c r="X1" s="3" t="s">
        <v>18</v>
      </c>
      <c r="Y1" s="3" t="s">
        <v>19</v>
      </c>
      <c r="Z1" s="3" t="s">
        <v>20</v>
      </c>
      <c r="AA1" s="3" t="s">
        <v>21</v>
      </c>
      <c r="AB1" s="39" t="s">
        <v>54</v>
      </c>
      <c r="AC1" s="39" t="s">
        <v>55</v>
      </c>
      <c r="AD1" s="3" t="s">
        <v>61</v>
      </c>
      <c r="AE1" s="102" t="s">
        <v>60</v>
      </c>
      <c r="AG1" s="40" t="s">
        <v>1</v>
      </c>
      <c r="AH1" s="41" t="s">
        <v>54</v>
      </c>
      <c r="AI1" s="41" t="s">
        <v>55</v>
      </c>
    </row>
    <row r="2" spans="1:35" ht="15" thickBot="1" x14ac:dyDescent="0.35">
      <c r="A2" s="42" t="s">
        <v>22</v>
      </c>
      <c r="B2" s="45">
        <v>1</v>
      </c>
      <c r="C2" s="45"/>
      <c r="F2" s="4">
        <v>1</v>
      </c>
      <c r="G2" s="5" t="s">
        <v>22</v>
      </c>
      <c r="H2" s="6">
        <v>87</v>
      </c>
      <c r="I2" s="6">
        <v>86</v>
      </c>
      <c r="J2" s="7">
        <v>78</v>
      </c>
      <c r="K2" s="8">
        <v>78</v>
      </c>
      <c r="L2" s="9">
        <v>78</v>
      </c>
      <c r="M2" s="7">
        <v>79</v>
      </c>
      <c r="N2" s="10">
        <v>76</v>
      </c>
      <c r="O2" s="10">
        <v>71</v>
      </c>
      <c r="P2" s="7">
        <v>71</v>
      </c>
      <c r="Q2" s="8">
        <v>80</v>
      </c>
      <c r="R2" s="11">
        <v>80</v>
      </c>
      <c r="S2" s="11">
        <v>80</v>
      </c>
      <c r="T2" s="7">
        <v>74</v>
      </c>
      <c r="U2" s="8">
        <v>74</v>
      </c>
      <c r="V2" s="7">
        <v>77</v>
      </c>
      <c r="W2" s="7">
        <v>79</v>
      </c>
      <c r="X2" s="9">
        <v>81</v>
      </c>
      <c r="Y2" s="12">
        <v>85</v>
      </c>
      <c r="Z2" s="9">
        <v>83</v>
      </c>
      <c r="AA2" s="7">
        <v>85</v>
      </c>
      <c r="AB2" s="103">
        <f>SQRT((H2-$H$38)^2 + (I2-$I$38)^2 + (J2-$J$38)^2 + (K2-$K$38)^2 + (L2-$L$38)^2 + (M2-$M$38)^2 + (N2-$N$38)^2 + (O2-$O$38)^2 + (P2-$P$38)^2 + (Q2-$Q$38)^2 + (R2-$R$38)^2 + (S2-$S$38)^2 + (T2-$T$38)^2 + (U2-$U$38)^2 + (V2-$V$38)^2 + (W2-$W$38)^2 + (X2-$X$38)^2 + (Y2-$Y$38)^2 + (Z2-$Z$38)^2 + (AA2-$AA$38)^2)</f>
        <v>14.472705344889741</v>
      </c>
      <c r="AC2" s="103">
        <f>SQRT((H2-$H$39)^2 + (I2-$I$39)^2 + (J2-$J$39)^2 + (K2-$K$39)^2 + (L2-$L$39)^2 + (M2-$M$39)^2 + (N2-$N$39)^2 +(O2-$O$39)^2 + (P2-$P$39)^2 + (Q2-$Q$39)^2 + (R2-$R$39)^2 + (S2-$S$39)^2 + (T2-$T$39)^2 + (U2-$U$39)^2 + (V2-$V$39)^2 + (W2-$W$39)^2 + (X2-$X$39)^2 + (Y2-$Y$39)^2 + (Z2-$Z$39)^2 +(AA2-$AA$39)^2)</f>
        <v>31.481034855219665</v>
      </c>
      <c r="AD2" s="103">
        <f>MIN(AB2:AC2)</f>
        <v>14.472705344889741</v>
      </c>
      <c r="AE2" s="78">
        <f>IF(AND(AB2&lt;AC2),1,2)</f>
        <v>1</v>
      </c>
      <c r="AG2" s="42" t="s">
        <v>22</v>
      </c>
      <c r="AH2" s="45">
        <v>1</v>
      </c>
      <c r="AI2" s="45"/>
    </row>
    <row r="3" spans="1:35" ht="15" thickBot="1" x14ac:dyDescent="0.35">
      <c r="A3" s="43" t="s">
        <v>23</v>
      </c>
      <c r="B3" s="46">
        <v>1</v>
      </c>
      <c r="C3" s="46"/>
      <c r="F3" s="13">
        <v>2</v>
      </c>
      <c r="G3" s="14" t="s">
        <v>23</v>
      </c>
      <c r="H3" s="9">
        <v>87</v>
      </c>
      <c r="I3" s="8">
        <v>86</v>
      </c>
      <c r="J3" s="7">
        <v>78</v>
      </c>
      <c r="K3" s="8">
        <v>78</v>
      </c>
      <c r="L3" s="9">
        <v>79</v>
      </c>
      <c r="M3" s="8">
        <v>80</v>
      </c>
      <c r="N3" s="10">
        <v>75</v>
      </c>
      <c r="O3" s="10">
        <v>73</v>
      </c>
      <c r="P3" s="7">
        <v>71</v>
      </c>
      <c r="Q3" s="8">
        <v>85</v>
      </c>
      <c r="R3" s="11">
        <v>81</v>
      </c>
      <c r="S3" s="11">
        <v>83</v>
      </c>
      <c r="T3" s="7">
        <v>73</v>
      </c>
      <c r="U3" s="8">
        <v>73</v>
      </c>
      <c r="V3" s="7">
        <v>77</v>
      </c>
      <c r="W3" s="7">
        <v>82</v>
      </c>
      <c r="X3" s="9">
        <v>81</v>
      </c>
      <c r="Y3" s="15">
        <v>85</v>
      </c>
      <c r="Z3" s="9">
        <v>84</v>
      </c>
      <c r="AA3" s="8">
        <v>85</v>
      </c>
      <c r="AB3" s="103">
        <f t="shared" ref="AB3:AB32" si="0">SQRT((H3-$H$38)^2 + (I3-$I$38)^2 + (J3-$J$38)^2 + (K3-$K$38)^2 + (L3-$L$38)^2 + (M3-$M$38)^2 + (N3-$N$38)^2 + (O3-$O$38)^2 + (P3-$P$38)^2 + (Q3-$Q$38)^2 + (R3-$R$38)^2 + (S3-$S$38)^2 + (T3-$T$38)^2 + (U3-$U$38)^2 + (V3-$V$38)^2 + (W3-$W$38)^2 + (X3-$X$38)^2 + (Y3-$Y$38)^2 + (Z3-$Z$38)^2 + (AA3-$AA$38)^2)</f>
        <v>11.673011607978468</v>
      </c>
      <c r="AC3" s="103">
        <f t="shared" ref="AC3:AC32" si="1">SQRT((H3-$H$39)^2 + (I3-$I$39)^2 + (J3-$J$39)^2 + (K3-$K$39)^2 + (L3-$L$39)^2 + (M3-$M$39)^2 + (N3-$N$39)^2 +(O3-$O$39)^2 + (P3-$P$39)^2 + (Q3-$Q$39)^2 + (R3-$R$39)^2 + (S3-$S$39)^2 + (T3-$T$39)^2 + (U3-$U$39)^2 + (V3-$V$39)^2 + (W3-$W$39)^2 + (X3-$X$39)^2 + (Y3-$Y$39)^2 + (Z3-$Z$39)^2 +(AA3-$AA$39)^2)</f>
        <v>29.923049458383893</v>
      </c>
      <c r="AD3" s="103">
        <f t="shared" ref="AD3:AD32" si="2">MIN(AB3:AC3)</f>
        <v>11.673011607978468</v>
      </c>
      <c r="AE3" s="78">
        <f t="shared" ref="AE3:AE32" si="3">IF(AND(AB3&lt;AC3),1,2)</f>
        <v>1</v>
      </c>
      <c r="AG3" s="43" t="s">
        <v>23</v>
      </c>
      <c r="AH3" s="46">
        <v>1</v>
      </c>
      <c r="AI3" s="46"/>
    </row>
    <row r="4" spans="1:35" ht="15" thickBot="1" x14ac:dyDescent="0.35">
      <c r="A4" s="43" t="s">
        <v>24</v>
      </c>
      <c r="B4" s="46">
        <v>1</v>
      </c>
      <c r="C4" s="46"/>
      <c r="F4" s="4">
        <v>3</v>
      </c>
      <c r="G4" s="14" t="s">
        <v>24</v>
      </c>
      <c r="H4" s="6">
        <v>92</v>
      </c>
      <c r="I4" s="6">
        <v>94</v>
      </c>
      <c r="J4" s="7">
        <v>78</v>
      </c>
      <c r="K4" s="8">
        <v>78</v>
      </c>
      <c r="L4" s="9">
        <v>81</v>
      </c>
      <c r="M4" s="7">
        <v>83</v>
      </c>
      <c r="N4" s="10">
        <v>78</v>
      </c>
      <c r="O4" s="10">
        <v>78</v>
      </c>
      <c r="P4" s="7">
        <v>73</v>
      </c>
      <c r="Q4" s="8">
        <v>85</v>
      </c>
      <c r="R4" s="11">
        <v>85</v>
      </c>
      <c r="S4" s="11">
        <v>86</v>
      </c>
      <c r="T4" s="7">
        <v>82</v>
      </c>
      <c r="U4" s="8">
        <v>82</v>
      </c>
      <c r="V4" s="7">
        <v>81</v>
      </c>
      <c r="W4" s="7">
        <v>84</v>
      </c>
      <c r="X4" s="9">
        <v>82</v>
      </c>
      <c r="Y4" s="12">
        <v>85</v>
      </c>
      <c r="Z4" s="9">
        <v>86</v>
      </c>
      <c r="AA4" s="7">
        <v>85</v>
      </c>
      <c r="AB4" s="103">
        <f t="shared" si="0"/>
        <v>10.469918815349045</v>
      </c>
      <c r="AC4" s="103">
        <f t="shared" si="1"/>
        <v>15.353247937235372</v>
      </c>
      <c r="AD4" s="103">
        <f t="shared" si="2"/>
        <v>10.469918815349045</v>
      </c>
      <c r="AE4" s="78">
        <f t="shared" si="3"/>
        <v>1</v>
      </c>
      <c r="AG4" s="43" t="s">
        <v>24</v>
      </c>
      <c r="AH4" s="46">
        <v>1</v>
      </c>
      <c r="AI4" s="46"/>
    </row>
    <row r="5" spans="1:35" ht="15" thickBot="1" x14ac:dyDescent="0.35">
      <c r="A5" s="43" t="s">
        <v>25</v>
      </c>
      <c r="B5" s="46">
        <v>1</v>
      </c>
      <c r="C5" s="46"/>
      <c r="F5" s="4">
        <v>4</v>
      </c>
      <c r="G5" s="14" t="s">
        <v>25</v>
      </c>
      <c r="H5" s="6">
        <v>92</v>
      </c>
      <c r="I5" s="6">
        <v>94</v>
      </c>
      <c r="J5" s="7">
        <v>79</v>
      </c>
      <c r="K5" s="8">
        <v>79</v>
      </c>
      <c r="L5" s="9">
        <v>84</v>
      </c>
      <c r="M5" s="7">
        <v>82</v>
      </c>
      <c r="N5" s="10">
        <v>76</v>
      </c>
      <c r="O5" s="10">
        <v>78</v>
      </c>
      <c r="P5" s="7">
        <v>73</v>
      </c>
      <c r="Q5" s="8">
        <v>85</v>
      </c>
      <c r="R5" s="11">
        <v>85</v>
      </c>
      <c r="S5" s="11">
        <v>86</v>
      </c>
      <c r="T5" s="7">
        <v>82</v>
      </c>
      <c r="U5" s="8">
        <v>82</v>
      </c>
      <c r="V5" s="7">
        <v>81</v>
      </c>
      <c r="W5" s="7">
        <v>84</v>
      </c>
      <c r="X5" s="9">
        <v>82</v>
      </c>
      <c r="Y5" s="12">
        <v>85</v>
      </c>
      <c r="Z5" s="9">
        <v>86</v>
      </c>
      <c r="AA5" s="7">
        <v>85</v>
      </c>
      <c r="AB5" s="103">
        <f t="shared" si="0"/>
        <v>10.711638530122267</v>
      </c>
      <c r="AC5" s="103">
        <f t="shared" si="1"/>
        <v>14.912708972178359</v>
      </c>
      <c r="AD5" s="103">
        <f t="shared" si="2"/>
        <v>10.711638530122267</v>
      </c>
      <c r="AE5" s="78">
        <f t="shared" si="3"/>
        <v>1</v>
      </c>
      <c r="AG5" s="43" t="s">
        <v>25</v>
      </c>
      <c r="AH5" s="46">
        <v>1</v>
      </c>
      <c r="AI5" s="46"/>
    </row>
    <row r="6" spans="1:35" ht="15" thickBot="1" x14ac:dyDescent="0.35">
      <c r="A6" s="43" t="s">
        <v>26</v>
      </c>
      <c r="B6" s="46">
        <v>1</v>
      </c>
      <c r="C6" s="46"/>
      <c r="F6" s="4">
        <v>5</v>
      </c>
      <c r="G6" s="14" t="s">
        <v>26</v>
      </c>
      <c r="H6" s="6">
        <v>88</v>
      </c>
      <c r="I6" s="6">
        <v>94</v>
      </c>
      <c r="J6" s="7">
        <v>78</v>
      </c>
      <c r="K6" s="8">
        <v>78</v>
      </c>
      <c r="L6" s="9">
        <v>80</v>
      </c>
      <c r="M6" s="7">
        <v>81</v>
      </c>
      <c r="N6" s="10">
        <v>79</v>
      </c>
      <c r="O6" s="10">
        <v>78</v>
      </c>
      <c r="P6" s="7">
        <v>73</v>
      </c>
      <c r="Q6" s="8">
        <v>85</v>
      </c>
      <c r="R6" s="11">
        <v>86</v>
      </c>
      <c r="S6" s="11">
        <v>86</v>
      </c>
      <c r="T6" s="7">
        <v>80</v>
      </c>
      <c r="U6" s="8">
        <v>81</v>
      </c>
      <c r="V6" s="7">
        <v>84</v>
      </c>
      <c r="W6" s="7">
        <v>84</v>
      </c>
      <c r="X6" s="9">
        <v>84</v>
      </c>
      <c r="Y6" s="12">
        <v>85</v>
      </c>
      <c r="Z6" s="9">
        <v>89</v>
      </c>
      <c r="AA6" s="7">
        <v>85</v>
      </c>
      <c r="AB6" s="103">
        <f t="shared" si="0"/>
        <v>9.2746536323465971</v>
      </c>
      <c r="AC6" s="103">
        <f t="shared" si="1"/>
        <v>17.22562690360563</v>
      </c>
      <c r="AD6" s="103">
        <f t="shared" si="2"/>
        <v>9.2746536323465971</v>
      </c>
      <c r="AE6" s="78">
        <f t="shared" si="3"/>
        <v>1</v>
      </c>
      <c r="AG6" s="43" t="s">
        <v>26</v>
      </c>
      <c r="AH6" s="46">
        <v>1</v>
      </c>
      <c r="AI6" s="46"/>
    </row>
    <row r="7" spans="1:35" ht="15" thickBot="1" x14ac:dyDescent="0.35">
      <c r="A7" s="43" t="s">
        <v>27</v>
      </c>
      <c r="B7" s="46">
        <v>1</v>
      </c>
      <c r="C7" s="46"/>
      <c r="F7" s="4">
        <v>6</v>
      </c>
      <c r="G7" s="14" t="s">
        <v>27</v>
      </c>
      <c r="H7" s="9">
        <v>90</v>
      </c>
      <c r="I7" s="7">
        <v>94</v>
      </c>
      <c r="J7" s="7">
        <v>78</v>
      </c>
      <c r="K7" s="8">
        <v>78</v>
      </c>
      <c r="L7" s="9">
        <v>82</v>
      </c>
      <c r="M7" s="7">
        <v>80</v>
      </c>
      <c r="N7" s="10">
        <v>80</v>
      </c>
      <c r="O7" s="10">
        <v>77</v>
      </c>
      <c r="P7" s="7">
        <v>71</v>
      </c>
      <c r="Q7" s="8">
        <v>85</v>
      </c>
      <c r="R7" s="11">
        <v>84</v>
      </c>
      <c r="S7" s="11">
        <v>86</v>
      </c>
      <c r="T7" s="7">
        <v>79</v>
      </c>
      <c r="U7" s="8">
        <v>79</v>
      </c>
      <c r="V7" s="7">
        <v>79</v>
      </c>
      <c r="W7" s="7">
        <v>84</v>
      </c>
      <c r="X7" s="9">
        <v>83</v>
      </c>
      <c r="Y7" s="12">
        <v>85</v>
      </c>
      <c r="Z7" s="9">
        <v>84</v>
      </c>
      <c r="AA7" s="7">
        <v>85</v>
      </c>
      <c r="AB7" s="103">
        <f t="shared" si="0"/>
        <v>8.1718541347725946</v>
      </c>
      <c r="AC7" s="103">
        <f t="shared" si="1"/>
        <v>19.800392813162961</v>
      </c>
      <c r="AD7" s="103">
        <f t="shared" si="2"/>
        <v>8.1718541347725946</v>
      </c>
      <c r="AE7" s="78">
        <f t="shared" si="3"/>
        <v>1</v>
      </c>
      <c r="AG7" s="43" t="s">
        <v>27</v>
      </c>
      <c r="AH7" s="46">
        <v>1</v>
      </c>
      <c r="AI7" s="46"/>
    </row>
    <row r="8" spans="1:35" ht="15" thickBot="1" x14ac:dyDescent="0.35">
      <c r="A8" s="43" t="s">
        <v>28</v>
      </c>
      <c r="B8" s="46">
        <v>1</v>
      </c>
      <c r="C8" s="46"/>
      <c r="F8" s="27">
        <v>7</v>
      </c>
      <c r="G8" s="28" t="s">
        <v>28</v>
      </c>
      <c r="H8" s="29">
        <v>89</v>
      </c>
      <c r="I8" s="29">
        <v>94</v>
      </c>
      <c r="J8" s="30">
        <v>78</v>
      </c>
      <c r="K8" s="31">
        <v>78</v>
      </c>
      <c r="L8" s="32">
        <v>85</v>
      </c>
      <c r="M8" s="30">
        <v>80</v>
      </c>
      <c r="N8" s="33">
        <v>78</v>
      </c>
      <c r="O8" s="33">
        <v>83</v>
      </c>
      <c r="P8" s="30">
        <v>75</v>
      </c>
      <c r="Q8" s="31">
        <v>85</v>
      </c>
      <c r="R8" s="34">
        <v>85</v>
      </c>
      <c r="S8" s="34">
        <v>86</v>
      </c>
      <c r="T8" s="30">
        <v>78</v>
      </c>
      <c r="U8" s="31">
        <v>78</v>
      </c>
      <c r="V8" s="30">
        <v>80</v>
      </c>
      <c r="W8" s="30">
        <v>84</v>
      </c>
      <c r="X8" s="32">
        <v>83</v>
      </c>
      <c r="Y8" s="35">
        <v>85</v>
      </c>
      <c r="Z8" s="32">
        <v>84</v>
      </c>
      <c r="AA8" s="30">
        <v>85</v>
      </c>
      <c r="AB8" s="103">
        <f t="shared" si="0"/>
        <v>9.2249227639043081</v>
      </c>
      <c r="AC8" s="103">
        <f t="shared" si="1"/>
        <v>18.121503494160986</v>
      </c>
      <c r="AD8" s="103">
        <f t="shared" si="2"/>
        <v>9.2249227639043081</v>
      </c>
      <c r="AE8" s="78">
        <f t="shared" si="3"/>
        <v>1</v>
      </c>
      <c r="AG8" s="43" t="s">
        <v>28</v>
      </c>
      <c r="AH8" s="46">
        <v>1</v>
      </c>
      <c r="AI8" s="46"/>
    </row>
    <row r="9" spans="1:35" ht="15" thickBot="1" x14ac:dyDescent="0.35">
      <c r="A9" s="43" t="s">
        <v>29</v>
      </c>
      <c r="B9" s="46">
        <v>1</v>
      </c>
      <c r="C9" s="46"/>
      <c r="F9" s="4">
        <v>8</v>
      </c>
      <c r="G9" s="14" t="s">
        <v>29</v>
      </c>
      <c r="H9" s="6">
        <v>86</v>
      </c>
      <c r="I9" s="6">
        <v>86</v>
      </c>
      <c r="J9" s="7">
        <v>78</v>
      </c>
      <c r="K9" s="8">
        <v>78</v>
      </c>
      <c r="L9" s="9">
        <v>78</v>
      </c>
      <c r="M9" s="7">
        <v>79</v>
      </c>
      <c r="N9" s="10">
        <v>72</v>
      </c>
      <c r="O9" s="10">
        <v>71</v>
      </c>
      <c r="P9" s="7">
        <v>53</v>
      </c>
      <c r="Q9" s="8">
        <v>80</v>
      </c>
      <c r="R9" s="11">
        <v>80</v>
      </c>
      <c r="S9" s="11">
        <v>80</v>
      </c>
      <c r="T9" s="7">
        <v>72</v>
      </c>
      <c r="U9" s="8">
        <v>71</v>
      </c>
      <c r="V9" s="7">
        <v>77</v>
      </c>
      <c r="W9" s="7">
        <v>79</v>
      </c>
      <c r="X9" s="9">
        <v>81</v>
      </c>
      <c r="Y9" s="12">
        <v>85</v>
      </c>
      <c r="Z9" s="9">
        <v>83</v>
      </c>
      <c r="AA9" s="7">
        <v>83</v>
      </c>
      <c r="AB9" s="103">
        <f t="shared" si="0"/>
        <v>26.479033214979744</v>
      </c>
      <c r="AC9" s="103">
        <f t="shared" si="1"/>
        <v>44.561443224184536</v>
      </c>
      <c r="AD9" s="103">
        <f t="shared" si="2"/>
        <v>26.479033214979744</v>
      </c>
      <c r="AE9" s="78">
        <f t="shared" si="3"/>
        <v>1</v>
      </c>
      <c r="AG9" s="43" t="s">
        <v>29</v>
      </c>
      <c r="AH9" s="46">
        <v>1</v>
      </c>
      <c r="AI9" s="46"/>
    </row>
    <row r="10" spans="1:35" ht="15" thickBot="1" x14ac:dyDescent="0.35">
      <c r="A10" s="43" t="s">
        <v>30</v>
      </c>
      <c r="B10" s="46"/>
      <c r="C10" s="46">
        <v>1</v>
      </c>
      <c r="F10" s="4">
        <v>9</v>
      </c>
      <c r="G10" s="14" t="s">
        <v>30</v>
      </c>
      <c r="H10" s="54">
        <v>92</v>
      </c>
      <c r="I10" s="54">
        <v>94</v>
      </c>
      <c r="J10" s="61">
        <v>80</v>
      </c>
      <c r="K10" s="62">
        <v>80</v>
      </c>
      <c r="L10" s="63">
        <v>85</v>
      </c>
      <c r="M10" s="61">
        <v>85</v>
      </c>
      <c r="N10" s="64">
        <v>79</v>
      </c>
      <c r="O10" s="64">
        <v>78</v>
      </c>
      <c r="P10" s="61">
        <v>77</v>
      </c>
      <c r="Q10" s="62">
        <v>85</v>
      </c>
      <c r="R10" s="65">
        <v>87</v>
      </c>
      <c r="S10" s="65">
        <v>86</v>
      </c>
      <c r="T10" s="61">
        <v>83</v>
      </c>
      <c r="U10" s="62">
        <v>83</v>
      </c>
      <c r="V10" s="61">
        <v>82</v>
      </c>
      <c r="W10" s="61">
        <v>84</v>
      </c>
      <c r="X10" s="63">
        <v>83</v>
      </c>
      <c r="Y10" s="66">
        <v>85</v>
      </c>
      <c r="Z10" s="63">
        <v>84</v>
      </c>
      <c r="AA10" s="61">
        <v>85</v>
      </c>
      <c r="AB10" s="103">
        <f t="shared" si="0"/>
        <v>13.144550201509368</v>
      </c>
      <c r="AC10" s="103">
        <f t="shared" si="1"/>
        <v>10.002777392082436</v>
      </c>
      <c r="AD10" s="103">
        <f t="shared" si="2"/>
        <v>10.002777392082436</v>
      </c>
      <c r="AE10" s="78">
        <f t="shared" si="3"/>
        <v>2</v>
      </c>
      <c r="AG10" s="43" t="s">
        <v>30</v>
      </c>
      <c r="AH10" s="46"/>
      <c r="AI10" s="46">
        <v>1</v>
      </c>
    </row>
    <row r="11" spans="1:35" ht="15" thickBot="1" x14ac:dyDescent="0.35">
      <c r="A11" s="43" t="s">
        <v>31</v>
      </c>
      <c r="B11" s="46">
        <v>1</v>
      </c>
      <c r="C11" s="46"/>
      <c r="F11" s="4">
        <v>10</v>
      </c>
      <c r="G11" s="14" t="s">
        <v>31</v>
      </c>
      <c r="H11" s="86">
        <v>89</v>
      </c>
      <c r="I11" s="104">
        <v>94</v>
      </c>
      <c r="J11" s="84">
        <v>78</v>
      </c>
      <c r="K11" s="85">
        <v>78</v>
      </c>
      <c r="L11" s="86">
        <v>81</v>
      </c>
      <c r="M11" s="84">
        <v>80</v>
      </c>
      <c r="N11" s="87">
        <v>76</v>
      </c>
      <c r="O11" s="87">
        <v>73</v>
      </c>
      <c r="P11" s="84">
        <v>71</v>
      </c>
      <c r="Q11" s="85">
        <v>85</v>
      </c>
      <c r="R11" s="88">
        <v>83</v>
      </c>
      <c r="S11" s="88">
        <v>84</v>
      </c>
      <c r="T11" s="84">
        <v>78</v>
      </c>
      <c r="U11" s="85">
        <v>78</v>
      </c>
      <c r="V11" s="84">
        <v>79</v>
      </c>
      <c r="W11" s="84">
        <v>83</v>
      </c>
      <c r="X11" s="86">
        <v>83</v>
      </c>
      <c r="Y11" s="89">
        <v>85</v>
      </c>
      <c r="Z11" s="86">
        <v>84</v>
      </c>
      <c r="AA11" s="84">
        <v>85</v>
      </c>
      <c r="AB11" s="103">
        <f t="shared" si="0"/>
        <v>8.7578079449140667</v>
      </c>
      <c r="AC11" s="103">
        <f t="shared" si="1"/>
        <v>22.480856053293184</v>
      </c>
      <c r="AD11" s="103">
        <f t="shared" si="2"/>
        <v>8.7578079449140667</v>
      </c>
      <c r="AE11" s="78">
        <f t="shared" si="3"/>
        <v>1</v>
      </c>
      <c r="AG11" s="43" t="s">
        <v>31</v>
      </c>
      <c r="AH11" s="46">
        <v>1</v>
      </c>
      <c r="AI11" s="46"/>
    </row>
    <row r="12" spans="1:35" ht="15" thickBot="1" x14ac:dyDescent="0.35">
      <c r="A12" s="43" t="s">
        <v>32</v>
      </c>
      <c r="B12" s="46">
        <v>1</v>
      </c>
      <c r="C12" s="46"/>
      <c r="F12" s="4">
        <v>11</v>
      </c>
      <c r="G12" s="14" t="s">
        <v>32</v>
      </c>
      <c r="H12" s="104">
        <v>92</v>
      </c>
      <c r="I12" s="104">
        <v>94</v>
      </c>
      <c r="J12" s="84">
        <v>80</v>
      </c>
      <c r="K12" s="85">
        <v>80</v>
      </c>
      <c r="L12" s="86">
        <v>87</v>
      </c>
      <c r="M12" s="84">
        <v>84</v>
      </c>
      <c r="N12" s="87">
        <v>79</v>
      </c>
      <c r="O12" s="87">
        <v>78</v>
      </c>
      <c r="P12" s="84">
        <v>73</v>
      </c>
      <c r="Q12" s="85">
        <v>85</v>
      </c>
      <c r="R12" s="88">
        <v>85</v>
      </c>
      <c r="S12" s="88">
        <v>86</v>
      </c>
      <c r="T12" s="84">
        <v>82</v>
      </c>
      <c r="U12" s="85">
        <v>80</v>
      </c>
      <c r="V12" s="84">
        <v>83</v>
      </c>
      <c r="W12" s="84">
        <v>84</v>
      </c>
      <c r="X12" s="86">
        <v>83</v>
      </c>
      <c r="Y12" s="89">
        <v>85</v>
      </c>
      <c r="Z12" s="86">
        <v>85</v>
      </c>
      <c r="AA12" s="84">
        <v>85</v>
      </c>
      <c r="AB12" s="103">
        <f t="shared" si="0"/>
        <v>11.587027228758892</v>
      </c>
      <c r="AC12" s="103">
        <f t="shared" si="1"/>
        <v>14.284801558144082</v>
      </c>
      <c r="AD12" s="103">
        <f t="shared" si="2"/>
        <v>11.587027228758892</v>
      </c>
      <c r="AE12" s="78">
        <f t="shared" si="3"/>
        <v>1</v>
      </c>
      <c r="AG12" s="43" t="s">
        <v>32</v>
      </c>
      <c r="AH12" s="46">
        <v>1</v>
      </c>
      <c r="AI12" s="46"/>
    </row>
    <row r="13" spans="1:35" ht="15" thickBot="1" x14ac:dyDescent="0.35">
      <c r="A13" s="43" t="s">
        <v>33</v>
      </c>
      <c r="B13" s="46">
        <v>1</v>
      </c>
      <c r="C13" s="46"/>
      <c r="F13" s="4">
        <v>12</v>
      </c>
      <c r="G13" s="14" t="s">
        <v>33</v>
      </c>
      <c r="H13" s="86">
        <v>90</v>
      </c>
      <c r="I13" s="104">
        <v>94</v>
      </c>
      <c r="J13" s="84">
        <v>78</v>
      </c>
      <c r="K13" s="85">
        <v>78</v>
      </c>
      <c r="L13" s="86">
        <v>81</v>
      </c>
      <c r="M13" s="84">
        <v>80</v>
      </c>
      <c r="N13" s="87">
        <v>73</v>
      </c>
      <c r="O13" s="87">
        <v>71</v>
      </c>
      <c r="P13" s="84">
        <v>70</v>
      </c>
      <c r="Q13" s="85">
        <v>80</v>
      </c>
      <c r="R13" s="88">
        <v>84</v>
      </c>
      <c r="S13" s="88">
        <v>86</v>
      </c>
      <c r="T13" s="84">
        <v>74</v>
      </c>
      <c r="U13" s="85">
        <v>76</v>
      </c>
      <c r="V13" s="84">
        <v>82</v>
      </c>
      <c r="W13" s="84">
        <v>84</v>
      </c>
      <c r="X13" s="86">
        <v>83</v>
      </c>
      <c r="Y13" s="89">
        <v>85</v>
      </c>
      <c r="Z13" s="86">
        <v>84</v>
      </c>
      <c r="AA13" s="84">
        <v>85</v>
      </c>
      <c r="AB13" s="103">
        <f t="shared" si="0"/>
        <v>12.659352274109446</v>
      </c>
      <c r="AC13" s="103">
        <f t="shared" si="1"/>
        <v>26.527763234434634</v>
      </c>
      <c r="AD13" s="103">
        <f t="shared" si="2"/>
        <v>12.659352274109446</v>
      </c>
      <c r="AE13" s="78">
        <f t="shared" si="3"/>
        <v>1</v>
      </c>
      <c r="AG13" s="43" t="s">
        <v>33</v>
      </c>
      <c r="AH13" s="46">
        <v>1</v>
      </c>
      <c r="AI13" s="46"/>
    </row>
    <row r="14" spans="1:35" ht="15" thickBot="1" x14ac:dyDescent="0.35">
      <c r="A14" s="43" t="s">
        <v>34</v>
      </c>
      <c r="B14" s="46">
        <v>1</v>
      </c>
      <c r="C14" s="46"/>
      <c r="F14" s="4">
        <v>13</v>
      </c>
      <c r="G14" s="14" t="s">
        <v>34</v>
      </c>
      <c r="H14" s="104">
        <v>92</v>
      </c>
      <c r="I14" s="104">
        <v>94</v>
      </c>
      <c r="J14" s="84">
        <v>80</v>
      </c>
      <c r="K14" s="85">
        <v>80</v>
      </c>
      <c r="L14" s="86">
        <v>81</v>
      </c>
      <c r="M14" s="84">
        <v>85</v>
      </c>
      <c r="N14" s="87">
        <v>81</v>
      </c>
      <c r="O14" s="87">
        <v>78</v>
      </c>
      <c r="P14" s="84">
        <v>72</v>
      </c>
      <c r="Q14" s="85">
        <v>85</v>
      </c>
      <c r="R14" s="88">
        <v>86</v>
      </c>
      <c r="S14" s="88">
        <v>86</v>
      </c>
      <c r="T14" s="84">
        <v>79</v>
      </c>
      <c r="U14" s="85">
        <v>79</v>
      </c>
      <c r="V14" s="84">
        <v>80</v>
      </c>
      <c r="W14" s="84">
        <v>84</v>
      </c>
      <c r="X14" s="86">
        <v>83</v>
      </c>
      <c r="Y14" s="89">
        <v>85</v>
      </c>
      <c r="Z14" s="86">
        <v>84</v>
      </c>
      <c r="AA14" s="84">
        <v>85</v>
      </c>
      <c r="AB14" s="103">
        <f t="shared" si="0"/>
        <v>9.9468185868648504</v>
      </c>
      <c r="AC14" s="103">
        <f t="shared" si="1"/>
        <v>17.815411555417089</v>
      </c>
      <c r="AD14" s="103">
        <f t="shared" si="2"/>
        <v>9.9468185868648504</v>
      </c>
      <c r="AE14" s="78">
        <f t="shared" si="3"/>
        <v>1</v>
      </c>
      <c r="AG14" s="43" t="s">
        <v>34</v>
      </c>
      <c r="AH14" s="46">
        <v>1</v>
      </c>
      <c r="AI14" s="46"/>
    </row>
    <row r="15" spans="1:35" ht="15" thickBot="1" x14ac:dyDescent="0.35">
      <c r="A15" s="43" t="s">
        <v>35</v>
      </c>
      <c r="B15" s="46">
        <v>1</v>
      </c>
      <c r="C15" s="46"/>
      <c r="F15" s="16">
        <v>14</v>
      </c>
      <c r="G15" s="14" t="s">
        <v>35</v>
      </c>
      <c r="H15" s="86">
        <v>89</v>
      </c>
      <c r="I15" s="104">
        <v>94</v>
      </c>
      <c r="J15" s="84">
        <v>78</v>
      </c>
      <c r="K15" s="85">
        <v>78</v>
      </c>
      <c r="L15" s="86">
        <v>85</v>
      </c>
      <c r="M15" s="84">
        <v>82</v>
      </c>
      <c r="N15" s="87">
        <v>81</v>
      </c>
      <c r="O15" s="87">
        <v>78</v>
      </c>
      <c r="P15" s="84">
        <v>73</v>
      </c>
      <c r="Q15" s="85">
        <v>85</v>
      </c>
      <c r="R15" s="88">
        <v>84</v>
      </c>
      <c r="S15" s="88">
        <v>86</v>
      </c>
      <c r="T15" s="84">
        <v>79</v>
      </c>
      <c r="U15" s="85">
        <v>81</v>
      </c>
      <c r="V15" s="84">
        <v>81</v>
      </c>
      <c r="W15" s="84">
        <v>84</v>
      </c>
      <c r="X15" s="86">
        <v>83</v>
      </c>
      <c r="Y15" s="89">
        <v>85</v>
      </c>
      <c r="Z15" s="86">
        <v>84</v>
      </c>
      <c r="AA15" s="84">
        <v>85</v>
      </c>
      <c r="AB15" s="103">
        <f t="shared" si="0"/>
        <v>8.7760583407358883</v>
      </c>
      <c r="AC15" s="103">
        <f t="shared" si="1"/>
        <v>16.982016631981278</v>
      </c>
      <c r="AD15" s="103">
        <f t="shared" si="2"/>
        <v>8.7760583407358883</v>
      </c>
      <c r="AE15" s="78">
        <f t="shared" si="3"/>
        <v>1</v>
      </c>
      <c r="AG15" s="43" t="s">
        <v>35</v>
      </c>
      <c r="AH15" s="46">
        <v>1</v>
      </c>
      <c r="AI15" s="46"/>
    </row>
    <row r="16" spans="1:35" ht="15" thickBot="1" x14ac:dyDescent="0.35">
      <c r="A16" s="43" t="s">
        <v>36</v>
      </c>
      <c r="B16" s="46"/>
      <c r="C16" s="46">
        <v>1</v>
      </c>
      <c r="F16" s="4">
        <v>15</v>
      </c>
      <c r="G16" s="14" t="s">
        <v>36</v>
      </c>
      <c r="H16" s="54">
        <v>88</v>
      </c>
      <c r="I16" s="54">
        <v>94</v>
      </c>
      <c r="J16" s="107">
        <v>80</v>
      </c>
      <c r="K16" s="108">
        <v>80</v>
      </c>
      <c r="L16" s="63">
        <v>80</v>
      </c>
      <c r="M16" s="61">
        <v>81</v>
      </c>
      <c r="N16" s="64">
        <v>75</v>
      </c>
      <c r="O16" s="64">
        <v>73</v>
      </c>
      <c r="P16" s="61">
        <v>78</v>
      </c>
      <c r="Q16" s="62">
        <v>85</v>
      </c>
      <c r="R16" s="65">
        <v>86</v>
      </c>
      <c r="S16" s="65">
        <v>87</v>
      </c>
      <c r="T16" s="61">
        <v>91</v>
      </c>
      <c r="U16" s="62">
        <v>83</v>
      </c>
      <c r="V16" s="61">
        <v>82</v>
      </c>
      <c r="W16" s="61">
        <v>84</v>
      </c>
      <c r="X16" s="63">
        <v>82</v>
      </c>
      <c r="Y16" s="66">
        <v>85</v>
      </c>
      <c r="Z16" s="63">
        <v>85</v>
      </c>
      <c r="AA16" s="61">
        <v>85</v>
      </c>
      <c r="AB16" s="103">
        <f t="shared" si="0"/>
        <v>17.230763186812123</v>
      </c>
      <c r="AC16" s="103">
        <f t="shared" si="1"/>
        <v>13.41847813858023</v>
      </c>
      <c r="AD16" s="103">
        <f t="shared" si="2"/>
        <v>13.41847813858023</v>
      </c>
      <c r="AE16" s="78">
        <f t="shared" si="3"/>
        <v>2</v>
      </c>
      <c r="AG16" s="43" t="s">
        <v>36</v>
      </c>
      <c r="AH16" s="46"/>
      <c r="AI16" s="46">
        <v>1</v>
      </c>
    </row>
    <row r="17" spans="1:35" ht="15" thickBot="1" x14ac:dyDescent="0.35">
      <c r="A17" s="43" t="s">
        <v>37</v>
      </c>
      <c r="B17" s="46">
        <v>1</v>
      </c>
      <c r="C17" s="46"/>
      <c r="F17" s="4">
        <v>16</v>
      </c>
      <c r="G17" s="14" t="s">
        <v>37</v>
      </c>
      <c r="H17" s="86">
        <v>87</v>
      </c>
      <c r="I17" s="104">
        <v>94</v>
      </c>
      <c r="J17" s="84">
        <v>78</v>
      </c>
      <c r="K17" s="85">
        <v>78</v>
      </c>
      <c r="L17" s="86">
        <v>83</v>
      </c>
      <c r="M17" s="84">
        <v>83</v>
      </c>
      <c r="N17" s="87">
        <v>78</v>
      </c>
      <c r="O17" s="87">
        <v>70</v>
      </c>
      <c r="P17" s="84">
        <v>71</v>
      </c>
      <c r="Q17" s="85">
        <v>85</v>
      </c>
      <c r="R17" s="88">
        <v>83</v>
      </c>
      <c r="S17" s="88">
        <v>83</v>
      </c>
      <c r="T17" s="84">
        <v>79</v>
      </c>
      <c r="U17" s="85">
        <v>79</v>
      </c>
      <c r="V17" s="84">
        <v>79</v>
      </c>
      <c r="W17" s="84">
        <v>83</v>
      </c>
      <c r="X17" s="86">
        <v>83</v>
      </c>
      <c r="Y17" s="89">
        <v>85</v>
      </c>
      <c r="Z17" s="86">
        <v>84</v>
      </c>
      <c r="AA17" s="84">
        <v>85</v>
      </c>
      <c r="AB17" s="103">
        <f t="shared" si="0"/>
        <v>10.587690966400558</v>
      </c>
      <c r="AC17" s="103">
        <f t="shared" si="1"/>
        <v>22.309688976366793</v>
      </c>
      <c r="AD17" s="103">
        <f t="shared" si="2"/>
        <v>10.587690966400558</v>
      </c>
      <c r="AE17" s="78">
        <f t="shared" si="3"/>
        <v>1</v>
      </c>
      <c r="AG17" s="43" t="s">
        <v>37</v>
      </c>
      <c r="AH17" s="46">
        <v>1</v>
      </c>
      <c r="AI17" s="46"/>
    </row>
    <row r="18" spans="1:35" ht="15" thickBot="1" x14ac:dyDescent="0.35">
      <c r="A18" s="44" t="s">
        <v>38</v>
      </c>
      <c r="B18" s="46">
        <v>1</v>
      </c>
      <c r="C18" s="46"/>
      <c r="F18" s="4">
        <v>17</v>
      </c>
      <c r="G18" s="19" t="s">
        <v>38</v>
      </c>
      <c r="H18" s="86">
        <v>90</v>
      </c>
      <c r="I18" s="104">
        <v>94</v>
      </c>
      <c r="J18" s="84">
        <v>78</v>
      </c>
      <c r="K18" s="85">
        <v>78</v>
      </c>
      <c r="L18" s="86">
        <v>80</v>
      </c>
      <c r="M18" s="84">
        <v>80</v>
      </c>
      <c r="N18" s="87">
        <v>78</v>
      </c>
      <c r="O18" s="87">
        <v>81</v>
      </c>
      <c r="P18" s="84">
        <v>72</v>
      </c>
      <c r="Q18" s="85">
        <v>85</v>
      </c>
      <c r="R18" s="88">
        <v>86</v>
      </c>
      <c r="S18" s="88">
        <v>87</v>
      </c>
      <c r="T18" s="84">
        <v>82</v>
      </c>
      <c r="U18" s="85">
        <v>78</v>
      </c>
      <c r="V18" s="84">
        <v>82</v>
      </c>
      <c r="W18" s="84">
        <v>84</v>
      </c>
      <c r="X18" s="86">
        <v>82</v>
      </c>
      <c r="Y18" s="89">
        <v>85</v>
      </c>
      <c r="Z18" s="86">
        <v>85</v>
      </c>
      <c r="AA18" s="84">
        <v>85</v>
      </c>
      <c r="AB18" s="103">
        <f t="shared" si="0"/>
        <v>9.2746536323465971</v>
      </c>
      <c r="AC18" s="103">
        <f t="shared" si="1"/>
        <v>17.890096577591624</v>
      </c>
      <c r="AD18" s="103">
        <f t="shared" si="2"/>
        <v>9.2746536323465971</v>
      </c>
      <c r="AE18" s="78">
        <f t="shared" si="3"/>
        <v>1</v>
      </c>
      <c r="AG18" s="44" t="s">
        <v>38</v>
      </c>
      <c r="AH18" s="46">
        <v>1</v>
      </c>
      <c r="AI18" s="46"/>
    </row>
    <row r="19" spans="1:35" ht="15" thickBot="1" x14ac:dyDescent="0.35">
      <c r="A19" s="43" t="s">
        <v>39</v>
      </c>
      <c r="B19" s="46"/>
      <c r="C19" s="46">
        <v>1</v>
      </c>
      <c r="F19" s="4">
        <v>18</v>
      </c>
      <c r="G19" s="14" t="s">
        <v>39</v>
      </c>
      <c r="H19" s="96">
        <v>92</v>
      </c>
      <c r="I19" s="96">
        <v>94</v>
      </c>
      <c r="J19" s="97">
        <v>80</v>
      </c>
      <c r="K19" s="98">
        <v>80</v>
      </c>
      <c r="L19" s="63">
        <v>82</v>
      </c>
      <c r="M19" s="97">
        <v>83</v>
      </c>
      <c r="N19" s="99">
        <v>82</v>
      </c>
      <c r="O19" s="99">
        <v>78</v>
      </c>
      <c r="P19" s="97">
        <v>87</v>
      </c>
      <c r="Q19" s="98">
        <v>85</v>
      </c>
      <c r="R19" s="100">
        <v>89</v>
      </c>
      <c r="S19" s="100">
        <v>88</v>
      </c>
      <c r="T19" s="97">
        <v>91</v>
      </c>
      <c r="U19" s="98">
        <v>85</v>
      </c>
      <c r="V19" s="97">
        <v>83</v>
      </c>
      <c r="W19" s="97">
        <v>84</v>
      </c>
      <c r="X19" s="63">
        <v>82</v>
      </c>
      <c r="Y19" s="101">
        <v>85</v>
      </c>
      <c r="Z19" s="63">
        <v>87</v>
      </c>
      <c r="AA19" s="97">
        <v>85</v>
      </c>
      <c r="AB19" s="103">
        <f t="shared" si="0"/>
        <v>23.257239733037967</v>
      </c>
      <c r="AC19" s="103">
        <f t="shared" si="1"/>
        <v>6.249444419750886</v>
      </c>
      <c r="AD19" s="103">
        <f t="shared" si="2"/>
        <v>6.249444419750886</v>
      </c>
      <c r="AE19" s="78">
        <f t="shared" si="3"/>
        <v>2</v>
      </c>
      <c r="AG19" s="43" t="s">
        <v>39</v>
      </c>
      <c r="AH19" s="46"/>
      <c r="AI19" s="46">
        <v>1</v>
      </c>
    </row>
    <row r="20" spans="1:35" ht="15" thickBot="1" x14ac:dyDescent="0.35">
      <c r="A20" s="43" t="s">
        <v>40</v>
      </c>
      <c r="B20" s="46">
        <v>1</v>
      </c>
      <c r="C20" s="46"/>
      <c r="F20" s="4">
        <v>19</v>
      </c>
      <c r="G20" s="14" t="s">
        <v>40</v>
      </c>
      <c r="H20" s="104">
        <v>90</v>
      </c>
      <c r="I20" s="104">
        <v>94</v>
      </c>
      <c r="J20" s="84">
        <v>84</v>
      </c>
      <c r="K20" s="85">
        <v>84</v>
      </c>
      <c r="L20" s="86">
        <v>80</v>
      </c>
      <c r="M20" s="84">
        <v>83</v>
      </c>
      <c r="N20" s="87">
        <v>82</v>
      </c>
      <c r="O20" s="87">
        <v>81</v>
      </c>
      <c r="P20" s="84">
        <v>79</v>
      </c>
      <c r="Q20" s="85">
        <v>80</v>
      </c>
      <c r="R20" s="88">
        <v>86</v>
      </c>
      <c r="S20" s="88">
        <v>87</v>
      </c>
      <c r="T20" s="84">
        <v>80</v>
      </c>
      <c r="U20" s="85">
        <v>80</v>
      </c>
      <c r="V20" s="84">
        <v>83</v>
      </c>
      <c r="W20" s="84">
        <v>84</v>
      </c>
      <c r="X20" s="86">
        <v>81</v>
      </c>
      <c r="Y20" s="89">
        <v>85</v>
      </c>
      <c r="Z20" s="86">
        <v>84</v>
      </c>
      <c r="AA20" s="84">
        <v>85</v>
      </c>
      <c r="AB20" s="103">
        <f t="shared" si="0"/>
        <v>13.954898781431559</v>
      </c>
      <c r="AC20" s="103">
        <f t="shared" si="1"/>
        <v>14.946199814296905</v>
      </c>
      <c r="AD20" s="103">
        <f t="shared" si="2"/>
        <v>13.954898781431559</v>
      </c>
      <c r="AE20" s="78">
        <f t="shared" si="3"/>
        <v>1</v>
      </c>
      <c r="AG20" s="43" t="s">
        <v>40</v>
      </c>
      <c r="AH20" s="46">
        <v>1</v>
      </c>
      <c r="AI20" s="46"/>
    </row>
    <row r="21" spans="1:35" ht="15" thickBot="1" x14ac:dyDescent="0.35">
      <c r="A21" s="43" t="s">
        <v>41</v>
      </c>
      <c r="B21" s="46">
        <v>1</v>
      </c>
      <c r="C21" s="46"/>
      <c r="F21" s="4">
        <v>20</v>
      </c>
      <c r="G21" s="14" t="s">
        <v>41</v>
      </c>
      <c r="H21" s="104">
        <v>92</v>
      </c>
      <c r="I21" s="104">
        <v>94</v>
      </c>
      <c r="J21" s="84">
        <v>85</v>
      </c>
      <c r="K21" s="85">
        <v>85</v>
      </c>
      <c r="L21" s="86">
        <v>80</v>
      </c>
      <c r="M21" s="84">
        <v>85</v>
      </c>
      <c r="N21" s="87">
        <v>81</v>
      </c>
      <c r="O21" s="87">
        <v>78</v>
      </c>
      <c r="P21" s="84">
        <v>77</v>
      </c>
      <c r="Q21" s="85">
        <v>85</v>
      </c>
      <c r="R21" s="88">
        <v>89</v>
      </c>
      <c r="S21" s="88">
        <v>86</v>
      </c>
      <c r="T21" s="84">
        <v>78</v>
      </c>
      <c r="U21" s="85">
        <v>79</v>
      </c>
      <c r="V21" s="84">
        <v>87</v>
      </c>
      <c r="W21" s="84">
        <v>84</v>
      </c>
      <c r="X21" s="86">
        <v>83</v>
      </c>
      <c r="Y21" s="89">
        <v>85</v>
      </c>
      <c r="Z21" s="86">
        <v>87</v>
      </c>
      <c r="AA21" s="84">
        <v>85</v>
      </c>
      <c r="AB21" s="103">
        <f t="shared" si="0"/>
        <v>15.418793727137023</v>
      </c>
      <c r="AC21" s="103">
        <f t="shared" si="1"/>
        <v>16.504208217569506</v>
      </c>
      <c r="AD21" s="103">
        <f t="shared" si="2"/>
        <v>15.418793727137023</v>
      </c>
      <c r="AE21" s="78">
        <f t="shared" si="3"/>
        <v>1</v>
      </c>
      <c r="AG21" s="43" t="s">
        <v>41</v>
      </c>
      <c r="AH21" s="46">
        <v>1</v>
      </c>
      <c r="AI21" s="46"/>
    </row>
    <row r="22" spans="1:35" ht="15" thickBot="1" x14ac:dyDescent="0.35">
      <c r="A22" s="43" t="s">
        <v>42</v>
      </c>
      <c r="B22" s="46">
        <v>1</v>
      </c>
      <c r="C22" s="46"/>
      <c r="F22" s="4">
        <v>21</v>
      </c>
      <c r="G22" s="14" t="s">
        <v>42</v>
      </c>
      <c r="H22" s="86">
        <v>87</v>
      </c>
      <c r="I22" s="104">
        <v>94</v>
      </c>
      <c r="J22" s="84">
        <v>78</v>
      </c>
      <c r="K22" s="85">
        <v>78</v>
      </c>
      <c r="L22" s="86">
        <v>79</v>
      </c>
      <c r="M22" s="84">
        <v>81</v>
      </c>
      <c r="N22" s="87">
        <v>77</v>
      </c>
      <c r="O22" s="87">
        <v>81</v>
      </c>
      <c r="P22" s="84">
        <v>71</v>
      </c>
      <c r="Q22" s="85">
        <v>80</v>
      </c>
      <c r="R22" s="88">
        <v>85</v>
      </c>
      <c r="S22" s="88">
        <v>83</v>
      </c>
      <c r="T22" s="84">
        <v>77</v>
      </c>
      <c r="U22" s="85">
        <v>79</v>
      </c>
      <c r="V22" s="84">
        <v>81</v>
      </c>
      <c r="W22" s="84">
        <v>83</v>
      </c>
      <c r="X22" s="86">
        <v>82</v>
      </c>
      <c r="Y22" s="89">
        <v>85</v>
      </c>
      <c r="Z22" s="86">
        <v>87</v>
      </c>
      <c r="AA22" s="84">
        <v>85</v>
      </c>
      <c r="AB22" s="103">
        <f t="shared" si="0"/>
        <v>8.8124457445138358</v>
      </c>
      <c r="AC22" s="103">
        <f t="shared" si="1"/>
        <v>22.473441115137565</v>
      </c>
      <c r="AD22" s="103">
        <f t="shared" si="2"/>
        <v>8.8124457445138358</v>
      </c>
      <c r="AE22" s="78">
        <f t="shared" si="3"/>
        <v>1</v>
      </c>
      <c r="AG22" s="43" t="s">
        <v>42</v>
      </c>
      <c r="AH22" s="46">
        <v>1</v>
      </c>
      <c r="AI22" s="46"/>
    </row>
    <row r="23" spans="1:35" ht="15" thickBot="1" x14ac:dyDescent="0.35">
      <c r="A23" s="43" t="s">
        <v>43</v>
      </c>
      <c r="B23" s="46">
        <v>1</v>
      </c>
      <c r="C23" s="46"/>
      <c r="F23" s="4">
        <v>22</v>
      </c>
      <c r="G23" s="14" t="s">
        <v>43</v>
      </c>
      <c r="H23" s="86">
        <v>90</v>
      </c>
      <c r="I23" s="104">
        <v>94</v>
      </c>
      <c r="J23" s="84">
        <v>78</v>
      </c>
      <c r="K23" s="85">
        <v>78</v>
      </c>
      <c r="L23" s="86">
        <v>83</v>
      </c>
      <c r="M23" s="84">
        <v>83</v>
      </c>
      <c r="N23" s="87">
        <v>79</v>
      </c>
      <c r="O23" s="87">
        <v>81</v>
      </c>
      <c r="P23" s="84">
        <v>85</v>
      </c>
      <c r="Q23" s="85">
        <v>85</v>
      </c>
      <c r="R23" s="88">
        <v>84</v>
      </c>
      <c r="S23" s="88">
        <v>86</v>
      </c>
      <c r="T23" s="84">
        <v>78</v>
      </c>
      <c r="U23" s="85">
        <v>78</v>
      </c>
      <c r="V23" s="84">
        <v>81</v>
      </c>
      <c r="W23" s="84">
        <v>83</v>
      </c>
      <c r="X23" s="86">
        <v>83</v>
      </c>
      <c r="Y23" s="89">
        <v>85</v>
      </c>
      <c r="Z23" s="86">
        <v>85</v>
      </c>
      <c r="AA23" s="84">
        <v>85</v>
      </c>
      <c r="AB23" s="103">
        <f t="shared" si="0"/>
        <v>14.043475353344695</v>
      </c>
      <c r="AC23" s="103">
        <f t="shared" si="1"/>
        <v>14.619241506392253</v>
      </c>
      <c r="AD23" s="103">
        <f t="shared" si="2"/>
        <v>14.043475353344695</v>
      </c>
      <c r="AE23" s="78">
        <f t="shared" si="3"/>
        <v>1</v>
      </c>
      <c r="AG23" s="43" t="s">
        <v>43</v>
      </c>
      <c r="AH23" s="46">
        <v>1</v>
      </c>
      <c r="AI23" s="46"/>
    </row>
    <row r="24" spans="1:35" ht="15" thickBot="1" x14ac:dyDescent="0.35">
      <c r="A24" s="43" t="s">
        <v>44</v>
      </c>
      <c r="B24" s="46">
        <v>1</v>
      </c>
      <c r="C24" s="46"/>
      <c r="F24" s="4">
        <v>23</v>
      </c>
      <c r="G24" s="14" t="s">
        <v>44</v>
      </c>
      <c r="H24" s="104">
        <v>0</v>
      </c>
      <c r="I24" s="104">
        <v>0</v>
      </c>
      <c r="J24" s="84">
        <v>82</v>
      </c>
      <c r="K24" s="85">
        <v>82</v>
      </c>
      <c r="L24" s="86">
        <v>80</v>
      </c>
      <c r="M24" s="84">
        <v>80</v>
      </c>
      <c r="N24" s="87">
        <v>80</v>
      </c>
      <c r="O24" s="87">
        <v>81</v>
      </c>
      <c r="P24" s="84">
        <v>74</v>
      </c>
      <c r="Q24" s="85">
        <v>85</v>
      </c>
      <c r="R24" s="88">
        <v>89</v>
      </c>
      <c r="S24" s="88">
        <v>86</v>
      </c>
      <c r="T24" s="84">
        <v>79</v>
      </c>
      <c r="U24" s="85">
        <v>76</v>
      </c>
      <c r="V24" s="84">
        <v>83</v>
      </c>
      <c r="W24" s="84">
        <v>84</v>
      </c>
      <c r="X24" s="86">
        <v>81</v>
      </c>
      <c r="Y24" s="89">
        <v>85</v>
      </c>
      <c r="Z24" s="86">
        <v>84</v>
      </c>
      <c r="AA24" s="84">
        <v>85</v>
      </c>
      <c r="AB24" s="103">
        <f t="shared" si="0"/>
        <v>124.1374206273032</v>
      </c>
      <c r="AC24" s="103">
        <f t="shared" si="1"/>
        <v>132.7870057230333</v>
      </c>
      <c r="AD24" s="103">
        <f t="shared" si="2"/>
        <v>124.1374206273032</v>
      </c>
      <c r="AE24" s="78">
        <f t="shared" si="3"/>
        <v>1</v>
      </c>
      <c r="AG24" s="43" t="s">
        <v>44</v>
      </c>
      <c r="AH24" s="46">
        <v>1</v>
      </c>
      <c r="AI24" s="46"/>
    </row>
    <row r="25" spans="1:35" ht="15" thickBot="1" x14ac:dyDescent="0.35">
      <c r="A25" s="43" t="s">
        <v>45</v>
      </c>
      <c r="B25" s="46"/>
      <c r="C25" s="46">
        <v>1</v>
      </c>
      <c r="F25" s="27">
        <v>24</v>
      </c>
      <c r="G25" s="28" t="s">
        <v>45</v>
      </c>
      <c r="H25" s="32">
        <v>94</v>
      </c>
      <c r="I25" s="29">
        <v>94</v>
      </c>
      <c r="J25" s="30">
        <v>78</v>
      </c>
      <c r="K25" s="31">
        <v>78</v>
      </c>
      <c r="L25" s="32">
        <v>92</v>
      </c>
      <c r="M25" s="30">
        <v>86</v>
      </c>
      <c r="N25" s="33">
        <v>82</v>
      </c>
      <c r="O25" s="33">
        <v>81</v>
      </c>
      <c r="P25" s="30">
        <v>87</v>
      </c>
      <c r="Q25" s="31">
        <v>85</v>
      </c>
      <c r="R25" s="34">
        <v>90</v>
      </c>
      <c r="S25" s="34">
        <v>88</v>
      </c>
      <c r="T25" s="30">
        <v>85</v>
      </c>
      <c r="U25" s="31">
        <v>86</v>
      </c>
      <c r="V25" s="30">
        <v>84</v>
      </c>
      <c r="W25" s="30">
        <v>85</v>
      </c>
      <c r="X25" s="32">
        <v>83</v>
      </c>
      <c r="Y25" s="35">
        <v>85</v>
      </c>
      <c r="Z25" s="32">
        <v>91</v>
      </c>
      <c r="AA25" s="30">
        <v>85</v>
      </c>
      <c r="AB25" s="103">
        <f t="shared" si="0"/>
        <v>25.655782973824824</v>
      </c>
      <c r="AC25" s="103">
        <f t="shared" si="1"/>
        <v>10.648421896642191</v>
      </c>
      <c r="AD25" s="103">
        <f t="shared" si="2"/>
        <v>10.648421896642191</v>
      </c>
      <c r="AE25" s="78">
        <f t="shared" si="3"/>
        <v>2</v>
      </c>
      <c r="AG25" s="43" t="s">
        <v>45</v>
      </c>
      <c r="AH25" s="46"/>
      <c r="AI25" s="46">
        <v>1</v>
      </c>
    </row>
    <row r="26" spans="1:35" ht="15" thickBot="1" x14ac:dyDescent="0.35">
      <c r="A26" s="43" t="s">
        <v>46</v>
      </c>
      <c r="B26" s="46"/>
      <c r="C26" s="46">
        <v>1</v>
      </c>
      <c r="F26" s="4">
        <v>25</v>
      </c>
      <c r="G26" s="14" t="s">
        <v>46</v>
      </c>
      <c r="H26" s="63">
        <v>94</v>
      </c>
      <c r="I26" s="54">
        <v>94</v>
      </c>
      <c r="J26" s="61">
        <v>82</v>
      </c>
      <c r="K26" s="62">
        <v>82</v>
      </c>
      <c r="L26" s="63">
        <v>90</v>
      </c>
      <c r="M26" s="61">
        <v>85</v>
      </c>
      <c r="N26" s="64">
        <v>82</v>
      </c>
      <c r="O26" s="64">
        <v>82</v>
      </c>
      <c r="P26" s="61">
        <v>94</v>
      </c>
      <c r="Q26" s="62">
        <v>85</v>
      </c>
      <c r="R26" s="65">
        <v>90</v>
      </c>
      <c r="S26" s="65">
        <v>88</v>
      </c>
      <c r="T26" s="61">
        <v>96</v>
      </c>
      <c r="U26" s="62">
        <v>88</v>
      </c>
      <c r="V26" s="61">
        <v>87</v>
      </c>
      <c r="W26" s="61">
        <v>85</v>
      </c>
      <c r="X26" s="63">
        <v>83</v>
      </c>
      <c r="Y26" s="66">
        <v>85</v>
      </c>
      <c r="Z26" s="63">
        <v>87</v>
      </c>
      <c r="AA26" s="61">
        <v>85</v>
      </c>
      <c r="AB26" s="103">
        <f t="shared" si="0"/>
        <v>34.406092483744786</v>
      </c>
      <c r="AC26" s="103">
        <f t="shared" si="1"/>
        <v>14.95734676412305</v>
      </c>
      <c r="AD26" s="103">
        <f t="shared" si="2"/>
        <v>14.95734676412305</v>
      </c>
      <c r="AE26" s="78">
        <f t="shared" si="3"/>
        <v>2</v>
      </c>
      <c r="AG26" s="43" t="s">
        <v>46</v>
      </c>
      <c r="AH26" s="46"/>
      <c r="AI26" s="46">
        <v>1</v>
      </c>
    </row>
    <row r="27" spans="1:35" ht="15" thickBot="1" x14ac:dyDescent="0.35">
      <c r="A27" s="43" t="s">
        <v>47</v>
      </c>
      <c r="B27" s="46">
        <v>1</v>
      </c>
      <c r="C27" s="46"/>
      <c r="F27" s="4">
        <v>26</v>
      </c>
      <c r="G27" s="14" t="s">
        <v>47</v>
      </c>
      <c r="H27" s="86">
        <v>90</v>
      </c>
      <c r="I27" s="104">
        <v>94</v>
      </c>
      <c r="J27" s="84">
        <v>78</v>
      </c>
      <c r="K27" s="85">
        <v>78</v>
      </c>
      <c r="L27" s="86">
        <v>86</v>
      </c>
      <c r="M27" s="84">
        <v>81</v>
      </c>
      <c r="N27" s="87">
        <v>77</v>
      </c>
      <c r="O27" s="87">
        <v>81</v>
      </c>
      <c r="P27" s="84">
        <v>77</v>
      </c>
      <c r="Q27" s="85">
        <v>85</v>
      </c>
      <c r="R27" s="88">
        <v>84</v>
      </c>
      <c r="S27" s="88">
        <v>86</v>
      </c>
      <c r="T27" s="84">
        <v>76</v>
      </c>
      <c r="U27" s="85">
        <v>73</v>
      </c>
      <c r="V27" s="84">
        <v>84</v>
      </c>
      <c r="W27" s="84">
        <v>83</v>
      </c>
      <c r="X27" s="86">
        <v>83</v>
      </c>
      <c r="Y27" s="89">
        <v>85</v>
      </c>
      <c r="Z27" s="86">
        <v>86</v>
      </c>
      <c r="AA27" s="84">
        <v>85</v>
      </c>
      <c r="AB27" s="103">
        <f t="shared" si="0"/>
        <v>11.118417153534033</v>
      </c>
      <c r="AC27" s="103">
        <f t="shared" si="1"/>
        <v>19.968030003538711</v>
      </c>
      <c r="AD27" s="103">
        <f t="shared" si="2"/>
        <v>11.118417153534033</v>
      </c>
      <c r="AE27" s="78">
        <f t="shared" si="3"/>
        <v>1</v>
      </c>
      <c r="AG27" s="43" t="s">
        <v>47</v>
      </c>
      <c r="AH27" s="46">
        <v>1</v>
      </c>
      <c r="AI27" s="46"/>
    </row>
    <row r="28" spans="1:35" ht="15" thickBot="1" x14ac:dyDescent="0.35">
      <c r="A28" s="43" t="s">
        <v>48</v>
      </c>
      <c r="B28" s="46">
        <v>1</v>
      </c>
      <c r="C28" s="46"/>
      <c r="F28" s="4">
        <v>27</v>
      </c>
      <c r="G28" s="14" t="s">
        <v>48</v>
      </c>
      <c r="H28" s="104">
        <v>88</v>
      </c>
      <c r="I28" s="104">
        <v>94</v>
      </c>
      <c r="J28" s="84">
        <v>77</v>
      </c>
      <c r="K28" s="85">
        <v>77</v>
      </c>
      <c r="L28" s="86">
        <v>80</v>
      </c>
      <c r="M28" s="84">
        <v>80</v>
      </c>
      <c r="N28" s="87">
        <v>73</v>
      </c>
      <c r="O28" s="87">
        <v>81</v>
      </c>
      <c r="P28" s="84">
        <v>80</v>
      </c>
      <c r="Q28" s="85">
        <v>85</v>
      </c>
      <c r="R28" s="88">
        <v>84</v>
      </c>
      <c r="S28" s="88">
        <v>83</v>
      </c>
      <c r="T28" s="84">
        <v>75</v>
      </c>
      <c r="U28" s="85">
        <v>74</v>
      </c>
      <c r="V28" s="84">
        <v>81</v>
      </c>
      <c r="W28" s="84">
        <v>83</v>
      </c>
      <c r="X28" s="86">
        <v>83</v>
      </c>
      <c r="Y28" s="89">
        <v>85</v>
      </c>
      <c r="Z28" s="86">
        <v>84</v>
      </c>
      <c r="AA28" s="84">
        <v>85</v>
      </c>
      <c r="AB28" s="103">
        <f t="shared" si="0"/>
        <v>11.907107121379228</v>
      </c>
      <c r="AC28" s="103">
        <f t="shared" si="1"/>
        <v>22.517894119023548</v>
      </c>
      <c r="AD28" s="103">
        <f t="shared" si="2"/>
        <v>11.907107121379228</v>
      </c>
      <c r="AE28" s="78">
        <f t="shared" si="3"/>
        <v>1</v>
      </c>
      <c r="AG28" s="43" t="s">
        <v>48</v>
      </c>
      <c r="AH28" s="46">
        <v>1</v>
      </c>
      <c r="AI28" s="46"/>
    </row>
    <row r="29" spans="1:35" ht="15" thickBot="1" x14ac:dyDescent="0.35">
      <c r="A29" s="43" t="s">
        <v>49</v>
      </c>
      <c r="B29" s="46">
        <v>1</v>
      </c>
      <c r="C29" s="46"/>
      <c r="F29" s="4">
        <v>28</v>
      </c>
      <c r="G29" s="14" t="s">
        <v>49</v>
      </c>
      <c r="H29" s="104">
        <v>89</v>
      </c>
      <c r="I29" s="104">
        <v>94</v>
      </c>
      <c r="J29" s="84">
        <v>80</v>
      </c>
      <c r="K29" s="85">
        <v>80</v>
      </c>
      <c r="L29" s="86">
        <v>79</v>
      </c>
      <c r="M29" s="84">
        <v>80</v>
      </c>
      <c r="N29" s="87">
        <v>76</v>
      </c>
      <c r="O29" s="87">
        <v>80</v>
      </c>
      <c r="P29" s="84">
        <v>77</v>
      </c>
      <c r="Q29" s="85">
        <v>85</v>
      </c>
      <c r="R29" s="88">
        <v>84</v>
      </c>
      <c r="S29" s="88">
        <v>84</v>
      </c>
      <c r="T29" s="84">
        <v>77</v>
      </c>
      <c r="U29" s="85">
        <v>72</v>
      </c>
      <c r="V29" s="84">
        <v>81</v>
      </c>
      <c r="W29" s="84">
        <v>83</v>
      </c>
      <c r="X29" s="86">
        <v>83</v>
      </c>
      <c r="Y29" s="89">
        <v>85</v>
      </c>
      <c r="Z29" s="86">
        <v>84</v>
      </c>
      <c r="AA29" s="84">
        <v>85</v>
      </c>
      <c r="AB29" s="103">
        <f t="shared" si="0"/>
        <v>9.7580325885907921</v>
      </c>
      <c r="AC29" s="103">
        <f t="shared" si="1"/>
        <v>21.673075975094584</v>
      </c>
      <c r="AD29" s="103">
        <f t="shared" si="2"/>
        <v>9.7580325885907921</v>
      </c>
      <c r="AE29" s="78">
        <f t="shared" si="3"/>
        <v>1</v>
      </c>
      <c r="AG29" s="43" t="s">
        <v>49</v>
      </c>
      <c r="AH29" s="46">
        <v>1</v>
      </c>
      <c r="AI29" s="46"/>
    </row>
    <row r="30" spans="1:35" ht="15" thickBot="1" x14ac:dyDescent="0.35">
      <c r="A30" s="43" t="s">
        <v>50</v>
      </c>
      <c r="B30" s="46"/>
      <c r="C30" s="46">
        <v>1</v>
      </c>
      <c r="F30" s="4">
        <v>29</v>
      </c>
      <c r="G30" s="14" t="s">
        <v>50</v>
      </c>
      <c r="H30" s="54">
        <v>92</v>
      </c>
      <c r="I30" s="54">
        <v>94</v>
      </c>
      <c r="J30" s="61">
        <v>85</v>
      </c>
      <c r="K30" s="62">
        <v>85</v>
      </c>
      <c r="L30" s="63">
        <v>86</v>
      </c>
      <c r="M30" s="61">
        <v>85</v>
      </c>
      <c r="N30" s="64">
        <v>81</v>
      </c>
      <c r="O30" s="64">
        <v>81</v>
      </c>
      <c r="P30" s="61">
        <v>82</v>
      </c>
      <c r="Q30" s="62">
        <v>85</v>
      </c>
      <c r="R30" s="65">
        <v>87</v>
      </c>
      <c r="S30" s="65">
        <v>87</v>
      </c>
      <c r="T30" s="61">
        <v>84</v>
      </c>
      <c r="U30" s="62">
        <v>81</v>
      </c>
      <c r="V30" s="61">
        <v>83</v>
      </c>
      <c r="W30" s="61">
        <v>84</v>
      </c>
      <c r="X30" s="63">
        <v>83</v>
      </c>
      <c r="Y30" s="66">
        <v>85</v>
      </c>
      <c r="Z30" s="63">
        <v>87</v>
      </c>
      <c r="AA30" s="61">
        <v>85</v>
      </c>
      <c r="AB30" s="103">
        <f t="shared" si="0"/>
        <v>18.25867465069685</v>
      </c>
      <c r="AC30" s="103">
        <f t="shared" si="1"/>
        <v>8.7970954802644332</v>
      </c>
      <c r="AD30" s="103">
        <f t="shared" si="2"/>
        <v>8.7970954802644332</v>
      </c>
      <c r="AE30" s="78">
        <f t="shared" si="3"/>
        <v>2</v>
      </c>
      <c r="AG30" s="43" t="s">
        <v>50</v>
      </c>
      <c r="AH30" s="46"/>
      <c r="AI30" s="46">
        <v>1</v>
      </c>
    </row>
    <row r="31" spans="1:35" ht="15" thickBot="1" x14ac:dyDescent="0.35">
      <c r="A31" s="43" t="s">
        <v>51</v>
      </c>
      <c r="B31" s="46">
        <v>1</v>
      </c>
      <c r="C31" s="46"/>
      <c r="F31" s="4">
        <v>30</v>
      </c>
      <c r="G31" s="14" t="s">
        <v>51</v>
      </c>
      <c r="H31" s="104">
        <v>90</v>
      </c>
      <c r="I31" s="104">
        <v>94</v>
      </c>
      <c r="J31" s="84">
        <v>80</v>
      </c>
      <c r="K31" s="85">
        <v>80</v>
      </c>
      <c r="L31" s="86">
        <v>83</v>
      </c>
      <c r="M31" s="84">
        <v>82</v>
      </c>
      <c r="N31" s="87">
        <v>82</v>
      </c>
      <c r="O31" s="87">
        <v>81</v>
      </c>
      <c r="P31" s="84">
        <v>73</v>
      </c>
      <c r="Q31" s="85">
        <v>85</v>
      </c>
      <c r="R31" s="88">
        <v>84</v>
      </c>
      <c r="S31" s="88">
        <v>85</v>
      </c>
      <c r="T31" s="84">
        <v>74</v>
      </c>
      <c r="U31" s="85">
        <v>74</v>
      </c>
      <c r="V31" s="84">
        <v>79</v>
      </c>
      <c r="W31" s="84">
        <v>83</v>
      </c>
      <c r="X31" s="86">
        <v>83</v>
      </c>
      <c r="Y31" s="89">
        <v>85</v>
      </c>
      <c r="Z31" s="86">
        <v>84</v>
      </c>
      <c r="AA31" s="84">
        <v>85</v>
      </c>
      <c r="AB31" s="103">
        <f t="shared" si="0"/>
        <v>10.230307913254617</v>
      </c>
      <c r="AC31" s="103">
        <f t="shared" si="1"/>
        <v>22.716856198769129</v>
      </c>
      <c r="AD31" s="103">
        <f t="shared" si="2"/>
        <v>10.230307913254617</v>
      </c>
      <c r="AE31" s="78">
        <f t="shared" si="3"/>
        <v>1</v>
      </c>
      <c r="AG31" s="43" t="s">
        <v>51</v>
      </c>
      <c r="AH31" s="46">
        <v>1</v>
      </c>
      <c r="AI31" s="46"/>
    </row>
    <row r="32" spans="1:35" ht="15" thickBot="1" x14ac:dyDescent="0.35">
      <c r="A32" s="43" t="s">
        <v>52</v>
      </c>
      <c r="B32" s="47">
        <v>1</v>
      </c>
      <c r="C32" s="47"/>
      <c r="F32" s="4">
        <v>31</v>
      </c>
      <c r="G32" s="14" t="s">
        <v>52</v>
      </c>
      <c r="H32" s="104">
        <v>90</v>
      </c>
      <c r="I32" s="104">
        <v>94</v>
      </c>
      <c r="J32" s="84">
        <v>80</v>
      </c>
      <c r="K32" s="85">
        <v>80</v>
      </c>
      <c r="L32" s="86">
        <v>80</v>
      </c>
      <c r="M32" s="84">
        <v>80</v>
      </c>
      <c r="N32" s="87">
        <v>78</v>
      </c>
      <c r="O32" s="87">
        <v>80</v>
      </c>
      <c r="P32" s="84">
        <v>80</v>
      </c>
      <c r="Q32" s="85">
        <v>85</v>
      </c>
      <c r="R32" s="88">
        <v>85</v>
      </c>
      <c r="S32" s="88">
        <v>86</v>
      </c>
      <c r="T32" s="84">
        <v>79</v>
      </c>
      <c r="U32" s="85">
        <v>78</v>
      </c>
      <c r="V32" s="84">
        <v>81</v>
      </c>
      <c r="W32" s="84">
        <v>83</v>
      </c>
      <c r="X32" s="86">
        <v>83</v>
      </c>
      <c r="Y32" s="89">
        <v>85</v>
      </c>
      <c r="Z32" s="86">
        <v>85</v>
      </c>
      <c r="AA32" s="84">
        <v>85</v>
      </c>
      <c r="AB32" s="103">
        <f t="shared" si="0"/>
        <v>9.9186289375094514</v>
      </c>
      <c r="AC32" s="103">
        <f t="shared" si="1"/>
        <v>15.189543186752593</v>
      </c>
      <c r="AD32" s="103">
        <f t="shared" si="2"/>
        <v>9.9186289375094514</v>
      </c>
      <c r="AE32" s="78">
        <f t="shared" si="3"/>
        <v>1</v>
      </c>
      <c r="AG32" s="43" t="s">
        <v>52</v>
      </c>
      <c r="AH32" s="47">
        <v>1</v>
      </c>
      <c r="AI32" s="47"/>
    </row>
    <row r="34" spans="2:27" x14ac:dyDescent="0.3">
      <c r="B34">
        <f>SUM(B2:B32)</f>
        <v>25</v>
      </c>
      <c r="C34">
        <f>SUM(C2:C32)</f>
        <v>6</v>
      </c>
    </row>
    <row r="35" spans="2:27" x14ac:dyDescent="0.3">
      <c r="B35">
        <f>SUM(B34:C34)</f>
        <v>31</v>
      </c>
    </row>
    <row r="37" spans="2:27" ht="16.2" thickBot="1" x14ac:dyDescent="0.35">
      <c r="F37" s="75" t="s">
        <v>59</v>
      </c>
      <c r="G37" s="76" t="s">
        <v>56</v>
      </c>
      <c r="H37" s="36" t="s">
        <v>2</v>
      </c>
      <c r="I37" s="36" t="s">
        <v>3</v>
      </c>
      <c r="J37" s="36" t="s">
        <v>4</v>
      </c>
      <c r="K37" s="36" t="s">
        <v>5</v>
      </c>
      <c r="L37" s="36" t="s">
        <v>6</v>
      </c>
      <c r="M37" s="36" t="s">
        <v>7</v>
      </c>
      <c r="N37" s="36" t="s">
        <v>8</v>
      </c>
      <c r="O37" s="36" t="s">
        <v>9</v>
      </c>
      <c r="P37" s="36" t="s">
        <v>10</v>
      </c>
      <c r="Q37" s="36" t="s">
        <v>11</v>
      </c>
      <c r="R37" s="36" t="s">
        <v>12</v>
      </c>
      <c r="S37" s="36" t="s">
        <v>13</v>
      </c>
      <c r="T37" s="36" t="s">
        <v>14</v>
      </c>
      <c r="U37" s="36" t="s">
        <v>15</v>
      </c>
      <c r="V37" s="36" t="s">
        <v>16</v>
      </c>
      <c r="W37" s="36" t="s">
        <v>17</v>
      </c>
      <c r="X37" s="36" t="s">
        <v>18</v>
      </c>
      <c r="Y37" s="36" t="s">
        <v>19</v>
      </c>
      <c r="Z37" s="36" t="s">
        <v>20</v>
      </c>
      <c r="AA37" s="81" t="s">
        <v>21</v>
      </c>
    </row>
    <row r="38" spans="2:27" ht="15" thickBot="1" x14ac:dyDescent="0.35">
      <c r="F38" s="77">
        <v>1</v>
      </c>
      <c r="G38" s="28" t="s">
        <v>28</v>
      </c>
      <c r="H38" s="82">
        <f>(SUM(H2:H32)-(H10+H16+H19+H25+H26+H30))/$B$34</f>
        <v>85.84</v>
      </c>
      <c r="I38" s="82">
        <f t="shared" ref="I38:AA38" si="4">(SUM(I2:I32)-(I10+I16+I19+I25+I26+I30))/$B$34</f>
        <v>89.28</v>
      </c>
      <c r="J38" s="82">
        <f t="shared" si="4"/>
        <v>79.08</v>
      </c>
      <c r="K38" s="82">
        <f t="shared" si="4"/>
        <v>79.08</v>
      </c>
      <c r="L38" s="82">
        <f t="shared" si="4"/>
        <v>81.400000000000006</v>
      </c>
      <c r="M38" s="82">
        <f t="shared" si="4"/>
        <v>81.319999999999993</v>
      </c>
      <c r="N38" s="82">
        <f t="shared" si="4"/>
        <v>77.8</v>
      </c>
      <c r="O38" s="82">
        <f t="shared" si="4"/>
        <v>77.72</v>
      </c>
      <c r="P38" s="82">
        <f t="shared" si="4"/>
        <v>73.400000000000006</v>
      </c>
      <c r="Q38" s="82">
        <f t="shared" si="4"/>
        <v>84</v>
      </c>
      <c r="R38" s="82">
        <f t="shared" si="4"/>
        <v>84.44</v>
      </c>
      <c r="S38" s="82">
        <f t="shared" si="4"/>
        <v>84.92</v>
      </c>
      <c r="T38" s="82">
        <f>(SUM(T2:T32)-(T10+T16+T19+T25+T26+T30))/$B$34</f>
        <v>77.84</v>
      </c>
      <c r="U38" s="82">
        <f t="shared" si="4"/>
        <v>77.36</v>
      </c>
      <c r="V38" s="82">
        <f t="shared" si="4"/>
        <v>80.92</v>
      </c>
      <c r="W38" s="82">
        <f t="shared" si="4"/>
        <v>83.16</v>
      </c>
      <c r="X38" s="82">
        <f t="shared" si="4"/>
        <v>82.48</v>
      </c>
      <c r="Y38" s="82">
        <f t="shared" si="4"/>
        <v>85</v>
      </c>
      <c r="Z38" s="82">
        <f t="shared" si="4"/>
        <v>84.76</v>
      </c>
      <c r="AA38" s="82">
        <f t="shared" si="4"/>
        <v>84.92</v>
      </c>
    </row>
    <row r="39" spans="2:27" x14ac:dyDescent="0.3">
      <c r="F39" s="79">
        <v>2</v>
      </c>
      <c r="G39" s="80" t="s">
        <v>45</v>
      </c>
      <c r="H39" s="83">
        <f>(H10+H16+H19+H25+H26+H30)/$C$34</f>
        <v>92</v>
      </c>
      <c r="I39" s="83">
        <f t="shared" ref="I39:AA39" si="5">(I10+I16+I19+I25+I26+I30)/$C$34</f>
        <v>94</v>
      </c>
      <c r="J39" s="83">
        <f t="shared" si="5"/>
        <v>80.833333333333329</v>
      </c>
      <c r="K39" s="83">
        <f t="shared" si="5"/>
        <v>80.833333333333329</v>
      </c>
      <c r="L39" s="83">
        <f t="shared" si="5"/>
        <v>85.833333333333329</v>
      </c>
      <c r="M39" s="83">
        <f t="shared" si="5"/>
        <v>84.166666666666671</v>
      </c>
      <c r="N39" s="83">
        <f t="shared" si="5"/>
        <v>80.166666666666671</v>
      </c>
      <c r="O39" s="83">
        <f t="shared" si="5"/>
        <v>78.833333333333329</v>
      </c>
      <c r="P39" s="83">
        <f t="shared" si="5"/>
        <v>84.166666666666671</v>
      </c>
      <c r="Q39" s="83">
        <f t="shared" si="5"/>
        <v>85</v>
      </c>
      <c r="R39" s="83">
        <f t="shared" si="5"/>
        <v>88.166666666666671</v>
      </c>
      <c r="S39" s="83">
        <f t="shared" si="5"/>
        <v>87.333333333333329</v>
      </c>
      <c r="T39" s="83">
        <f t="shared" si="5"/>
        <v>88.333333333333329</v>
      </c>
      <c r="U39" s="83">
        <f t="shared" si="5"/>
        <v>84.333333333333329</v>
      </c>
      <c r="V39" s="83">
        <f t="shared" si="5"/>
        <v>83.5</v>
      </c>
      <c r="W39" s="83">
        <f>(W10+W16+W19+W25+W26+W30)/$C$34</f>
        <v>84.333333333333329</v>
      </c>
      <c r="X39" s="83">
        <f t="shared" si="5"/>
        <v>82.666666666666671</v>
      </c>
      <c r="Y39" s="83">
        <f t="shared" si="5"/>
        <v>85</v>
      </c>
      <c r="Z39" s="83">
        <f t="shared" si="5"/>
        <v>86.833333333333329</v>
      </c>
      <c r="AA39" s="83">
        <f t="shared" si="5"/>
        <v>85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65E9A-0114-4734-BE37-593B0CF94D27}">
  <dimension ref="B3:Y31"/>
  <sheetViews>
    <sheetView workbookViewId="0"/>
  </sheetViews>
  <sheetFormatPr defaultRowHeight="14.4" x14ac:dyDescent="0.3"/>
  <cols>
    <col min="2" max="2" width="7.5546875" style="109" customWidth="1"/>
    <col min="3" max="3" width="33.6640625" customWidth="1"/>
  </cols>
  <sheetData>
    <row r="3" spans="2:25" ht="15" thickBot="1" x14ac:dyDescent="0.35"/>
    <row r="4" spans="2:25" ht="15" thickBot="1" x14ac:dyDescent="0.35">
      <c r="B4" s="111" t="s">
        <v>0</v>
      </c>
      <c r="C4" s="2" t="s">
        <v>1</v>
      </c>
      <c r="D4" s="3" t="s">
        <v>2</v>
      </c>
      <c r="E4" s="3" t="s">
        <v>3</v>
      </c>
      <c r="F4" s="3" t="s">
        <v>4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  <c r="P4" s="3" t="s">
        <v>14</v>
      </c>
      <c r="Q4" s="3" t="s">
        <v>15</v>
      </c>
      <c r="R4" s="3" t="s">
        <v>16</v>
      </c>
      <c r="S4" s="3" t="s">
        <v>17</v>
      </c>
      <c r="T4" s="3" t="s">
        <v>18</v>
      </c>
      <c r="U4" s="3" t="s">
        <v>19</v>
      </c>
      <c r="V4" s="3" t="s">
        <v>20</v>
      </c>
      <c r="W4" s="3" t="s">
        <v>21</v>
      </c>
    </row>
    <row r="5" spans="2:25" ht="15" thickBot="1" x14ac:dyDescent="0.35">
      <c r="B5" s="112">
        <v>1</v>
      </c>
      <c r="C5" s="5" t="s">
        <v>22</v>
      </c>
      <c r="D5" s="6">
        <v>87</v>
      </c>
      <c r="E5" s="6">
        <v>86</v>
      </c>
      <c r="F5" s="7">
        <v>78</v>
      </c>
      <c r="G5" s="8">
        <v>78</v>
      </c>
      <c r="H5" s="9">
        <v>78</v>
      </c>
      <c r="I5" s="7">
        <v>79</v>
      </c>
      <c r="J5" s="10">
        <v>76</v>
      </c>
      <c r="K5" s="10">
        <v>71</v>
      </c>
      <c r="L5" s="7">
        <v>71</v>
      </c>
      <c r="M5" s="8">
        <v>80</v>
      </c>
      <c r="N5" s="11">
        <v>80</v>
      </c>
      <c r="O5" s="11">
        <v>80</v>
      </c>
      <c r="P5" s="7">
        <v>74</v>
      </c>
      <c r="Q5" s="8">
        <v>74</v>
      </c>
      <c r="R5" s="7">
        <v>77</v>
      </c>
      <c r="S5" s="7">
        <v>79</v>
      </c>
      <c r="T5" s="9">
        <v>81</v>
      </c>
      <c r="U5" s="12">
        <v>85</v>
      </c>
      <c r="V5" s="9">
        <v>83</v>
      </c>
      <c r="W5" s="7">
        <v>85</v>
      </c>
      <c r="Y5">
        <f t="shared" ref="Y5:Y10" si="0">SQRT((D5-$D$31)^2 + (E5-$E$31)^2 + (F5-$F$31)^2 + (G5-$G$31)^2 + (H5-$H$31)^2 + (I5-$I$31)^2 + (J5-$J$31)^2  +  (K5-$K$31)^2 + (L5-$L$31)^2 + (M5-$M$31)^2 + (N5-$N$31)^2 + (O5-$O$31)^2 + (P5-$P$31)^2 + (Q5-$Q$31)^2 + (R5-$R$31)^2 + (S5-$S$31)^2 + (T5-$T$31)^2 + (U5-$U$31)^2 + (V5-$V$31)^2 + (W5-$W$31)^2)</f>
        <v>8793.7032017233778</v>
      </c>
    </row>
    <row r="6" spans="2:25" ht="15" thickBot="1" x14ac:dyDescent="0.35">
      <c r="B6" s="47">
        <v>2</v>
      </c>
      <c r="C6" s="14" t="s">
        <v>23</v>
      </c>
      <c r="D6" s="9">
        <v>87</v>
      </c>
      <c r="E6" s="8">
        <v>86</v>
      </c>
      <c r="F6" s="7">
        <v>78</v>
      </c>
      <c r="G6" s="8">
        <v>78</v>
      </c>
      <c r="H6" s="9">
        <v>79</v>
      </c>
      <c r="I6" s="8">
        <v>80</v>
      </c>
      <c r="J6" s="10">
        <v>75</v>
      </c>
      <c r="K6" s="10">
        <v>73</v>
      </c>
      <c r="L6" s="7">
        <v>71</v>
      </c>
      <c r="M6" s="8">
        <v>85</v>
      </c>
      <c r="N6" s="11">
        <v>81</v>
      </c>
      <c r="O6" s="11">
        <v>83</v>
      </c>
      <c r="P6" s="7">
        <v>73</v>
      </c>
      <c r="Q6" s="8">
        <v>73</v>
      </c>
      <c r="R6" s="7">
        <v>77</v>
      </c>
      <c r="S6" s="7">
        <v>82</v>
      </c>
      <c r="T6" s="9">
        <v>81</v>
      </c>
      <c r="U6" s="15">
        <v>85</v>
      </c>
      <c r="V6" s="9">
        <v>84</v>
      </c>
      <c r="W6" s="8">
        <v>85</v>
      </c>
      <c r="Y6">
        <f t="shared" si="0"/>
        <v>8790.4817842937373</v>
      </c>
    </row>
    <row r="7" spans="2:25" ht="15" thickBot="1" x14ac:dyDescent="0.35">
      <c r="B7" s="47">
        <v>3</v>
      </c>
      <c r="C7" s="14" t="s">
        <v>24</v>
      </c>
      <c r="D7" s="6">
        <v>92</v>
      </c>
      <c r="E7" s="6">
        <v>94</v>
      </c>
      <c r="F7" s="7">
        <v>78</v>
      </c>
      <c r="G7" s="8">
        <v>78</v>
      </c>
      <c r="H7" s="9">
        <v>81</v>
      </c>
      <c r="I7" s="7">
        <v>83</v>
      </c>
      <c r="J7" s="10">
        <v>78</v>
      </c>
      <c r="K7" s="10">
        <v>78</v>
      </c>
      <c r="L7" s="7">
        <v>73</v>
      </c>
      <c r="M7" s="8">
        <v>85</v>
      </c>
      <c r="N7" s="11">
        <v>85</v>
      </c>
      <c r="O7" s="11">
        <v>86</v>
      </c>
      <c r="P7" s="7">
        <v>82</v>
      </c>
      <c r="Q7" s="8">
        <v>82</v>
      </c>
      <c r="R7" s="7">
        <v>81</v>
      </c>
      <c r="S7" s="7">
        <v>84</v>
      </c>
      <c r="T7" s="9">
        <v>82</v>
      </c>
      <c r="U7" s="12">
        <v>85</v>
      </c>
      <c r="V7" s="9">
        <v>86</v>
      </c>
      <c r="W7" s="7">
        <v>85</v>
      </c>
      <c r="Y7">
        <f t="shared" si="0"/>
        <v>8776.6809216240745</v>
      </c>
    </row>
    <row r="8" spans="2:25" ht="15" thickBot="1" x14ac:dyDescent="0.35">
      <c r="B8" s="47">
        <v>4</v>
      </c>
      <c r="C8" s="14" t="s">
        <v>25</v>
      </c>
      <c r="D8" s="6">
        <v>92</v>
      </c>
      <c r="E8" s="6">
        <v>94</v>
      </c>
      <c r="F8" s="7">
        <v>79</v>
      </c>
      <c r="G8" s="8">
        <v>79</v>
      </c>
      <c r="H8" s="9">
        <v>84</v>
      </c>
      <c r="I8" s="7">
        <v>82</v>
      </c>
      <c r="J8" s="10">
        <v>76</v>
      </c>
      <c r="K8" s="10">
        <v>78</v>
      </c>
      <c r="L8" s="7">
        <v>73</v>
      </c>
      <c r="M8" s="8">
        <v>85</v>
      </c>
      <c r="N8" s="11">
        <v>85</v>
      </c>
      <c r="O8" s="11">
        <v>86</v>
      </c>
      <c r="P8" s="7">
        <v>82</v>
      </c>
      <c r="Q8" s="8">
        <v>82</v>
      </c>
      <c r="R8" s="7">
        <v>81</v>
      </c>
      <c r="S8" s="7">
        <v>84</v>
      </c>
      <c r="T8" s="9">
        <v>82</v>
      </c>
      <c r="U8" s="12">
        <v>85</v>
      </c>
      <c r="V8" s="9">
        <v>86</v>
      </c>
      <c r="W8" s="7">
        <v>85</v>
      </c>
      <c r="Y8">
        <f t="shared" si="0"/>
        <v>8776.2288028514849</v>
      </c>
    </row>
    <row r="9" spans="2:25" ht="15" thickBot="1" x14ac:dyDescent="0.35">
      <c r="B9" s="47">
        <v>5</v>
      </c>
      <c r="C9" s="14" t="s">
        <v>26</v>
      </c>
      <c r="D9" s="6">
        <v>88</v>
      </c>
      <c r="E9" s="6">
        <v>94</v>
      </c>
      <c r="F9" s="7">
        <v>78</v>
      </c>
      <c r="G9" s="8">
        <v>78</v>
      </c>
      <c r="H9" s="9">
        <v>80</v>
      </c>
      <c r="I9" s="7">
        <v>81</v>
      </c>
      <c r="J9" s="10">
        <v>79</v>
      </c>
      <c r="K9" s="10">
        <v>78</v>
      </c>
      <c r="L9" s="7">
        <v>73</v>
      </c>
      <c r="M9" s="8">
        <v>85</v>
      </c>
      <c r="N9" s="11">
        <v>86</v>
      </c>
      <c r="O9" s="11">
        <v>86</v>
      </c>
      <c r="P9" s="7">
        <v>80</v>
      </c>
      <c r="Q9" s="8">
        <v>81</v>
      </c>
      <c r="R9" s="7">
        <v>84</v>
      </c>
      <c r="S9" s="7">
        <v>84</v>
      </c>
      <c r="T9" s="9">
        <v>84</v>
      </c>
      <c r="U9" s="12">
        <v>85</v>
      </c>
      <c r="V9" s="9">
        <v>89</v>
      </c>
      <c r="W9" s="7">
        <v>85</v>
      </c>
      <c r="Y9">
        <f t="shared" si="0"/>
        <v>8776.669185972547</v>
      </c>
    </row>
    <row r="10" spans="2:25" ht="15" thickBot="1" x14ac:dyDescent="0.35">
      <c r="B10" s="47">
        <v>6</v>
      </c>
      <c r="C10" s="14" t="s">
        <v>27</v>
      </c>
      <c r="D10" s="9">
        <v>90</v>
      </c>
      <c r="E10" s="7">
        <v>94</v>
      </c>
      <c r="F10" s="7">
        <v>78</v>
      </c>
      <c r="G10" s="8">
        <v>78</v>
      </c>
      <c r="H10" s="9">
        <v>82</v>
      </c>
      <c r="I10" s="7">
        <v>80</v>
      </c>
      <c r="J10" s="10">
        <v>80</v>
      </c>
      <c r="K10" s="10">
        <v>77</v>
      </c>
      <c r="L10" s="7">
        <v>71</v>
      </c>
      <c r="M10" s="8">
        <v>85</v>
      </c>
      <c r="N10" s="11">
        <v>84</v>
      </c>
      <c r="O10" s="11">
        <v>86</v>
      </c>
      <c r="P10" s="7">
        <v>79</v>
      </c>
      <c r="Q10" s="8">
        <v>79</v>
      </c>
      <c r="R10" s="7">
        <v>79</v>
      </c>
      <c r="S10" s="7">
        <v>84</v>
      </c>
      <c r="T10" s="9">
        <v>83</v>
      </c>
      <c r="U10" s="12">
        <v>85</v>
      </c>
      <c r="V10" s="9">
        <v>84</v>
      </c>
      <c r="W10" s="7">
        <v>85</v>
      </c>
      <c r="Y10">
        <f t="shared" si="0"/>
        <v>8779.9649771511049</v>
      </c>
    </row>
    <row r="11" spans="2:25" ht="15" thickBot="1" x14ac:dyDescent="0.35">
      <c r="B11" s="47">
        <v>7</v>
      </c>
      <c r="C11" s="28" t="s">
        <v>28</v>
      </c>
      <c r="D11" s="29">
        <v>89</v>
      </c>
      <c r="E11" s="29">
        <v>94</v>
      </c>
      <c r="F11" s="30">
        <v>78</v>
      </c>
      <c r="G11" s="31">
        <v>78</v>
      </c>
      <c r="H11" s="32">
        <v>85</v>
      </c>
      <c r="I11" s="30">
        <v>80</v>
      </c>
      <c r="J11" s="33">
        <v>78</v>
      </c>
      <c r="K11" s="33">
        <v>83</v>
      </c>
      <c r="L11" s="30">
        <v>75</v>
      </c>
      <c r="M11" s="31">
        <v>85</v>
      </c>
      <c r="N11" s="34">
        <v>85</v>
      </c>
      <c r="O11" s="34">
        <v>86</v>
      </c>
      <c r="P11" s="30">
        <v>78</v>
      </c>
      <c r="Q11" s="31">
        <v>78</v>
      </c>
      <c r="R11" s="30">
        <v>80</v>
      </c>
      <c r="S11" s="30">
        <v>84</v>
      </c>
      <c r="T11" s="32">
        <v>83</v>
      </c>
      <c r="U11" s="35">
        <v>85</v>
      </c>
      <c r="V11" s="32">
        <v>84</v>
      </c>
      <c r="W11" s="30">
        <v>85</v>
      </c>
      <c r="Y11">
        <f t="shared" ref="Y11:Y29" si="1">SQRT((D11-$D$31)^2 + (E11-$E$31)^2 + (F11-$F$31)^2 + (G11-$G$31)^2 + (H11-$H$31)^2 + (I11-$I$31)^2 + (J11-$J$31)^2  +  (K11-$K$31)^2 + (L11-$L$31)^2 + (M11-$M$31)^2 + (N11-$N$31)^2 + (O11-$O$31)^2 + (P11-$P$31)^2 + (Q11-$Q$31)^2 + (R11-$R$31)^2 + (S11-$S$31)^2 + (T11-$T$31)^2 + (U11-$U$31)^2 + (V11-$V$31)^2 + (W11-$W$31)^2)</f>
        <v>8777.853211349573</v>
      </c>
    </row>
    <row r="12" spans="2:25" ht="15" thickBot="1" x14ac:dyDescent="0.35">
      <c r="B12" s="47">
        <v>8</v>
      </c>
      <c r="C12" s="14" t="s">
        <v>29</v>
      </c>
      <c r="D12" s="6">
        <v>86</v>
      </c>
      <c r="E12" s="6">
        <v>86</v>
      </c>
      <c r="F12" s="7">
        <v>78</v>
      </c>
      <c r="G12" s="8">
        <v>78</v>
      </c>
      <c r="H12" s="9">
        <v>78</v>
      </c>
      <c r="I12" s="7">
        <v>79</v>
      </c>
      <c r="J12" s="10">
        <v>72</v>
      </c>
      <c r="K12" s="10">
        <v>71</v>
      </c>
      <c r="L12" s="7">
        <v>53</v>
      </c>
      <c r="M12" s="8">
        <v>80</v>
      </c>
      <c r="N12" s="11">
        <v>80</v>
      </c>
      <c r="O12" s="11">
        <v>80</v>
      </c>
      <c r="P12" s="7">
        <v>72</v>
      </c>
      <c r="Q12" s="8">
        <v>71</v>
      </c>
      <c r="R12" s="7">
        <v>77</v>
      </c>
      <c r="S12" s="7">
        <v>79</v>
      </c>
      <c r="T12" s="9">
        <v>81</v>
      </c>
      <c r="U12" s="12">
        <v>85</v>
      </c>
      <c r="V12" s="9">
        <v>83</v>
      </c>
      <c r="W12" s="7">
        <v>83</v>
      </c>
      <c r="Y12">
        <f t="shared" si="1"/>
        <v>8799.9402270697265</v>
      </c>
    </row>
    <row r="13" spans="2:25" ht="15" thickBot="1" x14ac:dyDescent="0.35">
      <c r="B13" s="47">
        <v>9</v>
      </c>
      <c r="C13" s="14" t="s">
        <v>31</v>
      </c>
      <c r="D13" s="86">
        <v>89</v>
      </c>
      <c r="E13" s="104">
        <v>94</v>
      </c>
      <c r="F13" s="84">
        <v>78</v>
      </c>
      <c r="G13" s="85">
        <v>78</v>
      </c>
      <c r="H13" s="86">
        <v>81</v>
      </c>
      <c r="I13" s="84">
        <v>80</v>
      </c>
      <c r="J13" s="87">
        <v>76</v>
      </c>
      <c r="K13" s="87">
        <v>73</v>
      </c>
      <c r="L13" s="84">
        <v>71</v>
      </c>
      <c r="M13" s="85">
        <v>85</v>
      </c>
      <c r="N13" s="88">
        <v>83</v>
      </c>
      <c r="O13" s="88">
        <v>84</v>
      </c>
      <c r="P13" s="84">
        <v>78</v>
      </c>
      <c r="Q13" s="85">
        <v>78</v>
      </c>
      <c r="R13" s="84">
        <v>79</v>
      </c>
      <c r="S13" s="84">
        <v>83</v>
      </c>
      <c r="T13" s="86">
        <v>83</v>
      </c>
      <c r="U13" s="89">
        <v>85</v>
      </c>
      <c r="V13" s="86">
        <v>84</v>
      </c>
      <c r="W13" s="84">
        <v>85</v>
      </c>
      <c r="Y13">
        <f t="shared" si="1"/>
        <v>8783.4690754849253</v>
      </c>
    </row>
    <row r="14" spans="2:25" ht="15" thickBot="1" x14ac:dyDescent="0.35">
      <c r="B14" s="47">
        <v>10</v>
      </c>
      <c r="C14" s="14" t="s">
        <v>32</v>
      </c>
      <c r="D14" s="104">
        <v>92</v>
      </c>
      <c r="E14" s="104">
        <v>94</v>
      </c>
      <c r="F14" s="84">
        <v>80</v>
      </c>
      <c r="G14" s="85">
        <v>80</v>
      </c>
      <c r="H14" s="86">
        <v>87</v>
      </c>
      <c r="I14" s="84">
        <v>84</v>
      </c>
      <c r="J14" s="87">
        <v>79</v>
      </c>
      <c r="K14" s="87">
        <v>78</v>
      </c>
      <c r="L14" s="84">
        <v>73</v>
      </c>
      <c r="M14" s="85">
        <v>85</v>
      </c>
      <c r="N14" s="88">
        <v>85</v>
      </c>
      <c r="O14" s="88">
        <v>86</v>
      </c>
      <c r="P14" s="84">
        <v>82</v>
      </c>
      <c r="Q14" s="85">
        <v>80</v>
      </c>
      <c r="R14" s="84">
        <v>83</v>
      </c>
      <c r="S14" s="84">
        <v>84</v>
      </c>
      <c r="T14" s="86">
        <v>83</v>
      </c>
      <c r="U14" s="89">
        <v>85</v>
      </c>
      <c r="V14" s="86">
        <v>85</v>
      </c>
      <c r="W14" s="84">
        <v>85</v>
      </c>
      <c r="Y14">
        <f t="shared" si="1"/>
        <v>8774.0330521374271</v>
      </c>
    </row>
    <row r="15" spans="2:25" ht="15" thickBot="1" x14ac:dyDescent="0.35">
      <c r="B15" s="47">
        <v>11</v>
      </c>
      <c r="C15" s="14" t="s">
        <v>33</v>
      </c>
      <c r="D15" s="86">
        <v>90</v>
      </c>
      <c r="E15" s="104">
        <v>94</v>
      </c>
      <c r="F15" s="84">
        <v>78</v>
      </c>
      <c r="G15" s="85">
        <v>78</v>
      </c>
      <c r="H15" s="86">
        <v>81</v>
      </c>
      <c r="I15" s="84">
        <v>80</v>
      </c>
      <c r="J15" s="87">
        <v>73</v>
      </c>
      <c r="K15" s="87">
        <v>71</v>
      </c>
      <c r="L15" s="84">
        <v>70</v>
      </c>
      <c r="M15" s="85">
        <v>80</v>
      </c>
      <c r="N15" s="88">
        <v>84</v>
      </c>
      <c r="O15" s="88">
        <v>86</v>
      </c>
      <c r="P15" s="84">
        <v>74</v>
      </c>
      <c r="Q15" s="85">
        <v>76</v>
      </c>
      <c r="R15" s="84">
        <v>82</v>
      </c>
      <c r="S15" s="84">
        <v>84</v>
      </c>
      <c r="T15" s="86">
        <v>83</v>
      </c>
      <c r="U15" s="89">
        <v>85</v>
      </c>
      <c r="V15" s="86">
        <v>84</v>
      </c>
      <c r="W15" s="84">
        <v>85</v>
      </c>
      <c r="Y15">
        <f t="shared" si="1"/>
        <v>8785.3378990224392</v>
      </c>
    </row>
    <row r="16" spans="2:25" ht="15" thickBot="1" x14ac:dyDescent="0.35">
      <c r="B16" s="47">
        <v>12</v>
      </c>
      <c r="C16" s="14" t="s">
        <v>34</v>
      </c>
      <c r="D16" s="104">
        <v>92</v>
      </c>
      <c r="E16" s="104">
        <v>94</v>
      </c>
      <c r="F16" s="84">
        <v>80</v>
      </c>
      <c r="G16" s="85">
        <v>80</v>
      </c>
      <c r="H16" s="86">
        <v>81</v>
      </c>
      <c r="I16" s="84">
        <v>85</v>
      </c>
      <c r="J16" s="87">
        <v>81</v>
      </c>
      <c r="K16" s="87">
        <v>78</v>
      </c>
      <c r="L16" s="84">
        <v>72</v>
      </c>
      <c r="M16" s="85">
        <v>85</v>
      </c>
      <c r="N16" s="88">
        <v>86</v>
      </c>
      <c r="O16" s="88">
        <v>86</v>
      </c>
      <c r="P16" s="84">
        <v>79</v>
      </c>
      <c r="Q16" s="85">
        <v>79</v>
      </c>
      <c r="R16" s="84">
        <v>80</v>
      </c>
      <c r="S16" s="84">
        <v>84</v>
      </c>
      <c r="T16" s="86">
        <v>83</v>
      </c>
      <c r="U16" s="89">
        <v>85</v>
      </c>
      <c r="V16" s="86">
        <v>84</v>
      </c>
      <c r="W16" s="84">
        <v>85</v>
      </c>
      <c r="Y16">
        <f t="shared" si="1"/>
        <v>8776.434640558773</v>
      </c>
    </row>
    <row r="17" spans="2:25" ht="15" thickBot="1" x14ac:dyDescent="0.35">
      <c r="B17" s="47">
        <v>13</v>
      </c>
      <c r="C17" s="14" t="s">
        <v>35</v>
      </c>
      <c r="D17" s="86">
        <v>89</v>
      </c>
      <c r="E17" s="104">
        <v>94</v>
      </c>
      <c r="F17" s="84">
        <v>78</v>
      </c>
      <c r="G17" s="85">
        <v>78</v>
      </c>
      <c r="H17" s="86">
        <v>85</v>
      </c>
      <c r="I17" s="84">
        <v>82</v>
      </c>
      <c r="J17" s="87">
        <v>81</v>
      </c>
      <c r="K17" s="87">
        <v>78</v>
      </c>
      <c r="L17" s="84">
        <v>73</v>
      </c>
      <c r="M17" s="85">
        <v>85</v>
      </c>
      <c r="N17" s="88">
        <v>84</v>
      </c>
      <c r="O17" s="88">
        <v>86</v>
      </c>
      <c r="P17" s="84">
        <v>79</v>
      </c>
      <c r="Q17" s="85">
        <v>81</v>
      </c>
      <c r="R17" s="84">
        <v>81</v>
      </c>
      <c r="S17" s="84">
        <v>84</v>
      </c>
      <c r="T17" s="86">
        <v>83</v>
      </c>
      <c r="U17" s="89">
        <v>85</v>
      </c>
      <c r="V17" s="86">
        <v>84</v>
      </c>
      <c r="W17" s="84">
        <v>85</v>
      </c>
      <c r="Y17">
        <f t="shared" si="1"/>
        <v>8777.3960261571883</v>
      </c>
    </row>
    <row r="18" spans="2:25" ht="15" thickBot="1" x14ac:dyDescent="0.35">
      <c r="B18" s="47">
        <v>14</v>
      </c>
      <c r="C18" s="14" t="s">
        <v>37</v>
      </c>
      <c r="D18" s="86">
        <v>87</v>
      </c>
      <c r="E18" s="104">
        <v>94</v>
      </c>
      <c r="F18" s="84">
        <v>78</v>
      </c>
      <c r="G18" s="85">
        <v>78</v>
      </c>
      <c r="H18" s="86">
        <v>83</v>
      </c>
      <c r="I18" s="84">
        <v>83</v>
      </c>
      <c r="J18" s="87">
        <v>78</v>
      </c>
      <c r="K18" s="87">
        <v>70</v>
      </c>
      <c r="L18" s="84">
        <v>71</v>
      </c>
      <c r="M18" s="85">
        <v>85</v>
      </c>
      <c r="N18" s="88">
        <v>83</v>
      </c>
      <c r="O18" s="88">
        <v>83</v>
      </c>
      <c r="P18" s="84">
        <v>79</v>
      </c>
      <c r="Q18" s="85">
        <v>79</v>
      </c>
      <c r="R18" s="84">
        <v>79</v>
      </c>
      <c r="S18" s="84">
        <v>83</v>
      </c>
      <c r="T18" s="86">
        <v>83</v>
      </c>
      <c r="U18" s="89">
        <v>85</v>
      </c>
      <c r="V18" s="86">
        <v>84</v>
      </c>
      <c r="W18" s="84">
        <v>85</v>
      </c>
      <c r="Y18">
        <f t="shared" si="1"/>
        <v>8782.84862672698</v>
      </c>
    </row>
    <row r="19" spans="2:25" ht="15" thickBot="1" x14ac:dyDescent="0.35">
      <c r="B19" s="47">
        <v>15</v>
      </c>
      <c r="C19" s="19" t="s">
        <v>38</v>
      </c>
      <c r="D19" s="86">
        <v>90</v>
      </c>
      <c r="E19" s="104">
        <v>94</v>
      </c>
      <c r="F19" s="84">
        <v>78</v>
      </c>
      <c r="G19" s="85">
        <v>78</v>
      </c>
      <c r="H19" s="86">
        <v>80</v>
      </c>
      <c r="I19" s="84">
        <v>80</v>
      </c>
      <c r="J19" s="87">
        <v>78</v>
      </c>
      <c r="K19" s="87">
        <v>81</v>
      </c>
      <c r="L19" s="84">
        <v>72</v>
      </c>
      <c r="M19" s="85">
        <v>85</v>
      </c>
      <c r="N19" s="88">
        <v>86</v>
      </c>
      <c r="O19" s="88">
        <v>87</v>
      </c>
      <c r="P19" s="84">
        <v>82</v>
      </c>
      <c r="Q19" s="85">
        <v>78</v>
      </c>
      <c r="R19" s="84">
        <v>82</v>
      </c>
      <c r="S19" s="84">
        <v>84</v>
      </c>
      <c r="T19" s="86">
        <v>82</v>
      </c>
      <c r="U19" s="89">
        <v>85</v>
      </c>
      <c r="V19" s="86">
        <v>85</v>
      </c>
      <c r="W19" s="84">
        <v>85</v>
      </c>
      <c r="Y19">
        <f t="shared" si="1"/>
        <v>8777.9953292309292</v>
      </c>
    </row>
    <row r="20" spans="2:25" ht="15" thickBot="1" x14ac:dyDescent="0.35">
      <c r="B20" s="47">
        <v>16</v>
      </c>
      <c r="C20" s="14" t="s">
        <v>40</v>
      </c>
      <c r="D20" s="104">
        <v>90</v>
      </c>
      <c r="E20" s="104">
        <v>94</v>
      </c>
      <c r="F20" s="84">
        <v>84</v>
      </c>
      <c r="G20" s="85">
        <v>84</v>
      </c>
      <c r="H20" s="86">
        <v>80</v>
      </c>
      <c r="I20" s="84">
        <v>83</v>
      </c>
      <c r="J20" s="87">
        <v>82</v>
      </c>
      <c r="K20" s="87">
        <v>81</v>
      </c>
      <c r="L20" s="84">
        <v>79</v>
      </c>
      <c r="M20" s="85">
        <v>80</v>
      </c>
      <c r="N20" s="88">
        <v>86</v>
      </c>
      <c r="O20" s="88">
        <v>87</v>
      </c>
      <c r="P20" s="84">
        <v>80</v>
      </c>
      <c r="Q20" s="85">
        <v>80</v>
      </c>
      <c r="R20" s="84">
        <v>83</v>
      </c>
      <c r="S20" s="84">
        <v>84</v>
      </c>
      <c r="T20" s="86">
        <v>81</v>
      </c>
      <c r="U20" s="89">
        <v>85</v>
      </c>
      <c r="V20" s="86">
        <v>84</v>
      </c>
      <c r="W20" s="84">
        <v>85</v>
      </c>
      <c r="Y20">
        <f t="shared" si="1"/>
        <v>8773.8702976508612</v>
      </c>
    </row>
    <row r="21" spans="2:25" ht="15" thickBot="1" x14ac:dyDescent="0.35">
      <c r="B21" s="47">
        <v>17</v>
      </c>
      <c r="C21" s="14" t="s">
        <v>41</v>
      </c>
      <c r="D21" s="104">
        <v>92</v>
      </c>
      <c r="E21" s="104">
        <v>94</v>
      </c>
      <c r="F21" s="84">
        <v>85</v>
      </c>
      <c r="G21" s="85">
        <v>85</v>
      </c>
      <c r="H21" s="86">
        <v>80</v>
      </c>
      <c r="I21" s="84">
        <v>85</v>
      </c>
      <c r="J21" s="87">
        <v>81</v>
      </c>
      <c r="K21" s="87">
        <v>78</v>
      </c>
      <c r="L21" s="84">
        <v>77</v>
      </c>
      <c r="M21" s="85">
        <v>85</v>
      </c>
      <c r="N21" s="88">
        <v>89</v>
      </c>
      <c r="O21" s="88">
        <v>86</v>
      </c>
      <c r="P21" s="84">
        <v>78</v>
      </c>
      <c r="Q21" s="85">
        <v>79</v>
      </c>
      <c r="R21" s="84">
        <v>87</v>
      </c>
      <c r="S21" s="84">
        <v>84</v>
      </c>
      <c r="T21" s="86">
        <v>83</v>
      </c>
      <c r="U21" s="89">
        <v>85</v>
      </c>
      <c r="V21" s="86">
        <v>87</v>
      </c>
      <c r="W21" s="84">
        <v>85</v>
      </c>
      <c r="Y21">
        <f t="shared" si="1"/>
        <v>8770.7729990007156</v>
      </c>
    </row>
    <row r="22" spans="2:25" ht="15" thickBot="1" x14ac:dyDescent="0.35">
      <c r="B22" s="47">
        <v>18</v>
      </c>
      <c r="C22" s="14" t="s">
        <v>42</v>
      </c>
      <c r="D22" s="86">
        <v>87</v>
      </c>
      <c r="E22" s="104">
        <v>94</v>
      </c>
      <c r="F22" s="84">
        <v>78</v>
      </c>
      <c r="G22" s="85">
        <v>78</v>
      </c>
      <c r="H22" s="86">
        <v>79</v>
      </c>
      <c r="I22" s="84">
        <v>81</v>
      </c>
      <c r="J22" s="87">
        <v>77</v>
      </c>
      <c r="K22" s="87">
        <v>81</v>
      </c>
      <c r="L22" s="84">
        <v>71</v>
      </c>
      <c r="M22" s="85">
        <v>80</v>
      </c>
      <c r="N22" s="88">
        <v>85</v>
      </c>
      <c r="O22" s="88">
        <v>83</v>
      </c>
      <c r="P22" s="84">
        <v>77</v>
      </c>
      <c r="Q22" s="85">
        <v>79</v>
      </c>
      <c r="R22" s="84">
        <v>81</v>
      </c>
      <c r="S22" s="84">
        <v>83</v>
      </c>
      <c r="T22" s="86">
        <v>82</v>
      </c>
      <c r="U22" s="89">
        <v>85</v>
      </c>
      <c r="V22" s="86">
        <v>87</v>
      </c>
      <c r="W22" s="84">
        <v>85</v>
      </c>
      <c r="Y22">
        <f t="shared" si="1"/>
        <v>8782.2571699990658</v>
      </c>
    </row>
    <row r="23" spans="2:25" ht="15" thickBot="1" x14ac:dyDescent="0.35">
      <c r="B23" s="47">
        <v>19</v>
      </c>
      <c r="C23" s="14" t="s">
        <v>43</v>
      </c>
      <c r="D23" s="86">
        <v>90</v>
      </c>
      <c r="E23" s="104">
        <v>94</v>
      </c>
      <c r="F23" s="84">
        <v>78</v>
      </c>
      <c r="G23" s="85">
        <v>78</v>
      </c>
      <c r="H23" s="86">
        <v>83</v>
      </c>
      <c r="I23" s="84">
        <v>83</v>
      </c>
      <c r="J23" s="87">
        <v>79</v>
      </c>
      <c r="K23" s="87">
        <v>81</v>
      </c>
      <c r="L23" s="84">
        <v>85</v>
      </c>
      <c r="M23" s="85">
        <v>85</v>
      </c>
      <c r="N23" s="88">
        <v>84</v>
      </c>
      <c r="O23" s="88">
        <v>86</v>
      </c>
      <c r="P23" s="84">
        <v>78</v>
      </c>
      <c r="Q23" s="85">
        <v>78</v>
      </c>
      <c r="R23" s="84">
        <v>81</v>
      </c>
      <c r="S23" s="84">
        <v>83</v>
      </c>
      <c r="T23" s="86">
        <v>83</v>
      </c>
      <c r="U23" s="89">
        <v>85</v>
      </c>
      <c r="V23" s="86">
        <v>85</v>
      </c>
      <c r="W23" s="84">
        <v>85</v>
      </c>
      <c r="Y23">
        <f t="shared" si="1"/>
        <v>8775.6133688762748</v>
      </c>
    </row>
    <row r="24" spans="2:25" ht="15" thickBot="1" x14ac:dyDescent="0.35">
      <c r="B24" s="47">
        <v>20</v>
      </c>
      <c r="C24" s="14" t="s">
        <v>44</v>
      </c>
      <c r="D24" s="104">
        <v>0</v>
      </c>
      <c r="E24" s="104">
        <v>0</v>
      </c>
      <c r="F24" s="84">
        <v>82</v>
      </c>
      <c r="G24" s="85">
        <v>82</v>
      </c>
      <c r="H24" s="86">
        <v>80</v>
      </c>
      <c r="I24" s="84">
        <v>80</v>
      </c>
      <c r="J24" s="87">
        <v>80</v>
      </c>
      <c r="K24" s="87">
        <v>81</v>
      </c>
      <c r="L24" s="84">
        <v>74</v>
      </c>
      <c r="M24" s="85">
        <v>85</v>
      </c>
      <c r="N24" s="88">
        <v>89</v>
      </c>
      <c r="O24" s="88">
        <v>86</v>
      </c>
      <c r="P24" s="84">
        <v>79</v>
      </c>
      <c r="Q24" s="85">
        <v>76</v>
      </c>
      <c r="R24" s="84">
        <v>83</v>
      </c>
      <c r="S24" s="84">
        <v>84</v>
      </c>
      <c r="T24" s="86">
        <v>81</v>
      </c>
      <c r="U24" s="89">
        <v>85</v>
      </c>
      <c r="V24" s="86">
        <v>84</v>
      </c>
      <c r="W24" s="84">
        <v>85</v>
      </c>
      <c r="Y24">
        <f t="shared" si="1"/>
        <v>8821.1110411330847</v>
      </c>
    </row>
    <row r="25" spans="2:25" ht="15" thickBot="1" x14ac:dyDescent="0.35">
      <c r="B25" s="47">
        <v>21</v>
      </c>
      <c r="C25" s="14" t="s">
        <v>47</v>
      </c>
      <c r="D25" s="86">
        <v>90</v>
      </c>
      <c r="E25" s="104">
        <v>94</v>
      </c>
      <c r="F25" s="84">
        <v>78</v>
      </c>
      <c r="G25" s="85">
        <v>78</v>
      </c>
      <c r="H25" s="86">
        <v>86</v>
      </c>
      <c r="I25" s="84">
        <v>81</v>
      </c>
      <c r="J25" s="87">
        <v>77</v>
      </c>
      <c r="K25" s="87">
        <v>81</v>
      </c>
      <c r="L25" s="84">
        <v>77</v>
      </c>
      <c r="M25" s="85">
        <v>85</v>
      </c>
      <c r="N25" s="88">
        <v>84</v>
      </c>
      <c r="O25" s="88">
        <v>86</v>
      </c>
      <c r="P25" s="84">
        <v>76</v>
      </c>
      <c r="Q25" s="85">
        <v>73</v>
      </c>
      <c r="R25" s="84">
        <v>84</v>
      </c>
      <c r="S25" s="84">
        <v>83</v>
      </c>
      <c r="T25" s="86">
        <v>83</v>
      </c>
      <c r="U25" s="89">
        <v>85</v>
      </c>
      <c r="V25" s="86">
        <v>86</v>
      </c>
      <c r="W25" s="84">
        <v>85</v>
      </c>
      <c r="Y25">
        <f t="shared" si="1"/>
        <v>8778.0051264509984</v>
      </c>
    </row>
    <row r="26" spans="2:25" ht="15" thickBot="1" x14ac:dyDescent="0.35">
      <c r="B26" s="47">
        <v>22</v>
      </c>
      <c r="C26" s="14" t="s">
        <v>48</v>
      </c>
      <c r="D26" s="104">
        <v>88</v>
      </c>
      <c r="E26" s="104">
        <v>94</v>
      </c>
      <c r="F26" s="84">
        <v>77</v>
      </c>
      <c r="G26" s="85">
        <v>77</v>
      </c>
      <c r="H26" s="86">
        <v>80</v>
      </c>
      <c r="I26" s="84">
        <v>80</v>
      </c>
      <c r="J26" s="87">
        <v>73</v>
      </c>
      <c r="K26" s="87">
        <v>81</v>
      </c>
      <c r="L26" s="84">
        <v>80</v>
      </c>
      <c r="M26" s="85">
        <v>85</v>
      </c>
      <c r="N26" s="88">
        <v>84</v>
      </c>
      <c r="O26" s="88">
        <v>83</v>
      </c>
      <c r="P26" s="84">
        <v>75</v>
      </c>
      <c r="Q26" s="85">
        <v>74</v>
      </c>
      <c r="R26" s="84">
        <v>81</v>
      </c>
      <c r="S26" s="84">
        <v>83</v>
      </c>
      <c r="T26" s="86">
        <v>83</v>
      </c>
      <c r="U26" s="89">
        <v>85</v>
      </c>
      <c r="V26" s="86">
        <v>84</v>
      </c>
      <c r="W26" s="84">
        <v>85</v>
      </c>
      <c r="Y26">
        <f t="shared" si="1"/>
        <v>8782.5383574454154</v>
      </c>
    </row>
    <row r="27" spans="2:25" ht="15" thickBot="1" x14ac:dyDescent="0.35">
      <c r="B27" s="47">
        <v>23</v>
      </c>
      <c r="C27" s="14" t="s">
        <v>49</v>
      </c>
      <c r="D27" s="104">
        <v>89</v>
      </c>
      <c r="E27" s="104">
        <v>94</v>
      </c>
      <c r="F27" s="84">
        <v>80</v>
      </c>
      <c r="G27" s="85">
        <v>80</v>
      </c>
      <c r="H27" s="86">
        <v>79</v>
      </c>
      <c r="I27" s="84">
        <v>80</v>
      </c>
      <c r="J27" s="87">
        <v>76</v>
      </c>
      <c r="K27" s="87">
        <v>80</v>
      </c>
      <c r="L27" s="84">
        <v>77</v>
      </c>
      <c r="M27" s="85">
        <v>85</v>
      </c>
      <c r="N27" s="88">
        <v>84</v>
      </c>
      <c r="O27" s="88">
        <v>84</v>
      </c>
      <c r="P27" s="84">
        <v>77</v>
      </c>
      <c r="Q27" s="85">
        <v>72</v>
      </c>
      <c r="R27" s="84">
        <v>81</v>
      </c>
      <c r="S27" s="84">
        <v>83</v>
      </c>
      <c r="T27" s="86">
        <v>83</v>
      </c>
      <c r="U27" s="89">
        <v>85</v>
      </c>
      <c r="V27" s="86">
        <v>84</v>
      </c>
      <c r="W27" s="84">
        <v>85</v>
      </c>
      <c r="Y27">
        <f t="shared" si="1"/>
        <v>8781.1684871661582</v>
      </c>
    </row>
    <row r="28" spans="2:25" ht="15" thickBot="1" x14ac:dyDescent="0.35">
      <c r="B28" s="47">
        <v>24</v>
      </c>
      <c r="C28" s="14" t="s">
        <v>51</v>
      </c>
      <c r="D28" s="104">
        <v>90</v>
      </c>
      <c r="E28" s="104">
        <v>94</v>
      </c>
      <c r="F28" s="84">
        <v>80</v>
      </c>
      <c r="G28" s="85">
        <v>80</v>
      </c>
      <c r="H28" s="86">
        <v>83</v>
      </c>
      <c r="I28" s="84">
        <v>82</v>
      </c>
      <c r="J28" s="87">
        <v>82</v>
      </c>
      <c r="K28" s="87">
        <v>81</v>
      </c>
      <c r="L28" s="84">
        <v>73</v>
      </c>
      <c r="M28" s="85">
        <v>85</v>
      </c>
      <c r="N28" s="88">
        <v>84</v>
      </c>
      <c r="O28" s="88">
        <v>85</v>
      </c>
      <c r="P28" s="84">
        <v>74</v>
      </c>
      <c r="Q28" s="85">
        <v>74</v>
      </c>
      <c r="R28" s="84">
        <v>79</v>
      </c>
      <c r="S28" s="84">
        <v>83</v>
      </c>
      <c r="T28" s="86">
        <v>83</v>
      </c>
      <c r="U28" s="89">
        <v>85</v>
      </c>
      <c r="V28" s="86">
        <v>84</v>
      </c>
      <c r="W28" s="84">
        <v>85</v>
      </c>
      <c r="Y28">
        <f t="shared" si="1"/>
        <v>8779.339610699657</v>
      </c>
    </row>
    <row r="29" spans="2:25" ht="15" thickBot="1" x14ac:dyDescent="0.35">
      <c r="B29" s="47">
        <v>25</v>
      </c>
      <c r="C29" s="14" t="s">
        <v>52</v>
      </c>
      <c r="D29" s="104">
        <v>90</v>
      </c>
      <c r="E29" s="104">
        <v>94</v>
      </c>
      <c r="F29" s="84">
        <v>80</v>
      </c>
      <c r="G29" s="85">
        <v>80</v>
      </c>
      <c r="H29" s="86">
        <v>80</v>
      </c>
      <c r="I29" s="84">
        <v>80</v>
      </c>
      <c r="J29" s="87">
        <v>78</v>
      </c>
      <c r="K29" s="87">
        <v>80</v>
      </c>
      <c r="L29" s="84">
        <v>80</v>
      </c>
      <c r="M29" s="85">
        <v>85</v>
      </c>
      <c r="N29" s="88">
        <v>85</v>
      </c>
      <c r="O29" s="88">
        <v>86</v>
      </c>
      <c r="P29" s="84">
        <v>79</v>
      </c>
      <c r="Q29" s="85">
        <v>78</v>
      </c>
      <c r="R29" s="84">
        <v>81</v>
      </c>
      <c r="S29" s="84">
        <v>83</v>
      </c>
      <c r="T29" s="86">
        <v>83</v>
      </c>
      <c r="U29" s="89">
        <v>85</v>
      </c>
      <c r="V29" s="86">
        <v>85</v>
      </c>
      <c r="W29" s="84">
        <v>85</v>
      </c>
      <c r="Y29">
        <f t="shared" si="1"/>
        <v>8777.0627774899731</v>
      </c>
    </row>
    <row r="31" spans="2:25" x14ac:dyDescent="0.3">
      <c r="C31" s="113" t="s">
        <v>54</v>
      </c>
      <c r="D31">
        <f>SUM(D5:D29)</f>
        <v>2146</v>
      </c>
      <c r="E31">
        <f t="shared" ref="E31:W31" si="2">SUM(E5:E29)</f>
        <v>2232</v>
      </c>
      <c r="F31">
        <f t="shared" si="2"/>
        <v>1977</v>
      </c>
      <c r="G31">
        <f t="shared" si="2"/>
        <v>1977</v>
      </c>
      <c r="H31">
        <f t="shared" si="2"/>
        <v>2035</v>
      </c>
      <c r="I31">
        <f t="shared" si="2"/>
        <v>2033</v>
      </c>
      <c r="J31">
        <f t="shared" si="2"/>
        <v>1945</v>
      </c>
      <c r="K31">
        <f t="shared" si="2"/>
        <v>1943</v>
      </c>
      <c r="L31">
        <f t="shared" si="2"/>
        <v>1835</v>
      </c>
      <c r="M31">
        <f t="shared" si="2"/>
        <v>2100</v>
      </c>
      <c r="N31">
        <f t="shared" si="2"/>
        <v>2111</v>
      </c>
      <c r="O31">
        <f t="shared" si="2"/>
        <v>2123</v>
      </c>
      <c r="P31">
        <f t="shared" si="2"/>
        <v>1946</v>
      </c>
      <c r="Q31">
        <f t="shared" si="2"/>
        <v>1934</v>
      </c>
      <c r="R31">
        <f t="shared" si="2"/>
        <v>2023</v>
      </c>
      <c r="S31">
        <f t="shared" si="2"/>
        <v>2079</v>
      </c>
      <c r="T31">
        <f t="shared" si="2"/>
        <v>2062</v>
      </c>
      <c r="U31">
        <f t="shared" si="2"/>
        <v>2125</v>
      </c>
      <c r="V31">
        <f t="shared" si="2"/>
        <v>2119</v>
      </c>
      <c r="W31">
        <f t="shared" si="2"/>
        <v>2123</v>
      </c>
      <c r="Y31">
        <f>AVERAGE(Y5:Y10)</f>
        <v>8782.2881456027208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DATASET</vt:lpstr>
      <vt:lpstr>TABEL</vt:lpstr>
      <vt:lpstr>CENTREOID</vt:lpstr>
      <vt:lpstr>ITERASI 1</vt:lpstr>
      <vt:lpstr>ITERASI 2</vt:lpstr>
      <vt:lpstr>ITERASI 3</vt:lpstr>
      <vt:lpstr>ITERASI 4</vt:lpstr>
      <vt:lpstr>ITERASI 5</vt:lpstr>
      <vt:lpstr>C1</vt:lpstr>
      <vt:lpstr>C2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Nabella Rosyefa</dc:creator>
  <cp:lastModifiedBy>Nabella Rosyefa</cp:lastModifiedBy>
  <cp:lastPrinted>2024-02-07T01:58:04Z</cp:lastPrinted>
  <dcterms:created xsi:type="dcterms:W3CDTF">2024-01-29T11:38:13Z</dcterms:created>
  <dcterms:modified xsi:type="dcterms:W3CDTF">2024-02-23T12:00:38Z</dcterms:modified>
</cp:coreProperties>
</file>