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roject PC 1\Project Rumah Data\18. Klien Belly\"/>
    </mc:Choice>
  </mc:AlternateContent>
  <bookViews>
    <workbookView xWindow="0" yWindow="0" windowWidth="20490" windowHeight="7620"/>
  </bookViews>
  <sheets>
    <sheet name="Tabulasi 1" sheetId="1" r:id="rId1"/>
    <sheet name="Tabulasi 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0" i="2" l="1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O80" i="2"/>
  <c r="L80" i="2"/>
  <c r="F80" i="2"/>
  <c r="O79" i="2"/>
  <c r="L79" i="2"/>
  <c r="F79" i="2"/>
  <c r="O78" i="2"/>
  <c r="L78" i="2"/>
  <c r="F78" i="2"/>
  <c r="O77" i="2"/>
  <c r="L77" i="2"/>
  <c r="F77" i="2"/>
  <c r="O76" i="2"/>
  <c r="L76" i="2"/>
  <c r="F76" i="2"/>
  <c r="O75" i="2"/>
  <c r="L75" i="2"/>
  <c r="F75" i="2"/>
  <c r="O74" i="2"/>
  <c r="L74" i="2"/>
  <c r="F74" i="2"/>
  <c r="O73" i="2"/>
  <c r="L73" i="2"/>
  <c r="F73" i="2"/>
  <c r="O72" i="2"/>
  <c r="L72" i="2"/>
  <c r="F72" i="2"/>
  <c r="O71" i="2"/>
  <c r="L71" i="2"/>
  <c r="F71" i="2"/>
  <c r="O70" i="2"/>
  <c r="L70" i="2"/>
  <c r="F70" i="2"/>
  <c r="O69" i="2"/>
  <c r="L69" i="2"/>
  <c r="F69" i="2"/>
  <c r="O68" i="2"/>
  <c r="L68" i="2"/>
  <c r="F68" i="2"/>
  <c r="O67" i="2"/>
  <c r="L67" i="2"/>
  <c r="F67" i="2"/>
  <c r="O66" i="2"/>
  <c r="L66" i="2"/>
  <c r="F66" i="2"/>
  <c r="O65" i="2"/>
  <c r="L65" i="2"/>
  <c r="F65" i="2"/>
  <c r="O64" i="2"/>
  <c r="L64" i="2"/>
  <c r="F64" i="2"/>
  <c r="O63" i="2"/>
  <c r="L63" i="2"/>
  <c r="F63" i="2"/>
  <c r="O62" i="2"/>
  <c r="L62" i="2"/>
  <c r="F62" i="2"/>
  <c r="O61" i="2"/>
  <c r="L61" i="2"/>
  <c r="F61" i="2"/>
  <c r="O60" i="2"/>
  <c r="L60" i="2"/>
  <c r="F60" i="2"/>
  <c r="O59" i="2"/>
  <c r="L59" i="2"/>
  <c r="F59" i="2"/>
  <c r="O58" i="2"/>
  <c r="L58" i="2"/>
  <c r="F58" i="2"/>
  <c r="O57" i="2"/>
  <c r="L57" i="2"/>
  <c r="F57" i="2"/>
  <c r="O56" i="2"/>
  <c r="L56" i="2"/>
  <c r="F56" i="2"/>
  <c r="O55" i="2"/>
  <c r="L55" i="2"/>
  <c r="F55" i="2"/>
  <c r="O54" i="2"/>
  <c r="L54" i="2"/>
  <c r="F54" i="2"/>
  <c r="O53" i="2"/>
  <c r="L53" i="2"/>
  <c r="F53" i="2"/>
  <c r="O52" i="2"/>
  <c r="L52" i="2"/>
  <c r="F52" i="2"/>
  <c r="O51" i="2"/>
  <c r="L51" i="2"/>
  <c r="F51" i="2"/>
  <c r="O50" i="2"/>
  <c r="L50" i="2"/>
  <c r="F50" i="2"/>
  <c r="O49" i="2"/>
  <c r="L49" i="2"/>
  <c r="F49" i="2"/>
  <c r="O48" i="2"/>
  <c r="L48" i="2"/>
  <c r="F48" i="2"/>
  <c r="O47" i="2"/>
  <c r="L47" i="2"/>
  <c r="F47" i="2"/>
  <c r="O46" i="2"/>
  <c r="L46" i="2"/>
  <c r="F46" i="2"/>
  <c r="O45" i="2"/>
  <c r="L45" i="2"/>
  <c r="F45" i="2"/>
  <c r="O44" i="2"/>
  <c r="L44" i="2"/>
  <c r="F44" i="2"/>
  <c r="O43" i="2"/>
  <c r="L43" i="2"/>
  <c r="F43" i="2"/>
  <c r="O42" i="2"/>
  <c r="L42" i="2"/>
  <c r="F42" i="2"/>
  <c r="O41" i="2"/>
  <c r="L41" i="2"/>
  <c r="F41" i="2"/>
  <c r="O40" i="2"/>
  <c r="L40" i="2"/>
  <c r="F40" i="2"/>
  <c r="O39" i="2"/>
  <c r="L39" i="2"/>
  <c r="F39" i="2"/>
  <c r="O38" i="2"/>
  <c r="L38" i="2"/>
  <c r="F38" i="2"/>
  <c r="O37" i="2"/>
  <c r="L37" i="2"/>
  <c r="F37" i="2"/>
  <c r="O36" i="2"/>
  <c r="L36" i="2"/>
  <c r="F36" i="2"/>
  <c r="O35" i="2"/>
  <c r="L35" i="2"/>
  <c r="F35" i="2"/>
  <c r="O34" i="2"/>
  <c r="L34" i="2"/>
  <c r="F34" i="2"/>
  <c r="O33" i="2"/>
  <c r="L33" i="2"/>
  <c r="F33" i="2"/>
  <c r="O32" i="2"/>
  <c r="L32" i="2"/>
  <c r="F32" i="2"/>
  <c r="O31" i="2"/>
  <c r="L31" i="2"/>
  <c r="F31" i="2"/>
  <c r="O30" i="2"/>
  <c r="L30" i="2"/>
  <c r="F30" i="2"/>
  <c r="O29" i="2"/>
  <c r="L29" i="2"/>
  <c r="F29" i="2"/>
  <c r="O28" i="2"/>
  <c r="L28" i="2"/>
  <c r="F28" i="2"/>
  <c r="O27" i="2"/>
  <c r="L27" i="2"/>
  <c r="F27" i="2"/>
  <c r="O26" i="2"/>
  <c r="L26" i="2"/>
  <c r="F26" i="2"/>
  <c r="O25" i="2"/>
  <c r="L25" i="2"/>
  <c r="F25" i="2"/>
  <c r="O24" i="2"/>
  <c r="L24" i="2"/>
  <c r="F24" i="2"/>
  <c r="O23" i="2"/>
  <c r="L23" i="2"/>
  <c r="F23" i="2"/>
  <c r="O22" i="2"/>
  <c r="L22" i="2"/>
  <c r="F22" i="2"/>
  <c r="O21" i="2"/>
  <c r="L21" i="2"/>
  <c r="F21" i="2"/>
  <c r="O20" i="2"/>
  <c r="L20" i="2"/>
  <c r="F20" i="2"/>
  <c r="O19" i="2"/>
  <c r="L19" i="2"/>
  <c r="F19" i="2"/>
  <c r="O18" i="2"/>
  <c r="L18" i="2"/>
  <c r="F18" i="2"/>
  <c r="O17" i="2"/>
  <c r="L17" i="2"/>
  <c r="F17" i="2"/>
  <c r="O16" i="2"/>
  <c r="L16" i="2"/>
  <c r="F16" i="2"/>
  <c r="O15" i="2"/>
  <c r="L15" i="2"/>
  <c r="F15" i="2"/>
  <c r="O14" i="2"/>
  <c r="L14" i="2"/>
  <c r="F14" i="2"/>
  <c r="O13" i="2"/>
  <c r="L13" i="2"/>
  <c r="F13" i="2"/>
  <c r="O12" i="2"/>
  <c r="L12" i="2"/>
  <c r="F12" i="2"/>
  <c r="O11" i="2"/>
  <c r="L11" i="2"/>
  <c r="F11" i="2"/>
  <c r="O10" i="2"/>
  <c r="L10" i="2"/>
  <c r="F10" i="2"/>
  <c r="O9" i="2"/>
  <c r="L9" i="2"/>
  <c r="F9" i="2"/>
  <c r="O8" i="2"/>
  <c r="L8" i="2"/>
  <c r="F8" i="2"/>
  <c r="O7" i="2"/>
  <c r="L7" i="2"/>
  <c r="F7" i="2"/>
  <c r="O6" i="2"/>
  <c r="L6" i="2"/>
  <c r="F6" i="2"/>
  <c r="O5" i="2"/>
  <c r="L5" i="2"/>
  <c r="F5" i="2"/>
  <c r="O4" i="2"/>
  <c r="L4" i="2"/>
  <c r="F4" i="2"/>
  <c r="O3" i="2"/>
  <c r="L3" i="2"/>
  <c r="F3" i="2"/>
  <c r="O40" i="1" l="1"/>
  <c r="O41" i="1"/>
  <c r="O36" i="1"/>
  <c r="O37" i="1"/>
  <c r="O38" i="1"/>
  <c r="O34" i="1"/>
  <c r="O35" i="1"/>
  <c r="O33" i="1"/>
  <c r="O25" i="1"/>
  <c r="O26" i="1"/>
  <c r="O27" i="1"/>
  <c r="O28" i="1"/>
  <c r="O29" i="1"/>
  <c r="O30" i="1"/>
  <c r="O31" i="1"/>
  <c r="O32" i="1"/>
  <c r="O21" i="1"/>
  <c r="O22" i="1"/>
  <c r="O23" i="1"/>
  <c r="O18" i="1"/>
  <c r="O19" i="1"/>
  <c r="O20" i="1"/>
  <c r="O16" i="1"/>
  <c r="O17" i="1"/>
  <c r="O15" i="1"/>
  <c r="O12" i="1"/>
  <c r="O13" i="1"/>
  <c r="O14" i="1"/>
  <c r="O8" i="1"/>
  <c r="O9" i="1"/>
  <c r="O10" i="1"/>
  <c r="O11" i="1"/>
  <c r="O6" i="1"/>
  <c r="O7" i="1"/>
  <c r="O4" i="1"/>
  <c r="O3" i="1"/>
  <c r="O5" i="1"/>
  <c r="O69" i="1" l="1"/>
  <c r="O70" i="1"/>
  <c r="O71" i="1"/>
  <c r="O72" i="1"/>
  <c r="O73" i="1"/>
  <c r="O74" i="1"/>
  <c r="O57" i="1"/>
  <c r="O58" i="1"/>
  <c r="O59" i="1"/>
  <c r="O60" i="1"/>
  <c r="O61" i="1"/>
  <c r="O62" i="1"/>
  <c r="O63" i="1"/>
  <c r="O64" i="1"/>
  <c r="O65" i="1"/>
  <c r="O66" i="1"/>
  <c r="O67" i="1"/>
  <c r="O68" i="1"/>
  <c r="O45" i="1"/>
  <c r="O46" i="1"/>
  <c r="O47" i="1"/>
  <c r="O48" i="1"/>
  <c r="O49" i="1"/>
  <c r="O50" i="1"/>
  <c r="O51" i="1"/>
  <c r="O52" i="1"/>
  <c r="O53" i="1"/>
  <c r="O54" i="1"/>
  <c r="O55" i="1"/>
  <c r="O56" i="1"/>
  <c r="O44" i="1"/>
  <c r="O43" i="1"/>
  <c r="O42" i="1"/>
  <c r="O75" i="1"/>
  <c r="O76" i="1"/>
  <c r="O77" i="1"/>
  <c r="O78" i="1"/>
  <c r="O79" i="1"/>
  <c r="O80" i="1"/>
  <c r="L24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3" i="1"/>
  <c r="G57" i="1" l="1"/>
  <c r="G3" i="1"/>
  <c r="G7" i="1"/>
  <c r="J80" i="1" l="1"/>
  <c r="G80" i="1"/>
  <c r="J79" i="1"/>
  <c r="G79" i="1"/>
  <c r="J78" i="1"/>
  <c r="G78" i="1"/>
  <c r="J77" i="1"/>
  <c r="G77" i="1"/>
  <c r="J76" i="1"/>
  <c r="G76" i="1"/>
  <c r="J75" i="1"/>
  <c r="G75" i="1"/>
  <c r="J74" i="1"/>
  <c r="G74" i="1"/>
  <c r="J73" i="1"/>
  <c r="G73" i="1"/>
  <c r="J72" i="1"/>
  <c r="G72" i="1"/>
  <c r="J71" i="1"/>
  <c r="G71" i="1"/>
  <c r="J70" i="1"/>
  <c r="G70" i="1"/>
  <c r="J69" i="1"/>
  <c r="G69" i="1"/>
  <c r="J68" i="1"/>
  <c r="G68" i="1"/>
  <c r="J67" i="1"/>
  <c r="G67" i="1"/>
  <c r="J66" i="1"/>
  <c r="G66" i="1"/>
  <c r="J65" i="1"/>
  <c r="G65" i="1"/>
  <c r="J64" i="1"/>
  <c r="G64" i="1"/>
  <c r="J63" i="1"/>
  <c r="G63" i="1"/>
  <c r="G36" i="1" l="1"/>
  <c r="G20" i="1"/>
  <c r="G19" i="1"/>
  <c r="J25" i="1" l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24" i="1"/>
  <c r="J23" i="1"/>
  <c r="J22" i="1"/>
  <c r="J21" i="1"/>
  <c r="G11" i="1"/>
  <c r="G4" i="1"/>
  <c r="G5" i="1"/>
  <c r="G6" i="1"/>
  <c r="G8" i="1"/>
  <c r="G9" i="1"/>
  <c r="G10" i="1"/>
  <c r="G12" i="1"/>
  <c r="G13" i="1"/>
  <c r="G14" i="1"/>
  <c r="G15" i="1"/>
  <c r="G16" i="1"/>
  <c r="G17" i="1"/>
  <c r="G18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8" i="1"/>
  <c r="G59" i="1"/>
  <c r="G60" i="1"/>
  <c r="G61" i="1"/>
  <c r="G62" i="1"/>
  <c r="J10" i="1"/>
  <c r="J11" i="1"/>
  <c r="J12" i="1"/>
  <c r="J13" i="1"/>
  <c r="J14" i="1"/>
  <c r="J15" i="1"/>
  <c r="J16" i="1"/>
  <c r="J17" i="1"/>
  <c r="J18" i="1"/>
  <c r="J19" i="1"/>
  <c r="J20" i="1"/>
  <c r="J9" i="1"/>
  <c r="J6" i="1" l="1"/>
  <c r="J7" i="1"/>
  <c r="J8" i="1"/>
  <c r="J4" i="1"/>
  <c r="J5" i="1"/>
  <c r="J3" i="1"/>
</calcChain>
</file>

<file path=xl/comments1.xml><?xml version="1.0" encoding="utf-8"?>
<comments xmlns="http://schemas.openxmlformats.org/spreadsheetml/2006/main">
  <authors>
    <author>sawo</author>
    <author>USER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sawo:</t>
        </r>
        <r>
          <rPr>
            <sz val="9"/>
            <color indexed="81"/>
            <rFont val="Tahoma"/>
            <family val="2"/>
          </rPr>
          <t xml:space="preserve">
laba tahun berjalan</t>
        </r>
      </text>
    </comment>
    <comment ref="P2" authorId="0" shapeId="0">
      <text>
        <r>
          <rPr>
            <b/>
            <sz val="9"/>
            <color indexed="81"/>
            <rFont val="Tahoma"/>
            <family val="2"/>
          </rPr>
          <t>sawo:</t>
        </r>
        <r>
          <rPr>
            <sz val="9"/>
            <color indexed="81"/>
            <rFont val="Tahoma"/>
            <family val="2"/>
          </rPr>
          <t xml:space="preserve"> dari IDX</t>
        </r>
      </text>
    </comment>
    <comment ref="Q2" authorId="0" shapeId="0">
      <text>
        <r>
          <rPr>
            <b/>
            <sz val="9"/>
            <color indexed="81"/>
            <rFont val="Tahoma"/>
            <family val="2"/>
          </rPr>
          <t>sawo:</t>
        </r>
        <r>
          <rPr>
            <sz val="9"/>
            <color indexed="81"/>
            <rFont val="Tahoma"/>
            <family val="2"/>
          </rPr>
          <t xml:space="preserve">
Kategori 0= Terlambat menyampaikan 
Kategori 1+ Tepat waktu
</t>
        </r>
      </text>
    </comment>
    <comment ref="C18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20 Maret 2019</t>
        </r>
      </text>
    </comment>
    <comment ref="C24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23 Januari 2020</t>
        </r>
      </text>
    </comment>
    <comment ref="C27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8 Januari 2019</t>
        </r>
      </text>
    </comment>
    <comment ref="C39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12 Februari 2020
</t>
        </r>
      </text>
    </comment>
    <comment ref="C45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2019</t>
        </r>
      </text>
    </comment>
    <comment ref="C63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25 November 2019</t>
        </r>
      </text>
    </comment>
  </commentList>
</comments>
</file>

<file path=xl/comments2.xml><?xml version="1.0" encoding="utf-8"?>
<comments xmlns="http://schemas.openxmlformats.org/spreadsheetml/2006/main">
  <authors>
    <author>sawo</author>
    <author>USER</author>
  </authors>
  <commentList>
    <comment ref="G2" authorId="0" shapeId="0">
      <text>
        <r>
          <rPr>
            <b/>
            <sz val="9"/>
            <color indexed="81"/>
            <rFont val="Tahoma"/>
            <family val="2"/>
          </rPr>
          <t>sawo:</t>
        </r>
        <r>
          <rPr>
            <sz val="9"/>
            <color indexed="81"/>
            <rFont val="Tahoma"/>
            <family val="2"/>
          </rPr>
          <t xml:space="preserve">
laba tahun berjalan</t>
        </r>
      </text>
    </comment>
    <comment ref="B18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20 Maret 2019</t>
        </r>
      </text>
    </comment>
    <comment ref="B24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23 Januari 2020</t>
        </r>
      </text>
    </comment>
    <comment ref="B27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8 Januari 2019</t>
        </r>
      </text>
    </comment>
    <comment ref="B39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12 Februari 2020
</t>
        </r>
      </text>
    </comment>
    <comment ref="B45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2019</t>
        </r>
      </text>
    </comment>
    <comment ref="B63" authorId="1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IPO 25 November 2019</t>
        </r>
      </text>
    </comment>
  </commentList>
</comments>
</file>

<file path=xl/sharedStrings.xml><?xml version="1.0" encoding="utf-8"?>
<sst xmlns="http://schemas.openxmlformats.org/spreadsheetml/2006/main" count="92" uniqueCount="57">
  <si>
    <t>Nama Perusahaan</t>
  </si>
  <si>
    <t>Tiga Pilar Sejahtera Food Tbk, PT (AISA)</t>
  </si>
  <si>
    <t>Tri Banyan Tirta Tbk , PT (ALTO)</t>
  </si>
  <si>
    <t>Wilmar Cahaya Indonesia Tbk, PT (CEKA)</t>
  </si>
  <si>
    <t>Sariguna Primatirta Tbk, PT (CLEO)</t>
  </si>
  <si>
    <t>Wahana Interfood Nusantara Tbk, PT (COCO)</t>
  </si>
  <si>
    <t>Delta Djakarta Tbk (DLTA)</t>
  </si>
  <si>
    <t>Diamond Food Indonesia Tbk,PT (DMND)</t>
  </si>
  <si>
    <t>Sentra Food Indonesia Tbk, PT (FOOD)</t>
  </si>
  <si>
    <t>Garudafood Putra Putri Jaya Tbk, PT (GOOD)</t>
  </si>
  <si>
    <t>Buyung Poetra Sembada Tbk, PT (HOKI)</t>
  </si>
  <si>
    <t>Indofood CBP Sukses Makmur Tbk, PT(ICBP)</t>
  </si>
  <si>
    <t>Era Mandiri Cemerlang Tbk (IKAN)</t>
  </si>
  <si>
    <t>Indofood Sukses Makmur Tbk, PT (INDF)</t>
  </si>
  <si>
    <t>Mulia Boga Raya Tbk, PT (KEJU)</t>
  </si>
  <si>
    <t>Multi Bintang Indonesia Tbk, PT (MLBI)</t>
  </si>
  <si>
    <t>Mayora Indah TBK, PT (MYOR)</t>
  </si>
  <si>
    <t>Pratama Abadi Nusa  Industri Tbk, PT (PANI)</t>
  </si>
  <si>
    <t>Prima Cakralawa Abadi Tbk (PCAR)</t>
  </si>
  <si>
    <t>Prashida Aneka Niaga Tbk, PT (PSDN)</t>
  </si>
  <si>
    <t>Palma Serasih Tbk, PT (PSGO)</t>
  </si>
  <si>
    <t>Nippon Indosari Corporindo Tbk, PT (ROTI)</t>
  </si>
  <si>
    <t>Sekar Bumi Tbk, PT (SKBM)</t>
  </si>
  <si>
    <t>Sekar Laut Tbk, PT (SKLT)</t>
  </si>
  <si>
    <t>Siantar Top Tbk, PT (STTP)</t>
  </si>
  <si>
    <t>Ultrajaya Milk Industry and Trading Company Tbk, PT (ULTJ)</t>
  </si>
  <si>
    <t>Tahun</t>
  </si>
  <si>
    <t>Profitabilitas</t>
  </si>
  <si>
    <t>Laba Bersih</t>
  </si>
  <si>
    <t>Total Aset</t>
  </si>
  <si>
    <t>ROA</t>
  </si>
  <si>
    <t>Umur Perusahaan</t>
  </si>
  <si>
    <t>Tahun Observasi</t>
  </si>
  <si>
    <t>Tahun Pendirian Perusahaan</t>
  </si>
  <si>
    <t>Kepemilikan Publik</t>
  </si>
  <si>
    <t>Tax Avoidance</t>
  </si>
  <si>
    <t>Pembayaran Pajak</t>
  </si>
  <si>
    <t>Laba Sebelum Pajak</t>
  </si>
  <si>
    <t>Leverage</t>
  </si>
  <si>
    <t>Total Utang</t>
  </si>
  <si>
    <t>Total Ekuitas</t>
  </si>
  <si>
    <t>Intensitas Aset Tetap</t>
  </si>
  <si>
    <t>Total aset Tetap</t>
  </si>
  <si>
    <t>No.</t>
  </si>
  <si>
    <t>DER</t>
  </si>
  <si>
    <t>Ketepatan Waktu publikasi laporan Keuangan</t>
  </si>
  <si>
    <t>Tanggal Publikasi</t>
  </si>
  <si>
    <t xml:space="preserve">Kategori </t>
  </si>
  <si>
    <t>CETR</t>
  </si>
  <si>
    <t>Campina Ice Cream Industry Tbk, PT (CAMP)</t>
  </si>
  <si>
    <t>Fixed Assets Intensity</t>
  </si>
  <si>
    <t xml:space="preserve">Ukuran Perusahaan </t>
  </si>
  <si>
    <t xml:space="preserve">Total Aset </t>
  </si>
  <si>
    <t xml:space="preserve">Ln Total Aset </t>
  </si>
  <si>
    <t xml:space="preserve">Kepemilikan Publik </t>
  </si>
  <si>
    <t>Saham Pihak Luar</t>
  </si>
  <si>
    <t xml:space="preserve">Total Saham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</si>
</sst>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(* #,##0_);_(* \(#,##0\);_(* &quot;-&quot;_);_(@_)"/>
    <numFmt numFmtId="44" formatCode="_(&quot;$&quot;* #,##0.00_);_(&quot;$&quot;* \(#,##0.00\);_(&quot;$&quot;* &quot;-&quot;??_);_(@_)"/>
    <numFmt numFmtId="164" formatCode="_-[$Rp-421]* #,##0_-;\-[$Rp-421]* #,##0_-;_-[$Rp-421]* &quot;-&quot;??_-;_-@_-"/>
    <numFmt numFmtId="165" formatCode="_(* #,##0.00_);_(* \(#,##0.00\);_(* &quot;-&quot;_);_(@_)"/>
    <numFmt numFmtId="166" formatCode="_([$Rp-421]* #,##0_);_([$Rp-421]* \(#,##0\);_([$Rp-421]* &quot;-&quot;??_);_(@_)"/>
    <numFmt numFmtId="167" formatCode="_-[$Rp-3809]* #,##0_-;\-[$Rp-3809]* #,##0_-;_-[$Rp-3809]* &quot;-&quot;??_-;_-@_-"/>
    <numFmt numFmtId="168" formatCode="_-[$Rp-3809]* #,##0.00_-;\-[$Rp-3809]* #,##0.00_-;_-[$Rp-3809]* &quot;-&quot;??_-;_-@_-"/>
    <numFmt numFmtId="169" formatCode="0.000%"/>
    <numFmt numFmtId="170" formatCode="0.0000"/>
    <numFmt numFmtId="171" formatCode="_-[$Rp-421]* #,##0.00_-;\-[$Rp-421]* #,##0.00_-;_-[$Rp-421]* &quot;-&quot;??_-;_-@_-"/>
    <numFmt numFmtId="172" formatCode="[$-409]d/mm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2" xfId="0" applyBorder="1"/>
    <xf numFmtId="0" fontId="0" fillId="2" borderId="2" xfId="0" applyFill="1" applyBorder="1"/>
    <xf numFmtId="41" fontId="0" fillId="0" borderId="2" xfId="1" applyFont="1" applyBorder="1"/>
    <xf numFmtId="41" fontId="0" fillId="2" borderId="2" xfId="1" applyFont="1" applyFill="1" applyBorder="1"/>
    <xf numFmtId="2" fontId="0" fillId="0" borderId="2" xfId="0" applyNumberFormat="1" applyBorder="1"/>
    <xf numFmtId="164" fontId="0" fillId="0" borderId="2" xfId="0" applyNumberFormat="1" applyBorder="1"/>
    <xf numFmtId="165" fontId="0" fillId="0" borderId="2" xfId="1" applyNumberFormat="1" applyFont="1" applyBorder="1"/>
    <xf numFmtId="164" fontId="0" fillId="2" borderId="2" xfId="0" applyNumberFormat="1" applyFill="1" applyBorder="1"/>
    <xf numFmtId="0" fontId="0" fillId="2" borderId="5" xfId="0" applyFill="1" applyBorder="1"/>
    <xf numFmtId="165" fontId="0" fillId="2" borderId="2" xfId="1" applyNumberFormat="1" applyFont="1" applyFill="1" applyBorder="1"/>
    <xf numFmtId="0" fontId="0" fillId="0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2" fontId="0" fillId="2" borderId="2" xfId="0" applyNumberFormat="1" applyFill="1" applyBorder="1"/>
    <xf numFmtId="10" fontId="0" fillId="2" borderId="2" xfId="3" applyNumberFormat="1" applyFont="1" applyFill="1" applyBorder="1"/>
    <xf numFmtId="166" fontId="0" fillId="2" borderId="2" xfId="0" applyNumberFormat="1" applyFill="1" applyBorder="1"/>
    <xf numFmtId="166" fontId="0" fillId="0" borderId="2" xfId="0" applyNumberFormat="1" applyBorder="1"/>
    <xf numFmtId="0" fontId="0" fillId="3" borderId="2" xfId="0" applyFill="1" applyBorder="1"/>
    <xf numFmtId="0" fontId="0" fillId="0" borderId="5" xfId="0" applyFill="1" applyBorder="1"/>
    <xf numFmtId="0" fontId="0" fillId="0" borderId="8" xfId="0" applyNumberFormat="1" applyFill="1" applyBorder="1"/>
    <xf numFmtId="0" fontId="0" fillId="2" borderId="2" xfId="0" applyNumberForma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164" fontId="0" fillId="0" borderId="2" xfId="0" applyNumberFormat="1" applyFill="1" applyBorder="1"/>
    <xf numFmtId="0" fontId="0" fillId="0" borderId="2" xfId="0" applyNumberFormat="1" applyFill="1" applyBorder="1"/>
    <xf numFmtId="166" fontId="0" fillId="3" borderId="2" xfId="0" applyNumberFormat="1" applyFill="1" applyBorder="1"/>
    <xf numFmtId="164" fontId="0" fillId="3" borderId="2" xfId="0" applyNumberFormat="1" applyFill="1" applyBorder="1"/>
    <xf numFmtId="0" fontId="2" fillId="0" borderId="7" xfId="0" applyFont="1" applyFill="1" applyBorder="1" applyAlignment="1">
      <alignment horizontal="center" vertical="center" wrapText="1"/>
    </xf>
    <xf numFmtId="168" fontId="0" fillId="2" borderId="5" xfId="0" applyNumberFormat="1" applyFill="1" applyBorder="1"/>
    <xf numFmtId="168" fontId="0" fillId="0" borderId="5" xfId="0" applyNumberFormat="1" applyFill="1" applyBorder="1"/>
    <xf numFmtId="167" fontId="0" fillId="0" borderId="5" xfId="0" applyNumberFormat="1" applyFill="1" applyBorder="1"/>
    <xf numFmtId="0" fontId="2" fillId="0" borderId="3" xfId="0" applyFont="1" applyFill="1" applyBorder="1" applyAlignment="1">
      <alignment horizontal="center" vertical="center" wrapText="1"/>
    </xf>
    <xf numFmtId="171" fontId="0" fillId="2" borderId="5" xfId="0" applyNumberFormat="1" applyFill="1" applyBorder="1"/>
    <xf numFmtId="171" fontId="0" fillId="0" borderId="5" xfId="0" applyNumberFormat="1" applyFill="1" applyBorder="1"/>
    <xf numFmtId="172" fontId="0" fillId="2" borderId="2" xfId="0" applyNumberFormat="1" applyFill="1" applyBorder="1"/>
    <xf numFmtId="172" fontId="0" fillId="0" borderId="2" xfId="0" applyNumberFormat="1" applyFill="1" applyBorder="1"/>
    <xf numFmtId="0" fontId="2" fillId="0" borderId="2" xfId="0" applyFont="1" applyFill="1" applyBorder="1" applyAlignment="1">
      <alignment horizontal="center" vertical="center"/>
    </xf>
    <xf numFmtId="2" fontId="0" fillId="3" borderId="2" xfId="0" applyNumberFormat="1" applyFill="1" applyBorder="1"/>
    <xf numFmtId="41" fontId="0" fillId="3" borderId="2" xfId="1" applyFont="1" applyFill="1" applyBorder="1"/>
    <xf numFmtId="165" fontId="0" fillId="3" borderId="2" xfId="1" applyNumberFormat="1" applyFont="1" applyFill="1" applyBorder="1"/>
    <xf numFmtId="3" fontId="0" fillId="3" borderId="2" xfId="0" applyNumberFormat="1" applyFill="1" applyBorder="1"/>
    <xf numFmtId="0" fontId="0" fillId="0" borderId="2" xfId="0" applyFill="1" applyBorder="1"/>
    <xf numFmtId="10" fontId="0" fillId="0" borderId="2" xfId="3" applyNumberFormat="1" applyFont="1" applyFill="1" applyBorder="1"/>
    <xf numFmtId="166" fontId="0" fillId="0" borderId="2" xfId="0" applyNumberFormat="1" applyFill="1" applyBorder="1"/>
    <xf numFmtId="2" fontId="0" fillId="0" borderId="2" xfId="0" applyNumberFormat="1" applyFill="1" applyBorder="1"/>
    <xf numFmtId="41" fontId="0" fillId="0" borderId="2" xfId="1" applyFont="1" applyFill="1" applyBorder="1"/>
    <xf numFmtId="165" fontId="0" fillId="0" borderId="2" xfId="1" applyNumberFormat="1" applyFont="1" applyFill="1" applyBorder="1"/>
    <xf numFmtId="170" fontId="0" fillId="0" borderId="2" xfId="0" applyNumberFormat="1" applyFill="1" applyBorder="1"/>
    <xf numFmtId="164" fontId="2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2" applyNumberFormat="1" applyFont="1" applyBorder="1"/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7" fontId="0" fillId="3" borderId="2" xfId="0" applyNumberFormat="1" applyFill="1" applyBorder="1"/>
    <xf numFmtId="168" fontId="0" fillId="3" borderId="2" xfId="0" applyNumberFormat="1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0" fillId="3" borderId="2" xfId="0" applyFill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 wrapText="1"/>
    </xf>
    <xf numFmtId="164" fontId="0" fillId="0" borderId="5" xfId="0" applyNumberFormat="1" applyFill="1" applyBorder="1"/>
    <xf numFmtId="171" fontId="0" fillId="0" borderId="2" xfId="3" applyNumberFormat="1" applyFont="1" applyFill="1" applyBorder="1"/>
    <xf numFmtId="164" fontId="0" fillId="0" borderId="7" xfId="0" applyNumberFormat="1" applyFill="1" applyBorder="1"/>
    <xf numFmtId="172" fontId="0" fillId="0" borderId="0" xfId="0" applyNumberFormat="1" applyFill="1"/>
    <xf numFmtId="169" fontId="0" fillId="0" borderId="2" xfId="3" applyNumberFormat="1" applyFont="1" applyFill="1" applyBorder="1"/>
    <xf numFmtId="0" fontId="0" fillId="0" borderId="0" xfId="0" applyFill="1" applyBorder="1" applyAlignment="1">
      <alignment vertical="top"/>
    </xf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/>
    <xf numFmtId="0" fontId="2" fillId="0" borderId="0" xfId="0" applyFont="1" applyFill="1" applyBorder="1" applyAlignment="1">
      <alignment horizontal="center" vertical="center"/>
    </xf>
    <xf numFmtId="10" fontId="0" fillId="0" borderId="0" xfId="3" applyNumberFormat="1" applyFont="1" applyFill="1" applyBorder="1"/>
    <xf numFmtId="0" fontId="0" fillId="2" borderId="0" xfId="0" applyFill="1" applyBorder="1" applyAlignment="1">
      <alignment vertical="top"/>
    </xf>
    <xf numFmtId="164" fontId="0" fillId="2" borderId="5" xfId="0" applyNumberFormat="1" applyFill="1" applyBorder="1"/>
    <xf numFmtId="0" fontId="0" fillId="2" borderId="0" xfId="0" applyFill="1"/>
    <xf numFmtId="0" fontId="0" fillId="2" borderId="0" xfId="0" applyFill="1" applyBorder="1"/>
  </cellXfs>
  <cellStyles count="4">
    <cellStyle name="Comma [0]" xfId="1" builtinId="6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27"/>
  <sheetViews>
    <sheetView tabSelected="1" topLeftCell="B16" zoomScale="90" zoomScaleNormal="90" workbookViewId="0">
      <pane xSplit="3" topLeftCell="E1" activePane="topRight" state="frozen"/>
      <selection activeCell="B1" sqref="B1"/>
      <selection pane="topRight" activeCell="F33" sqref="F33"/>
    </sheetView>
  </sheetViews>
  <sheetFormatPr defaultRowHeight="15" x14ac:dyDescent="0.25"/>
  <cols>
    <col min="1" max="1" width="3.5703125" style="88" bestFit="1" customWidth="1"/>
    <col min="2" max="2" width="3.5703125" style="88" customWidth="1"/>
    <col min="3" max="3" width="54.28515625" style="88" customWidth="1"/>
    <col min="4" max="4" width="12" style="88" customWidth="1"/>
    <col min="5" max="5" width="22.42578125" style="89" bestFit="1" customWidth="1"/>
    <col min="6" max="6" width="23.42578125" style="90" bestFit="1" customWidth="1"/>
    <col min="7" max="7" width="9.140625" style="88"/>
    <col min="8" max="8" width="10.85546875" style="88" customWidth="1"/>
    <col min="9" max="9" width="12.85546875" style="88" customWidth="1"/>
    <col min="10" max="10" width="12.7109375" style="88" customWidth="1"/>
    <col min="11" max="11" width="24.85546875" style="88" customWidth="1"/>
    <col min="12" max="12" width="17.28515625" style="88" customWidth="1"/>
    <col min="13" max="13" width="25.28515625" style="88" bestFit="1" customWidth="1"/>
    <col min="14" max="14" width="26.28515625" style="88" bestFit="1" customWidth="1"/>
    <col min="15" max="15" width="16.5703125" style="88" bestFit="1" customWidth="1"/>
    <col min="16" max="16" width="16.28515625" style="88" bestFit="1" customWidth="1"/>
    <col min="17" max="17" width="10" style="88" customWidth="1"/>
    <col min="18" max="18" width="24.7109375" style="88" bestFit="1" customWidth="1"/>
    <col min="19" max="19" width="22.42578125" style="88" bestFit="1" customWidth="1"/>
    <col min="20" max="20" width="12.28515625" style="88" customWidth="1"/>
    <col min="21" max="22" width="22.42578125" style="88" bestFit="1" customWidth="1"/>
    <col min="23" max="23" width="12" style="88" customWidth="1"/>
    <col min="24" max="24" width="22.42578125" style="88" bestFit="1" customWidth="1"/>
    <col min="25" max="25" width="24.140625" style="88" bestFit="1" customWidth="1"/>
    <col min="26" max="26" width="11.140625" style="88" customWidth="1"/>
    <col min="27" max="27" width="19.140625" style="88" customWidth="1"/>
    <col min="28" max="28" width="19.42578125" style="88" customWidth="1"/>
    <col min="29" max="29" width="19.140625" style="88" customWidth="1"/>
    <col min="30" max="30" width="23.140625" style="88" customWidth="1"/>
    <col min="31" max="31" width="26.42578125" style="88" customWidth="1"/>
    <col min="32" max="32" width="28.5703125" style="88" customWidth="1"/>
    <col min="33" max="16384" width="9.140625" style="88"/>
  </cols>
  <sheetData>
    <row r="1" spans="1:17" ht="39.75" customHeight="1" x14ac:dyDescent="0.25">
      <c r="A1" s="91"/>
      <c r="B1" s="80" t="s">
        <v>43</v>
      </c>
      <c r="C1" s="80" t="s">
        <v>0</v>
      </c>
      <c r="D1" s="64" t="s">
        <v>26</v>
      </c>
      <c r="E1" s="64" t="s">
        <v>27</v>
      </c>
      <c r="F1" s="65"/>
      <c r="G1" s="66"/>
      <c r="H1" s="64" t="s">
        <v>31</v>
      </c>
      <c r="I1" s="65"/>
      <c r="J1" s="66"/>
      <c r="K1" s="64" t="s">
        <v>51</v>
      </c>
      <c r="L1" s="66"/>
      <c r="M1" s="67" t="s">
        <v>54</v>
      </c>
      <c r="N1" s="68"/>
      <c r="O1" s="69"/>
      <c r="P1" s="62" t="s">
        <v>45</v>
      </c>
      <c r="Q1" s="63"/>
    </row>
    <row r="2" spans="1:17" ht="45" x14ac:dyDescent="0.25">
      <c r="A2" s="91"/>
      <c r="B2" s="80"/>
      <c r="C2" s="80"/>
      <c r="D2" s="64"/>
      <c r="E2" s="21" t="s">
        <v>28</v>
      </c>
      <c r="F2" s="81" t="s">
        <v>29</v>
      </c>
      <c r="G2" s="21" t="s">
        <v>30</v>
      </c>
      <c r="H2" s="21" t="s">
        <v>32</v>
      </c>
      <c r="I2" s="21" t="s">
        <v>33</v>
      </c>
      <c r="J2" s="21" t="s">
        <v>31</v>
      </c>
      <c r="K2" s="21" t="s">
        <v>52</v>
      </c>
      <c r="L2" s="21" t="s">
        <v>53</v>
      </c>
      <c r="M2" s="27" t="s">
        <v>55</v>
      </c>
      <c r="N2" s="21" t="s">
        <v>56</v>
      </c>
      <c r="O2" s="31" t="s">
        <v>34</v>
      </c>
      <c r="P2" s="56" t="s">
        <v>46</v>
      </c>
      <c r="Q2" s="22" t="s">
        <v>47</v>
      </c>
    </row>
    <row r="3" spans="1:17" x14ac:dyDescent="0.25">
      <c r="A3" s="87"/>
      <c r="B3" s="59">
        <v>1</v>
      </c>
      <c r="C3" s="73" t="s">
        <v>1</v>
      </c>
      <c r="D3" s="11">
        <v>2019</v>
      </c>
      <c r="E3" s="23">
        <v>1134776000000</v>
      </c>
      <c r="F3" s="82">
        <v>1868966000000</v>
      </c>
      <c r="G3" s="41">
        <f t="shared" ref="G3:G34" si="0">(E3/F3)*100%</f>
        <v>0.60716781364669015</v>
      </c>
      <c r="H3" s="41">
        <v>2019</v>
      </c>
      <c r="I3" s="41">
        <v>1990</v>
      </c>
      <c r="J3" s="18">
        <f t="shared" ref="J3:J34" si="1">H3-I3</f>
        <v>29</v>
      </c>
      <c r="K3" s="23">
        <v>1868966000000</v>
      </c>
      <c r="L3" s="18">
        <f t="shared" ref="L3:L34" si="2">LN(K3)</f>
        <v>28.256406452690225</v>
      </c>
      <c r="M3" s="29">
        <v>1842694288</v>
      </c>
      <c r="N3" s="33">
        <v>3218600000</v>
      </c>
      <c r="O3" s="42">
        <f t="shared" ref="O3:O23" si="3">M3/N3</f>
        <v>0.57251422606102031</v>
      </c>
      <c r="P3" s="24">
        <v>0</v>
      </c>
      <c r="Q3" s="41">
        <v>0</v>
      </c>
    </row>
    <row r="4" spans="1:17" x14ac:dyDescent="0.25">
      <c r="A4" s="87"/>
      <c r="B4" s="59"/>
      <c r="C4" s="74"/>
      <c r="D4" s="11">
        <v>2020</v>
      </c>
      <c r="E4" s="23">
        <v>1204972000000</v>
      </c>
      <c r="F4" s="82">
        <v>2011557000000</v>
      </c>
      <c r="G4" s="41">
        <f t="shared" si="0"/>
        <v>0.59902453671459477</v>
      </c>
      <c r="H4" s="41">
        <v>2020</v>
      </c>
      <c r="I4" s="41">
        <v>1990</v>
      </c>
      <c r="J4" s="18">
        <f t="shared" si="1"/>
        <v>30</v>
      </c>
      <c r="K4" s="23">
        <v>2011557000000</v>
      </c>
      <c r="L4" s="18">
        <f t="shared" si="2"/>
        <v>28.329930164996661</v>
      </c>
      <c r="M4" s="29">
        <v>3083600000</v>
      </c>
      <c r="N4" s="83">
        <v>9311800000</v>
      </c>
      <c r="O4" s="42">
        <f t="shared" si="3"/>
        <v>0.33114972400609977</v>
      </c>
      <c r="P4" s="35">
        <v>44286</v>
      </c>
      <c r="Q4" s="41">
        <v>1</v>
      </c>
    </row>
    <row r="5" spans="1:17" x14ac:dyDescent="0.25">
      <c r="A5" s="87"/>
      <c r="B5" s="59"/>
      <c r="C5" s="75"/>
      <c r="D5" s="11">
        <v>2021</v>
      </c>
      <c r="E5" s="23">
        <v>8771000000</v>
      </c>
      <c r="F5" s="82">
        <v>1761634000000</v>
      </c>
      <c r="G5" s="41">
        <f t="shared" si="0"/>
        <v>4.9789002709984031E-3</v>
      </c>
      <c r="H5" s="41">
        <v>2021</v>
      </c>
      <c r="I5" s="41">
        <v>1990</v>
      </c>
      <c r="J5" s="18">
        <f t="shared" si="1"/>
        <v>31</v>
      </c>
      <c r="K5" s="23">
        <v>1761634000000</v>
      </c>
      <c r="L5" s="18">
        <f t="shared" si="2"/>
        <v>28.197262903364358</v>
      </c>
      <c r="M5" s="29">
        <v>3252950483</v>
      </c>
      <c r="N5" s="83">
        <v>9311800000</v>
      </c>
      <c r="O5" s="42">
        <f t="shared" si="3"/>
        <v>0.34933637782168864</v>
      </c>
      <c r="P5" s="35">
        <v>44679</v>
      </c>
      <c r="Q5" s="41">
        <v>1</v>
      </c>
    </row>
    <row r="6" spans="1:17" x14ac:dyDescent="0.25">
      <c r="A6" s="87"/>
      <c r="B6" s="59">
        <v>2</v>
      </c>
      <c r="C6" s="73" t="s">
        <v>2</v>
      </c>
      <c r="D6" s="11">
        <v>2019</v>
      </c>
      <c r="E6" s="23">
        <v>-7383289239</v>
      </c>
      <c r="F6" s="82">
        <v>1103450087164</v>
      </c>
      <c r="G6" s="41">
        <f t="shared" si="0"/>
        <v>-6.6910948894625087E-3</v>
      </c>
      <c r="H6" s="41">
        <v>2019</v>
      </c>
      <c r="I6" s="41">
        <v>1997</v>
      </c>
      <c r="J6" s="18">
        <f t="shared" si="1"/>
        <v>22</v>
      </c>
      <c r="K6" s="23">
        <v>1103450087164</v>
      </c>
      <c r="L6" s="18">
        <f t="shared" si="2"/>
        <v>27.72946283023283</v>
      </c>
      <c r="M6" s="29">
        <v>1253968868</v>
      </c>
      <c r="N6" s="83">
        <v>2191870558</v>
      </c>
      <c r="O6" s="42">
        <f t="shared" si="3"/>
        <v>0.57209987306193832</v>
      </c>
      <c r="P6" s="19">
        <v>0</v>
      </c>
      <c r="Q6" s="41">
        <v>0</v>
      </c>
    </row>
    <row r="7" spans="1:17" x14ac:dyDescent="0.25">
      <c r="A7" s="87"/>
      <c r="B7" s="59"/>
      <c r="C7" s="74"/>
      <c r="D7" s="11">
        <v>2020</v>
      </c>
      <c r="E7" s="23">
        <v>-10506939189</v>
      </c>
      <c r="F7" s="82">
        <v>1105874415256</v>
      </c>
      <c r="G7" s="41">
        <f t="shared" si="0"/>
        <v>-9.5010238450699107E-3</v>
      </c>
      <c r="H7" s="41">
        <v>2020</v>
      </c>
      <c r="I7" s="41">
        <v>1997</v>
      </c>
      <c r="J7" s="18">
        <f t="shared" si="1"/>
        <v>23</v>
      </c>
      <c r="K7" s="23">
        <v>1105874415256</v>
      </c>
      <c r="L7" s="18">
        <f t="shared" si="2"/>
        <v>27.731657463988434</v>
      </c>
      <c r="M7" s="29">
        <v>1258780081</v>
      </c>
      <c r="N7" s="83">
        <v>2191870558</v>
      </c>
      <c r="O7" s="42">
        <f t="shared" si="3"/>
        <v>0.57429489912423926</v>
      </c>
      <c r="P7" s="35">
        <v>44347</v>
      </c>
      <c r="Q7" s="41">
        <v>0</v>
      </c>
    </row>
    <row r="8" spans="1:17" x14ac:dyDescent="0.25">
      <c r="A8" s="87"/>
      <c r="B8" s="59"/>
      <c r="C8" s="75"/>
      <c r="D8" s="11">
        <v>2021</v>
      </c>
      <c r="E8" s="23">
        <v>-8932197718</v>
      </c>
      <c r="F8" s="82">
        <v>1089208965375</v>
      </c>
      <c r="G8" s="41">
        <f t="shared" si="0"/>
        <v>-8.2006281640591931E-3</v>
      </c>
      <c r="H8" s="41">
        <v>2021</v>
      </c>
      <c r="I8" s="41">
        <v>1997</v>
      </c>
      <c r="J8" s="18">
        <f t="shared" si="1"/>
        <v>24</v>
      </c>
      <c r="K8" s="23">
        <v>1089208965375</v>
      </c>
      <c r="L8" s="18">
        <f t="shared" si="2"/>
        <v>27.716472828868035</v>
      </c>
      <c r="M8" s="29">
        <v>1344675050</v>
      </c>
      <c r="N8" s="83">
        <v>2191870558</v>
      </c>
      <c r="O8" s="42">
        <f t="shared" si="3"/>
        <v>0.61348287429298098</v>
      </c>
      <c r="P8" s="35">
        <v>44690</v>
      </c>
      <c r="Q8" s="41">
        <v>0</v>
      </c>
    </row>
    <row r="9" spans="1:17" x14ac:dyDescent="0.25">
      <c r="A9" s="87"/>
      <c r="B9" s="59">
        <v>3</v>
      </c>
      <c r="C9" s="73" t="s">
        <v>49</v>
      </c>
      <c r="D9" s="11">
        <v>2019</v>
      </c>
      <c r="E9" s="23">
        <v>76758829457</v>
      </c>
      <c r="F9" s="82">
        <v>1057529235985</v>
      </c>
      <c r="G9" s="41">
        <f t="shared" si="0"/>
        <v>7.2583174861833091E-2</v>
      </c>
      <c r="H9" s="41">
        <v>2019</v>
      </c>
      <c r="I9" s="41">
        <v>1972</v>
      </c>
      <c r="J9" s="18">
        <f t="shared" si="1"/>
        <v>47</v>
      </c>
      <c r="K9" s="23">
        <v>1057529235985</v>
      </c>
      <c r="L9" s="18">
        <f t="shared" si="2"/>
        <v>27.686956393806206</v>
      </c>
      <c r="M9" s="29">
        <v>885000000</v>
      </c>
      <c r="N9" s="33">
        <v>5885000000</v>
      </c>
      <c r="O9" s="42">
        <f t="shared" si="3"/>
        <v>0.1503823279524214</v>
      </c>
      <c r="P9" s="24">
        <v>0</v>
      </c>
      <c r="Q9" s="41">
        <v>0</v>
      </c>
    </row>
    <row r="10" spans="1:17" x14ac:dyDescent="0.25">
      <c r="A10" s="87"/>
      <c r="B10" s="59"/>
      <c r="C10" s="74"/>
      <c r="D10" s="11">
        <v>2020</v>
      </c>
      <c r="E10" s="84">
        <v>44045828312</v>
      </c>
      <c r="F10" s="82">
        <v>1086873666641</v>
      </c>
      <c r="G10" s="41">
        <f t="shared" si="0"/>
        <v>4.0525251152808146E-2</v>
      </c>
      <c r="H10" s="41">
        <v>2020</v>
      </c>
      <c r="I10" s="41">
        <v>1972</v>
      </c>
      <c r="J10" s="18">
        <f t="shared" si="1"/>
        <v>48</v>
      </c>
      <c r="K10" s="23">
        <v>1086873666641</v>
      </c>
      <c r="L10" s="18">
        <f t="shared" si="2"/>
        <v>27.714326495271916</v>
      </c>
      <c r="M10" s="29">
        <v>885000000</v>
      </c>
      <c r="N10" s="33">
        <v>5885000000</v>
      </c>
      <c r="O10" s="42">
        <f t="shared" si="3"/>
        <v>0.1503823279524214</v>
      </c>
      <c r="P10" s="85">
        <v>44316</v>
      </c>
      <c r="Q10" s="41">
        <v>1</v>
      </c>
    </row>
    <row r="11" spans="1:17" x14ac:dyDescent="0.25">
      <c r="A11" s="87"/>
      <c r="B11" s="59"/>
      <c r="C11" s="75"/>
      <c r="D11" s="11">
        <v>2021</v>
      </c>
      <c r="E11" s="23">
        <v>100066615090</v>
      </c>
      <c r="F11" s="82">
        <v>1086873666641</v>
      </c>
      <c r="G11" s="41">
        <f t="shared" si="0"/>
        <v>9.2068303944889407E-2</v>
      </c>
      <c r="H11" s="41">
        <v>2021</v>
      </c>
      <c r="I11" s="41">
        <v>1972</v>
      </c>
      <c r="J11" s="18">
        <f t="shared" si="1"/>
        <v>49</v>
      </c>
      <c r="K11" s="23">
        <v>1086873666641</v>
      </c>
      <c r="L11" s="18">
        <f t="shared" si="2"/>
        <v>27.714326495271916</v>
      </c>
      <c r="M11" s="29">
        <v>885000000</v>
      </c>
      <c r="N11" s="33">
        <v>5885000000</v>
      </c>
      <c r="O11" s="42">
        <f t="shared" si="3"/>
        <v>0.1503823279524214</v>
      </c>
      <c r="P11" s="35">
        <v>44286</v>
      </c>
      <c r="Q11" s="41">
        <v>1</v>
      </c>
    </row>
    <row r="12" spans="1:17" x14ac:dyDescent="0.25">
      <c r="A12" s="87"/>
      <c r="B12" s="59">
        <v>4</v>
      </c>
      <c r="C12" s="73" t="s">
        <v>3</v>
      </c>
      <c r="D12" s="11">
        <v>2019</v>
      </c>
      <c r="E12" s="23">
        <v>215459200242</v>
      </c>
      <c r="F12" s="82">
        <v>1393079542074</v>
      </c>
      <c r="G12" s="41">
        <f t="shared" si="0"/>
        <v>0.15466396119867423</v>
      </c>
      <c r="H12" s="41">
        <v>2019</v>
      </c>
      <c r="I12" s="41">
        <v>1988</v>
      </c>
      <c r="J12" s="18">
        <f t="shared" si="1"/>
        <v>31</v>
      </c>
      <c r="K12" s="23">
        <v>1393079542074</v>
      </c>
      <c r="L12" s="18">
        <f t="shared" si="2"/>
        <v>27.962537910369512</v>
      </c>
      <c r="M12" s="29">
        <v>47529000</v>
      </c>
      <c r="N12" s="33">
        <v>595000000</v>
      </c>
      <c r="O12" s="42">
        <f t="shared" si="3"/>
        <v>7.9880672268907563E-2</v>
      </c>
      <c r="P12" s="24">
        <v>0</v>
      </c>
      <c r="Q12" s="41">
        <v>0</v>
      </c>
    </row>
    <row r="13" spans="1:17" x14ac:dyDescent="0.25">
      <c r="A13" s="87"/>
      <c r="B13" s="59"/>
      <c r="C13" s="74"/>
      <c r="D13" s="11">
        <v>2020</v>
      </c>
      <c r="E13" s="23">
        <v>181812593992</v>
      </c>
      <c r="F13" s="82">
        <v>1566673828068</v>
      </c>
      <c r="G13" s="41">
        <f t="shared" si="0"/>
        <v>0.11605006143251191</v>
      </c>
      <c r="H13" s="41">
        <v>2020</v>
      </c>
      <c r="I13" s="41">
        <v>1988</v>
      </c>
      <c r="J13" s="18">
        <f t="shared" si="1"/>
        <v>32</v>
      </c>
      <c r="K13" s="23">
        <v>1566673828068</v>
      </c>
      <c r="L13" s="18">
        <f t="shared" si="2"/>
        <v>28.079975907073237</v>
      </c>
      <c r="M13" s="29">
        <v>47739000</v>
      </c>
      <c r="N13" s="33">
        <v>595000000</v>
      </c>
      <c r="O13" s="42">
        <f t="shared" si="3"/>
        <v>8.0233613445378146E-2</v>
      </c>
      <c r="P13" s="35">
        <v>44287</v>
      </c>
      <c r="Q13" s="41">
        <v>1</v>
      </c>
    </row>
    <row r="14" spans="1:17" x14ac:dyDescent="0.25">
      <c r="A14" s="87"/>
      <c r="B14" s="59"/>
      <c r="C14" s="75"/>
      <c r="D14" s="11">
        <v>2021</v>
      </c>
      <c r="E14" s="23">
        <v>187066990085</v>
      </c>
      <c r="F14" s="82">
        <v>1697387196209</v>
      </c>
      <c r="G14" s="41">
        <f t="shared" si="0"/>
        <v>0.11020879060641056</v>
      </c>
      <c r="H14" s="41">
        <v>2021</v>
      </c>
      <c r="I14" s="41">
        <v>1988</v>
      </c>
      <c r="J14" s="18">
        <f t="shared" si="1"/>
        <v>33</v>
      </c>
      <c r="K14" s="23">
        <v>1697387196209</v>
      </c>
      <c r="L14" s="18">
        <f t="shared" si="2"/>
        <v>28.160111241275146</v>
      </c>
      <c r="M14" s="29">
        <v>47620800</v>
      </c>
      <c r="N14" s="33">
        <v>595000000</v>
      </c>
      <c r="O14" s="42">
        <f t="shared" si="3"/>
        <v>8.0034957983193281E-2</v>
      </c>
      <c r="P14" s="35">
        <v>44651</v>
      </c>
      <c r="Q14" s="41">
        <v>1</v>
      </c>
    </row>
    <row r="15" spans="1:17" x14ac:dyDescent="0.25">
      <c r="A15" s="87"/>
      <c r="B15" s="59">
        <v>5</v>
      </c>
      <c r="C15" s="73" t="s">
        <v>4</v>
      </c>
      <c r="D15" s="11">
        <v>2019</v>
      </c>
      <c r="E15" s="23">
        <v>130756461708</v>
      </c>
      <c r="F15" s="82">
        <v>1245144303719</v>
      </c>
      <c r="G15" s="41">
        <f t="shared" si="0"/>
        <v>0.10501309873679403</v>
      </c>
      <c r="H15" s="41">
        <v>2019</v>
      </c>
      <c r="I15" s="41">
        <v>1988</v>
      </c>
      <c r="J15" s="18">
        <f t="shared" si="1"/>
        <v>31</v>
      </c>
      <c r="K15" s="23">
        <v>1245144303719</v>
      </c>
      <c r="L15" s="18">
        <f t="shared" si="2"/>
        <v>27.850272545730174</v>
      </c>
      <c r="M15" s="29">
        <v>2250000000</v>
      </c>
      <c r="N15" s="33">
        <v>12000000000</v>
      </c>
      <c r="O15" s="42">
        <f t="shared" si="3"/>
        <v>0.1875</v>
      </c>
      <c r="P15" s="24">
        <v>0</v>
      </c>
      <c r="Q15" s="41">
        <v>0</v>
      </c>
    </row>
    <row r="16" spans="1:17" x14ac:dyDescent="0.25">
      <c r="A16" s="87"/>
      <c r="B16" s="59"/>
      <c r="C16" s="74"/>
      <c r="D16" s="11">
        <v>2020</v>
      </c>
      <c r="E16" s="23">
        <v>132772234495</v>
      </c>
      <c r="F16" s="82">
        <v>1310940121622</v>
      </c>
      <c r="G16" s="41">
        <f t="shared" si="0"/>
        <v>0.10128016703823479</v>
      </c>
      <c r="H16" s="41">
        <v>2020</v>
      </c>
      <c r="I16" s="41">
        <v>1988</v>
      </c>
      <c r="J16" s="18">
        <f t="shared" si="1"/>
        <v>32</v>
      </c>
      <c r="K16" s="23">
        <v>1310940121622</v>
      </c>
      <c r="L16" s="18">
        <f t="shared" si="2"/>
        <v>27.901765645847046</v>
      </c>
      <c r="M16" s="29">
        <v>2228600000</v>
      </c>
      <c r="N16" s="33">
        <v>12000000000</v>
      </c>
      <c r="O16" s="42">
        <f t="shared" si="3"/>
        <v>0.18571666666666667</v>
      </c>
      <c r="P16" s="35">
        <v>44286</v>
      </c>
      <c r="Q16" s="41">
        <v>1</v>
      </c>
    </row>
    <row r="17" spans="1:17" x14ac:dyDescent="0.25">
      <c r="A17" s="87"/>
      <c r="B17" s="59"/>
      <c r="C17" s="75"/>
      <c r="D17" s="11">
        <v>2021</v>
      </c>
      <c r="E17" s="23">
        <v>180711667020</v>
      </c>
      <c r="F17" s="82">
        <v>1348181576913</v>
      </c>
      <c r="G17" s="41">
        <f t="shared" si="0"/>
        <v>0.13404104470392239</v>
      </c>
      <c r="H17" s="41">
        <v>2021</v>
      </c>
      <c r="I17" s="41">
        <v>1988</v>
      </c>
      <c r="J17" s="18">
        <f t="shared" si="1"/>
        <v>33</v>
      </c>
      <c r="K17" s="23">
        <v>1348181576913</v>
      </c>
      <c r="L17" s="18">
        <f t="shared" si="2"/>
        <v>27.929777820321338</v>
      </c>
      <c r="M17" s="29">
        <v>2195087600</v>
      </c>
      <c r="N17" s="33">
        <v>12000000000</v>
      </c>
      <c r="O17" s="42">
        <f t="shared" si="3"/>
        <v>0.18292396666666666</v>
      </c>
      <c r="P17" s="35">
        <v>44648</v>
      </c>
      <c r="Q17" s="41">
        <v>1</v>
      </c>
    </row>
    <row r="18" spans="1:17" x14ac:dyDescent="0.25">
      <c r="A18" s="87"/>
      <c r="B18" s="59">
        <v>6</v>
      </c>
      <c r="C18" s="73" t="s">
        <v>5</v>
      </c>
      <c r="D18" s="11">
        <v>2019</v>
      </c>
      <c r="E18" s="23">
        <v>7957208221</v>
      </c>
      <c r="F18" s="82">
        <v>250442587742</v>
      </c>
      <c r="G18" s="41">
        <f t="shared" si="0"/>
        <v>3.1772584258701747E-2</v>
      </c>
      <c r="H18" s="41">
        <v>2019</v>
      </c>
      <c r="I18" s="41">
        <v>2006</v>
      </c>
      <c r="J18" s="18">
        <f t="shared" si="1"/>
        <v>13</v>
      </c>
      <c r="K18" s="23">
        <v>250442587742</v>
      </c>
      <c r="L18" s="18">
        <f t="shared" si="2"/>
        <v>26.246495540552441</v>
      </c>
      <c r="M18" s="29">
        <v>220242105</v>
      </c>
      <c r="N18" s="33">
        <v>560242105</v>
      </c>
      <c r="O18" s="42">
        <f t="shared" si="3"/>
        <v>0.39311951571365739</v>
      </c>
      <c r="P18" s="24">
        <v>0</v>
      </c>
      <c r="Q18" s="41">
        <v>0</v>
      </c>
    </row>
    <row r="19" spans="1:17" x14ac:dyDescent="0.25">
      <c r="A19" s="87"/>
      <c r="B19" s="59"/>
      <c r="C19" s="74"/>
      <c r="D19" s="11">
        <v>2020</v>
      </c>
      <c r="E19" s="23">
        <v>2738128648</v>
      </c>
      <c r="F19" s="82">
        <v>263754414443</v>
      </c>
      <c r="G19" s="41">
        <f t="shared" si="0"/>
        <v>1.0381356663858747E-2</v>
      </c>
      <c r="H19" s="41">
        <v>2020</v>
      </c>
      <c r="I19" s="41">
        <v>2006</v>
      </c>
      <c r="J19" s="18">
        <f t="shared" si="1"/>
        <v>14</v>
      </c>
      <c r="K19" s="23">
        <v>263754414443</v>
      </c>
      <c r="L19" s="18">
        <f t="shared" si="2"/>
        <v>26.298284258821266</v>
      </c>
      <c r="M19" s="29">
        <v>262682768</v>
      </c>
      <c r="N19" s="33">
        <v>560284938</v>
      </c>
      <c r="O19" s="42">
        <f t="shared" si="3"/>
        <v>0.46883781837447858</v>
      </c>
      <c r="P19" s="35">
        <v>44346</v>
      </c>
      <c r="Q19" s="41">
        <v>0</v>
      </c>
    </row>
    <row r="20" spans="1:17" x14ac:dyDescent="0.25">
      <c r="A20" s="87"/>
      <c r="B20" s="59"/>
      <c r="C20" s="75"/>
      <c r="D20" s="11">
        <v>2021</v>
      </c>
      <c r="E20" s="23">
        <v>8532631708</v>
      </c>
      <c r="F20" s="82">
        <v>370684311428</v>
      </c>
      <c r="G20" s="41">
        <f t="shared" si="0"/>
        <v>2.3018594110793218E-2</v>
      </c>
      <c r="H20" s="41">
        <v>2021</v>
      </c>
      <c r="I20" s="41">
        <v>2006</v>
      </c>
      <c r="J20" s="18">
        <f t="shared" si="1"/>
        <v>15</v>
      </c>
      <c r="K20" s="23">
        <v>370684311428</v>
      </c>
      <c r="L20" s="18">
        <f t="shared" si="2"/>
        <v>26.638616624729234</v>
      </c>
      <c r="M20" s="29">
        <v>510883858</v>
      </c>
      <c r="N20" s="33">
        <v>889863961</v>
      </c>
      <c r="O20" s="42">
        <f t="shared" si="3"/>
        <v>0.57411456176502018</v>
      </c>
      <c r="P20" s="35">
        <v>44651</v>
      </c>
      <c r="Q20" s="41">
        <v>1</v>
      </c>
    </row>
    <row r="21" spans="1:17" x14ac:dyDescent="0.25">
      <c r="A21" s="87"/>
      <c r="B21" s="59">
        <v>7</v>
      </c>
      <c r="C21" s="73" t="s">
        <v>6</v>
      </c>
      <c r="D21" s="11">
        <v>2019</v>
      </c>
      <c r="E21" s="23">
        <v>317815177000</v>
      </c>
      <c r="F21" s="82">
        <v>1425983722000</v>
      </c>
      <c r="G21" s="41">
        <f t="shared" si="0"/>
        <v>0.2228743372710113</v>
      </c>
      <c r="H21" s="41">
        <v>2019</v>
      </c>
      <c r="I21" s="41">
        <v>1970</v>
      </c>
      <c r="J21" s="18">
        <f t="shared" si="1"/>
        <v>49</v>
      </c>
      <c r="K21" s="23">
        <v>1425983722000</v>
      </c>
      <c r="L21" s="18">
        <f t="shared" si="2"/>
        <v>27.985883022708233</v>
      </c>
      <c r="M21" s="29">
        <v>123397200</v>
      </c>
      <c r="N21" s="33">
        <v>800659050</v>
      </c>
      <c r="O21" s="42">
        <f t="shared" si="3"/>
        <v>0.15411953440106621</v>
      </c>
      <c r="P21" s="24">
        <v>0</v>
      </c>
      <c r="Q21" s="41">
        <v>0</v>
      </c>
    </row>
    <row r="22" spans="1:17" x14ac:dyDescent="0.25">
      <c r="A22" s="87"/>
      <c r="B22" s="59"/>
      <c r="C22" s="74"/>
      <c r="D22" s="11">
        <v>2020</v>
      </c>
      <c r="E22" s="23">
        <v>123465762000</v>
      </c>
      <c r="F22" s="82">
        <v>1225580913000</v>
      </c>
      <c r="G22" s="41">
        <f t="shared" si="0"/>
        <v>0.10074060446794833</v>
      </c>
      <c r="H22" s="41">
        <v>2020</v>
      </c>
      <c r="I22" s="41">
        <v>1970</v>
      </c>
      <c r="J22" s="18">
        <f t="shared" si="1"/>
        <v>50</v>
      </c>
      <c r="K22" s="23">
        <v>1225580913000</v>
      </c>
      <c r="L22" s="18">
        <f t="shared" si="2"/>
        <v>27.834436062214863</v>
      </c>
      <c r="M22" s="29">
        <v>123397200</v>
      </c>
      <c r="N22" s="33">
        <v>800659050</v>
      </c>
      <c r="O22" s="42">
        <f t="shared" si="3"/>
        <v>0.15411953440106621</v>
      </c>
      <c r="P22" s="35">
        <v>44286</v>
      </c>
      <c r="Q22" s="41">
        <v>1</v>
      </c>
    </row>
    <row r="23" spans="1:17" x14ac:dyDescent="0.25">
      <c r="A23" s="87"/>
      <c r="B23" s="59"/>
      <c r="C23" s="75"/>
      <c r="D23" s="11">
        <v>2021</v>
      </c>
      <c r="E23" s="23">
        <v>187992998000</v>
      </c>
      <c r="F23" s="82">
        <v>1308722065000</v>
      </c>
      <c r="G23" s="41">
        <f t="shared" si="0"/>
        <v>0.14364623553588515</v>
      </c>
      <c r="H23" s="41">
        <v>2021</v>
      </c>
      <c r="I23" s="41">
        <v>1970</v>
      </c>
      <c r="J23" s="18">
        <f t="shared" si="1"/>
        <v>51</v>
      </c>
      <c r="K23" s="23">
        <v>1308722065000</v>
      </c>
      <c r="L23" s="18">
        <f t="shared" si="2"/>
        <v>27.900072254108704</v>
      </c>
      <c r="M23" s="29">
        <v>123397200</v>
      </c>
      <c r="N23" s="33">
        <v>800659050</v>
      </c>
      <c r="O23" s="42">
        <f t="shared" si="3"/>
        <v>0.15411953440106621</v>
      </c>
      <c r="P23" s="35">
        <v>44652</v>
      </c>
      <c r="Q23" s="41">
        <v>1</v>
      </c>
    </row>
    <row r="24" spans="1:17" s="95" customFormat="1" x14ac:dyDescent="0.25">
      <c r="A24" s="93"/>
      <c r="B24" s="58">
        <v>8</v>
      </c>
      <c r="C24" s="70" t="s">
        <v>7</v>
      </c>
      <c r="D24" s="12">
        <v>2019</v>
      </c>
      <c r="E24" s="8">
        <v>366863000000</v>
      </c>
      <c r="F24" s="94">
        <v>5570651000000</v>
      </c>
      <c r="G24" s="2">
        <f t="shared" si="0"/>
        <v>6.5856396317055227E-2</v>
      </c>
      <c r="H24" s="2">
        <v>2019</v>
      </c>
      <c r="I24" s="2">
        <v>1995</v>
      </c>
      <c r="J24" s="9">
        <f t="shared" si="1"/>
        <v>24</v>
      </c>
      <c r="K24" s="8">
        <v>5570651000000</v>
      </c>
      <c r="L24" s="9">
        <f t="shared" si="2"/>
        <v>29.348533039160341</v>
      </c>
      <c r="M24" s="28">
        <v>0</v>
      </c>
      <c r="N24" s="32">
        <v>0</v>
      </c>
      <c r="O24" s="14">
        <v>0</v>
      </c>
      <c r="P24" s="20">
        <v>0</v>
      </c>
      <c r="Q24" s="2">
        <v>0</v>
      </c>
    </row>
    <row r="25" spans="1:17" s="95" customFormat="1" x14ac:dyDescent="0.25">
      <c r="A25" s="96"/>
      <c r="B25" s="58"/>
      <c r="C25" s="71"/>
      <c r="D25" s="12">
        <v>2020</v>
      </c>
      <c r="E25" s="8">
        <v>205589000000</v>
      </c>
      <c r="F25" s="94">
        <v>5680638000000</v>
      </c>
      <c r="G25" s="2">
        <f t="shared" si="0"/>
        <v>3.619118134265905E-2</v>
      </c>
      <c r="H25" s="2">
        <v>2020</v>
      </c>
      <c r="I25" s="2">
        <v>1995</v>
      </c>
      <c r="J25" s="9">
        <f t="shared" si="1"/>
        <v>25</v>
      </c>
      <c r="K25" s="8">
        <v>5680638000000</v>
      </c>
      <c r="L25" s="9">
        <f t="shared" si="2"/>
        <v>29.36808466629741</v>
      </c>
      <c r="M25" s="28">
        <v>2500000000</v>
      </c>
      <c r="N25" s="32">
        <v>236708975000</v>
      </c>
      <c r="O25" s="14">
        <f t="shared" ref="O25:O38" si="4">M25/N25</f>
        <v>1.056149222901244E-2</v>
      </c>
      <c r="P25" s="34">
        <v>44317</v>
      </c>
      <c r="Q25" s="2">
        <v>0</v>
      </c>
    </row>
    <row r="26" spans="1:17" s="95" customFormat="1" x14ac:dyDescent="0.25">
      <c r="A26" s="93"/>
      <c r="B26" s="58"/>
      <c r="C26" s="72"/>
      <c r="D26" s="12">
        <v>2021</v>
      </c>
      <c r="E26" s="8">
        <v>351470000000</v>
      </c>
      <c r="F26" s="94">
        <v>6297287000000</v>
      </c>
      <c r="G26" s="2">
        <f t="shared" si="0"/>
        <v>5.5812923882935621E-2</v>
      </c>
      <c r="H26" s="2">
        <v>2021</v>
      </c>
      <c r="I26" s="2">
        <v>1995</v>
      </c>
      <c r="J26" s="9">
        <f t="shared" si="1"/>
        <v>26</v>
      </c>
      <c r="K26" s="8">
        <v>6297287000000</v>
      </c>
      <c r="L26" s="9">
        <f t="shared" si="2"/>
        <v>29.471140021655554</v>
      </c>
      <c r="M26" s="28">
        <v>2500000000</v>
      </c>
      <c r="N26" s="32">
        <v>236708975000</v>
      </c>
      <c r="O26" s="14">
        <f t="shared" si="4"/>
        <v>1.056149222901244E-2</v>
      </c>
      <c r="P26" s="34">
        <v>44680</v>
      </c>
      <c r="Q26" s="2">
        <v>1</v>
      </c>
    </row>
    <row r="27" spans="1:17" x14ac:dyDescent="0.25">
      <c r="A27" s="87"/>
      <c r="B27" s="59">
        <v>9</v>
      </c>
      <c r="C27" s="73" t="s">
        <v>8</v>
      </c>
      <c r="D27" s="11">
        <v>2019</v>
      </c>
      <c r="E27" s="23">
        <v>1827667171</v>
      </c>
      <c r="F27" s="82">
        <v>118586648946</v>
      </c>
      <c r="G27" s="41">
        <f t="shared" si="0"/>
        <v>1.5412082112483442E-2</v>
      </c>
      <c r="H27" s="41">
        <v>2019</v>
      </c>
      <c r="I27" s="41">
        <v>2004</v>
      </c>
      <c r="J27" s="18">
        <f t="shared" si="1"/>
        <v>15</v>
      </c>
      <c r="K27" s="23">
        <v>118586648946</v>
      </c>
      <c r="L27" s="18">
        <f t="shared" si="2"/>
        <v>25.498909745048529</v>
      </c>
      <c r="M27" s="29">
        <v>150000000</v>
      </c>
      <c r="N27" s="33">
        <v>650000000</v>
      </c>
      <c r="O27" s="42">
        <f t="shared" si="4"/>
        <v>0.23076923076923078</v>
      </c>
      <c r="P27" s="24">
        <v>0</v>
      </c>
      <c r="Q27" s="41">
        <v>0</v>
      </c>
    </row>
    <row r="28" spans="1:17" x14ac:dyDescent="0.25">
      <c r="A28" s="87"/>
      <c r="B28" s="59"/>
      <c r="C28" s="74"/>
      <c r="D28" s="11">
        <v>2020</v>
      </c>
      <c r="E28" s="23">
        <v>-17398564059</v>
      </c>
      <c r="F28" s="82">
        <v>113192236191</v>
      </c>
      <c r="G28" s="41">
        <f t="shared" si="0"/>
        <v>-0.1537081044113463</v>
      </c>
      <c r="H28" s="41">
        <v>2020</v>
      </c>
      <c r="I28" s="41">
        <v>2004</v>
      </c>
      <c r="J28" s="18">
        <f t="shared" si="1"/>
        <v>16</v>
      </c>
      <c r="K28" s="23">
        <v>113192236191</v>
      </c>
      <c r="L28" s="18">
        <f t="shared" si="2"/>
        <v>25.452353415478285</v>
      </c>
      <c r="M28" s="29">
        <v>150000000</v>
      </c>
      <c r="N28" s="33">
        <v>650000000</v>
      </c>
      <c r="O28" s="42">
        <f t="shared" si="4"/>
        <v>0.23076923076923078</v>
      </c>
      <c r="P28" s="35">
        <v>44343</v>
      </c>
      <c r="Q28" s="41">
        <v>0</v>
      </c>
    </row>
    <row r="29" spans="1:17" x14ac:dyDescent="0.25">
      <c r="A29" s="87"/>
      <c r="B29" s="59"/>
      <c r="C29" s="75"/>
      <c r="D29" s="11">
        <v>2021</v>
      </c>
      <c r="E29" s="23">
        <v>-14658771261</v>
      </c>
      <c r="F29" s="82">
        <v>106495352963</v>
      </c>
      <c r="G29" s="41">
        <f t="shared" si="0"/>
        <v>-0.13764705081632003</v>
      </c>
      <c r="H29" s="41">
        <v>2021</v>
      </c>
      <c r="I29" s="41">
        <v>2004</v>
      </c>
      <c r="J29" s="18">
        <f t="shared" si="1"/>
        <v>17</v>
      </c>
      <c r="K29" s="23">
        <v>106495352963</v>
      </c>
      <c r="L29" s="18">
        <f t="shared" si="2"/>
        <v>25.391367186993659</v>
      </c>
      <c r="M29" s="29">
        <v>150000000</v>
      </c>
      <c r="N29" s="33">
        <v>650000000</v>
      </c>
      <c r="O29" s="42">
        <f t="shared" si="4"/>
        <v>0.23076923076923078</v>
      </c>
      <c r="P29" s="35">
        <v>44690</v>
      </c>
      <c r="Q29" s="41">
        <v>0</v>
      </c>
    </row>
    <row r="30" spans="1:17" x14ac:dyDescent="0.25">
      <c r="A30" s="87"/>
      <c r="B30" s="59">
        <v>10</v>
      </c>
      <c r="C30" s="73" t="s">
        <v>9</v>
      </c>
      <c r="D30" s="11">
        <v>2019</v>
      </c>
      <c r="E30" s="23">
        <v>435766359480</v>
      </c>
      <c r="F30" s="82">
        <v>5063067672414</v>
      </c>
      <c r="G30" s="41">
        <f t="shared" si="0"/>
        <v>8.606765456726212E-2</v>
      </c>
      <c r="H30" s="41">
        <v>2019</v>
      </c>
      <c r="I30" s="41">
        <v>1994</v>
      </c>
      <c r="J30" s="18">
        <f t="shared" si="1"/>
        <v>25</v>
      </c>
      <c r="K30" s="23">
        <v>5063067672414</v>
      </c>
      <c r="L30" s="18">
        <f t="shared" si="2"/>
        <v>29.252993674897308</v>
      </c>
      <c r="M30" s="29">
        <v>376166900</v>
      </c>
      <c r="N30" s="33">
        <v>7379580291</v>
      </c>
      <c r="O30" s="42">
        <f t="shared" si="4"/>
        <v>5.0974023611988641E-2</v>
      </c>
      <c r="P30" s="24">
        <v>0</v>
      </c>
      <c r="Q30" s="41">
        <v>0</v>
      </c>
    </row>
    <row r="31" spans="1:17" x14ac:dyDescent="0.25">
      <c r="A31" s="87"/>
      <c r="B31" s="59"/>
      <c r="C31" s="74"/>
      <c r="D31" s="11">
        <v>2020</v>
      </c>
      <c r="E31" s="23">
        <v>245103761907</v>
      </c>
      <c r="F31" s="82">
        <v>6670943518686</v>
      </c>
      <c r="G31" s="41">
        <f t="shared" si="0"/>
        <v>3.6741993275829589E-2</v>
      </c>
      <c r="H31" s="41">
        <v>2020</v>
      </c>
      <c r="I31" s="41">
        <v>1994</v>
      </c>
      <c r="J31" s="18">
        <f t="shared" si="1"/>
        <v>26</v>
      </c>
      <c r="K31" s="23">
        <v>6670943518686</v>
      </c>
      <c r="L31" s="18">
        <f t="shared" si="2"/>
        <v>29.528782422926334</v>
      </c>
      <c r="M31" s="29">
        <v>396312900</v>
      </c>
      <c r="N31" s="33">
        <v>7379580291</v>
      </c>
      <c r="O31" s="42">
        <f t="shared" si="4"/>
        <v>5.3703989166339977E-2</v>
      </c>
      <c r="P31" s="35">
        <v>44340</v>
      </c>
      <c r="Q31" s="41">
        <v>0</v>
      </c>
    </row>
    <row r="32" spans="1:17" x14ac:dyDescent="0.25">
      <c r="A32" s="87"/>
      <c r="B32" s="59"/>
      <c r="C32" s="75"/>
      <c r="D32" s="11">
        <v>2021</v>
      </c>
      <c r="E32" s="23">
        <v>492637672186</v>
      </c>
      <c r="F32" s="82">
        <v>6766602280143</v>
      </c>
      <c r="G32" s="41">
        <f t="shared" si="0"/>
        <v>7.2804289625780838E-2</v>
      </c>
      <c r="H32" s="41">
        <v>2021</v>
      </c>
      <c r="I32" s="41">
        <v>1994</v>
      </c>
      <c r="J32" s="18">
        <f t="shared" si="1"/>
        <v>27</v>
      </c>
      <c r="K32" s="23">
        <v>6766602280143</v>
      </c>
      <c r="L32" s="18">
        <f t="shared" si="2"/>
        <v>29.543020198013107</v>
      </c>
      <c r="M32" s="29">
        <v>5146608300</v>
      </c>
      <c r="N32" s="33">
        <v>36897901455</v>
      </c>
      <c r="O32" s="42">
        <f t="shared" si="4"/>
        <v>0.13948241219833893</v>
      </c>
      <c r="P32" s="35">
        <v>44627</v>
      </c>
      <c r="Q32" s="41">
        <v>1</v>
      </c>
    </row>
    <row r="33" spans="1:17" x14ac:dyDescent="0.25">
      <c r="A33" s="87"/>
      <c r="B33" s="59">
        <v>11</v>
      </c>
      <c r="C33" s="73" t="s">
        <v>10</v>
      </c>
      <c r="D33" s="11">
        <v>2019</v>
      </c>
      <c r="E33" s="23">
        <v>103723133972</v>
      </c>
      <c r="F33" s="82">
        <v>848676035300</v>
      </c>
      <c r="G33" s="41">
        <f t="shared" si="0"/>
        <v>0.12221758322106353</v>
      </c>
      <c r="H33" s="41">
        <v>2019</v>
      </c>
      <c r="I33" s="41">
        <v>2003</v>
      </c>
      <c r="J33" s="18">
        <f t="shared" si="1"/>
        <v>16</v>
      </c>
      <c r="K33" s="23">
        <v>848676035300</v>
      </c>
      <c r="L33" s="18">
        <f t="shared" si="2"/>
        <v>27.466943366572742</v>
      </c>
      <c r="M33" s="29">
        <v>724116600</v>
      </c>
      <c r="N33" s="33">
        <v>2378405500</v>
      </c>
      <c r="O33" s="42">
        <f t="shared" si="4"/>
        <v>0.30445464408823475</v>
      </c>
      <c r="P33" s="24">
        <v>0</v>
      </c>
      <c r="Q33" s="41">
        <v>0</v>
      </c>
    </row>
    <row r="34" spans="1:17" x14ac:dyDescent="0.25">
      <c r="A34" s="87"/>
      <c r="B34" s="59"/>
      <c r="C34" s="74"/>
      <c r="D34" s="11">
        <v>2020</v>
      </c>
      <c r="E34" s="23">
        <v>38038419405</v>
      </c>
      <c r="F34" s="82">
        <v>906924214166</v>
      </c>
      <c r="G34" s="41">
        <f t="shared" si="0"/>
        <v>4.1942224952037269E-2</v>
      </c>
      <c r="H34" s="41">
        <v>2020</v>
      </c>
      <c r="I34" s="41">
        <v>2003</v>
      </c>
      <c r="J34" s="18">
        <f t="shared" si="1"/>
        <v>17</v>
      </c>
      <c r="K34" s="23">
        <v>906924214166</v>
      </c>
      <c r="L34" s="18">
        <f t="shared" si="2"/>
        <v>27.533324726972925</v>
      </c>
      <c r="M34" s="29">
        <v>765049270</v>
      </c>
      <c r="N34" s="33">
        <v>2419438170</v>
      </c>
      <c r="O34" s="42">
        <f t="shared" si="4"/>
        <v>0.3162094735407105</v>
      </c>
      <c r="P34" s="35">
        <v>44327</v>
      </c>
      <c r="Q34" s="41">
        <v>0</v>
      </c>
    </row>
    <row r="35" spans="1:17" x14ac:dyDescent="0.25">
      <c r="A35" s="87"/>
      <c r="B35" s="59"/>
      <c r="C35" s="75"/>
      <c r="D35" s="11">
        <v>2021</v>
      </c>
      <c r="E35" s="23">
        <v>12553087704</v>
      </c>
      <c r="F35" s="82">
        <v>989119315334</v>
      </c>
      <c r="G35" s="41">
        <f t="shared" ref="G35:G66" si="5">(E35/F35)*100%</f>
        <v>1.2691176392365918E-2</v>
      </c>
      <c r="H35" s="41">
        <v>2021</v>
      </c>
      <c r="I35" s="41">
        <v>2003</v>
      </c>
      <c r="J35" s="18">
        <f t="shared" ref="J35:J66" si="6">H35-I35</f>
        <v>18</v>
      </c>
      <c r="K35" s="23">
        <v>989119315334</v>
      </c>
      <c r="L35" s="18">
        <f t="shared" ref="L35:L66" si="7">LN(K35)</f>
        <v>27.620080803692819</v>
      </c>
      <c r="M35" s="29">
        <v>3058197080</v>
      </c>
      <c r="N35" s="33">
        <v>9667752680</v>
      </c>
      <c r="O35" s="42">
        <f t="shared" si="4"/>
        <v>0.31632967673310403</v>
      </c>
      <c r="P35" s="35">
        <v>44653</v>
      </c>
      <c r="Q35" s="41">
        <v>1</v>
      </c>
    </row>
    <row r="36" spans="1:17" x14ac:dyDescent="0.25">
      <c r="A36" s="87"/>
      <c r="B36" s="59">
        <v>12</v>
      </c>
      <c r="C36" s="73" t="s">
        <v>11</v>
      </c>
      <c r="D36" s="11">
        <v>2019</v>
      </c>
      <c r="E36" s="84">
        <v>5360029000000</v>
      </c>
      <c r="F36" s="82">
        <v>38709314000000</v>
      </c>
      <c r="G36" s="41">
        <f t="shared" si="5"/>
        <v>0.13846871582379372</v>
      </c>
      <c r="H36" s="41">
        <v>2019</v>
      </c>
      <c r="I36" s="41">
        <v>2009</v>
      </c>
      <c r="J36" s="18">
        <f t="shared" si="6"/>
        <v>10</v>
      </c>
      <c r="K36" s="23">
        <v>38709314000000</v>
      </c>
      <c r="L36" s="18">
        <f t="shared" si="7"/>
        <v>31.28710135884209</v>
      </c>
      <c r="M36" s="29">
        <v>2270230000</v>
      </c>
      <c r="N36" s="33">
        <v>11661908000</v>
      </c>
      <c r="O36" s="42">
        <f t="shared" si="4"/>
        <v>0.19467054619192675</v>
      </c>
      <c r="P36" s="35">
        <v>0</v>
      </c>
      <c r="Q36" s="41">
        <v>0</v>
      </c>
    </row>
    <row r="37" spans="1:17" x14ac:dyDescent="0.25">
      <c r="A37" s="87"/>
      <c r="B37" s="59"/>
      <c r="C37" s="74"/>
      <c r="D37" s="11">
        <v>2020</v>
      </c>
      <c r="E37" s="23">
        <v>7418574000000</v>
      </c>
      <c r="F37" s="82">
        <v>103588325000000</v>
      </c>
      <c r="G37" s="41">
        <f t="shared" si="5"/>
        <v>7.1615927760198844E-2</v>
      </c>
      <c r="H37" s="41">
        <v>2020</v>
      </c>
      <c r="I37" s="41">
        <v>2009</v>
      </c>
      <c r="J37" s="18">
        <f t="shared" si="6"/>
        <v>11</v>
      </c>
      <c r="K37" s="23">
        <v>103588325000000</v>
      </c>
      <c r="L37" s="18">
        <f t="shared" si="7"/>
        <v>32.2714457463534</v>
      </c>
      <c r="M37" s="29">
        <v>2270230000</v>
      </c>
      <c r="N37" s="33">
        <v>11661908000</v>
      </c>
      <c r="O37" s="42">
        <f t="shared" si="4"/>
        <v>0.19467054619192675</v>
      </c>
      <c r="P37" s="35">
        <v>44278</v>
      </c>
      <c r="Q37" s="41">
        <v>1</v>
      </c>
    </row>
    <row r="38" spans="1:17" x14ac:dyDescent="0.25">
      <c r="A38" s="87"/>
      <c r="B38" s="59"/>
      <c r="C38" s="75"/>
      <c r="D38" s="11">
        <v>2021</v>
      </c>
      <c r="E38" s="23">
        <v>7900282000000</v>
      </c>
      <c r="F38" s="82">
        <v>118066628000000</v>
      </c>
      <c r="G38" s="41">
        <f t="shared" si="5"/>
        <v>6.6913759915291221E-2</v>
      </c>
      <c r="H38" s="41">
        <v>2021</v>
      </c>
      <c r="I38" s="41">
        <v>2009</v>
      </c>
      <c r="J38" s="18">
        <f t="shared" si="6"/>
        <v>12</v>
      </c>
      <c r="K38" s="23">
        <v>118066628000000</v>
      </c>
      <c r="L38" s="18">
        <f t="shared" si="7"/>
        <v>32.402270225110527</v>
      </c>
      <c r="M38" s="29">
        <v>2270230000</v>
      </c>
      <c r="N38" s="33">
        <v>11661908000</v>
      </c>
      <c r="O38" s="42">
        <f t="shared" si="4"/>
        <v>0.19467054619192675</v>
      </c>
      <c r="P38" s="35">
        <v>44651</v>
      </c>
      <c r="Q38" s="41">
        <v>1</v>
      </c>
    </row>
    <row r="39" spans="1:17" s="95" customFormat="1" x14ac:dyDescent="0.25">
      <c r="A39" s="93"/>
      <c r="B39" s="58">
        <v>13</v>
      </c>
      <c r="C39" s="70" t="s">
        <v>12</v>
      </c>
      <c r="D39" s="12">
        <v>2019</v>
      </c>
      <c r="E39" s="8">
        <v>4694444802</v>
      </c>
      <c r="F39" s="94">
        <v>95848982883</v>
      </c>
      <c r="G39" s="2">
        <f t="shared" si="5"/>
        <v>4.897751296672985E-2</v>
      </c>
      <c r="H39" s="2">
        <v>2019</v>
      </c>
      <c r="I39" s="2">
        <v>2000</v>
      </c>
      <c r="J39" s="9">
        <f t="shared" si="6"/>
        <v>19</v>
      </c>
      <c r="K39" s="8">
        <v>95848982883</v>
      </c>
      <c r="L39" s="9">
        <f t="shared" si="7"/>
        <v>25.286039694832468</v>
      </c>
      <c r="M39" s="28">
        <v>0</v>
      </c>
      <c r="N39" s="32">
        <v>0</v>
      </c>
      <c r="O39" s="14">
        <v>0</v>
      </c>
      <c r="P39" s="20">
        <v>0</v>
      </c>
      <c r="Q39" s="2">
        <v>0</v>
      </c>
    </row>
    <row r="40" spans="1:17" s="95" customFormat="1" x14ac:dyDescent="0.25">
      <c r="A40" s="93"/>
      <c r="B40" s="58"/>
      <c r="C40" s="71"/>
      <c r="D40" s="12">
        <v>2020</v>
      </c>
      <c r="E40" s="8">
        <v>-1087117567</v>
      </c>
      <c r="F40" s="94">
        <v>132538615751</v>
      </c>
      <c r="G40" s="2">
        <f t="shared" si="5"/>
        <v>-8.2022704163620154E-3</v>
      </c>
      <c r="H40" s="2">
        <v>2020</v>
      </c>
      <c r="I40" s="2">
        <v>2000</v>
      </c>
      <c r="J40" s="9">
        <f t="shared" si="6"/>
        <v>20</v>
      </c>
      <c r="K40" s="8">
        <v>132538615751</v>
      </c>
      <c r="L40" s="9">
        <f t="shared" si="7"/>
        <v>25.610139879542597</v>
      </c>
      <c r="M40" s="28">
        <v>333333000</v>
      </c>
      <c r="N40" s="32">
        <v>833333000</v>
      </c>
      <c r="O40" s="14">
        <f t="shared" ref="O40:O78" si="8">M40/N40</f>
        <v>0.399999759999904</v>
      </c>
      <c r="P40" s="34">
        <v>44349</v>
      </c>
      <c r="Q40" s="2">
        <v>0</v>
      </c>
    </row>
    <row r="41" spans="1:17" s="95" customFormat="1" x14ac:dyDescent="0.25">
      <c r="A41" s="93"/>
      <c r="B41" s="58"/>
      <c r="C41" s="72"/>
      <c r="D41" s="12">
        <v>2021</v>
      </c>
      <c r="E41" s="8">
        <v>1599675921</v>
      </c>
      <c r="F41" s="94">
        <v>129081871589</v>
      </c>
      <c r="G41" s="2">
        <f t="shared" si="5"/>
        <v>1.2392723325963303E-2</v>
      </c>
      <c r="H41" s="2">
        <v>2021</v>
      </c>
      <c r="I41" s="2">
        <v>2000</v>
      </c>
      <c r="J41" s="9">
        <f t="shared" si="6"/>
        <v>21</v>
      </c>
      <c r="K41" s="8">
        <v>129081871589</v>
      </c>
      <c r="L41" s="9">
        <f t="shared" si="7"/>
        <v>25.583712703475008</v>
      </c>
      <c r="M41" s="28">
        <v>333333000</v>
      </c>
      <c r="N41" s="32">
        <v>833333000</v>
      </c>
      <c r="O41" s="14">
        <f t="shared" si="8"/>
        <v>0.399999759999904</v>
      </c>
      <c r="P41" s="34">
        <v>44678</v>
      </c>
      <c r="Q41" s="2">
        <v>1</v>
      </c>
    </row>
    <row r="42" spans="1:17" x14ac:dyDescent="0.25">
      <c r="A42" s="87"/>
      <c r="B42" s="59">
        <v>14</v>
      </c>
      <c r="C42" s="73" t="s">
        <v>13</v>
      </c>
      <c r="D42" s="11">
        <v>2019</v>
      </c>
      <c r="E42" s="23">
        <v>5902729000000</v>
      </c>
      <c r="F42" s="82">
        <v>96198559000000</v>
      </c>
      <c r="G42" s="41">
        <f t="shared" si="5"/>
        <v>6.1359848435983327E-2</v>
      </c>
      <c r="H42" s="41">
        <v>2019</v>
      </c>
      <c r="I42" s="41">
        <v>1990</v>
      </c>
      <c r="J42" s="18">
        <f t="shared" si="6"/>
        <v>29</v>
      </c>
      <c r="K42" s="23">
        <v>96198559000000</v>
      </c>
      <c r="L42" s="18">
        <f t="shared" si="7"/>
        <v>32.197435494278039</v>
      </c>
      <c r="M42" s="30">
        <v>4382943030000000</v>
      </c>
      <c r="N42" s="30">
        <v>8780426500000000</v>
      </c>
      <c r="O42" s="42">
        <f t="shared" si="8"/>
        <v>0.49917199694115089</v>
      </c>
      <c r="P42" s="24">
        <v>0</v>
      </c>
      <c r="Q42" s="41">
        <v>0</v>
      </c>
    </row>
    <row r="43" spans="1:17" x14ac:dyDescent="0.25">
      <c r="A43" s="87"/>
      <c r="B43" s="59"/>
      <c r="C43" s="74"/>
      <c r="D43" s="11">
        <v>2020</v>
      </c>
      <c r="E43" s="23">
        <v>8752066000000</v>
      </c>
      <c r="F43" s="82">
        <v>163136516000000</v>
      </c>
      <c r="G43" s="41">
        <f t="shared" si="5"/>
        <v>5.3648724482996804E-2</v>
      </c>
      <c r="H43" s="41">
        <v>2020</v>
      </c>
      <c r="I43" s="41">
        <v>1990</v>
      </c>
      <c r="J43" s="18">
        <f t="shared" si="6"/>
        <v>30</v>
      </c>
      <c r="K43" s="23">
        <v>163136516000000</v>
      </c>
      <c r="L43" s="18">
        <f t="shared" si="7"/>
        <v>32.725608487682294</v>
      </c>
      <c r="M43" s="30">
        <v>4382943030000000</v>
      </c>
      <c r="N43" s="30">
        <v>8780426500000000</v>
      </c>
      <c r="O43" s="42">
        <f t="shared" si="8"/>
        <v>0.49917199694115089</v>
      </c>
      <c r="P43" s="35">
        <v>44278</v>
      </c>
      <c r="Q43" s="41">
        <v>1</v>
      </c>
    </row>
    <row r="44" spans="1:17" x14ac:dyDescent="0.25">
      <c r="A44" s="87"/>
      <c r="B44" s="59"/>
      <c r="C44" s="75"/>
      <c r="D44" s="11">
        <v>2021</v>
      </c>
      <c r="E44" s="23">
        <v>11203585000000</v>
      </c>
      <c r="F44" s="82">
        <v>179356193000000</v>
      </c>
      <c r="G44" s="41">
        <f t="shared" si="5"/>
        <v>6.2465559803669558E-2</v>
      </c>
      <c r="H44" s="41">
        <v>2021</v>
      </c>
      <c r="I44" s="41">
        <v>1990</v>
      </c>
      <c r="J44" s="18">
        <f t="shared" si="6"/>
        <v>31</v>
      </c>
      <c r="K44" s="23">
        <v>179356193000000</v>
      </c>
      <c r="L44" s="18">
        <f t="shared" si="7"/>
        <v>32.820394849558802</v>
      </c>
      <c r="M44" s="30">
        <v>4382943030000000</v>
      </c>
      <c r="N44" s="30">
        <v>8780426500000000</v>
      </c>
      <c r="O44" s="42">
        <f t="shared" si="8"/>
        <v>0.49917199694115089</v>
      </c>
      <c r="P44" s="35">
        <v>44651</v>
      </c>
      <c r="Q44" s="41">
        <v>1</v>
      </c>
    </row>
    <row r="45" spans="1:17" x14ac:dyDescent="0.25">
      <c r="A45" s="87"/>
      <c r="B45" s="59">
        <v>15</v>
      </c>
      <c r="C45" s="73" t="s">
        <v>14</v>
      </c>
      <c r="D45" s="11">
        <v>2019</v>
      </c>
      <c r="E45" s="23">
        <v>98047666143</v>
      </c>
      <c r="F45" s="82">
        <v>666313386673</v>
      </c>
      <c r="G45" s="41">
        <f t="shared" si="5"/>
        <v>0.14714947666377576</v>
      </c>
      <c r="H45" s="41">
        <v>2019</v>
      </c>
      <c r="I45" s="41">
        <v>2006</v>
      </c>
      <c r="J45" s="18">
        <f t="shared" si="6"/>
        <v>13</v>
      </c>
      <c r="K45" s="23">
        <v>666313386673</v>
      </c>
      <c r="L45" s="18">
        <f t="shared" si="7"/>
        <v>27.225025947372664</v>
      </c>
      <c r="M45" s="30">
        <v>100000000</v>
      </c>
      <c r="N45" s="30">
        <v>1500000000</v>
      </c>
      <c r="O45" s="42">
        <f t="shared" si="8"/>
        <v>6.6666666666666666E-2</v>
      </c>
      <c r="P45" s="24">
        <v>0</v>
      </c>
      <c r="Q45" s="41">
        <v>0</v>
      </c>
    </row>
    <row r="46" spans="1:17" x14ac:dyDescent="0.25">
      <c r="A46" s="87"/>
      <c r="B46" s="59"/>
      <c r="C46" s="74"/>
      <c r="D46" s="11">
        <v>2020</v>
      </c>
      <c r="E46" s="23">
        <v>121000016429</v>
      </c>
      <c r="F46" s="82">
        <v>674806910037</v>
      </c>
      <c r="G46" s="41">
        <f t="shared" si="5"/>
        <v>0.17931057703953493</v>
      </c>
      <c r="H46" s="41">
        <v>2020</v>
      </c>
      <c r="I46" s="41">
        <v>2006</v>
      </c>
      <c r="J46" s="18">
        <f t="shared" si="6"/>
        <v>14</v>
      </c>
      <c r="K46" s="23">
        <v>674806910037</v>
      </c>
      <c r="L46" s="18">
        <f t="shared" si="7"/>
        <v>27.237692427691758</v>
      </c>
      <c r="M46" s="30">
        <v>162020400</v>
      </c>
      <c r="N46" s="30">
        <v>1500000000</v>
      </c>
      <c r="O46" s="42">
        <f t="shared" si="8"/>
        <v>0.1080136</v>
      </c>
      <c r="P46" s="35">
        <v>44336</v>
      </c>
      <c r="Q46" s="41">
        <v>0</v>
      </c>
    </row>
    <row r="47" spans="1:17" x14ac:dyDescent="0.25">
      <c r="A47" s="87"/>
      <c r="B47" s="59"/>
      <c r="C47" s="75"/>
      <c r="D47" s="11">
        <v>2021</v>
      </c>
      <c r="E47" s="23">
        <v>144700268968</v>
      </c>
      <c r="F47" s="82">
        <v>767726284113</v>
      </c>
      <c r="G47" s="41">
        <f t="shared" si="5"/>
        <v>0.18847898263009305</v>
      </c>
      <c r="H47" s="41">
        <v>2021</v>
      </c>
      <c r="I47" s="41">
        <v>2006</v>
      </c>
      <c r="J47" s="18">
        <f t="shared" si="6"/>
        <v>15</v>
      </c>
      <c r="K47" s="23">
        <v>767726284113</v>
      </c>
      <c r="L47" s="18">
        <f t="shared" si="7"/>
        <v>27.366699105673661</v>
      </c>
      <c r="M47" s="30">
        <v>162020400</v>
      </c>
      <c r="N47" s="30">
        <v>1500000000</v>
      </c>
      <c r="O47" s="42">
        <f t="shared" si="8"/>
        <v>0.1080136</v>
      </c>
      <c r="P47" s="35">
        <v>44622</v>
      </c>
      <c r="Q47" s="41">
        <v>1</v>
      </c>
    </row>
    <row r="48" spans="1:17" x14ac:dyDescent="0.25">
      <c r="A48" s="87"/>
      <c r="B48" s="59">
        <v>16</v>
      </c>
      <c r="C48" s="73" t="s">
        <v>15</v>
      </c>
      <c r="D48" s="11">
        <v>2019</v>
      </c>
      <c r="E48" s="23">
        <v>1206059000000</v>
      </c>
      <c r="F48" s="82">
        <v>2896950000000</v>
      </c>
      <c r="G48" s="41">
        <f t="shared" si="5"/>
        <v>0.41632026786793008</v>
      </c>
      <c r="H48" s="41">
        <v>2019</v>
      </c>
      <c r="I48" s="41">
        <v>1929</v>
      </c>
      <c r="J48" s="18">
        <f t="shared" si="6"/>
        <v>90</v>
      </c>
      <c r="K48" s="23">
        <v>2896950000000</v>
      </c>
      <c r="L48" s="18">
        <f t="shared" si="7"/>
        <v>28.694679575333129</v>
      </c>
      <c r="M48" s="30">
        <v>383849000000000</v>
      </c>
      <c r="N48" s="30">
        <v>2107000000000000</v>
      </c>
      <c r="O48" s="42">
        <f t="shared" si="8"/>
        <v>0.1821779781680114</v>
      </c>
      <c r="P48" s="24">
        <v>0</v>
      </c>
      <c r="Q48" s="41">
        <v>0</v>
      </c>
    </row>
    <row r="49" spans="1:17" x14ac:dyDescent="0.25">
      <c r="A49" s="87"/>
      <c r="B49" s="59"/>
      <c r="C49" s="74"/>
      <c r="D49" s="11">
        <v>2020</v>
      </c>
      <c r="E49" s="23">
        <v>285617000000</v>
      </c>
      <c r="F49" s="82">
        <v>2907425000000</v>
      </c>
      <c r="G49" s="41">
        <f t="shared" si="5"/>
        <v>9.8237099839204797E-2</v>
      </c>
      <c r="H49" s="41">
        <v>2020</v>
      </c>
      <c r="I49" s="41">
        <v>1929</v>
      </c>
      <c r="J49" s="18">
        <f t="shared" si="6"/>
        <v>91</v>
      </c>
      <c r="K49" s="23">
        <v>2907425000000</v>
      </c>
      <c r="L49" s="18">
        <f t="shared" si="7"/>
        <v>28.698288925649688</v>
      </c>
      <c r="M49" s="30">
        <v>383849000000000</v>
      </c>
      <c r="N49" s="30">
        <v>2107000000000000</v>
      </c>
      <c r="O49" s="42">
        <f t="shared" si="8"/>
        <v>0.1821779781680114</v>
      </c>
      <c r="P49" s="35">
        <v>44263</v>
      </c>
      <c r="Q49" s="41">
        <v>1</v>
      </c>
    </row>
    <row r="50" spans="1:17" x14ac:dyDescent="0.25">
      <c r="A50" s="87"/>
      <c r="B50" s="59"/>
      <c r="C50" s="75"/>
      <c r="D50" s="11">
        <v>2021</v>
      </c>
      <c r="E50" s="23">
        <v>665850000000</v>
      </c>
      <c r="F50" s="82">
        <v>2922017000000</v>
      </c>
      <c r="G50" s="41">
        <f t="shared" si="5"/>
        <v>0.22787341757423041</v>
      </c>
      <c r="H50" s="41">
        <v>2021</v>
      </c>
      <c r="I50" s="41">
        <v>1929</v>
      </c>
      <c r="J50" s="18">
        <f t="shared" si="6"/>
        <v>92</v>
      </c>
      <c r="K50" s="23">
        <v>2922017000000</v>
      </c>
      <c r="L50" s="18">
        <f t="shared" si="7"/>
        <v>28.703295247173056</v>
      </c>
      <c r="M50" s="30">
        <v>383849000000000</v>
      </c>
      <c r="N50" s="30">
        <v>2107000000000000</v>
      </c>
      <c r="O50" s="42">
        <f t="shared" si="8"/>
        <v>0.1821779781680114</v>
      </c>
      <c r="P50" s="35">
        <v>44617</v>
      </c>
      <c r="Q50" s="41">
        <v>1</v>
      </c>
    </row>
    <row r="51" spans="1:17" x14ac:dyDescent="0.25">
      <c r="A51" s="87"/>
      <c r="B51" s="59">
        <v>17</v>
      </c>
      <c r="C51" s="73" t="s">
        <v>16</v>
      </c>
      <c r="D51" s="11">
        <v>2019</v>
      </c>
      <c r="E51" s="23">
        <v>2039404206764</v>
      </c>
      <c r="F51" s="82">
        <v>19037918806473</v>
      </c>
      <c r="G51" s="41">
        <f t="shared" si="5"/>
        <v>0.10712327473896942</v>
      </c>
      <c r="H51" s="41">
        <v>2019</v>
      </c>
      <c r="I51" s="41">
        <v>1977</v>
      </c>
      <c r="J51" s="18">
        <f t="shared" si="6"/>
        <v>42</v>
      </c>
      <c r="K51" s="23">
        <v>19037918806473</v>
      </c>
      <c r="L51" s="18">
        <f t="shared" si="7"/>
        <v>30.577453832934669</v>
      </c>
      <c r="M51" s="30">
        <v>3512393900</v>
      </c>
      <c r="N51" s="30">
        <v>22358699725</v>
      </c>
      <c r="O51" s="42">
        <f t="shared" si="8"/>
        <v>0.15709294114597713</v>
      </c>
      <c r="P51" s="24">
        <v>0</v>
      </c>
      <c r="Q51" s="41">
        <v>0</v>
      </c>
    </row>
    <row r="52" spans="1:17" x14ac:dyDescent="0.25">
      <c r="A52" s="87"/>
      <c r="B52" s="59"/>
      <c r="C52" s="74"/>
      <c r="D52" s="11">
        <v>2020</v>
      </c>
      <c r="E52" s="23">
        <v>2098168514645</v>
      </c>
      <c r="F52" s="82">
        <v>19777500514550</v>
      </c>
      <c r="G52" s="41">
        <f t="shared" si="5"/>
        <v>0.10608865933798915</v>
      </c>
      <c r="H52" s="41">
        <v>2020</v>
      </c>
      <c r="I52" s="41">
        <v>1977</v>
      </c>
      <c r="J52" s="18">
        <f t="shared" si="6"/>
        <v>43</v>
      </c>
      <c r="K52" s="23">
        <v>19777500514550</v>
      </c>
      <c r="L52" s="18">
        <f t="shared" si="7"/>
        <v>30.6155660698589</v>
      </c>
      <c r="M52" s="30">
        <v>3512393900</v>
      </c>
      <c r="N52" s="30">
        <v>22358699725</v>
      </c>
      <c r="O52" s="42">
        <f t="shared" si="8"/>
        <v>0.15709294114597713</v>
      </c>
      <c r="P52" s="35">
        <v>44286</v>
      </c>
      <c r="Q52" s="41">
        <v>1</v>
      </c>
    </row>
    <row r="53" spans="1:17" x14ac:dyDescent="0.25">
      <c r="A53" s="87"/>
      <c r="B53" s="59"/>
      <c r="C53" s="75"/>
      <c r="D53" s="11">
        <v>2021</v>
      </c>
      <c r="E53" s="23">
        <v>1211052647953</v>
      </c>
      <c r="F53" s="82">
        <v>19917653265528</v>
      </c>
      <c r="G53" s="41">
        <f t="shared" si="5"/>
        <v>6.0802978734899468E-2</v>
      </c>
      <c r="H53" s="41">
        <v>2021</v>
      </c>
      <c r="I53" s="41">
        <v>1977</v>
      </c>
      <c r="J53" s="18">
        <f t="shared" si="6"/>
        <v>44</v>
      </c>
      <c r="K53" s="23">
        <v>19917653265528</v>
      </c>
      <c r="L53" s="18">
        <f t="shared" si="7"/>
        <v>30.622627553189677</v>
      </c>
      <c r="M53" s="30">
        <v>3507450600</v>
      </c>
      <c r="N53" s="30">
        <v>22358699725</v>
      </c>
      <c r="O53" s="42">
        <f t="shared" si="8"/>
        <v>0.1568718504716177</v>
      </c>
      <c r="P53" s="35">
        <v>44651</v>
      </c>
      <c r="Q53" s="41">
        <v>1</v>
      </c>
    </row>
    <row r="54" spans="1:17" x14ac:dyDescent="0.25">
      <c r="A54" s="87"/>
      <c r="B54" s="59">
        <v>18</v>
      </c>
      <c r="C54" s="73" t="s">
        <v>17</v>
      </c>
      <c r="D54" s="11">
        <v>2019</v>
      </c>
      <c r="E54" s="23">
        <v>-1224172995</v>
      </c>
      <c r="F54" s="82">
        <v>43083855372</v>
      </c>
      <c r="G54" s="41">
        <f t="shared" si="5"/>
        <v>-2.8413729097131461E-2</v>
      </c>
      <c r="H54" s="41">
        <v>2019</v>
      </c>
      <c r="I54" s="41">
        <v>2000</v>
      </c>
      <c r="J54" s="18">
        <f t="shared" si="6"/>
        <v>19</v>
      </c>
      <c r="K54" s="23">
        <v>43083855372</v>
      </c>
      <c r="L54" s="18">
        <f t="shared" si="7"/>
        <v>24.486414178545076</v>
      </c>
      <c r="M54" s="30">
        <v>150000000</v>
      </c>
      <c r="N54" s="30">
        <v>410000000</v>
      </c>
      <c r="O54" s="42">
        <f t="shared" si="8"/>
        <v>0.36585365853658536</v>
      </c>
      <c r="P54" s="24">
        <v>0</v>
      </c>
      <c r="Q54" s="41">
        <v>0</v>
      </c>
    </row>
    <row r="55" spans="1:17" x14ac:dyDescent="0.25">
      <c r="A55" s="87"/>
      <c r="B55" s="59"/>
      <c r="C55" s="74"/>
      <c r="D55" s="11">
        <v>2020</v>
      </c>
      <c r="E55" s="23">
        <v>224178000</v>
      </c>
      <c r="F55" s="82">
        <v>98191212000</v>
      </c>
      <c r="G55" s="41">
        <f t="shared" si="5"/>
        <v>2.283076004805807E-3</v>
      </c>
      <c r="H55" s="41">
        <v>2020</v>
      </c>
      <c r="I55" s="41">
        <v>2000</v>
      </c>
      <c r="J55" s="18">
        <f t="shared" si="6"/>
        <v>20</v>
      </c>
      <c r="K55" s="23">
        <v>98191212000</v>
      </c>
      <c r="L55" s="18">
        <f t="shared" si="7"/>
        <v>25.310182557467257</v>
      </c>
      <c r="M55" s="30">
        <v>150000000</v>
      </c>
      <c r="N55" s="30">
        <v>410000000</v>
      </c>
      <c r="O55" s="42">
        <f t="shared" si="8"/>
        <v>0.36585365853658536</v>
      </c>
      <c r="P55" s="35">
        <v>44340</v>
      </c>
      <c r="Q55" s="41">
        <v>0</v>
      </c>
    </row>
    <row r="56" spans="1:17" x14ac:dyDescent="0.25">
      <c r="A56" s="87"/>
      <c r="B56" s="59"/>
      <c r="C56" s="75"/>
      <c r="D56" s="11">
        <v>2021</v>
      </c>
      <c r="E56" s="23">
        <v>1680076000</v>
      </c>
      <c r="F56" s="82">
        <v>163913597000</v>
      </c>
      <c r="G56" s="41">
        <f t="shared" si="5"/>
        <v>1.0249765917832918E-2</v>
      </c>
      <c r="H56" s="41">
        <v>2021</v>
      </c>
      <c r="I56" s="41">
        <v>2000</v>
      </c>
      <c r="J56" s="18">
        <f t="shared" si="6"/>
        <v>21</v>
      </c>
      <c r="K56" s="23">
        <v>163913597000</v>
      </c>
      <c r="L56" s="18">
        <f t="shared" si="7"/>
        <v>25.822605278376692</v>
      </c>
      <c r="M56" s="30">
        <v>150000000</v>
      </c>
      <c r="N56" s="30">
        <v>410000000</v>
      </c>
      <c r="O56" s="42">
        <f t="shared" si="8"/>
        <v>0.36585365853658536</v>
      </c>
      <c r="P56" s="35">
        <v>44687</v>
      </c>
      <c r="Q56" s="41">
        <v>0</v>
      </c>
    </row>
    <row r="57" spans="1:17" x14ac:dyDescent="0.25">
      <c r="A57" s="87"/>
      <c r="B57" s="59">
        <v>19</v>
      </c>
      <c r="C57" s="73" t="s">
        <v>18</v>
      </c>
      <c r="D57" s="11">
        <v>2019</v>
      </c>
      <c r="E57" s="23">
        <v>-10257599104</v>
      </c>
      <c r="F57" s="82">
        <v>124735506556</v>
      </c>
      <c r="G57" s="41">
        <f t="shared" si="5"/>
        <v>-8.2234797350142247E-2</v>
      </c>
      <c r="H57" s="41">
        <v>2019</v>
      </c>
      <c r="I57" s="41">
        <v>2014</v>
      </c>
      <c r="J57" s="18">
        <f t="shared" si="6"/>
        <v>5</v>
      </c>
      <c r="K57" s="23">
        <v>124735506556</v>
      </c>
      <c r="L57" s="18">
        <f t="shared" si="7"/>
        <v>25.549461384916807</v>
      </c>
      <c r="M57" s="30">
        <v>815021157</v>
      </c>
      <c r="N57" s="30">
        <v>1166666700</v>
      </c>
      <c r="O57" s="42">
        <f t="shared" si="8"/>
        <v>0.69858954318315591</v>
      </c>
      <c r="P57" s="24">
        <v>0</v>
      </c>
      <c r="Q57" s="41">
        <v>0</v>
      </c>
    </row>
    <row r="58" spans="1:17" x14ac:dyDescent="0.25">
      <c r="A58" s="87"/>
      <c r="B58" s="59"/>
      <c r="C58" s="74"/>
      <c r="D58" s="11">
        <v>2020</v>
      </c>
      <c r="E58" s="23">
        <v>-15957991606</v>
      </c>
      <c r="F58" s="82">
        <v>103351122210</v>
      </c>
      <c r="G58" s="41">
        <f t="shared" si="5"/>
        <v>-0.15440559584418276</v>
      </c>
      <c r="H58" s="41">
        <v>2020</v>
      </c>
      <c r="I58" s="41">
        <v>2014</v>
      </c>
      <c r="J58" s="18">
        <f t="shared" si="6"/>
        <v>6</v>
      </c>
      <c r="K58" s="23">
        <v>103351122210</v>
      </c>
      <c r="L58" s="18">
        <f t="shared" si="7"/>
        <v>25.361397981360664</v>
      </c>
      <c r="M58" s="30">
        <v>815021157</v>
      </c>
      <c r="N58" s="30">
        <v>1166666700</v>
      </c>
      <c r="O58" s="42">
        <f t="shared" si="8"/>
        <v>0.69858954318315591</v>
      </c>
      <c r="P58" s="35">
        <v>44349</v>
      </c>
      <c r="Q58" s="41">
        <v>0</v>
      </c>
    </row>
    <row r="59" spans="1:17" x14ac:dyDescent="0.25">
      <c r="A59" s="87"/>
      <c r="B59" s="59"/>
      <c r="C59" s="75"/>
      <c r="D59" s="11">
        <v>2021</v>
      </c>
      <c r="E59" s="23">
        <v>1278943527</v>
      </c>
      <c r="F59" s="82">
        <v>108995625626</v>
      </c>
      <c r="G59" s="41">
        <f t="shared" si="5"/>
        <v>1.1733897756488667E-2</v>
      </c>
      <c r="H59" s="41">
        <v>2021</v>
      </c>
      <c r="I59" s="41">
        <v>2014</v>
      </c>
      <c r="J59" s="18">
        <f t="shared" si="6"/>
        <v>7</v>
      </c>
      <c r="K59" s="23">
        <v>108995625626</v>
      </c>
      <c r="L59" s="18">
        <f t="shared" si="7"/>
        <v>25.41457358649869</v>
      </c>
      <c r="M59" s="30">
        <v>815021157</v>
      </c>
      <c r="N59" s="30">
        <v>1166666700</v>
      </c>
      <c r="O59" s="42">
        <f t="shared" si="8"/>
        <v>0.69858954318315591</v>
      </c>
      <c r="P59" s="35">
        <v>44690</v>
      </c>
      <c r="Q59" s="41">
        <v>0</v>
      </c>
    </row>
    <row r="60" spans="1:17" x14ac:dyDescent="0.25">
      <c r="A60" s="87"/>
      <c r="B60" s="59">
        <v>20</v>
      </c>
      <c r="C60" s="73" t="s">
        <v>19</v>
      </c>
      <c r="D60" s="11">
        <v>2019</v>
      </c>
      <c r="E60" s="23">
        <v>-25762573884</v>
      </c>
      <c r="F60" s="82">
        <v>763492320252</v>
      </c>
      <c r="G60" s="41">
        <f t="shared" si="5"/>
        <v>-3.3743068791440817E-2</v>
      </c>
      <c r="H60" s="41">
        <v>2019</v>
      </c>
      <c r="I60" s="41">
        <v>1974</v>
      </c>
      <c r="J60" s="18">
        <f t="shared" si="6"/>
        <v>45</v>
      </c>
      <c r="K60" s="23">
        <v>763492320252</v>
      </c>
      <c r="L60" s="18">
        <f t="shared" si="7"/>
        <v>27.361168902945472</v>
      </c>
      <c r="M60" s="30">
        <v>82420500</v>
      </c>
      <c r="N60" s="30">
        <v>1440000000</v>
      </c>
      <c r="O60" s="42">
        <f t="shared" si="8"/>
        <v>5.723645833333333E-2</v>
      </c>
      <c r="P60" s="24">
        <v>0</v>
      </c>
      <c r="Q60" s="41">
        <v>0</v>
      </c>
    </row>
    <row r="61" spans="1:17" x14ac:dyDescent="0.25">
      <c r="A61" s="87"/>
      <c r="B61" s="59"/>
      <c r="C61" s="74"/>
      <c r="D61" s="11">
        <v>2020</v>
      </c>
      <c r="E61" s="23">
        <v>-52304824027</v>
      </c>
      <c r="F61" s="82">
        <v>765375539783</v>
      </c>
      <c r="G61" s="41">
        <f t="shared" si="5"/>
        <v>-6.8338771372063331E-2</v>
      </c>
      <c r="H61" s="41">
        <v>2020</v>
      </c>
      <c r="I61" s="41">
        <v>1974</v>
      </c>
      <c r="J61" s="18">
        <f t="shared" si="6"/>
        <v>46</v>
      </c>
      <c r="K61" s="23">
        <v>765375539783</v>
      </c>
      <c r="L61" s="18">
        <f t="shared" si="7"/>
        <v>27.363632451997262</v>
      </c>
      <c r="M61" s="30">
        <v>55076000</v>
      </c>
      <c r="N61" s="30">
        <v>1440000000</v>
      </c>
      <c r="O61" s="86">
        <f t="shared" si="8"/>
        <v>3.8247222222222224E-2</v>
      </c>
      <c r="P61" s="35">
        <v>44341</v>
      </c>
      <c r="Q61" s="41">
        <v>0</v>
      </c>
    </row>
    <row r="62" spans="1:17" x14ac:dyDescent="0.25">
      <c r="A62" s="87"/>
      <c r="B62" s="59"/>
      <c r="C62" s="75"/>
      <c r="D62" s="11">
        <v>2021</v>
      </c>
      <c r="E62" s="23">
        <v>-82495584993</v>
      </c>
      <c r="F62" s="82">
        <v>707396790275</v>
      </c>
      <c r="G62" s="41">
        <f t="shared" si="5"/>
        <v>-0.11661854581066151</v>
      </c>
      <c r="H62" s="41">
        <v>2021</v>
      </c>
      <c r="I62" s="41">
        <v>1974</v>
      </c>
      <c r="J62" s="18">
        <f t="shared" si="6"/>
        <v>47</v>
      </c>
      <c r="K62" s="23">
        <v>707396790275</v>
      </c>
      <c r="L62" s="18">
        <f t="shared" si="7"/>
        <v>27.284857576352394</v>
      </c>
      <c r="M62" s="30">
        <v>59033600</v>
      </c>
      <c r="N62" s="30">
        <v>1440000000</v>
      </c>
      <c r="O62" s="42">
        <f t="shared" si="8"/>
        <v>4.0995555555555556E-2</v>
      </c>
      <c r="P62" s="35">
        <v>44679</v>
      </c>
      <c r="Q62" s="41">
        <v>1</v>
      </c>
    </row>
    <row r="63" spans="1:17" x14ac:dyDescent="0.25">
      <c r="A63" s="87"/>
      <c r="B63" s="59">
        <v>21</v>
      </c>
      <c r="C63" s="73" t="s">
        <v>20</v>
      </c>
      <c r="D63" s="11">
        <v>2019</v>
      </c>
      <c r="E63" s="23">
        <v>-160987619452</v>
      </c>
      <c r="F63" s="82">
        <v>3255607109573</v>
      </c>
      <c r="G63" s="41">
        <f t="shared" si="5"/>
        <v>-4.944933895082778E-2</v>
      </c>
      <c r="H63" s="41">
        <v>2019</v>
      </c>
      <c r="I63" s="41">
        <v>2008</v>
      </c>
      <c r="J63" s="18">
        <f t="shared" si="6"/>
        <v>11</v>
      </c>
      <c r="K63" s="23">
        <v>3255607109573</v>
      </c>
      <c r="L63" s="18">
        <f t="shared" si="7"/>
        <v>28.811399890194984</v>
      </c>
      <c r="M63" s="30">
        <v>2850000000</v>
      </c>
      <c r="N63" s="30">
        <v>18850000000</v>
      </c>
      <c r="O63" s="42">
        <f t="shared" si="8"/>
        <v>0.15119363395225463</v>
      </c>
      <c r="P63" s="24">
        <v>0</v>
      </c>
      <c r="Q63" s="41">
        <v>0</v>
      </c>
    </row>
    <row r="64" spans="1:17" x14ac:dyDescent="0.25">
      <c r="A64" s="87"/>
      <c r="B64" s="59"/>
      <c r="C64" s="74"/>
      <c r="D64" s="11">
        <v>2020</v>
      </c>
      <c r="E64" s="23">
        <v>26500634368</v>
      </c>
      <c r="F64" s="82">
        <v>3401723398441</v>
      </c>
      <c r="G64" s="41">
        <f t="shared" si="5"/>
        <v>7.7903554357609331E-3</v>
      </c>
      <c r="H64" s="41">
        <v>2020</v>
      </c>
      <c r="I64" s="41">
        <v>2008</v>
      </c>
      <c r="J64" s="18">
        <f t="shared" si="6"/>
        <v>12</v>
      </c>
      <c r="K64" s="23">
        <v>3401723398441</v>
      </c>
      <c r="L64" s="18">
        <f t="shared" si="7"/>
        <v>28.855303301023842</v>
      </c>
      <c r="M64" s="30">
        <v>2850000000</v>
      </c>
      <c r="N64" s="30">
        <v>18850000000</v>
      </c>
      <c r="O64" s="42">
        <f t="shared" si="8"/>
        <v>0.15119363395225463</v>
      </c>
      <c r="P64" s="35">
        <v>44286</v>
      </c>
      <c r="Q64" s="41">
        <v>1</v>
      </c>
    </row>
    <row r="65" spans="1:17" x14ac:dyDescent="0.25">
      <c r="A65" s="87"/>
      <c r="B65" s="59"/>
      <c r="C65" s="75"/>
      <c r="D65" s="11">
        <v>2021</v>
      </c>
      <c r="E65" s="23">
        <v>214824068625</v>
      </c>
      <c r="F65" s="82">
        <v>3731907652769</v>
      </c>
      <c r="G65" s="41">
        <f t="shared" si="5"/>
        <v>5.7564143760525502E-2</v>
      </c>
      <c r="H65" s="41">
        <v>2021</v>
      </c>
      <c r="I65" s="41">
        <v>2008</v>
      </c>
      <c r="J65" s="18">
        <f t="shared" si="6"/>
        <v>13</v>
      </c>
      <c r="K65" s="23">
        <v>3731907652769</v>
      </c>
      <c r="L65" s="18">
        <f t="shared" si="7"/>
        <v>28.947940653904649</v>
      </c>
      <c r="M65" s="30">
        <v>2850000000</v>
      </c>
      <c r="N65" s="30">
        <v>18850000000</v>
      </c>
      <c r="O65" s="42">
        <f t="shared" si="8"/>
        <v>0.15119363395225463</v>
      </c>
      <c r="P65" s="35">
        <v>44648</v>
      </c>
      <c r="Q65" s="41">
        <v>1</v>
      </c>
    </row>
    <row r="66" spans="1:17" x14ac:dyDescent="0.25">
      <c r="A66" s="87"/>
      <c r="B66" s="59">
        <v>22</v>
      </c>
      <c r="C66" s="73" t="s">
        <v>21</v>
      </c>
      <c r="D66" s="11">
        <v>2019</v>
      </c>
      <c r="E66" s="23">
        <v>236518557420</v>
      </c>
      <c r="F66" s="82">
        <v>4682083844951</v>
      </c>
      <c r="G66" s="41">
        <f t="shared" si="5"/>
        <v>5.0515660388067068E-2</v>
      </c>
      <c r="H66" s="41">
        <v>2019</v>
      </c>
      <c r="I66" s="41">
        <v>1995</v>
      </c>
      <c r="J66" s="18">
        <f t="shared" si="6"/>
        <v>24</v>
      </c>
      <c r="K66" s="23">
        <v>4682083844951</v>
      </c>
      <c r="L66" s="18">
        <f t="shared" si="7"/>
        <v>29.174764392771777</v>
      </c>
      <c r="M66" s="30">
        <v>1583799981</v>
      </c>
      <c r="N66" s="30">
        <v>6186488888</v>
      </c>
      <c r="O66" s="86">
        <f t="shared" si="8"/>
        <v>0.25600950873315464</v>
      </c>
      <c r="P66" s="24">
        <v>0</v>
      </c>
      <c r="Q66" s="41">
        <v>0</v>
      </c>
    </row>
    <row r="67" spans="1:17" x14ac:dyDescent="0.25">
      <c r="A67" s="87"/>
      <c r="B67" s="59"/>
      <c r="C67" s="74"/>
      <c r="D67" s="11">
        <v>2020</v>
      </c>
      <c r="E67" s="23">
        <v>168610282478</v>
      </c>
      <c r="F67" s="82">
        <v>4452166671985</v>
      </c>
      <c r="G67" s="41">
        <f t="shared" ref="G67:G80" si="9">(E67/F67)*100%</f>
        <v>3.7871511760548052E-2</v>
      </c>
      <c r="H67" s="41">
        <v>2020</v>
      </c>
      <c r="I67" s="41">
        <v>1995</v>
      </c>
      <c r="J67" s="18">
        <f t="shared" ref="J67:J80" si="10">H67-I67</f>
        <v>25</v>
      </c>
      <c r="K67" s="23">
        <v>4452166671985</v>
      </c>
      <c r="L67" s="18">
        <f t="shared" ref="L67:L80" si="11">LN(K67)</f>
        <v>29.124411986193863</v>
      </c>
      <c r="M67" s="30">
        <v>1063613966</v>
      </c>
      <c r="N67" s="30">
        <v>6186488888</v>
      </c>
      <c r="O67" s="86">
        <f t="shared" si="8"/>
        <v>0.17192530129054359</v>
      </c>
      <c r="P67" s="35">
        <v>44285</v>
      </c>
      <c r="Q67" s="41">
        <v>1</v>
      </c>
    </row>
    <row r="68" spans="1:17" x14ac:dyDescent="0.25">
      <c r="A68" s="87"/>
      <c r="B68" s="59"/>
      <c r="C68" s="75"/>
      <c r="D68" s="11">
        <v>2021</v>
      </c>
      <c r="E68" s="23">
        <v>281340682456</v>
      </c>
      <c r="F68" s="82">
        <v>4191284422677</v>
      </c>
      <c r="G68" s="41">
        <f t="shared" si="9"/>
        <v>6.7125170731387851E-2</v>
      </c>
      <c r="H68" s="41">
        <v>2021</v>
      </c>
      <c r="I68" s="41">
        <v>1995</v>
      </c>
      <c r="J68" s="18">
        <f t="shared" si="10"/>
        <v>26</v>
      </c>
      <c r="K68" s="23">
        <v>4191284422677</v>
      </c>
      <c r="L68" s="18">
        <f t="shared" si="11"/>
        <v>29.064028347678988</v>
      </c>
      <c r="M68" s="30">
        <v>760927466</v>
      </c>
      <c r="N68" s="30">
        <v>6186488888</v>
      </c>
      <c r="O68" s="86">
        <f t="shared" si="8"/>
        <v>0.12299827572243431</v>
      </c>
      <c r="P68" s="35">
        <v>44627</v>
      </c>
      <c r="Q68" s="41">
        <v>1</v>
      </c>
    </row>
    <row r="69" spans="1:17" x14ac:dyDescent="0.25">
      <c r="A69" s="87"/>
      <c r="B69" s="59">
        <v>23</v>
      </c>
      <c r="C69" s="73" t="s">
        <v>22</v>
      </c>
      <c r="D69" s="11">
        <v>2019</v>
      </c>
      <c r="E69" s="23">
        <v>957169058</v>
      </c>
      <c r="F69" s="82">
        <v>1820383352811</v>
      </c>
      <c r="G69" s="41">
        <f t="shared" si="9"/>
        <v>5.2580631245718575E-4</v>
      </c>
      <c r="H69" s="41">
        <v>2019</v>
      </c>
      <c r="I69" s="41">
        <v>1973</v>
      </c>
      <c r="J69" s="18">
        <f t="shared" si="10"/>
        <v>46</v>
      </c>
      <c r="K69" s="23">
        <v>1820383352811</v>
      </c>
      <c r="L69" s="18">
        <f t="shared" si="11"/>
        <v>28.230068228249788</v>
      </c>
      <c r="M69" s="30">
        <v>258672904</v>
      </c>
      <c r="N69" s="30">
        <v>1726003217</v>
      </c>
      <c r="O69" s="42">
        <f t="shared" si="8"/>
        <v>0.14986814708816384</v>
      </c>
      <c r="P69" s="24">
        <v>0</v>
      </c>
      <c r="Q69" s="41">
        <v>0</v>
      </c>
    </row>
    <row r="70" spans="1:17" x14ac:dyDescent="0.25">
      <c r="A70" s="87"/>
      <c r="B70" s="59"/>
      <c r="C70" s="74"/>
      <c r="D70" s="11">
        <v>2020</v>
      </c>
      <c r="E70" s="23">
        <v>5415741808</v>
      </c>
      <c r="F70" s="82">
        <v>1768660546754</v>
      </c>
      <c r="G70" s="41">
        <f t="shared" si="9"/>
        <v>3.0620583570654309E-3</v>
      </c>
      <c r="H70" s="41">
        <v>2020</v>
      </c>
      <c r="I70" s="41">
        <v>1973</v>
      </c>
      <c r="J70" s="18">
        <f t="shared" si="10"/>
        <v>47</v>
      </c>
      <c r="K70" s="23">
        <v>1768660546754</v>
      </c>
      <c r="L70" s="18">
        <f t="shared" si="11"/>
        <v>28.201243622785679</v>
      </c>
      <c r="M70" s="30">
        <v>258672904</v>
      </c>
      <c r="N70" s="30">
        <v>1726003217</v>
      </c>
      <c r="O70" s="42">
        <f t="shared" si="8"/>
        <v>0.14986814708816384</v>
      </c>
      <c r="P70" s="35">
        <v>44347</v>
      </c>
      <c r="Q70" s="41">
        <v>0</v>
      </c>
    </row>
    <row r="71" spans="1:17" x14ac:dyDescent="0.25">
      <c r="A71" s="87"/>
      <c r="B71" s="59"/>
      <c r="C71" s="75"/>
      <c r="D71" s="11">
        <v>2021</v>
      </c>
      <c r="E71" s="23">
        <v>29707421605</v>
      </c>
      <c r="F71" s="82">
        <v>1970428120056</v>
      </c>
      <c r="G71" s="41">
        <f t="shared" si="9"/>
        <v>1.5076632992913088E-2</v>
      </c>
      <c r="H71" s="41">
        <v>2021</v>
      </c>
      <c r="I71" s="41">
        <v>1973</v>
      </c>
      <c r="J71" s="18">
        <f t="shared" si="10"/>
        <v>48</v>
      </c>
      <c r="K71" s="23">
        <v>1970428120056</v>
      </c>
      <c r="L71" s="18">
        <f t="shared" si="11"/>
        <v>28.309271954893294</v>
      </c>
      <c r="M71" s="30">
        <v>258672904</v>
      </c>
      <c r="N71" s="30">
        <v>1726003217</v>
      </c>
      <c r="O71" s="42">
        <f t="shared" si="8"/>
        <v>0.14986814708816384</v>
      </c>
      <c r="P71" s="35">
        <v>44678</v>
      </c>
      <c r="Q71" s="41">
        <v>1</v>
      </c>
    </row>
    <row r="72" spans="1:17" x14ac:dyDescent="0.25">
      <c r="A72" s="87"/>
      <c r="B72" s="59">
        <v>24</v>
      </c>
      <c r="C72" s="73" t="s">
        <v>23</v>
      </c>
      <c r="D72" s="11">
        <v>2019</v>
      </c>
      <c r="E72" s="23">
        <v>44943627900</v>
      </c>
      <c r="F72" s="82">
        <v>790845543826</v>
      </c>
      <c r="G72" s="41">
        <f t="shared" si="9"/>
        <v>5.6829842756107626E-2</v>
      </c>
      <c r="H72" s="41">
        <v>2019</v>
      </c>
      <c r="I72" s="41">
        <v>1976</v>
      </c>
      <c r="J72" s="18">
        <f t="shared" si="10"/>
        <v>43</v>
      </c>
      <c r="K72" s="23">
        <v>790845543826</v>
      </c>
      <c r="L72" s="18">
        <f t="shared" si="11"/>
        <v>27.396368518676066</v>
      </c>
      <c r="M72" s="30">
        <v>35364406</v>
      </c>
      <c r="N72" s="30">
        <v>690740500</v>
      </c>
      <c r="O72" s="42">
        <f t="shared" si="8"/>
        <v>5.1197817414788911E-2</v>
      </c>
      <c r="P72" s="24">
        <v>0</v>
      </c>
      <c r="Q72" s="41">
        <v>0</v>
      </c>
    </row>
    <row r="73" spans="1:17" x14ac:dyDescent="0.25">
      <c r="A73" s="87"/>
      <c r="B73" s="59"/>
      <c r="C73" s="74"/>
      <c r="D73" s="11">
        <v>2020</v>
      </c>
      <c r="E73" s="23">
        <v>42520246722</v>
      </c>
      <c r="F73" s="82">
        <v>773863042440</v>
      </c>
      <c r="G73" s="41">
        <f t="shared" si="9"/>
        <v>5.4945441751466928E-2</v>
      </c>
      <c r="H73" s="41">
        <v>2020</v>
      </c>
      <c r="I73" s="41">
        <v>1976</v>
      </c>
      <c r="J73" s="18">
        <f t="shared" si="10"/>
        <v>44</v>
      </c>
      <c r="K73" s="23">
        <v>773863042440</v>
      </c>
      <c r="L73" s="18">
        <f t="shared" si="11"/>
        <v>27.374660747127098</v>
      </c>
      <c r="M73" s="30">
        <v>35364406</v>
      </c>
      <c r="N73" s="30">
        <v>690740500</v>
      </c>
      <c r="O73" s="42">
        <f t="shared" si="8"/>
        <v>5.1197817414788911E-2</v>
      </c>
      <c r="P73" s="35">
        <v>44279</v>
      </c>
      <c r="Q73" s="41">
        <v>1</v>
      </c>
    </row>
    <row r="74" spans="1:17" x14ac:dyDescent="0.25">
      <c r="A74" s="87"/>
      <c r="B74" s="59"/>
      <c r="C74" s="75"/>
      <c r="D74" s="11">
        <v>2021</v>
      </c>
      <c r="E74" s="23">
        <v>84524160228</v>
      </c>
      <c r="F74" s="82">
        <v>889125250792</v>
      </c>
      <c r="G74" s="41">
        <f t="shared" si="9"/>
        <v>9.5064401953165761E-2</v>
      </c>
      <c r="H74" s="41">
        <v>2021</v>
      </c>
      <c r="I74" s="41">
        <v>1976</v>
      </c>
      <c r="J74" s="18">
        <f t="shared" si="10"/>
        <v>45</v>
      </c>
      <c r="K74" s="23">
        <v>889125250792</v>
      </c>
      <c r="L74" s="18">
        <f t="shared" si="11"/>
        <v>27.513503952066127</v>
      </c>
      <c r="M74" s="30">
        <v>142696242</v>
      </c>
      <c r="N74" s="30">
        <v>690740500</v>
      </c>
      <c r="O74" s="42">
        <f t="shared" si="8"/>
        <v>0.20658444379618685</v>
      </c>
      <c r="P74" s="35">
        <v>44769</v>
      </c>
      <c r="Q74" s="41">
        <v>0</v>
      </c>
    </row>
    <row r="75" spans="1:17" x14ac:dyDescent="0.25">
      <c r="A75" s="89"/>
      <c r="B75" s="59">
        <v>25</v>
      </c>
      <c r="C75" s="73" t="s">
        <v>24</v>
      </c>
      <c r="D75" s="11">
        <v>2019</v>
      </c>
      <c r="E75" s="23">
        <v>482590522840</v>
      </c>
      <c r="F75" s="82">
        <v>2881563083954</v>
      </c>
      <c r="G75" s="41">
        <f t="shared" si="9"/>
        <v>0.16747525866336505</v>
      </c>
      <c r="H75" s="41">
        <v>2019</v>
      </c>
      <c r="I75" s="41">
        <v>1972</v>
      </c>
      <c r="J75" s="18">
        <f t="shared" si="10"/>
        <v>47</v>
      </c>
      <c r="K75" s="23">
        <v>2881563083954</v>
      </c>
      <c r="L75" s="18">
        <f t="shared" si="11"/>
        <v>28.689354000331711</v>
      </c>
      <c r="M75" s="30">
        <v>523655100</v>
      </c>
      <c r="N75" s="30">
        <v>1310000000</v>
      </c>
      <c r="O75" s="42">
        <f t="shared" si="8"/>
        <v>0.39973671755725193</v>
      </c>
      <c r="P75" s="24">
        <v>0</v>
      </c>
      <c r="Q75" s="41">
        <v>0</v>
      </c>
    </row>
    <row r="76" spans="1:17" x14ac:dyDescent="0.25">
      <c r="A76" s="87"/>
      <c r="B76" s="59"/>
      <c r="C76" s="74"/>
      <c r="D76" s="11">
        <v>2020</v>
      </c>
      <c r="E76" s="23">
        <v>628628897549</v>
      </c>
      <c r="F76" s="82">
        <v>3448995059882</v>
      </c>
      <c r="G76" s="41">
        <f t="shared" si="9"/>
        <v>0.18226436589054065</v>
      </c>
      <c r="H76" s="41">
        <v>2020</v>
      </c>
      <c r="I76" s="41">
        <v>1972</v>
      </c>
      <c r="J76" s="18">
        <f t="shared" si="10"/>
        <v>48</v>
      </c>
      <c r="K76" s="23">
        <v>3448995059882</v>
      </c>
      <c r="L76" s="18">
        <f t="shared" si="11"/>
        <v>28.869104017548796</v>
      </c>
      <c r="M76" s="30">
        <v>523655100</v>
      </c>
      <c r="N76" s="30">
        <v>1310000000</v>
      </c>
      <c r="O76" s="42">
        <f t="shared" si="8"/>
        <v>0.39973671755725193</v>
      </c>
      <c r="P76" s="35">
        <v>44348</v>
      </c>
      <c r="Q76" s="41">
        <v>0</v>
      </c>
    </row>
    <row r="77" spans="1:17" x14ac:dyDescent="0.25">
      <c r="A77" s="87"/>
      <c r="B77" s="59"/>
      <c r="C77" s="75"/>
      <c r="D77" s="11">
        <v>2021</v>
      </c>
      <c r="E77" s="23">
        <v>617573766863</v>
      </c>
      <c r="F77" s="82">
        <v>3919243683748</v>
      </c>
      <c r="G77" s="41">
        <f t="shared" si="9"/>
        <v>0.15757473040625275</v>
      </c>
      <c r="H77" s="41">
        <v>2021</v>
      </c>
      <c r="I77" s="41">
        <v>1972</v>
      </c>
      <c r="J77" s="18">
        <f t="shared" si="10"/>
        <v>49</v>
      </c>
      <c r="K77" s="23">
        <v>3919243683748</v>
      </c>
      <c r="L77" s="18">
        <f t="shared" si="11"/>
        <v>28.996919813296635</v>
      </c>
      <c r="M77" s="30">
        <v>523655100</v>
      </c>
      <c r="N77" s="30">
        <v>1310000000</v>
      </c>
      <c r="O77" s="42">
        <f t="shared" si="8"/>
        <v>0.39973671755725193</v>
      </c>
      <c r="P77" s="35">
        <v>44690</v>
      </c>
      <c r="Q77" s="41">
        <v>0</v>
      </c>
    </row>
    <row r="78" spans="1:17" ht="15.75" customHeight="1" x14ac:dyDescent="0.25">
      <c r="A78" s="87"/>
      <c r="B78" s="59">
        <v>26</v>
      </c>
      <c r="C78" s="73" t="s">
        <v>25</v>
      </c>
      <c r="D78" s="11">
        <v>2019</v>
      </c>
      <c r="E78" s="23">
        <v>1030191000000</v>
      </c>
      <c r="F78" s="82">
        <v>6608422000000</v>
      </c>
      <c r="G78" s="41">
        <f t="shared" si="9"/>
        <v>0.15589061957605008</v>
      </c>
      <c r="H78" s="41">
        <v>2019</v>
      </c>
      <c r="I78" s="41">
        <v>1971</v>
      </c>
      <c r="J78" s="18">
        <f t="shared" si="10"/>
        <v>48</v>
      </c>
      <c r="K78" s="23">
        <v>6608422000000</v>
      </c>
      <c r="L78" s="18">
        <f t="shared" si="11"/>
        <v>29.519366012093606</v>
      </c>
      <c r="M78" s="30">
        <v>3189276280000000</v>
      </c>
      <c r="N78" s="30">
        <v>1.1553528E+16</v>
      </c>
      <c r="O78" s="42">
        <f t="shared" si="8"/>
        <v>0.27604349770909803</v>
      </c>
      <c r="P78" s="24">
        <v>0</v>
      </c>
      <c r="Q78" s="41">
        <v>0</v>
      </c>
    </row>
    <row r="79" spans="1:17" ht="14.25" customHeight="1" x14ac:dyDescent="0.25">
      <c r="A79" s="87"/>
      <c r="B79" s="59"/>
      <c r="C79" s="74"/>
      <c r="D79" s="11">
        <v>2020</v>
      </c>
      <c r="E79" s="23">
        <v>1109666000000</v>
      </c>
      <c r="F79" s="82">
        <v>8754116000000</v>
      </c>
      <c r="G79" s="41">
        <f t="shared" si="9"/>
        <v>0.12675934383323229</v>
      </c>
      <c r="H79" s="41">
        <v>2020</v>
      </c>
      <c r="I79" s="41">
        <v>1971</v>
      </c>
      <c r="J79" s="18">
        <f t="shared" si="10"/>
        <v>49</v>
      </c>
      <c r="K79" s="23">
        <v>8754116000000</v>
      </c>
      <c r="L79" s="18">
        <f t="shared" si="11"/>
        <v>29.800545105694674</v>
      </c>
      <c r="M79" s="30">
        <v>2360236580000000</v>
      </c>
      <c r="N79" s="30">
        <v>1.1553528E+16</v>
      </c>
      <c r="O79" s="42">
        <f>M79/N78</f>
        <v>0.2042870870265775</v>
      </c>
      <c r="P79" s="35">
        <v>44307</v>
      </c>
      <c r="Q79" s="41">
        <v>1</v>
      </c>
    </row>
    <row r="80" spans="1:17" x14ac:dyDescent="0.25">
      <c r="A80" s="87"/>
      <c r="B80" s="59"/>
      <c r="C80" s="75"/>
      <c r="D80" s="11">
        <v>2021</v>
      </c>
      <c r="E80" s="23">
        <v>1276793000000</v>
      </c>
      <c r="F80" s="82">
        <v>7406856000000</v>
      </c>
      <c r="G80" s="41">
        <f t="shared" si="9"/>
        <v>0.1723798869587852</v>
      </c>
      <c r="H80" s="41">
        <v>2021</v>
      </c>
      <c r="I80" s="41">
        <v>1971</v>
      </c>
      <c r="J80" s="18">
        <f t="shared" si="10"/>
        <v>50</v>
      </c>
      <c r="K80" s="23">
        <v>7406856000000</v>
      </c>
      <c r="L80" s="18">
        <f t="shared" si="11"/>
        <v>29.633427173701463</v>
      </c>
      <c r="M80" s="30">
        <v>2326905980000000</v>
      </c>
      <c r="N80" s="30">
        <v>1.1553528E+16</v>
      </c>
      <c r="O80" s="42">
        <f>(M80/N80)</f>
        <v>0.20140220199405756</v>
      </c>
      <c r="P80" s="35">
        <v>44651</v>
      </c>
      <c r="Q80" s="41">
        <v>1</v>
      </c>
    </row>
    <row r="81" spans="1:15" x14ac:dyDescent="0.25">
      <c r="A81" s="87"/>
      <c r="B81" s="87"/>
      <c r="C81" s="88">
        <v>16</v>
      </c>
    </row>
    <row r="82" spans="1:15" x14ac:dyDescent="0.25">
      <c r="O82" s="92"/>
    </row>
    <row r="87" spans="1:15" x14ac:dyDescent="0.25">
      <c r="E87" s="90"/>
      <c r="F87" s="88"/>
    </row>
    <row r="99" spans="8:8" x14ac:dyDescent="0.25">
      <c r="H99" s="90"/>
    </row>
    <row r="126" ht="15" customHeight="1" x14ac:dyDescent="0.25"/>
    <row r="127" ht="18" customHeight="1" x14ac:dyDescent="0.25"/>
  </sheetData>
  <mergeCells count="61">
    <mergeCell ref="C48:C50"/>
    <mergeCell ref="C51:C53"/>
    <mergeCell ref="C54:C56"/>
    <mergeCell ref="C57:C59"/>
    <mergeCell ref="C60:C62"/>
    <mergeCell ref="C78:C80"/>
    <mergeCell ref="C63:C65"/>
    <mergeCell ref="C66:C68"/>
    <mergeCell ref="C69:C71"/>
    <mergeCell ref="C72:C74"/>
    <mergeCell ref="C75:C77"/>
    <mergeCell ref="C39:C41"/>
    <mergeCell ref="C42:C44"/>
    <mergeCell ref="C45:C47"/>
    <mergeCell ref="C18:C20"/>
    <mergeCell ref="C21:C23"/>
    <mergeCell ref="C24:C26"/>
    <mergeCell ref="C27:C29"/>
    <mergeCell ref="C30:C32"/>
    <mergeCell ref="C33:C35"/>
    <mergeCell ref="C36:C38"/>
    <mergeCell ref="C3:C5"/>
    <mergeCell ref="C6:C8"/>
    <mergeCell ref="C9:C11"/>
    <mergeCell ref="C12:C14"/>
    <mergeCell ref="C15:C17"/>
    <mergeCell ref="C1:C2"/>
    <mergeCell ref="P1:Q1"/>
    <mergeCell ref="D1:D2"/>
    <mergeCell ref="E1:G1"/>
    <mergeCell ref="H1:J1"/>
    <mergeCell ref="K1:L1"/>
    <mergeCell ref="M1:O1"/>
    <mergeCell ref="B78:B80"/>
    <mergeCell ref="B6:B8"/>
    <mergeCell ref="B3:B5"/>
    <mergeCell ref="B1:B2"/>
    <mergeCell ref="B51:B53"/>
    <mergeCell ref="B54:B56"/>
    <mergeCell ref="B57:B59"/>
    <mergeCell ref="B60:B62"/>
    <mergeCell ref="B63:B65"/>
    <mergeCell ref="B66:B68"/>
    <mergeCell ref="B21:B23"/>
    <mergeCell ref="B24:B26"/>
    <mergeCell ref="B27:B29"/>
    <mergeCell ref="A1:A2"/>
    <mergeCell ref="B69:B71"/>
    <mergeCell ref="B72:B74"/>
    <mergeCell ref="B75:B77"/>
    <mergeCell ref="B39:B41"/>
    <mergeCell ref="B42:B44"/>
    <mergeCell ref="B45:B47"/>
    <mergeCell ref="B48:B50"/>
    <mergeCell ref="B33:B35"/>
    <mergeCell ref="B36:B38"/>
    <mergeCell ref="B9:B11"/>
    <mergeCell ref="B12:B14"/>
    <mergeCell ref="B15:B17"/>
    <mergeCell ref="B18:B20"/>
    <mergeCell ref="B30:B32"/>
  </mergeCells>
  <pageMargins left="0.7" right="0.7" top="0.75" bottom="0.75" header="0.3" footer="0.3"/>
  <pageSetup orientation="portrait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0"/>
  <sheetViews>
    <sheetView zoomScale="90" zoomScaleNormal="90" workbookViewId="0">
      <selection activeCell="B39" sqref="B39:B41"/>
    </sheetView>
  </sheetViews>
  <sheetFormatPr defaultRowHeight="15" x14ac:dyDescent="0.25"/>
  <cols>
    <col min="1" max="1" width="4.140625" bestFit="1" customWidth="1"/>
    <col min="2" max="2" width="54.140625" bestFit="1" customWidth="1"/>
    <col min="3" max="3" width="8.42578125" customWidth="1"/>
    <col min="4" max="4" width="21.85546875" bestFit="1" customWidth="1"/>
    <col min="5" max="5" width="25.28515625" customWidth="1"/>
    <col min="6" max="6" width="10.42578125" customWidth="1"/>
    <col min="7" max="7" width="26.140625" customWidth="1"/>
    <col min="8" max="8" width="24.7109375" customWidth="1"/>
    <col min="9" max="9" width="9.42578125" customWidth="1"/>
    <col min="10" max="10" width="24.28515625" customWidth="1"/>
    <col min="11" max="11" width="24.5703125" customWidth="1"/>
    <col min="13" max="13" width="22.42578125" bestFit="1" customWidth="1"/>
    <col min="14" max="14" width="23.42578125" bestFit="1" customWidth="1"/>
  </cols>
  <sheetData>
    <row r="1" spans="1:15" x14ac:dyDescent="0.25">
      <c r="A1" s="61" t="s">
        <v>43</v>
      </c>
      <c r="B1" s="61" t="s">
        <v>0</v>
      </c>
      <c r="C1" s="61" t="s">
        <v>26</v>
      </c>
      <c r="D1" s="80" t="s">
        <v>35</v>
      </c>
      <c r="E1" s="80"/>
      <c r="F1" s="80"/>
      <c r="G1" s="80" t="s">
        <v>27</v>
      </c>
      <c r="H1" s="80"/>
      <c r="I1" s="80"/>
      <c r="J1" s="80" t="s">
        <v>38</v>
      </c>
      <c r="K1" s="80"/>
      <c r="L1" s="80"/>
      <c r="M1" s="80" t="s">
        <v>41</v>
      </c>
      <c r="N1" s="80"/>
      <c r="O1" s="80"/>
    </row>
    <row r="2" spans="1:15" ht="45" x14ac:dyDescent="0.25">
      <c r="A2" s="61"/>
      <c r="B2" s="61"/>
      <c r="C2" s="61"/>
      <c r="D2" s="36" t="s">
        <v>36</v>
      </c>
      <c r="E2" s="36" t="s">
        <v>37</v>
      </c>
      <c r="F2" s="36" t="s">
        <v>48</v>
      </c>
      <c r="G2" s="21" t="s">
        <v>28</v>
      </c>
      <c r="H2" s="48" t="s">
        <v>29</v>
      </c>
      <c r="I2" s="21" t="s">
        <v>30</v>
      </c>
      <c r="J2" s="36" t="s">
        <v>39</v>
      </c>
      <c r="K2" s="36" t="s">
        <v>40</v>
      </c>
      <c r="L2" s="36" t="s">
        <v>44</v>
      </c>
      <c r="M2" s="36" t="s">
        <v>42</v>
      </c>
      <c r="N2" s="36" t="s">
        <v>29</v>
      </c>
      <c r="O2" s="21" t="s">
        <v>50</v>
      </c>
    </row>
    <row r="3" spans="1:15" x14ac:dyDescent="0.25">
      <c r="A3" s="57">
        <v>1</v>
      </c>
      <c r="B3" s="76" t="s">
        <v>1</v>
      </c>
      <c r="C3" s="49">
        <v>2019</v>
      </c>
      <c r="D3" s="6">
        <v>-29125000000</v>
      </c>
      <c r="E3" s="6">
        <v>1364465000000</v>
      </c>
      <c r="F3" s="5">
        <f t="shared" ref="F3:F34" si="0">D3/E3</f>
        <v>-2.1345362468073566E-2</v>
      </c>
      <c r="G3" s="6">
        <v>1134776000000</v>
      </c>
      <c r="H3" s="6">
        <v>1868966000000</v>
      </c>
      <c r="I3" s="1">
        <f t="shared" ref="I3:I34" si="1">(G3/H3)*100%</f>
        <v>0.60716781364669015</v>
      </c>
      <c r="J3" s="6">
        <v>3526819000000</v>
      </c>
      <c r="K3" s="3">
        <v>-1657853000000</v>
      </c>
      <c r="L3" s="7">
        <f t="shared" ref="L3:L34" si="2">J3/K3</f>
        <v>-2.1273412057643228</v>
      </c>
      <c r="M3" s="6">
        <v>1150417000000</v>
      </c>
      <c r="N3" s="6">
        <v>1868966000000</v>
      </c>
      <c r="O3" s="5">
        <f t="shared" ref="O3:O34" si="3">M3/N3</f>
        <v>0.61553661222301526</v>
      </c>
    </row>
    <row r="4" spans="1:15" x14ac:dyDescent="0.25">
      <c r="A4" s="57"/>
      <c r="B4" s="76"/>
      <c r="C4" s="49">
        <v>2020</v>
      </c>
      <c r="D4" s="6">
        <v>-27798000000</v>
      </c>
      <c r="E4" s="6">
        <v>1008405000000</v>
      </c>
      <c r="F4" s="5">
        <f t="shared" si="0"/>
        <v>-2.7566305204754043E-2</v>
      </c>
      <c r="G4" s="6">
        <v>1204972000000</v>
      </c>
      <c r="H4" s="6">
        <v>2011557000000</v>
      </c>
      <c r="I4" s="1">
        <f t="shared" si="1"/>
        <v>0.59902453671459477</v>
      </c>
      <c r="J4" s="6">
        <v>1183300000000</v>
      </c>
      <c r="K4" s="3">
        <v>828257000000</v>
      </c>
      <c r="L4" s="7">
        <f t="shared" si="2"/>
        <v>1.4286628425718104</v>
      </c>
      <c r="M4" s="6">
        <v>1081687000000</v>
      </c>
      <c r="N4" s="6">
        <v>2011557000000</v>
      </c>
      <c r="O4" s="5">
        <f t="shared" si="3"/>
        <v>0.53773619141789175</v>
      </c>
    </row>
    <row r="5" spans="1:15" x14ac:dyDescent="0.25">
      <c r="A5" s="57"/>
      <c r="B5" s="76"/>
      <c r="C5" s="49">
        <v>2021</v>
      </c>
      <c r="D5" s="6">
        <v>1711000000</v>
      </c>
      <c r="E5" s="6">
        <v>17966000000</v>
      </c>
      <c r="F5" s="5">
        <f t="shared" si="0"/>
        <v>9.5235444728932431E-2</v>
      </c>
      <c r="G5" s="6">
        <v>8771000000</v>
      </c>
      <c r="H5" s="6">
        <v>1761634000000</v>
      </c>
      <c r="I5" s="1">
        <f t="shared" si="1"/>
        <v>4.9789002709984031E-3</v>
      </c>
      <c r="J5" s="6">
        <v>927877000000</v>
      </c>
      <c r="K5" s="3">
        <v>833757000000</v>
      </c>
      <c r="L5" s="7">
        <f t="shared" si="2"/>
        <v>1.1128866084482649</v>
      </c>
      <c r="M5" s="6">
        <v>1041010000000</v>
      </c>
      <c r="N5" s="6">
        <v>1761634000000</v>
      </c>
      <c r="O5" s="5">
        <f t="shared" si="3"/>
        <v>0.59093432574530236</v>
      </c>
    </row>
    <row r="6" spans="1:15" x14ac:dyDescent="0.25">
      <c r="A6" s="57">
        <v>2</v>
      </c>
      <c r="B6" s="76" t="s">
        <v>2</v>
      </c>
      <c r="C6" s="50">
        <v>2019</v>
      </c>
      <c r="D6" s="51">
        <v>-7062479875</v>
      </c>
      <c r="E6" s="6">
        <v>-11089562244</v>
      </c>
      <c r="F6" s="5">
        <f t="shared" si="0"/>
        <v>0.6368583105091592</v>
      </c>
      <c r="G6" s="6">
        <v>-7383289239</v>
      </c>
      <c r="H6" s="6">
        <v>1103450087164</v>
      </c>
      <c r="I6" s="1">
        <f t="shared" si="1"/>
        <v>-6.6910948894625087E-3</v>
      </c>
      <c r="J6" s="6">
        <v>722719563550</v>
      </c>
      <c r="K6" s="3">
        <v>380730523614</v>
      </c>
      <c r="L6" s="7">
        <f t="shared" si="2"/>
        <v>1.8982443453436435</v>
      </c>
      <c r="M6" s="6">
        <v>885151767583</v>
      </c>
      <c r="N6" s="6">
        <v>1103450087164</v>
      </c>
      <c r="O6" s="5">
        <f t="shared" si="3"/>
        <v>0.80216747262030397</v>
      </c>
    </row>
    <row r="7" spans="1:15" x14ac:dyDescent="0.25">
      <c r="A7" s="57"/>
      <c r="B7" s="76"/>
      <c r="C7" s="50">
        <v>2020</v>
      </c>
      <c r="D7" s="6">
        <v>-6337187201</v>
      </c>
      <c r="E7" s="6">
        <v>-8840581507</v>
      </c>
      <c r="F7" s="5">
        <f t="shared" si="0"/>
        <v>0.71682922622026568</v>
      </c>
      <c r="G7" s="6">
        <v>-10506939189</v>
      </c>
      <c r="H7" s="6">
        <v>1105874415256</v>
      </c>
      <c r="I7" s="1">
        <f t="shared" si="1"/>
        <v>-9.5010238450699107E-3</v>
      </c>
      <c r="J7" s="6">
        <v>732991334916</v>
      </c>
      <c r="K7" s="3">
        <v>372883080340</v>
      </c>
      <c r="L7" s="7">
        <f t="shared" si="2"/>
        <v>1.9657403984317237</v>
      </c>
      <c r="M7" s="6">
        <v>874144213406</v>
      </c>
      <c r="N7" s="6">
        <v>1105874415256</v>
      </c>
      <c r="O7" s="5">
        <f t="shared" si="3"/>
        <v>0.79045522832142157</v>
      </c>
    </row>
    <row r="8" spans="1:15" x14ac:dyDescent="0.25">
      <c r="A8" s="57"/>
      <c r="B8" s="76"/>
      <c r="C8" s="50">
        <v>2021</v>
      </c>
      <c r="D8" s="6">
        <v>-13710942401</v>
      </c>
      <c r="E8" s="6">
        <v>-7254686643</v>
      </c>
      <c r="F8" s="5">
        <f t="shared" si="0"/>
        <v>1.8899427467662713</v>
      </c>
      <c r="G8" s="6">
        <v>-8932197718</v>
      </c>
      <c r="H8" s="6">
        <v>1089208965375</v>
      </c>
      <c r="I8" s="1">
        <f t="shared" si="1"/>
        <v>-8.2006281640591931E-3</v>
      </c>
      <c r="J8" s="6">
        <v>725373304291</v>
      </c>
      <c r="K8" s="3">
        <v>363835661084</v>
      </c>
      <c r="L8" s="7">
        <f t="shared" si="2"/>
        <v>1.993683912483583</v>
      </c>
      <c r="M8" s="6">
        <v>871177959259</v>
      </c>
      <c r="N8" s="6">
        <v>1089208965375</v>
      </c>
      <c r="O8" s="5">
        <f t="shared" si="3"/>
        <v>0.79982628398496991</v>
      </c>
    </row>
    <row r="9" spans="1:15" x14ac:dyDescent="0.25">
      <c r="A9" s="57">
        <v>3</v>
      </c>
      <c r="B9" s="76" t="s">
        <v>49</v>
      </c>
      <c r="C9" s="50">
        <v>2019</v>
      </c>
      <c r="D9" s="6">
        <v>-21429110362</v>
      </c>
      <c r="E9" s="6">
        <v>9953647332</v>
      </c>
      <c r="F9" s="5">
        <f t="shared" si="0"/>
        <v>-2.1528902569320003</v>
      </c>
      <c r="G9" s="6">
        <v>76758829457</v>
      </c>
      <c r="H9" s="6">
        <v>1057529235985</v>
      </c>
      <c r="I9" s="1">
        <f t="shared" si="1"/>
        <v>7.2583174861833091E-2</v>
      </c>
      <c r="J9" s="6">
        <v>122136752135</v>
      </c>
      <c r="K9" s="3">
        <v>935392483850</v>
      </c>
      <c r="L9" s="7">
        <f t="shared" si="2"/>
        <v>0.1305727320282658</v>
      </c>
      <c r="M9" s="23">
        <v>208167764816</v>
      </c>
      <c r="N9" s="6">
        <v>1057529235985</v>
      </c>
      <c r="O9" s="5">
        <f t="shared" si="3"/>
        <v>0.19684350818169971</v>
      </c>
    </row>
    <row r="10" spans="1:15" x14ac:dyDescent="0.25">
      <c r="A10" s="57"/>
      <c r="B10" s="76"/>
      <c r="C10" s="50">
        <v>2020</v>
      </c>
      <c r="D10" s="6">
        <v>-16969073278</v>
      </c>
      <c r="E10" s="6">
        <v>56816360398</v>
      </c>
      <c r="F10" s="5">
        <f t="shared" si="0"/>
        <v>-0.29866526400373455</v>
      </c>
      <c r="G10" s="23">
        <v>44045828312</v>
      </c>
      <c r="H10" s="6">
        <v>1086873666641</v>
      </c>
      <c r="I10" s="1">
        <f t="shared" si="1"/>
        <v>4.0525251152808146E-2</v>
      </c>
      <c r="J10" s="6">
        <v>125161736940</v>
      </c>
      <c r="K10" s="3">
        <v>961711929701</v>
      </c>
      <c r="L10" s="7">
        <f t="shared" si="2"/>
        <v>0.13014472741220259</v>
      </c>
      <c r="M10" s="6">
        <v>237711417828</v>
      </c>
      <c r="N10" s="6">
        <v>1086873666641</v>
      </c>
      <c r="O10" s="5">
        <f t="shared" si="3"/>
        <v>0.21871117603083609</v>
      </c>
    </row>
    <row r="11" spans="1:15" x14ac:dyDescent="0.25">
      <c r="A11" s="57"/>
      <c r="B11" s="76"/>
      <c r="C11" s="50">
        <v>2021</v>
      </c>
      <c r="D11" s="6">
        <v>-18284484130</v>
      </c>
      <c r="E11" s="6">
        <v>126156941830</v>
      </c>
      <c r="F11" s="5">
        <f t="shared" si="0"/>
        <v>-0.14493442742642615</v>
      </c>
      <c r="G11" s="6">
        <v>100066615090</v>
      </c>
      <c r="H11" s="6">
        <v>1086873666641</v>
      </c>
      <c r="I11" s="1">
        <f t="shared" si="1"/>
        <v>9.2068303944889407E-2</v>
      </c>
      <c r="J11" s="6">
        <v>124445640572</v>
      </c>
      <c r="K11" s="3">
        <v>962428026069</v>
      </c>
      <c r="L11" s="7">
        <f t="shared" si="2"/>
        <v>0.12930384111972862</v>
      </c>
      <c r="M11" s="6">
        <v>198170686974</v>
      </c>
      <c r="N11" s="6">
        <v>1086873666641</v>
      </c>
      <c r="O11" s="5">
        <f t="shared" si="3"/>
        <v>0.18233093049944765</v>
      </c>
    </row>
    <row r="12" spans="1:15" x14ac:dyDescent="0.25">
      <c r="A12" s="57">
        <v>4</v>
      </c>
      <c r="B12" s="76" t="s">
        <v>3</v>
      </c>
      <c r="C12" s="50">
        <v>2019</v>
      </c>
      <c r="D12" s="6">
        <v>-51024771845</v>
      </c>
      <c r="E12" s="6">
        <v>285132249695</v>
      </c>
      <c r="F12" s="5">
        <f t="shared" si="0"/>
        <v>-0.17895124770901968</v>
      </c>
      <c r="G12" s="6">
        <v>215459200242</v>
      </c>
      <c r="H12" s="6">
        <v>1393079542074</v>
      </c>
      <c r="I12" s="1">
        <f t="shared" si="1"/>
        <v>0.15466396119867423</v>
      </c>
      <c r="J12" s="6">
        <v>261784845240</v>
      </c>
      <c r="K12" s="3">
        <v>1131294696834</v>
      </c>
      <c r="L12" s="7">
        <f t="shared" si="2"/>
        <v>0.2314028749296019</v>
      </c>
      <c r="M12" s="6">
        <v>195283411192</v>
      </c>
      <c r="N12" s="6">
        <v>1393079542074</v>
      </c>
      <c r="O12" s="5">
        <f t="shared" si="3"/>
        <v>0.14018109181422936</v>
      </c>
    </row>
    <row r="13" spans="1:15" x14ac:dyDescent="0.25">
      <c r="A13" s="57"/>
      <c r="B13" s="76"/>
      <c r="C13" s="50">
        <v>2020</v>
      </c>
      <c r="D13" s="6">
        <v>-68470778126</v>
      </c>
      <c r="E13" s="6">
        <v>232864791126</v>
      </c>
      <c r="F13" s="5">
        <f t="shared" si="0"/>
        <v>-0.29403662870163738</v>
      </c>
      <c r="G13" s="6">
        <v>181812593992</v>
      </c>
      <c r="H13" s="6">
        <v>1566673828068</v>
      </c>
      <c r="I13" s="1">
        <f t="shared" si="1"/>
        <v>0.11605006143251191</v>
      </c>
      <c r="J13" s="6">
        <v>305958833204</v>
      </c>
      <c r="K13" s="3">
        <v>1260714994864</v>
      </c>
      <c r="L13" s="7">
        <f t="shared" si="2"/>
        <v>0.24268675668207262</v>
      </c>
      <c r="M13" s="6">
        <v>204186009945</v>
      </c>
      <c r="N13" s="6">
        <v>1566673828068</v>
      </c>
      <c r="O13" s="5">
        <f t="shared" si="3"/>
        <v>0.13033089995305489</v>
      </c>
    </row>
    <row r="14" spans="1:15" x14ac:dyDescent="0.25">
      <c r="A14" s="57"/>
      <c r="B14" s="76"/>
      <c r="C14" s="50">
        <v>2021</v>
      </c>
      <c r="D14" s="6">
        <v>-67126869331</v>
      </c>
      <c r="E14" s="6">
        <v>236334817214</v>
      </c>
      <c r="F14" s="5">
        <f t="shared" si="0"/>
        <v>-0.28403292465458846</v>
      </c>
      <c r="G14" s="6">
        <v>187066990085</v>
      </c>
      <c r="H14" s="6">
        <v>1697387196209</v>
      </c>
      <c r="I14" s="1">
        <f t="shared" si="1"/>
        <v>0.11020879060641056</v>
      </c>
      <c r="J14" s="6">
        <v>310020233374</v>
      </c>
      <c r="K14" s="3">
        <v>1387366962835</v>
      </c>
      <c r="L14" s="7">
        <f t="shared" si="2"/>
        <v>0.22345943191590242</v>
      </c>
      <c r="M14" s="6">
        <v>236062886495</v>
      </c>
      <c r="N14" s="6">
        <v>1697387196209</v>
      </c>
      <c r="O14" s="5">
        <f t="shared" si="3"/>
        <v>0.13907427075108764</v>
      </c>
    </row>
    <row r="15" spans="1:15" x14ac:dyDescent="0.25">
      <c r="A15" s="57">
        <v>5</v>
      </c>
      <c r="B15" s="76" t="s">
        <v>4</v>
      </c>
      <c r="C15" s="50">
        <v>2019</v>
      </c>
      <c r="D15" s="6">
        <v>-27000838885</v>
      </c>
      <c r="E15" s="6">
        <v>172342839552</v>
      </c>
      <c r="F15" s="5">
        <f t="shared" si="0"/>
        <v>-0.15666933976014241</v>
      </c>
      <c r="G15" s="6">
        <v>130756461708</v>
      </c>
      <c r="H15" s="6">
        <v>1245144303719</v>
      </c>
      <c r="I15" s="1">
        <f t="shared" si="1"/>
        <v>0.10501309873679403</v>
      </c>
      <c r="J15" s="6">
        <v>478844867693</v>
      </c>
      <c r="K15" s="3">
        <v>766299436026</v>
      </c>
      <c r="L15" s="7">
        <f t="shared" si="2"/>
        <v>0.62487957733111676</v>
      </c>
      <c r="M15" s="6">
        <v>926961764182</v>
      </c>
      <c r="N15" s="6">
        <v>1245144303719</v>
      </c>
      <c r="O15" s="5">
        <f t="shared" si="3"/>
        <v>0.74446131377170366</v>
      </c>
    </row>
    <row r="16" spans="1:15" x14ac:dyDescent="0.25">
      <c r="A16" s="57"/>
      <c r="B16" s="76"/>
      <c r="C16" s="50">
        <v>2020</v>
      </c>
      <c r="D16" s="6">
        <v>-28882717976</v>
      </c>
      <c r="E16" s="6">
        <v>168613556985</v>
      </c>
      <c r="F16" s="5">
        <f t="shared" si="0"/>
        <v>-0.17129534832462748</v>
      </c>
      <c r="G16" s="6">
        <v>132772234495</v>
      </c>
      <c r="H16" s="6">
        <v>1310940121622</v>
      </c>
      <c r="I16" s="1">
        <f t="shared" si="1"/>
        <v>0.10128016703823479</v>
      </c>
      <c r="J16" s="6">
        <v>416194010942</v>
      </c>
      <c r="K16" s="3">
        <v>894746110680</v>
      </c>
      <c r="L16" s="7">
        <f t="shared" si="2"/>
        <v>0.46515319370954944</v>
      </c>
      <c r="M16" s="6">
        <v>993154588208</v>
      </c>
      <c r="N16" s="6">
        <v>1310940121622</v>
      </c>
      <c r="O16" s="5">
        <f t="shared" si="3"/>
        <v>0.75758958920197639</v>
      </c>
    </row>
    <row r="17" spans="1:15" x14ac:dyDescent="0.25">
      <c r="A17" s="57"/>
      <c r="B17" s="76"/>
      <c r="C17" s="50">
        <v>2021</v>
      </c>
      <c r="D17" s="6">
        <v>-39838906262</v>
      </c>
      <c r="E17" s="6">
        <v>229981620687</v>
      </c>
      <c r="F17" s="5">
        <f t="shared" si="0"/>
        <v>-0.17322647845942388</v>
      </c>
      <c r="G17" s="6">
        <v>180711667020</v>
      </c>
      <c r="H17" s="6">
        <v>1348181576913</v>
      </c>
      <c r="I17" s="1">
        <f t="shared" si="1"/>
        <v>0.13404104470392239</v>
      </c>
      <c r="J17" s="6">
        <v>346601683606</v>
      </c>
      <c r="K17" s="3">
        <v>1001579893307</v>
      </c>
      <c r="L17" s="7">
        <f t="shared" si="2"/>
        <v>0.34605495370079392</v>
      </c>
      <c r="M17" s="6">
        <v>1027647313598</v>
      </c>
      <c r="N17" s="6">
        <v>1348181576913</v>
      </c>
      <c r="O17" s="5">
        <f t="shared" si="3"/>
        <v>0.76224696375918177</v>
      </c>
    </row>
    <row r="18" spans="1:15" x14ac:dyDescent="0.25">
      <c r="A18" s="59">
        <v>6</v>
      </c>
      <c r="B18" s="77" t="s">
        <v>5</v>
      </c>
      <c r="C18" s="49">
        <v>2019</v>
      </c>
      <c r="D18" s="23">
        <v>-2620999274</v>
      </c>
      <c r="E18" s="23">
        <v>10763692936</v>
      </c>
      <c r="F18" s="44">
        <f t="shared" si="0"/>
        <v>-0.24350372029230472</v>
      </c>
      <c r="G18" s="23">
        <v>7957208221</v>
      </c>
      <c r="H18" s="23">
        <v>250442587742</v>
      </c>
      <c r="I18" s="41">
        <f t="shared" si="1"/>
        <v>3.1772584258701747E-2</v>
      </c>
      <c r="J18" s="23">
        <v>141081394549</v>
      </c>
      <c r="K18" s="45">
        <v>109361193193</v>
      </c>
      <c r="L18" s="46">
        <f t="shared" si="2"/>
        <v>1.2900498836001211</v>
      </c>
      <c r="M18" s="23">
        <v>70453472318</v>
      </c>
      <c r="N18" s="23">
        <v>250442587742</v>
      </c>
      <c r="O18" s="44">
        <f t="shared" si="3"/>
        <v>0.28131586146434284</v>
      </c>
    </row>
    <row r="19" spans="1:15" x14ac:dyDescent="0.25">
      <c r="A19" s="59"/>
      <c r="B19" s="77"/>
      <c r="C19" s="49">
        <v>2020</v>
      </c>
      <c r="D19" s="23">
        <v>-1758183009</v>
      </c>
      <c r="E19" s="23">
        <v>3715043422</v>
      </c>
      <c r="F19" s="44">
        <f t="shared" si="0"/>
        <v>-0.47326041967323201</v>
      </c>
      <c r="G19" s="23">
        <v>2738128648</v>
      </c>
      <c r="H19" s="23">
        <v>263754414443</v>
      </c>
      <c r="I19" s="41">
        <f t="shared" si="1"/>
        <v>1.0381356663858747E-2</v>
      </c>
      <c r="J19" s="23">
        <v>151685431882</v>
      </c>
      <c r="K19" s="45">
        <v>112068982561</v>
      </c>
      <c r="L19" s="46">
        <f t="shared" si="2"/>
        <v>1.3535005709491157</v>
      </c>
      <c r="M19" s="23">
        <v>67899416744</v>
      </c>
      <c r="N19" s="23">
        <v>263754414443</v>
      </c>
      <c r="O19" s="44">
        <f t="shared" si="3"/>
        <v>0.25743423816200717</v>
      </c>
    </row>
    <row r="20" spans="1:15" x14ac:dyDescent="0.25">
      <c r="A20" s="59"/>
      <c r="B20" s="77"/>
      <c r="C20" s="49">
        <v>2021</v>
      </c>
      <c r="D20" s="23">
        <v>-1564059916</v>
      </c>
      <c r="E20" s="23">
        <v>10749861691</v>
      </c>
      <c r="F20" s="44">
        <f t="shared" si="0"/>
        <v>-0.14549581761684083</v>
      </c>
      <c r="G20" s="23">
        <v>8532631708</v>
      </c>
      <c r="H20" s="23">
        <v>370684311428</v>
      </c>
      <c r="I20" s="41">
        <f t="shared" si="1"/>
        <v>2.3018594110793218E-2</v>
      </c>
      <c r="J20" s="23">
        <v>151852174493</v>
      </c>
      <c r="K20" s="45">
        <v>218832136935</v>
      </c>
      <c r="L20" s="46">
        <f t="shared" si="2"/>
        <v>0.69392081355082158</v>
      </c>
      <c r="M20" s="23">
        <v>62932946502</v>
      </c>
      <c r="N20" s="23">
        <v>370684311428</v>
      </c>
      <c r="O20" s="44">
        <f t="shared" si="3"/>
        <v>0.16977504728905637</v>
      </c>
    </row>
    <row r="21" spans="1:15" x14ac:dyDescent="0.25">
      <c r="A21" s="57">
        <v>7</v>
      </c>
      <c r="B21" s="76" t="s">
        <v>6</v>
      </c>
      <c r="C21" s="50">
        <v>2019</v>
      </c>
      <c r="D21" s="26">
        <v>-892728920000</v>
      </c>
      <c r="E21" s="6">
        <v>412437215000</v>
      </c>
      <c r="F21" s="5">
        <f t="shared" si="0"/>
        <v>-2.1645207743922916</v>
      </c>
      <c r="G21" s="6">
        <v>317815177000</v>
      </c>
      <c r="H21" s="6">
        <v>1425983722000</v>
      </c>
      <c r="I21" s="1">
        <f t="shared" si="1"/>
        <v>0.2228743372710113</v>
      </c>
      <c r="J21" s="6">
        <v>212420390000</v>
      </c>
      <c r="K21" s="3">
        <v>1213563332000</v>
      </c>
      <c r="L21" s="7">
        <f t="shared" si="2"/>
        <v>0.17503856980411797</v>
      </c>
      <c r="M21" s="6">
        <v>85234517000</v>
      </c>
      <c r="N21" s="6">
        <v>1425983722000</v>
      </c>
      <c r="O21" s="5">
        <f t="shared" si="3"/>
        <v>5.977243336302264E-2</v>
      </c>
    </row>
    <row r="22" spans="1:15" x14ac:dyDescent="0.25">
      <c r="A22" s="57"/>
      <c r="B22" s="76"/>
      <c r="C22" s="50">
        <v>2020</v>
      </c>
      <c r="D22" s="26">
        <v>-569195947000</v>
      </c>
      <c r="E22" s="6">
        <v>164704480000</v>
      </c>
      <c r="F22" s="5">
        <f t="shared" si="0"/>
        <v>-3.4558619595532556</v>
      </c>
      <c r="G22" s="6">
        <v>123465762000</v>
      </c>
      <c r="H22" s="6">
        <v>1225580913000</v>
      </c>
      <c r="I22" s="1">
        <f t="shared" si="1"/>
        <v>0.10074060446794833</v>
      </c>
      <c r="J22" s="6">
        <v>205681950000</v>
      </c>
      <c r="K22" s="3">
        <v>1019898963000</v>
      </c>
      <c r="L22" s="7">
        <f t="shared" si="2"/>
        <v>0.20166894708373187</v>
      </c>
      <c r="M22" s="6">
        <v>79117279000</v>
      </c>
      <c r="N22" s="6">
        <v>1225580913000</v>
      </c>
      <c r="O22" s="5">
        <f t="shared" si="3"/>
        <v>6.4554920985457606E-2</v>
      </c>
    </row>
    <row r="23" spans="1:15" x14ac:dyDescent="0.25">
      <c r="A23" s="57"/>
      <c r="B23" s="76"/>
      <c r="C23" s="50">
        <v>2021</v>
      </c>
      <c r="D23" s="25">
        <v>-678056647000</v>
      </c>
      <c r="E23" s="6">
        <v>240865871000</v>
      </c>
      <c r="F23" s="5">
        <f t="shared" si="0"/>
        <v>-2.8150797960081277</v>
      </c>
      <c r="G23" s="6">
        <v>187992998000</v>
      </c>
      <c r="H23" s="6">
        <v>1308722065000</v>
      </c>
      <c r="I23" s="1">
        <f t="shared" si="1"/>
        <v>0.14364623553588515</v>
      </c>
      <c r="J23" s="6">
        <v>298548048000</v>
      </c>
      <c r="K23" s="3">
        <v>1010174017000</v>
      </c>
      <c r="L23" s="7">
        <f t="shared" si="2"/>
        <v>0.29554120673844259</v>
      </c>
      <c r="M23" s="6">
        <v>84151006000</v>
      </c>
      <c r="N23" s="6">
        <v>1308722065000</v>
      </c>
      <c r="O23" s="5">
        <f t="shared" si="3"/>
        <v>6.4300135414924783E-2</v>
      </c>
    </row>
    <row r="24" spans="1:15" x14ac:dyDescent="0.25">
      <c r="A24" s="58">
        <v>8</v>
      </c>
      <c r="B24" s="78" t="s">
        <v>7</v>
      </c>
      <c r="C24" s="52">
        <v>2019</v>
      </c>
      <c r="D24" s="15">
        <v>-128278000000</v>
      </c>
      <c r="E24" s="8">
        <v>491816000000</v>
      </c>
      <c r="F24" s="13">
        <f t="shared" si="0"/>
        <v>-0.26082518665517185</v>
      </c>
      <c r="G24" s="8">
        <v>366863000000</v>
      </c>
      <c r="H24" s="8">
        <v>5570651000000</v>
      </c>
      <c r="I24" s="2">
        <f t="shared" si="1"/>
        <v>6.5856396317055227E-2</v>
      </c>
      <c r="J24" s="8">
        <v>2287060000000</v>
      </c>
      <c r="K24" s="4">
        <v>3283591000000</v>
      </c>
      <c r="L24" s="10">
        <f t="shared" si="2"/>
        <v>0.69651183719287812</v>
      </c>
      <c r="M24" s="8">
        <v>1645424000000</v>
      </c>
      <c r="N24" s="8">
        <v>5570651000000</v>
      </c>
      <c r="O24" s="13">
        <f t="shared" si="3"/>
        <v>0.29537373639095321</v>
      </c>
    </row>
    <row r="25" spans="1:15" x14ac:dyDescent="0.25">
      <c r="A25" s="58"/>
      <c r="B25" s="78"/>
      <c r="C25" s="52">
        <v>2020</v>
      </c>
      <c r="D25" s="15">
        <v>-57085000000</v>
      </c>
      <c r="E25" s="8">
        <v>267246000000</v>
      </c>
      <c r="F25" s="13">
        <f t="shared" si="0"/>
        <v>-0.2136046938027136</v>
      </c>
      <c r="G25" s="8">
        <v>205589000000</v>
      </c>
      <c r="H25" s="8">
        <v>5680638000000</v>
      </c>
      <c r="I25" s="2">
        <f t="shared" si="1"/>
        <v>3.619118134265905E-2</v>
      </c>
      <c r="J25" s="8">
        <v>1025042000000</v>
      </c>
      <c r="K25" s="4">
        <v>4655596000000</v>
      </c>
      <c r="L25" s="10">
        <f t="shared" si="2"/>
        <v>0.22017417318856705</v>
      </c>
      <c r="M25" s="8">
        <v>1862871000000</v>
      </c>
      <c r="N25" s="8">
        <v>5680638000000</v>
      </c>
      <c r="O25" s="13">
        <f t="shared" si="3"/>
        <v>0.32793341170481205</v>
      </c>
    </row>
    <row r="26" spans="1:15" x14ac:dyDescent="0.25">
      <c r="A26" s="58"/>
      <c r="B26" s="78"/>
      <c r="C26" s="52">
        <v>2021</v>
      </c>
      <c r="D26" s="15">
        <v>-78937000000</v>
      </c>
      <c r="E26" s="8">
        <v>449922000000</v>
      </c>
      <c r="F26" s="13">
        <f t="shared" si="0"/>
        <v>-0.1754459661896951</v>
      </c>
      <c r="G26" s="8">
        <v>351470000000</v>
      </c>
      <c r="H26" s="8">
        <v>6297287000000</v>
      </c>
      <c r="I26" s="2">
        <f t="shared" si="1"/>
        <v>5.5812923882935621E-2</v>
      </c>
      <c r="J26" s="8">
        <v>1277906000000</v>
      </c>
      <c r="K26" s="4">
        <v>5019381000000</v>
      </c>
      <c r="L26" s="10">
        <f t="shared" si="2"/>
        <v>0.25459434141381176</v>
      </c>
      <c r="M26" s="8">
        <v>2107755000000</v>
      </c>
      <c r="N26" s="8">
        <v>6297287000000</v>
      </c>
      <c r="O26" s="13">
        <f t="shared" si="3"/>
        <v>0.33470842284939528</v>
      </c>
    </row>
    <row r="27" spans="1:15" x14ac:dyDescent="0.25">
      <c r="A27" s="59">
        <v>9</v>
      </c>
      <c r="B27" s="77" t="s">
        <v>8</v>
      </c>
      <c r="C27" s="49">
        <v>2019</v>
      </c>
      <c r="D27" s="43">
        <v>-1449882807</v>
      </c>
      <c r="E27" s="23">
        <v>3070282568</v>
      </c>
      <c r="F27" s="44">
        <f t="shared" si="0"/>
        <v>-0.47223106502033202</v>
      </c>
      <c r="G27" s="23">
        <v>1827667171</v>
      </c>
      <c r="H27" s="23">
        <v>118586648946</v>
      </c>
      <c r="I27" s="41">
        <f t="shared" si="1"/>
        <v>1.5412082112483442E-2</v>
      </c>
      <c r="J27" s="23">
        <v>44535029072</v>
      </c>
      <c r="K27" s="45">
        <v>74051619874</v>
      </c>
      <c r="L27" s="46">
        <f t="shared" si="2"/>
        <v>0.60140519745249399</v>
      </c>
      <c r="M27" s="23">
        <v>75510448252</v>
      </c>
      <c r="N27" s="23">
        <v>118586648946</v>
      </c>
      <c r="O27" s="44">
        <f t="shared" si="3"/>
        <v>0.63675336914516134</v>
      </c>
    </row>
    <row r="28" spans="1:15" x14ac:dyDescent="0.25">
      <c r="A28" s="59"/>
      <c r="B28" s="77"/>
      <c r="C28" s="49">
        <v>2020</v>
      </c>
      <c r="D28" s="43">
        <v>-336256131</v>
      </c>
      <c r="E28" s="23">
        <v>-19240916997</v>
      </c>
      <c r="F28" s="44">
        <f t="shared" si="0"/>
        <v>1.7476096957979095E-2</v>
      </c>
      <c r="G28" s="23">
        <v>-17398564059</v>
      </c>
      <c r="H28" s="23">
        <v>113192236191</v>
      </c>
      <c r="I28" s="41">
        <f t="shared" si="1"/>
        <v>-0.1537081044113463</v>
      </c>
      <c r="J28" s="23">
        <v>56950719933</v>
      </c>
      <c r="K28" s="45">
        <v>56241516258</v>
      </c>
      <c r="L28" s="46">
        <f t="shared" si="2"/>
        <v>1.0126099671948143</v>
      </c>
      <c r="M28" s="23">
        <v>75549246582</v>
      </c>
      <c r="N28" s="23">
        <v>113192236191</v>
      </c>
      <c r="O28" s="44">
        <f t="shared" si="3"/>
        <v>0.66744194764841103</v>
      </c>
    </row>
    <row r="29" spans="1:15" x14ac:dyDescent="0.25">
      <c r="A29" s="59"/>
      <c r="B29" s="77"/>
      <c r="C29" s="49">
        <v>2021</v>
      </c>
      <c r="D29" s="43">
        <v>-4479376</v>
      </c>
      <c r="E29" s="23">
        <v>-14330211086</v>
      </c>
      <c r="F29" s="47">
        <f t="shared" si="0"/>
        <v>3.1258269491760365E-4</v>
      </c>
      <c r="G29" s="23">
        <v>-14658771261</v>
      </c>
      <c r="H29" s="23">
        <v>106495352963</v>
      </c>
      <c r="I29" s="41">
        <f t="shared" si="1"/>
        <v>-0.13764705081632003</v>
      </c>
      <c r="J29" s="23">
        <v>62754664235</v>
      </c>
      <c r="K29" s="45">
        <v>43740688728</v>
      </c>
      <c r="L29" s="46">
        <f t="shared" si="2"/>
        <v>1.4346976707485739</v>
      </c>
      <c r="M29" s="23">
        <v>75699856142</v>
      </c>
      <c r="N29" s="23">
        <v>106495352963</v>
      </c>
      <c r="O29" s="44">
        <f t="shared" si="3"/>
        <v>0.71082778765286248</v>
      </c>
    </row>
    <row r="30" spans="1:15" x14ac:dyDescent="0.25">
      <c r="A30" s="59">
        <v>10</v>
      </c>
      <c r="B30" s="76" t="s">
        <v>9</v>
      </c>
      <c r="C30" s="50">
        <v>2019</v>
      </c>
      <c r="D30" s="16">
        <v>-126575809278</v>
      </c>
      <c r="E30" s="6">
        <v>580567005845</v>
      </c>
      <c r="F30" s="5">
        <f t="shared" si="0"/>
        <v>-0.21802101739104557</v>
      </c>
      <c r="G30" s="6">
        <v>435766359480</v>
      </c>
      <c r="H30" s="6">
        <v>5063067672414</v>
      </c>
      <c r="I30" s="1">
        <f t="shared" si="1"/>
        <v>8.606765456726212E-2</v>
      </c>
      <c r="J30" s="6">
        <v>2297546907499</v>
      </c>
      <c r="K30" s="3">
        <v>2765520764915</v>
      </c>
      <c r="L30" s="7">
        <f t="shared" si="2"/>
        <v>0.83078273598485042</v>
      </c>
      <c r="M30" s="6">
        <v>2751366689138</v>
      </c>
      <c r="N30" s="6">
        <v>5063067672414</v>
      </c>
      <c r="O30" s="5">
        <f t="shared" si="3"/>
        <v>0.54341890473413068</v>
      </c>
    </row>
    <row r="31" spans="1:15" x14ac:dyDescent="0.25">
      <c r="A31" s="59"/>
      <c r="B31" s="76"/>
      <c r="C31" s="50">
        <v>2020</v>
      </c>
      <c r="D31" s="16">
        <v>-103644892445</v>
      </c>
      <c r="E31" s="6">
        <v>339984897163</v>
      </c>
      <c r="F31" s="5">
        <f t="shared" si="0"/>
        <v>-0.30485146049093237</v>
      </c>
      <c r="G31" s="6">
        <v>245103761907</v>
      </c>
      <c r="H31" s="6">
        <v>6670943518686</v>
      </c>
      <c r="I31" s="1">
        <f t="shared" si="1"/>
        <v>3.6741993275829589E-2</v>
      </c>
      <c r="J31" s="6">
        <v>3713983005151</v>
      </c>
      <c r="K31" s="3">
        <v>2956960513535</v>
      </c>
      <c r="L31" s="7">
        <f t="shared" si="2"/>
        <v>1.2560137303663184</v>
      </c>
      <c r="M31" s="6">
        <v>3271662289685</v>
      </c>
      <c r="N31" s="6">
        <v>6670943518686</v>
      </c>
      <c r="O31" s="5">
        <f t="shared" si="3"/>
        <v>0.49043471594696264</v>
      </c>
    </row>
    <row r="32" spans="1:15" x14ac:dyDescent="0.25">
      <c r="A32" s="59"/>
      <c r="B32" s="76"/>
      <c r="C32" s="50">
        <v>2021</v>
      </c>
      <c r="D32" s="25">
        <v>-152464476480</v>
      </c>
      <c r="E32" s="6">
        <v>632654506311</v>
      </c>
      <c r="F32" s="5">
        <f t="shared" si="0"/>
        <v>-0.24099168655103451</v>
      </c>
      <c r="G32" s="6">
        <v>492637672186</v>
      </c>
      <c r="H32" s="6">
        <v>6766602280143</v>
      </c>
      <c r="I32" s="1">
        <f t="shared" si="1"/>
        <v>7.2804289625780838E-2</v>
      </c>
      <c r="J32" s="6">
        <v>3735944249731</v>
      </c>
      <c r="K32" s="3">
        <v>3030658030412</v>
      </c>
      <c r="L32" s="7">
        <f t="shared" si="2"/>
        <v>1.2327171895481459</v>
      </c>
      <c r="M32" s="6">
        <v>3194026759059</v>
      </c>
      <c r="N32" s="6">
        <v>6766602280143</v>
      </c>
      <c r="O32" s="5">
        <f t="shared" si="3"/>
        <v>0.4720281504400019</v>
      </c>
    </row>
    <row r="33" spans="1:15" x14ac:dyDescent="0.25">
      <c r="A33" s="59">
        <v>11</v>
      </c>
      <c r="B33" s="76" t="s">
        <v>10</v>
      </c>
      <c r="C33" s="50">
        <v>2019</v>
      </c>
      <c r="D33" s="16">
        <v>-50625959608</v>
      </c>
      <c r="E33" s="6">
        <v>142179083420</v>
      </c>
      <c r="F33" s="5">
        <f t="shared" si="0"/>
        <v>-0.356071782080982</v>
      </c>
      <c r="G33" s="6">
        <v>103723133972</v>
      </c>
      <c r="H33" s="6">
        <v>848676035300</v>
      </c>
      <c r="I33" s="1">
        <f t="shared" si="1"/>
        <v>0.12221758322106353</v>
      </c>
      <c r="J33" s="6">
        <v>207108590481</v>
      </c>
      <c r="K33" s="3">
        <v>641567444819</v>
      </c>
      <c r="L33" s="7">
        <f t="shared" si="2"/>
        <v>0.32281655210767402</v>
      </c>
      <c r="M33" s="6">
        <v>353945662234</v>
      </c>
      <c r="N33" s="6">
        <v>848676035300</v>
      </c>
      <c r="O33" s="5">
        <f t="shared" si="3"/>
        <v>0.41705627060493478</v>
      </c>
    </row>
    <row r="34" spans="1:15" x14ac:dyDescent="0.25">
      <c r="A34" s="59"/>
      <c r="B34" s="76"/>
      <c r="C34" s="50">
        <v>2020</v>
      </c>
      <c r="D34" s="16">
        <v>-19963019892</v>
      </c>
      <c r="E34" s="6">
        <v>50874681549</v>
      </c>
      <c r="F34" s="5">
        <f t="shared" si="0"/>
        <v>-0.39239596758502748</v>
      </c>
      <c r="G34" s="6">
        <v>38038419405</v>
      </c>
      <c r="H34" s="6">
        <v>906924214166</v>
      </c>
      <c r="I34" s="1">
        <f t="shared" si="1"/>
        <v>4.1942224952037269E-2</v>
      </c>
      <c r="J34" s="6">
        <v>244363297557</v>
      </c>
      <c r="K34" s="3">
        <v>662560916609</v>
      </c>
      <c r="L34" s="7">
        <f t="shared" si="2"/>
        <v>0.36881634794828561</v>
      </c>
      <c r="M34" s="6">
        <v>379776240198</v>
      </c>
      <c r="N34" s="6">
        <v>906924214166</v>
      </c>
      <c r="O34" s="5">
        <f t="shared" si="3"/>
        <v>0.41875190260218059</v>
      </c>
    </row>
    <row r="35" spans="1:15" x14ac:dyDescent="0.25">
      <c r="A35" s="59"/>
      <c r="B35" s="76"/>
      <c r="C35" s="50">
        <v>2021</v>
      </c>
      <c r="D35" s="16">
        <v>-11381823016</v>
      </c>
      <c r="E35" s="6">
        <v>17997743133</v>
      </c>
      <c r="F35" s="5">
        <f t="shared" ref="F35:F66" si="4">D35/E35</f>
        <v>-0.63240279249961673</v>
      </c>
      <c r="G35" s="6">
        <v>12553087704</v>
      </c>
      <c r="H35" s="6">
        <v>989119315334</v>
      </c>
      <c r="I35" s="1">
        <f t="shared" ref="I35:I66" si="5">(G35/H35)*100%</f>
        <v>1.2691176392365918E-2</v>
      </c>
      <c r="J35" s="6">
        <v>320458715888</v>
      </c>
      <c r="K35" s="3">
        <v>668660599446</v>
      </c>
      <c r="L35" s="7">
        <f t="shared" ref="L35:L66" si="6">J35/K35</f>
        <v>0.47925467143347028</v>
      </c>
      <c r="M35" s="6">
        <v>442033942721</v>
      </c>
      <c r="N35" s="6">
        <v>989119315334</v>
      </c>
      <c r="O35" s="5">
        <f t="shared" ref="O35:O66" si="7">M35/N35</f>
        <v>0.44689648242460678</v>
      </c>
    </row>
    <row r="36" spans="1:15" x14ac:dyDescent="0.25">
      <c r="A36" s="59">
        <v>12</v>
      </c>
      <c r="B36" s="76" t="s">
        <v>11</v>
      </c>
      <c r="C36" s="50">
        <v>2019</v>
      </c>
      <c r="D36" s="16">
        <v>-1615934000000</v>
      </c>
      <c r="E36" s="6">
        <v>7436972000000</v>
      </c>
      <c r="F36" s="5">
        <f t="shared" si="4"/>
        <v>-0.21728386230309862</v>
      </c>
      <c r="G36" s="23">
        <v>5360029000000</v>
      </c>
      <c r="H36" s="6">
        <v>38709314000000</v>
      </c>
      <c r="I36" s="1">
        <f t="shared" si="5"/>
        <v>0.13846871582379372</v>
      </c>
      <c r="J36" s="6">
        <v>12038210000000</v>
      </c>
      <c r="K36" s="3">
        <v>26671104000000</v>
      </c>
      <c r="L36" s="7">
        <f t="shared" si="6"/>
        <v>0.45135776906722719</v>
      </c>
      <c r="M36" s="6">
        <v>11342412000000</v>
      </c>
      <c r="N36" s="6">
        <v>38709314000000</v>
      </c>
      <c r="O36" s="5">
        <f t="shared" si="7"/>
        <v>0.29301506092306362</v>
      </c>
    </row>
    <row r="37" spans="1:15" x14ac:dyDescent="0.25">
      <c r="A37" s="59"/>
      <c r="B37" s="76"/>
      <c r="C37" s="50">
        <v>2020</v>
      </c>
      <c r="D37" s="16">
        <v>-1684628000000</v>
      </c>
      <c r="E37" s="6">
        <v>9958647000000</v>
      </c>
      <c r="F37" s="5">
        <f t="shared" si="4"/>
        <v>-0.16916233701224676</v>
      </c>
      <c r="G37" s="6">
        <v>7418574000000</v>
      </c>
      <c r="H37" s="6">
        <v>103588325000000</v>
      </c>
      <c r="I37" s="1">
        <f t="shared" si="5"/>
        <v>7.1615927760198844E-2</v>
      </c>
      <c r="J37" s="6">
        <v>53270272000000</v>
      </c>
      <c r="K37" s="3">
        <v>50318053000000</v>
      </c>
      <c r="L37" s="7">
        <f t="shared" si="6"/>
        <v>1.0586711691726227</v>
      </c>
      <c r="M37" s="6">
        <v>13351296000000</v>
      </c>
      <c r="N37" s="6">
        <v>103588325000000</v>
      </c>
      <c r="O37" s="5">
        <f t="shared" si="7"/>
        <v>0.1288880382996829</v>
      </c>
    </row>
    <row r="38" spans="1:15" x14ac:dyDescent="0.25">
      <c r="A38" s="59"/>
      <c r="B38" s="76"/>
      <c r="C38" s="50">
        <v>2021</v>
      </c>
      <c r="D38" s="16">
        <v>-2817278000000</v>
      </c>
      <c r="E38" s="6">
        <v>9935232000000</v>
      </c>
      <c r="F38" s="5">
        <f t="shared" si="4"/>
        <v>-0.28356438984011645</v>
      </c>
      <c r="G38" s="6">
        <v>7900282000000</v>
      </c>
      <c r="H38" s="6">
        <v>118066628000000</v>
      </c>
      <c r="I38" s="1">
        <f t="shared" si="5"/>
        <v>6.6913759915291221E-2</v>
      </c>
      <c r="J38" s="6">
        <v>63342765000000</v>
      </c>
      <c r="K38" s="3">
        <v>54723863000000</v>
      </c>
      <c r="L38" s="7">
        <f t="shared" si="6"/>
        <v>1.1574980552816603</v>
      </c>
      <c r="M38" s="6">
        <v>14175833000000</v>
      </c>
      <c r="N38" s="6">
        <v>118066628000000</v>
      </c>
      <c r="O38" s="5">
        <f t="shared" si="7"/>
        <v>0.12006638319508879</v>
      </c>
    </row>
    <row r="39" spans="1:15" x14ac:dyDescent="0.25">
      <c r="A39" s="58">
        <v>13</v>
      </c>
      <c r="B39" s="78" t="s">
        <v>12</v>
      </c>
      <c r="C39" s="52">
        <v>2019</v>
      </c>
      <c r="D39" s="15">
        <v>-2016738807</v>
      </c>
      <c r="E39" s="8">
        <v>6620449302</v>
      </c>
      <c r="F39" s="13">
        <f t="shared" si="4"/>
        <v>-0.30462264946138246</v>
      </c>
      <c r="G39" s="8">
        <v>4694444802</v>
      </c>
      <c r="H39" s="8">
        <v>95848982883</v>
      </c>
      <c r="I39" s="2">
        <f t="shared" si="5"/>
        <v>4.897751296672985E-2</v>
      </c>
      <c r="J39" s="8">
        <v>62280498161</v>
      </c>
      <c r="K39" s="4">
        <v>33568484722</v>
      </c>
      <c r="L39" s="10">
        <f t="shared" si="6"/>
        <v>1.8553264669758185</v>
      </c>
      <c r="M39" s="8">
        <v>22398390939</v>
      </c>
      <c r="N39" s="8">
        <v>95848982883</v>
      </c>
      <c r="O39" s="13">
        <f t="shared" si="7"/>
        <v>0.23368417968859459</v>
      </c>
    </row>
    <row r="40" spans="1:15" x14ac:dyDescent="0.25">
      <c r="A40" s="58"/>
      <c r="B40" s="78"/>
      <c r="C40" s="52">
        <v>2020</v>
      </c>
      <c r="D40" s="15">
        <v>823872923</v>
      </c>
      <c r="E40" s="8">
        <v>-1193254241</v>
      </c>
      <c r="F40" s="13">
        <f t="shared" si="4"/>
        <v>-0.69044206564860644</v>
      </c>
      <c r="G40" s="8">
        <v>-1087117567</v>
      </c>
      <c r="H40" s="8">
        <v>132538615751</v>
      </c>
      <c r="I40" s="2">
        <f t="shared" si="5"/>
        <v>-8.2022704163620154E-3</v>
      </c>
      <c r="J40" s="8">
        <v>63404922846</v>
      </c>
      <c r="K40" s="4">
        <v>69133692905</v>
      </c>
      <c r="L40" s="10">
        <f t="shared" si="6"/>
        <v>0.91713490458448121</v>
      </c>
      <c r="M40" s="8">
        <v>22124517063</v>
      </c>
      <c r="N40" s="8">
        <v>132538615751</v>
      </c>
      <c r="O40" s="13">
        <f t="shared" si="7"/>
        <v>0.16692883758922969</v>
      </c>
    </row>
    <row r="41" spans="1:15" x14ac:dyDescent="0.25">
      <c r="A41" s="58"/>
      <c r="B41" s="78"/>
      <c r="C41" s="52">
        <v>2021</v>
      </c>
      <c r="D41" s="15">
        <v>-1719786273</v>
      </c>
      <c r="E41" s="8">
        <v>2132717873</v>
      </c>
      <c r="F41" s="13">
        <f t="shared" si="4"/>
        <v>-0.80638245441290024</v>
      </c>
      <c r="G41" s="8">
        <v>1599675921</v>
      </c>
      <c r="H41" s="8">
        <v>129081871589</v>
      </c>
      <c r="I41" s="2">
        <f t="shared" si="5"/>
        <v>1.2392723325963303E-2</v>
      </c>
      <c r="J41" s="8">
        <v>58357126496</v>
      </c>
      <c r="K41" s="4">
        <v>70724745093</v>
      </c>
      <c r="L41" s="10">
        <f t="shared" si="6"/>
        <v>0.82513024853271488</v>
      </c>
      <c r="M41" s="8">
        <v>20045124334</v>
      </c>
      <c r="N41" s="8">
        <v>129081871589</v>
      </c>
      <c r="O41" s="13">
        <f t="shared" si="7"/>
        <v>0.15529000383434316</v>
      </c>
    </row>
    <row r="42" spans="1:15" x14ac:dyDescent="0.25">
      <c r="A42" s="59">
        <v>14</v>
      </c>
      <c r="B42" s="76" t="s">
        <v>13</v>
      </c>
      <c r="C42" s="50">
        <v>2019</v>
      </c>
      <c r="D42" s="16">
        <v>-2361672000000</v>
      </c>
      <c r="E42" s="6">
        <v>8749397000000</v>
      </c>
      <c r="F42" s="5">
        <f t="shared" si="4"/>
        <v>-0.26992397304637106</v>
      </c>
      <c r="G42" s="6">
        <v>5902729000000</v>
      </c>
      <c r="H42" s="6">
        <v>96198559000000</v>
      </c>
      <c r="I42" s="1">
        <f t="shared" si="5"/>
        <v>6.1359848435983327E-2</v>
      </c>
      <c r="J42" s="6">
        <v>41996071000000</v>
      </c>
      <c r="K42" s="3">
        <v>54202488000000</v>
      </c>
      <c r="L42" s="7">
        <f t="shared" si="6"/>
        <v>0.77479969185178366</v>
      </c>
      <c r="M42" s="6">
        <v>43072504000000</v>
      </c>
      <c r="N42" s="6">
        <v>96198559000000</v>
      </c>
      <c r="O42" s="5">
        <f t="shared" si="7"/>
        <v>0.44774583369798709</v>
      </c>
    </row>
    <row r="43" spans="1:15" x14ac:dyDescent="0.25">
      <c r="A43" s="59"/>
      <c r="B43" s="76"/>
      <c r="C43" s="50">
        <v>2020</v>
      </c>
      <c r="D43" s="16">
        <v>-2784615000000</v>
      </c>
      <c r="E43" s="6">
        <v>12426334000000</v>
      </c>
      <c r="F43" s="5">
        <f t="shared" si="4"/>
        <v>-0.22408982407844502</v>
      </c>
      <c r="G43" s="6">
        <v>8752066000000</v>
      </c>
      <c r="H43" s="6">
        <v>163136516000000</v>
      </c>
      <c r="I43" s="1">
        <f t="shared" si="5"/>
        <v>5.3648724482996804E-2</v>
      </c>
      <c r="J43" s="6">
        <v>83998472000000</v>
      </c>
      <c r="K43" s="3">
        <v>79138044000000</v>
      </c>
      <c r="L43" s="7">
        <f t="shared" si="6"/>
        <v>1.0614170853148708</v>
      </c>
      <c r="M43" s="6">
        <v>45862919000000</v>
      </c>
      <c r="N43" s="6">
        <v>163136516000000</v>
      </c>
      <c r="O43" s="5">
        <f t="shared" si="7"/>
        <v>0.28113214701728706</v>
      </c>
    </row>
    <row r="44" spans="1:15" x14ac:dyDescent="0.25">
      <c r="A44" s="59"/>
      <c r="B44" s="76"/>
      <c r="C44" s="50">
        <v>2021</v>
      </c>
      <c r="D44" s="16">
        <v>-3577269000000</v>
      </c>
      <c r="E44" s="6">
        <v>14456085000000</v>
      </c>
      <c r="F44" s="5">
        <f t="shared" si="4"/>
        <v>-0.24745766229238414</v>
      </c>
      <c r="G44" s="6">
        <v>11203585000000</v>
      </c>
      <c r="H44" s="6">
        <v>179356193000000</v>
      </c>
      <c r="I44" s="1">
        <f t="shared" si="5"/>
        <v>6.2465559803669558E-2</v>
      </c>
      <c r="J44" s="6">
        <v>92724082000000</v>
      </c>
      <c r="K44" s="3">
        <v>86632111000000</v>
      </c>
      <c r="L44" s="7">
        <f t="shared" si="6"/>
        <v>1.0703200110176236</v>
      </c>
      <c r="M44" s="6">
        <v>46751821000000</v>
      </c>
      <c r="N44" s="6">
        <v>179356193000000</v>
      </c>
      <c r="O44" s="5">
        <f t="shared" si="7"/>
        <v>0.26066465962510699</v>
      </c>
    </row>
    <row r="45" spans="1:15" x14ac:dyDescent="0.25">
      <c r="A45" s="60">
        <v>15</v>
      </c>
      <c r="B45" s="79" t="s">
        <v>14</v>
      </c>
      <c r="C45" s="53">
        <v>2019</v>
      </c>
      <c r="D45" s="25">
        <v>-37296447311</v>
      </c>
      <c r="E45" s="26">
        <v>136625747757</v>
      </c>
      <c r="F45" s="37">
        <f t="shared" si="4"/>
        <v>-0.27298256678041949</v>
      </c>
      <c r="G45" s="26">
        <v>98047666143</v>
      </c>
      <c r="H45" s="26">
        <v>666313386673</v>
      </c>
      <c r="I45" s="17">
        <f t="shared" si="5"/>
        <v>0.14714947666377576</v>
      </c>
      <c r="J45" s="26">
        <v>230619409786</v>
      </c>
      <c r="K45" s="38">
        <v>435693976887</v>
      </c>
      <c r="L45" s="39">
        <f t="shared" si="6"/>
        <v>0.52931512029098493</v>
      </c>
      <c r="M45" s="26">
        <v>138148991989</v>
      </c>
      <c r="N45" s="26">
        <v>666313386673</v>
      </c>
      <c r="O45" s="37">
        <f t="shared" si="7"/>
        <v>0.20733335807464126</v>
      </c>
    </row>
    <row r="46" spans="1:15" x14ac:dyDescent="0.25">
      <c r="A46" s="60"/>
      <c r="B46" s="79"/>
      <c r="C46" s="53">
        <v>2020</v>
      </c>
      <c r="D46" s="25">
        <v>-41075921197</v>
      </c>
      <c r="E46" s="26">
        <v>157207256439</v>
      </c>
      <c r="F46" s="37">
        <f t="shared" si="4"/>
        <v>-0.26128514756529952</v>
      </c>
      <c r="G46" s="26">
        <v>121000016429</v>
      </c>
      <c r="H46" s="26">
        <v>674806910037</v>
      </c>
      <c r="I46" s="17">
        <f t="shared" si="5"/>
        <v>0.17931057703953493</v>
      </c>
      <c r="J46" s="26">
        <v>233905945919</v>
      </c>
      <c r="K46" s="38">
        <v>440900964118</v>
      </c>
      <c r="L46" s="39">
        <f t="shared" si="6"/>
        <v>0.53051810940562805</v>
      </c>
      <c r="M46" s="26">
        <v>166875756129</v>
      </c>
      <c r="N46" s="26">
        <v>674806910037</v>
      </c>
      <c r="O46" s="37">
        <f t="shared" si="7"/>
        <v>0.24729408316202647</v>
      </c>
    </row>
    <row r="47" spans="1:15" x14ac:dyDescent="0.25">
      <c r="A47" s="60"/>
      <c r="B47" s="79"/>
      <c r="C47" s="53">
        <v>2021</v>
      </c>
      <c r="D47" s="25">
        <v>-32975215226</v>
      </c>
      <c r="E47" s="26">
        <v>183170597779</v>
      </c>
      <c r="F47" s="37">
        <f t="shared" si="4"/>
        <v>-0.18002460889375618</v>
      </c>
      <c r="G47" s="26">
        <v>144700268968</v>
      </c>
      <c r="H47" s="26">
        <v>767726284113</v>
      </c>
      <c r="I47" s="17">
        <f t="shared" si="5"/>
        <v>0.18847898263009305</v>
      </c>
      <c r="J47" s="26">
        <v>181900755126</v>
      </c>
      <c r="K47" s="38">
        <v>585825528987</v>
      </c>
      <c r="L47" s="39">
        <f t="shared" si="6"/>
        <v>0.31050329172328806</v>
      </c>
      <c r="M47" s="26">
        <v>128944476290</v>
      </c>
      <c r="N47" s="26">
        <v>767726284113</v>
      </c>
      <c r="O47" s="37">
        <f t="shared" si="7"/>
        <v>0.16795631328290037</v>
      </c>
    </row>
    <row r="48" spans="1:15" x14ac:dyDescent="0.25">
      <c r="A48" s="60">
        <v>16</v>
      </c>
      <c r="B48" s="76" t="s">
        <v>15</v>
      </c>
      <c r="C48" s="50">
        <v>2019</v>
      </c>
      <c r="D48" s="16">
        <v>-449494000000</v>
      </c>
      <c r="E48" s="6">
        <v>1626612000000</v>
      </c>
      <c r="F48" s="5">
        <f t="shared" si="4"/>
        <v>-0.2763375654427731</v>
      </c>
      <c r="G48" s="6">
        <v>1206059000000</v>
      </c>
      <c r="H48" s="6">
        <v>2896950000000</v>
      </c>
      <c r="I48" s="1">
        <f t="shared" si="5"/>
        <v>0.41632026786793008</v>
      </c>
      <c r="J48" s="6">
        <v>1750943000000</v>
      </c>
      <c r="K48" s="3">
        <v>1146007000000</v>
      </c>
      <c r="L48" s="7">
        <f t="shared" si="6"/>
        <v>1.5278641404459135</v>
      </c>
      <c r="M48" s="6">
        <v>1559289000000</v>
      </c>
      <c r="N48" s="6">
        <v>2896950000000</v>
      </c>
      <c r="O48" s="5">
        <f t="shared" si="7"/>
        <v>0.53825195464195097</v>
      </c>
    </row>
    <row r="49" spans="1:15" x14ac:dyDescent="0.25">
      <c r="A49" s="60"/>
      <c r="B49" s="76"/>
      <c r="C49" s="50">
        <v>2020</v>
      </c>
      <c r="D49" s="16">
        <v>-246674000000</v>
      </c>
      <c r="E49" s="6">
        <v>396470000000</v>
      </c>
      <c r="F49" s="5">
        <f t="shared" si="4"/>
        <v>-0.62217570055741922</v>
      </c>
      <c r="G49" s="6">
        <v>285617000000</v>
      </c>
      <c r="H49" s="6">
        <v>2907425000000</v>
      </c>
      <c r="I49" s="1">
        <f t="shared" si="5"/>
        <v>9.8237099839204797E-2</v>
      </c>
      <c r="J49" s="6">
        <v>1474019000000</v>
      </c>
      <c r="K49" s="3">
        <v>1433406000000</v>
      </c>
      <c r="L49" s="7">
        <f t="shared" si="6"/>
        <v>1.0283332147346949</v>
      </c>
      <c r="M49" s="6">
        <v>1479447000000</v>
      </c>
      <c r="N49" s="6">
        <v>2907425000000</v>
      </c>
      <c r="O49" s="5">
        <f t="shared" si="7"/>
        <v>0.50885130312905746</v>
      </c>
    </row>
    <row r="50" spans="1:15" x14ac:dyDescent="0.25">
      <c r="A50" s="60"/>
      <c r="B50" s="76"/>
      <c r="C50" s="50">
        <v>2021</v>
      </c>
      <c r="D50" s="16">
        <v>-172166000000</v>
      </c>
      <c r="E50" s="6">
        <v>877781000000</v>
      </c>
      <c r="F50" s="5">
        <f t="shared" si="4"/>
        <v>-0.19613776101328237</v>
      </c>
      <c r="G50" s="6">
        <v>665850000000</v>
      </c>
      <c r="H50" s="6">
        <v>2922017000000</v>
      </c>
      <c r="I50" s="1">
        <f t="shared" si="5"/>
        <v>0.22787341757423041</v>
      </c>
      <c r="J50" s="6">
        <v>1822860000000</v>
      </c>
      <c r="K50" s="3">
        <v>1099157000000</v>
      </c>
      <c r="L50" s="7">
        <f t="shared" si="6"/>
        <v>1.6584164045718675</v>
      </c>
      <c r="M50" s="6">
        <v>1406550000000</v>
      </c>
      <c r="N50" s="6">
        <v>2922017000000</v>
      </c>
      <c r="O50" s="5">
        <f t="shared" si="7"/>
        <v>0.48136270254416724</v>
      </c>
    </row>
    <row r="51" spans="1:15" x14ac:dyDescent="0.25">
      <c r="A51" s="59">
        <v>17</v>
      </c>
      <c r="B51" s="76" t="s">
        <v>16</v>
      </c>
      <c r="C51" s="50">
        <v>2019</v>
      </c>
      <c r="D51" s="16">
        <v>-548485380356</v>
      </c>
      <c r="E51" s="6">
        <v>2704466581011</v>
      </c>
      <c r="F51" s="5">
        <f t="shared" si="4"/>
        <v>-0.20280723163935785</v>
      </c>
      <c r="G51" s="6">
        <v>2039404206764</v>
      </c>
      <c r="H51" s="6">
        <v>19037918806473</v>
      </c>
      <c r="I51" s="1">
        <f t="shared" si="5"/>
        <v>0.10712327473896942</v>
      </c>
      <c r="J51" s="6">
        <v>9137978611155</v>
      </c>
      <c r="K51" s="3">
        <v>9899940195318</v>
      </c>
      <c r="L51" s="7">
        <f t="shared" si="6"/>
        <v>0.92303371847404125</v>
      </c>
      <c r="M51" s="6">
        <v>4674963819225</v>
      </c>
      <c r="N51" s="6">
        <v>19037918806473</v>
      </c>
      <c r="O51" s="5">
        <f t="shared" si="7"/>
        <v>0.24556065538190477</v>
      </c>
    </row>
    <row r="52" spans="1:15" x14ac:dyDescent="0.25">
      <c r="A52" s="59"/>
      <c r="B52" s="76"/>
      <c r="C52" s="50">
        <v>2020</v>
      </c>
      <c r="D52" s="16">
        <v>-616475395464</v>
      </c>
      <c r="E52" s="6">
        <v>2683890279936</v>
      </c>
      <c r="F52" s="5">
        <f t="shared" si="4"/>
        <v>-0.22969470848812062</v>
      </c>
      <c r="G52" s="6">
        <v>2098168514645</v>
      </c>
      <c r="H52" s="6">
        <v>19777500514550</v>
      </c>
      <c r="I52" s="1">
        <f t="shared" si="5"/>
        <v>0.10608865933798915</v>
      </c>
      <c r="J52" s="6">
        <v>8506032464592</v>
      </c>
      <c r="K52" s="3">
        <v>11271468049958</v>
      </c>
      <c r="L52" s="7">
        <f t="shared" si="6"/>
        <v>0.75465169460545078</v>
      </c>
      <c r="M52" s="6">
        <v>6043201970326</v>
      </c>
      <c r="N52" s="6">
        <v>19777500514550</v>
      </c>
      <c r="O52" s="5">
        <f t="shared" si="7"/>
        <v>0.3055594394185509</v>
      </c>
    </row>
    <row r="53" spans="1:15" x14ac:dyDescent="0.25">
      <c r="A53" s="59"/>
      <c r="B53" s="76"/>
      <c r="C53" s="50">
        <v>2021</v>
      </c>
      <c r="D53" s="16">
        <v>-407213188137</v>
      </c>
      <c r="E53" s="6">
        <v>1549648556686</v>
      </c>
      <c r="F53" s="5">
        <f t="shared" si="4"/>
        <v>-0.2627777675009394</v>
      </c>
      <c r="G53" s="6">
        <v>1211052647953</v>
      </c>
      <c r="H53" s="6">
        <v>19917653265528</v>
      </c>
      <c r="I53" s="1">
        <f t="shared" si="5"/>
        <v>6.0802978734899468E-2</v>
      </c>
      <c r="J53" s="6">
        <v>8557621869393</v>
      </c>
      <c r="K53" s="3">
        <v>11360031396135</v>
      </c>
      <c r="L53" s="7">
        <f t="shared" si="6"/>
        <v>0.75330970232217331</v>
      </c>
      <c r="M53" s="6">
        <v>6376788515278</v>
      </c>
      <c r="N53" s="6">
        <v>19917653265528</v>
      </c>
      <c r="O53" s="5">
        <f t="shared" si="7"/>
        <v>0.32015762250036123</v>
      </c>
    </row>
    <row r="54" spans="1:15" x14ac:dyDescent="0.25">
      <c r="A54" s="59">
        <v>18</v>
      </c>
      <c r="B54" s="76" t="s">
        <v>17</v>
      </c>
      <c r="C54" s="50">
        <v>2019</v>
      </c>
      <c r="D54" s="16">
        <v>-34386528</v>
      </c>
      <c r="E54" s="6">
        <v>-1226775878</v>
      </c>
      <c r="F54" s="5">
        <f t="shared" si="4"/>
        <v>2.8030000113843125E-2</v>
      </c>
      <c r="G54" s="6">
        <v>-1224172995</v>
      </c>
      <c r="H54" s="6">
        <v>43083855372</v>
      </c>
      <c r="I54" s="1">
        <f t="shared" si="5"/>
        <v>-2.8413729097131461E-2</v>
      </c>
      <c r="J54" s="6">
        <v>3377031353</v>
      </c>
      <c r="K54" s="3">
        <v>39706824019</v>
      </c>
      <c r="L54" s="7">
        <f t="shared" si="6"/>
        <v>8.5049142973108754E-2</v>
      </c>
      <c r="M54" s="6">
        <v>2039118420</v>
      </c>
      <c r="N54" s="6">
        <v>43083855372</v>
      </c>
      <c r="O54" s="5">
        <f t="shared" si="7"/>
        <v>4.7329061022826052E-2</v>
      </c>
    </row>
    <row r="55" spans="1:15" x14ac:dyDescent="0.25">
      <c r="A55" s="59"/>
      <c r="B55" s="76"/>
      <c r="C55" s="50">
        <v>2020</v>
      </c>
      <c r="D55" s="16">
        <v>-658183000</v>
      </c>
      <c r="E55" s="6">
        <v>764104000</v>
      </c>
      <c r="F55" s="5">
        <f t="shared" si="4"/>
        <v>-0.8613788175431617</v>
      </c>
      <c r="G55" s="6">
        <v>224178000</v>
      </c>
      <c r="H55" s="6">
        <v>98191212000</v>
      </c>
      <c r="I55" s="1">
        <f t="shared" si="5"/>
        <v>2.283076004805807E-3</v>
      </c>
      <c r="J55" s="6">
        <v>58226323000</v>
      </c>
      <c r="K55" s="3">
        <v>39964889000</v>
      </c>
      <c r="L55" s="7">
        <f t="shared" si="6"/>
        <v>1.4569369378205954</v>
      </c>
      <c r="M55" s="6">
        <v>24865992000</v>
      </c>
      <c r="N55" s="6">
        <v>98191212000</v>
      </c>
      <c r="O55" s="5">
        <f t="shared" si="7"/>
        <v>0.25324050384468216</v>
      </c>
    </row>
    <row r="56" spans="1:15" x14ac:dyDescent="0.25">
      <c r="A56" s="59"/>
      <c r="B56" s="76"/>
      <c r="C56" s="50">
        <v>2021</v>
      </c>
      <c r="D56" s="16">
        <v>-553752000</v>
      </c>
      <c r="E56" s="6">
        <v>2388514000</v>
      </c>
      <c r="F56" s="5">
        <f t="shared" si="4"/>
        <v>-0.23183954542447732</v>
      </c>
      <c r="G56" s="6">
        <v>1680076000</v>
      </c>
      <c r="H56" s="6">
        <v>163913597000</v>
      </c>
      <c r="I56" s="1">
        <f t="shared" si="5"/>
        <v>1.0249765917832918E-2</v>
      </c>
      <c r="J56" s="6">
        <v>121932696000</v>
      </c>
      <c r="K56" s="3">
        <v>41980901000</v>
      </c>
      <c r="L56" s="7">
        <f t="shared" si="6"/>
        <v>2.9044802063681292</v>
      </c>
      <c r="M56" s="6">
        <v>22539808000</v>
      </c>
      <c r="N56" s="6">
        <v>163913597000</v>
      </c>
      <c r="O56" s="5">
        <f t="shared" si="7"/>
        <v>0.13751030062502992</v>
      </c>
    </row>
    <row r="57" spans="1:15" x14ac:dyDescent="0.25">
      <c r="A57" s="59">
        <v>19</v>
      </c>
      <c r="B57" s="76" t="s">
        <v>18</v>
      </c>
      <c r="C57" s="50">
        <v>2019</v>
      </c>
      <c r="D57" s="16">
        <v>128234610</v>
      </c>
      <c r="E57" s="6">
        <v>-9889142889</v>
      </c>
      <c r="F57" s="5">
        <f t="shared" si="4"/>
        <v>-1.2967211763381368E-2</v>
      </c>
      <c r="G57" s="6">
        <v>-10257599104</v>
      </c>
      <c r="H57" s="6">
        <v>124735506556</v>
      </c>
      <c r="I57" s="1">
        <f t="shared" si="5"/>
        <v>-8.2234797350142247E-2</v>
      </c>
      <c r="J57" s="6">
        <v>40503414153</v>
      </c>
      <c r="K57" s="3">
        <v>84232092403</v>
      </c>
      <c r="L57" s="7">
        <f t="shared" si="6"/>
        <v>0.48085489743286297</v>
      </c>
      <c r="M57" s="6">
        <v>10773632278</v>
      </c>
      <c r="N57" s="6">
        <v>124735506556</v>
      </c>
      <c r="O57" s="5">
        <f t="shared" si="7"/>
        <v>8.6371816457595244E-2</v>
      </c>
    </row>
    <row r="58" spans="1:15" x14ac:dyDescent="0.25">
      <c r="A58" s="59"/>
      <c r="B58" s="76"/>
      <c r="C58" s="50">
        <v>2020</v>
      </c>
      <c r="D58" s="16">
        <v>546192733</v>
      </c>
      <c r="E58" s="6">
        <v>-16008559329</v>
      </c>
      <c r="F58" s="5">
        <f t="shared" si="4"/>
        <v>-3.411879368873344E-2</v>
      </c>
      <c r="G58" s="6">
        <v>-15957991606</v>
      </c>
      <c r="H58" s="6">
        <v>103351122210</v>
      </c>
      <c r="I58" s="1">
        <f t="shared" si="5"/>
        <v>-0.15440559584418276</v>
      </c>
      <c r="J58" s="6">
        <v>39680888888</v>
      </c>
      <c r="K58" s="3">
        <v>63670233322</v>
      </c>
      <c r="L58" s="7">
        <f t="shared" si="6"/>
        <v>0.62322512134236274</v>
      </c>
      <c r="M58" s="6">
        <v>12391995530</v>
      </c>
      <c r="N58" s="6">
        <v>103351122210</v>
      </c>
      <c r="O58" s="5">
        <f t="shared" si="7"/>
        <v>0.11990189622538014</v>
      </c>
    </row>
    <row r="59" spans="1:15" x14ac:dyDescent="0.25">
      <c r="A59" s="59"/>
      <c r="B59" s="76"/>
      <c r="C59" s="50">
        <v>2021</v>
      </c>
      <c r="D59" s="16">
        <v>-1701735340</v>
      </c>
      <c r="E59" s="6">
        <v>1360041342</v>
      </c>
      <c r="F59" s="5">
        <f t="shared" si="4"/>
        <v>-1.2512379495005086</v>
      </c>
      <c r="G59" s="6">
        <v>1278943527</v>
      </c>
      <c r="H59" s="6">
        <v>108995625626</v>
      </c>
      <c r="I59" s="1">
        <f t="shared" si="5"/>
        <v>1.1733897756488667E-2</v>
      </c>
      <c r="J59" s="6">
        <v>43973622627</v>
      </c>
      <c r="K59" s="3">
        <v>65022002999</v>
      </c>
      <c r="L59" s="7">
        <f t="shared" si="6"/>
        <v>0.67628834238890312</v>
      </c>
      <c r="M59" s="6">
        <v>16405579982</v>
      </c>
      <c r="N59" s="6">
        <v>108995625626</v>
      </c>
      <c r="O59" s="5">
        <f t="shared" si="7"/>
        <v>0.15051594857845915</v>
      </c>
    </row>
    <row r="60" spans="1:15" x14ac:dyDescent="0.25">
      <c r="A60" s="59">
        <v>20</v>
      </c>
      <c r="B60" s="76" t="s">
        <v>19</v>
      </c>
      <c r="C60" s="50">
        <v>2019</v>
      </c>
      <c r="D60" s="16">
        <v>-33113190399</v>
      </c>
      <c r="E60" s="6">
        <v>4341114728</v>
      </c>
      <c r="F60" s="5">
        <f t="shared" si="4"/>
        <v>-7.6278081722699866</v>
      </c>
      <c r="G60" s="6">
        <v>-25762573884</v>
      </c>
      <c r="H60" s="6">
        <v>763492320252</v>
      </c>
      <c r="I60" s="1">
        <f t="shared" si="5"/>
        <v>-3.3743068791440817E-2</v>
      </c>
      <c r="J60" s="6">
        <v>587528831446</v>
      </c>
      <c r="K60" s="3">
        <v>175963488806</v>
      </c>
      <c r="L60" s="7">
        <f t="shared" si="6"/>
        <v>3.3389246566584694</v>
      </c>
      <c r="M60" s="6">
        <v>450070227177</v>
      </c>
      <c r="N60" s="6">
        <v>763492320252</v>
      </c>
      <c r="O60" s="5">
        <f t="shared" si="7"/>
        <v>0.58948887269546968</v>
      </c>
    </row>
    <row r="61" spans="1:15" x14ac:dyDescent="0.25">
      <c r="A61" s="59"/>
      <c r="B61" s="76"/>
      <c r="C61" s="50">
        <v>2020</v>
      </c>
      <c r="D61" s="16">
        <v>-20614017424</v>
      </c>
      <c r="E61" s="6">
        <v>-33306278579</v>
      </c>
      <c r="F61" s="5">
        <f t="shared" si="4"/>
        <v>0.61892286690346066</v>
      </c>
      <c r="G61" s="6">
        <v>-52304824027</v>
      </c>
      <c r="H61" s="6">
        <v>765375539783</v>
      </c>
      <c r="I61" s="1">
        <f t="shared" si="5"/>
        <v>-6.8338771372063331E-2</v>
      </c>
      <c r="J61" s="6">
        <v>645223998886</v>
      </c>
      <c r="K61" s="3">
        <v>120151540897</v>
      </c>
      <c r="L61" s="7">
        <f t="shared" si="6"/>
        <v>5.3700850947814205</v>
      </c>
      <c r="M61" s="6">
        <v>455525868085</v>
      </c>
      <c r="N61" s="6">
        <v>765375539783</v>
      </c>
      <c r="O61" s="5">
        <f t="shared" si="7"/>
        <v>0.59516648286689577</v>
      </c>
    </row>
    <row r="62" spans="1:15" x14ac:dyDescent="0.25">
      <c r="A62" s="59"/>
      <c r="B62" s="76"/>
      <c r="C62" s="50">
        <v>2021</v>
      </c>
      <c r="D62" s="16">
        <v>-14328529319</v>
      </c>
      <c r="E62" s="6">
        <v>-70696628609</v>
      </c>
      <c r="F62" s="5">
        <f t="shared" si="4"/>
        <v>0.20267627468130656</v>
      </c>
      <c r="G62" s="6">
        <v>-82495584993</v>
      </c>
      <c r="H62" s="6">
        <v>707396790275</v>
      </c>
      <c r="I62" s="1">
        <f t="shared" si="5"/>
        <v>-0.11661854581066151</v>
      </c>
      <c r="J62" s="6">
        <v>651665157642</v>
      </c>
      <c r="K62" s="3">
        <v>55731632633</v>
      </c>
      <c r="L62" s="7">
        <f t="shared" si="6"/>
        <v>11.69291346502083</v>
      </c>
      <c r="M62" s="6">
        <v>447585994787</v>
      </c>
      <c r="N62" s="6">
        <v>707396790275</v>
      </c>
      <c r="O62" s="5">
        <f t="shared" si="7"/>
        <v>0.63272268257395015</v>
      </c>
    </row>
    <row r="63" spans="1:15" x14ac:dyDescent="0.25">
      <c r="A63" s="60">
        <v>21</v>
      </c>
      <c r="B63" s="79" t="s">
        <v>20</v>
      </c>
      <c r="C63" s="53">
        <v>2019</v>
      </c>
      <c r="D63" s="25">
        <v>-1545149274</v>
      </c>
      <c r="E63" s="54">
        <v>-176239896905</v>
      </c>
      <c r="F63" s="37">
        <f t="shared" si="4"/>
        <v>8.7673069556599564E-3</v>
      </c>
      <c r="G63" s="26">
        <v>-160987619452</v>
      </c>
      <c r="H63" s="26">
        <v>3255607109573</v>
      </c>
      <c r="I63" s="17">
        <f t="shared" si="5"/>
        <v>-4.944933895082778E-2</v>
      </c>
      <c r="J63" s="26">
        <v>2078486201260</v>
      </c>
      <c r="K63" s="38">
        <v>1177120908313</v>
      </c>
      <c r="L63" s="39">
        <f t="shared" si="6"/>
        <v>1.7657372208593243</v>
      </c>
      <c r="M63" s="40">
        <v>675575979658</v>
      </c>
      <c r="N63" s="26">
        <v>3255607109573</v>
      </c>
      <c r="O63" s="37">
        <f t="shared" si="7"/>
        <v>0.20751151994707598</v>
      </c>
    </row>
    <row r="64" spans="1:15" x14ac:dyDescent="0.25">
      <c r="A64" s="60"/>
      <c r="B64" s="79"/>
      <c r="C64" s="53">
        <v>2020</v>
      </c>
      <c r="D64" s="25">
        <v>-437796820</v>
      </c>
      <c r="E64" s="55">
        <v>30251088264</v>
      </c>
      <c r="F64" s="37">
        <f t="shared" si="4"/>
        <v>-1.4472101505220745E-2</v>
      </c>
      <c r="G64" s="26">
        <v>26500634368</v>
      </c>
      <c r="H64" s="26">
        <v>3401723398441</v>
      </c>
      <c r="I64" s="17">
        <f t="shared" si="5"/>
        <v>7.7903554357609331E-3</v>
      </c>
      <c r="J64" s="26">
        <v>2191495435706</v>
      </c>
      <c r="K64" s="38">
        <v>1210227962735</v>
      </c>
      <c r="L64" s="39">
        <f t="shared" si="6"/>
        <v>1.8108120975435313</v>
      </c>
      <c r="M64" s="40">
        <v>950537353785</v>
      </c>
      <c r="N64" s="26">
        <v>3401723398441</v>
      </c>
      <c r="O64" s="37">
        <f t="shared" si="7"/>
        <v>0.27942817285515587</v>
      </c>
    </row>
    <row r="65" spans="1:15" x14ac:dyDescent="0.25">
      <c r="A65" s="60"/>
      <c r="B65" s="79"/>
      <c r="C65" s="53">
        <v>2021</v>
      </c>
      <c r="D65" s="25">
        <v>-3285385287</v>
      </c>
      <c r="E65" s="26">
        <v>224944834030</v>
      </c>
      <c r="F65" s="37">
        <f t="shared" si="4"/>
        <v>-1.4605293342997337E-2</v>
      </c>
      <c r="G65" s="26">
        <v>214824068625</v>
      </c>
      <c r="H65" s="26">
        <v>3731907652769</v>
      </c>
      <c r="I65" s="17">
        <f t="shared" si="5"/>
        <v>5.7564143760525502E-2</v>
      </c>
      <c r="J65" s="26">
        <v>2307095621382</v>
      </c>
      <c r="K65" s="38">
        <v>1424812031387</v>
      </c>
      <c r="L65" s="39">
        <f t="shared" si="6"/>
        <v>1.6192280599540774</v>
      </c>
      <c r="M65" s="40">
        <v>971692187639</v>
      </c>
      <c r="N65" s="26">
        <v>3731907652769</v>
      </c>
      <c r="O65" s="37">
        <f t="shared" si="7"/>
        <v>0.26037412445563168</v>
      </c>
    </row>
    <row r="66" spans="1:15" x14ac:dyDescent="0.25">
      <c r="A66" s="60">
        <v>22</v>
      </c>
      <c r="B66" s="76" t="s">
        <v>21</v>
      </c>
      <c r="C66" s="50">
        <v>2019</v>
      </c>
      <c r="D66" s="16">
        <v>-55180972607</v>
      </c>
      <c r="E66" s="6">
        <v>347098820613</v>
      </c>
      <c r="F66" s="5">
        <f t="shared" si="4"/>
        <v>-0.15897770124815369</v>
      </c>
      <c r="G66" s="6">
        <v>236518557420</v>
      </c>
      <c r="H66" s="6">
        <v>4682083844951</v>
      </c>
      <c r="I66" s="1">
        <f t="shared" si="5"/>
        <v>5.0515660388067068E-2</v>
      </c>
      <c r="J66" s="6">
        <v>1589486465854</v>
      </c>
      <c r="K66" s="3">
        <v>3092597379097</v>
      </c>
      <c r="L66" s="7">
        <f t="shared" si="6"/>
        <v>0.51396488808967122</v>
      </c>
      <c r="M66" s="6">
        <v>2540413874692</v>
      </c>
      <c r="N66" s="6">
        <v>4682083844951</v>
      </c>
      <c r="O66" s="5">
        <f t="shared" si="7"/>
        <v>0.54258188422479792</v>
      </c>
    </row>
    <row r="67" spans="1:15" x14ac:dyDescent="0.25">
      <c r="A67" s="60"/>
      <c r="B67" s="76"/>
      <c r="C67" s="50">
        <v>2020</v>
      </c>
      <c r="D67" s="16">
        <v>-32380538836</v>
      </c>
      <c r="E67" s="6">
        <v>160357537779</v>
      </c>
      <c r="F67" s="5">
        <f t="shared" ref="F67:F80" si="8">D67/E67</f>
        <v>-0.20192713909480137</v>
      </c>
      <c r="G67" s="6">
        <v>168610282478</v>
      </c>
      <c r="H67" s="6">
        <v>4452166671985</v>
      </c>
      <c r="I67" s="1">
        <f t="shared" ref="I67:I80" si="9">(G67/H67)*100%</f>
        <v>3.7871511760548052E-2</v>
      </c>
      <c r="J67" s="6">
        <v>1224495624254</v>
      </c>
      <c r="K67" s="3">
        <v>3227671047731</v>
      </c>
      <c r="L67" s="7">
        <f t="shared" ref="L67:L80" si="10">J67/K67</f>
        <v>0.37937435573392786</v>
      </c>
      <c r="M67" s="6">
        <v>2434486072405</v>
      </c>
      <c r="N67" s="6">
        <v>4452166671985</v>
      </c>
      <c r="O67" s="5">
        <f t="shared" ref="O67:O80" si="11">M67/N67</f>
        <v>0.5468092845049719</v>
      </c>
    </row>
    <row r="68" spans="1:15" x14ac:dyDescent="0.25">
      <c r="A68" s="60"/>
      <c r="B68" s="76"/>
      <c r="C68" s="50">
        <v>2021</v>
      </c>
      <c r="D68" s="16">
        <v>-50769925062</v>
      </c>
      <c r="E68" s="6">
        <v>376045893335</v>
      </c>
      <c r="F68" s="5">
        <f t="shared" si="8"/>
        <v>-0.1350099175708101</v>
      </c>
      <c r="G68" s="6">
        <v>281340682456</v>
      </c>
      <c r="H68" s="6">
        <v>4191284422677</v>
      </c>
      <c r="I68" s="1">
        <f t="shared" si="9"/>
        <v>6.7125170731387851E-2</v>
      </c>
      <c r="J68" s="6">
        <v>1341864891951</v>
      </c>
      <c r="K68" s="3">
        <v>2849419530726</v>
      </c>
      <c r="L68" s="7">
        <f t="shared" si="10"/>
        <v>0.47092570170216669</v>
      </c>
      <c r="M68" s="6">
        <v>2434486072405</v>
      </c>
      <c r="N68" s="6">
        <v>4191284422677</v>
      </c>
      <c r="O68" s="5">
        <f t="shared" si="11"/>
        <v>0.58084487400405971</v>
      </c>
    </row>
    <row r="69" spans="1:15" x14ac:dyDescent="0.25">
      <c r="A69" s="57">
        <v>23</v>
      </c>
      <c r="B69" s="76" t="s">
        <v>22</v>
      </c>
      <c r="C69" s="50">
        <v>2019</v>
      </c>
      <c r="D69" s="16">
        <v>-11849753949</v>
      </c>
      <c r="E69" s="6">
        <v>5163201735</v>
      </c>
      <c r="F69" s="5">
        <f t="shared" si="8"/>
        <v>-2.2950398913669408</v>
      </c>
      <c r="G69" s="6">
        <v>957169058</v>
      </c>
      <c r="H69" s="6">
        <v>1820383352811</v>
      </c>
      <c r="I69" s="1">
        <f t="shared" si="9"/>
        <v>5.2580631245718575E-4</v>
      </c>
      <c r="J69" s="6">
        <v>784562971811</v>
      </c>
      <c r="K69" s="3">
        <v>1035820381000</v>
      </c>
      <c r="L69" s="7">
        <f t="shared" si="10"/>
        <v>0.75743148735263199</v>
      </c>
      <c r="M69" s="6">
        <v>602802562379</v>
      </c>
      <c r="N69" s="6">
        <v>1820383352811</v>
      </c>
      <c r="O69" s="5">
        <f t="shared" si="11"/>
        <v>0.33114044986632302</v>
      </c>
    </row>
    <row r="70" spans="1:15" x14ac:dyDescent="0.25">
      <c r="A70" s="57"/>
      <c r="B70" s="76"/>
      <c r="C70" s="50">
        <v>2020</v>
      </c>
      <c r="D70" s="16">
        <v>-11582613128</v>
      </c>
      <c r="E70" s="6">
        <v>13568762041</v>
      </c>
      <c r="F70" s="5">
        <f t="shared" si="8"/>
        <v>-0.85362342511435008</v>
      </c>
      <c r="G70" s="6">
        <v>5415741808</v>
      </c>
      <c r="H70" s="6">
        <v>1768660546754</v>
      </c>
      <c r="I70" s="1">
        <f t="shared" si="9"/>
        <v>3.0620583570654309E-3</v>
      </c>
      <c r="J70" s="6">
        <v>806678887419</v>
      </c>
      <c r="K70" s="3">
        <v>961981659335</v>
      </c>
      <c r="L70" s="7">
        <f t="shared" si="10"/>
        <v>0.83855952927069533</v>
      </c>
      <c r="M70" s="6">
        <v>440748401586</v>
      </c>
      <c r="N70" s="6">
        <v>1768660546754</v>
      </c>
      <c r="O70" s="5">
        <f t="shared" si="11"/>
        <v>0.24919897851224188</v>
      </c>
    </row>
    <row r="71" spans="1:15" x14ac:dyDescent="0.25">
      <c r="A71" s="57"/>
      <c r="B71" s="76"/>
      <c r="C71" s="50">
        <v>2021</v>
      </c>
      <c r="D71" s="16">
        <v>-14422055329</v>
      </c>
      <c r="E71" s="6">
        <v>44152540846</v>
      </c>
      <c r="F71" s="5">
        <f t="shared" si="8"/>
        <v>-0.32664157153045398</v>
      </c>
      <c r="G71" s="6">
        <v>29707421605</v>
      </c>
      <c r="H71" s="6">
        <v>1970428120056</v>
      </c>
      <c r="I71" s="1">
        <f t="shared" si="9"/>
        <v>1.5076632992913088E-2</v>
      </c>
      <c r="J71" s="6">
        <v>977942627046</v>
      </c>
      <c r="K71" s="3">
        <v>992485493010</v>
      </c>
      <c r="L71" s="7">
        <f t="shared" si="10"/>
        <v>0.98534702414652475</v>
      </c>
      <c r="M71" s="6">
        <v>440353396212</v>
      </c>
      <c r="N71" s="6">
        <v>1970428120056</v>
      </c>
      <c r="O71" s="5">
        <f t="shared" si="11"/>
        <v>0.22348107587882224</v>
      </c>
    </row>
    <row r="72" spans="1:15" x14ac:dyDescent="0.25">
      <c r="A72" s="57">
        <v>24</v>
      </c>
      <c r="B72" s="76" t="s">
        <v>23</v>
      </c>
      <c r="C72" s="50">
        <v>2019</v>
      </c>
      <c r="D72" s="16">
        <v>-17452206884</v>
      </c>
      <c r="E72" s="6">
        <v>56782206578</v>
      </c>
      <c r="F72" s="5">
        <f t="shared" si="8"/>
        <v>-0.30735344636574541</v>
      </c>
      <c r="G72" s="6">
        <v>44943627900</v>
      </c>
      <c r="H72" s="6">
        <v>790845543826</v>
      </c>
      <c r="I72" s="1">
        <f t="shared" si="9"/>
        <v>5.6829842756107626E-2</v>
      </c>
      <c r="J72" s="6">
        <v>410463595860</v>
      </c>
      <c r="K72" s="3">
        <v>380381947966</v>
      </c>
      <c r="L72" s="7">
        <f t="shared" si="10"/>
        <v>1.0790827431608001</v>
      </c>
      <c r="M72" s="6">
        <v>360346292384</v>
      </c>
      <c r="N72" s="6">
        <v>790845543826</v>
      </c>
      <c r="O72" s="5">
        <f t="shared" si="11"/>
        <v>0.45564686454537645</v>
      </c>
    </row>
    <row r="73" spans="1:15" x14ac:dyDescent="0.25">
      <c r="A73" s="57"/>
      <c r="B73" s="76"/>
      <c r="C73" s="50">
        <v>2020</v>
      </c>
      <c r="D73" s="16">
        <v>-9276903406</v>
      </c>
      <c r="E73" s="6">
        <v>55673983557</v>
      </c>
      <c r="F73" s="5">
        <f t="shared" si="8"/>
        <v>-0.16662905747533124</v>
      </c>
      <c r="G73" s="6">
        <v>42520246722</v>
      </c>
      <c r="H73" s="6">
        <v>773863042440</v>
      </c>
      <c r="I73" s="1">
        <f t="shared" si="9"/>
        <v>5.4945441751466928E-2</v>
      </c>
      <c r="J73" s="6">
        <v>366908471713</v>
      </c>
      <c r="K73" s="3">
        <v>406954570727</v>
      </c>
      <c r="L73" s="7">
        <f t="shared" si="10"/>
        <v>0.90159565245216433</v>
      </c>
      <c r="M73" s="6">
        <v>355052455562</v>
      </c>
      <c r="N73" s="6">
        <v>773863042440</v>
      </c>
      <c r="O73" s="5">
        <f t="shared" si="11"/>
        <v>0.45880528735745679</v>
      </c>
    </row>
    <row r="74" spans="1:15" x14ac:dyDescent="0.25">
      <c r="A74" s="57"/>
      <c r="B74" s="76"/>
      <c r="C74" s="50">
        <v>2021</v>
      </c>
      <c r="D74" s="16">
        <v>-10878886166</v>
      </c>
      <c r="E74" s="6">
        <v>101725399549</v>
      </c>
      <c r="F74" s="5">
        <f t="shared" si="8"/>
        <v>-0.10694365629657479</v>
      </c>
      <c r="G74" s="6">
        <v>84524160228</v>
      </c>
      <c r="H74" s="6">
        <v>889125250792</v>
      </c>
      <c r="I74" s="1">
        <f t="shared" si="9"/>
        <v>9.5064401953165761E-2</v>
      </c>
      <c r="J74" s="6">
        <v>347288021564</v>
      </c>
      <c r="K74" s="3">
        <v>541837229228</v>
      </c>
      <c r="L74" s="7">
        <f t="shared" si="10"/>
        <v>0.64094529284894242</v>
      </c>
      <c r="M74" s="6">
        <v>413018253918</v>
      </c>
      <c r="N74" s="6">
        <v>889125250792</v>
      </c>
      <c r="O74" s="5">
        <f t="shared" si="11"/>
        <v>0.46452201593656073</v>
      </c>
    </row>
    <row r="75" spans="1:15" x14ac:dyDescent="0.25">
      <c r="A75" s="57">
        <v>25</v>
      </c>
      <c r="B75" s="76" t="s">
        <v>24</v>
      </c>
      <c r="C75" s="50">
        <v>2019</v>
      </c>
      <c r="D75" s="16">
        <v>-92823915898</v>
      </c>
      <c r="E75" s="6">
        <v>607043293422</v>
      </c>
      <c r="F75" s="5">
        <f t="shared" si="8"/>
        <v>-0.15291152526327531</v>
      </c>
      <c r="G75" s="6">
        <v>482590522840</v>
      </c>
      <c r="H75" s="6">
        <v>2881563083954</v>
      </c>
      <c r="I75" s="1">
        <f t="shared" si="9"/>
        <v>0.16747525866336505</v>
      </c>
      <c r="J75" s="6">
        <v>733556075974</v>
      </c>
      <c r="K75" s="3">
        <v>2148007007980</v>
      </c>
      <c r="L75" s="7">
        <f t="shared" si="10"/>
        <v>0.34150543887835866</v>
      </c>
      <c r="M75" s="6">
        <v>1124520287704</v>
      </c>
      <c r="N75" s="6">
        <v>2881563083954</v>
      </c>
      <c r="O75" s="5">
        <f t="shared" si="11"/>
        <v>0.3902466317554863</v>
      </c>
    </row>
    <row r="76" spans="1:15" x14ac:dyDescent="0.25">
      <c r="A76" s="57"/>
      <c r="B76" s="76"/>
      <c r="C76" s="50">
        <v>2020</v>
      </c>
      <c r="D76" s="16">
        <v>-115958847906</v>
      </c>
      <c r="E76" s="6">
        <v>773607195121</v>
      </c>
      <c r="F76" s="5">
        <f t="shared" si="8"/>
        <v>-0.14989370398482768</v>
      </c>
      <c r="G76" s="6">
        <v>628628897549</v>
      </c>
      <c r="H76" s="6">
        <v>3448995059882</v>
      </c>
      <c r="I76" s="1">
        <f t="shared" si="9"/>
        <v>0.18226436589054065</v>
      </c>
      <c r="J76" s="6">
        <v>775696860738</v>
      </c>
      <c r="K76" s="3">
        <v>2673298199144</v>
      </c>
      <c r="L76" s="7">
        <f t="shared" si="10"/>
        <v>0.29016473395537429</v>
      </c>
      <c r="M76" s="6">
        <v>1538988540784</v>
      </c>
      <c r="N76" s="6">
        <v>3448995059882</v>
      </c>
      <c r="O76" s="5">
        <f t="shared" si="11"/>
        <v>0.44621361122989062</v>
      </c>
    </row>
    <row r="77" spans="1:15" x14ac:dyDescent="0.25">
      <c r="A77" s="57"/>
      <c r="B77" s="76"/>
      <c r="C77" s="50">
        <v>2021</v>
      </c>
      <c r="D77" s="16">
        <v>-158394616582</v>
      </c>
      <c r="E77" s="6">
        <v>765188720115</v>
      </c>
      <c r="F77" s="5">
        <f t="shared" si="8"/>
        <v>-0.20700072076101034</v>
      </c>
      <c r="G77" s="6">
        <v>617573766863</v>
      </c>
      <c r="H77" s="6">
        <v>3919243683748</v>
      </c>
      <c r="I77" s="1">
        <f t="shared" si="9"/>
        <v>0.15757473040625275</v>
      </c>
      <c r="J77" s="6">
        <v>618395061219</v>
      </c>
      <c r="K77" s="3">
        <v>3300848622529</v>
      </c>
      <c r="L77" s="7">
        <f t="shared" si="10"/>
        <v>0.18734426565287515</v>
      </c>
      <c r="M77" s="6">
        <v>1552703249576</v>
      </c>
      <c r="N77" s="6">
        <v>3919243683748</v>
      </c>
      <c r="O77" s="5">
        <f t="shared" si="11"/>
        <v>0.39617420473613907</v>
      </c>
    </row>
    <row r="78" spans="1:15" x14ac:dyDescent="0.25">
      <c r="A78" s="57">
        <v>26</v>
      </c>
      <c r="B78" s="76" t="s">
        <v>25</v>
      </c>
      <c r="C78" s="50">
        <v>2019</v>
      </c>
      <c r="D78" s="16">
        <v>-278947000000</v>
      </c>
      <c r="E78" s="6">
        <v>1357350000000</v>
      </c>
      <c r="F78" s="5">
        <f t="shared" si="8"/>
        <v>-0.20550852764578037</v>
      </c>
      <c r="G78" s="6">
        <v>1030191000000</v>
      </c>
      <c r="H78" s="6">
        <v>6608422000000</v>
      </c>
      <c r="I78" s="1">
        <f t="shared" si="9"/>
        <v>0.15589061957605008</v>
      </c>
      <c r="J78" s="6">
        <v>953283000000</v>
      </c>
      <c r="K78" s="3">
        <v>5655139000000</v>
      </c>
      <c r="L78" s="7">
        <f t="shared" si="10"/>
        <v>0.16856933136391519</v>
      </c>
      <c r="M78" s="6">
        <v>1556666000000</v>
      </c>
      <c r="N78" s="6">
        <v>6608422000000</v>
      </c>
      <c r="O78" s="5">
        <f t="shared" si="11"/>
        <v>0.23555789869351565</v>
      </c>
    </row>
    <row r="79" spans="1:15" x14ac:dyDescent="0.25">
      <c r="A79" s="57"/>
      <c r="B79" s="76"/>
      <c r="C79" s="50">
        <v>2020</v>
      </c>
      <c r="D79" s="16">
        <v>-321089000000</v>
      </c>
      <c r="E79" s="6">
        <v>1421517000000</v>
      </c>
      <c r="F79" s="5">
        <f t="shared" si="8"/>
        <v>-0.22587770670347243</v>
      </c>
      <c r="G79" s="6">
        <v>1109666000000</v>
      </c>
      <c r="H79" s="6">
        <v>8754116000000</v>
      </c>
      <c r="I79" s="1">
        <f t="shared" si="9"/>
        <v>0.12675934383323229</v>
      </c>
      <c r="J79" s="6">
        <v>3972379000000</v>
      </c>
      <c r="K79" s="3">
        <v>4781737000000</v>
      </c>
      <c r="L79" s="7">
        <f t="shared" si="10"/>
        <v>0.83073975001134526</v>
      </c>
      <c r="M79" s="6">
        <v>1715401000000</v>
      </c>
      <c r="N79" s="6">
        <v>8754116000000</v>
      </c>
      <c r="O79" s="5">
        <f t="shared" si="11"/>
        <v>0.19595365197354023</v>
      </c>
    </row>
    <row r="80" spans="1:15" x14ac:dyDescent="0.25">
      <c r="A80" s="57"/>
      <c r="B80" s="76"/>
      <c r="C80" s="50">
        <v>2021</v>
      </c>
      <c r="D80" s="16">
        <v>-331696000000</v>
      </c>
      <c r="E80" s="6">
        <v>1541932000000</v>
      </c>
      <c r="F80" s="5">
        <f t="shared" si="8"/>
        <v>-0.21511713875838884</v>
      </c>
      <c r="G80" s="6">
        <v>1276793000000</v>
      </c>
      <c r="H80" s="6">
        <v>7406856000000</v>
      </c>
      <c r="I80" s="1">
        <f t="shared" si="9"/>
        <v>0.1723798869587852</v>
      </c>
      <c r="J80" s="6">
        <v>2268730000000</v>
      </c>
      <c r="K80" s="3">
        <v>5138126000000</v>
      </c>
      <c r="L80" s="7">
        <f t="shared" si="10"/>
        <v>0.44154814420666211</v>
      </c>
      <c r="M80" s="6">
        <v>2165353000000</v>
      </c>
      <c r="N80" s="6">
        <v>7406856000000</v>
      </c>
      <c r="O80" s="5">
        <f t="shared" si="11"/>
        <v>0.2923444171184103</v>
      </c>
    </row>
  </sheetData>
  <mergeCells count="59">
    <mergeCell ref="M1:O1"/>
    <mergeCell ref="D1:F1"/>
    <mergeCell ref="J1:L1"/>
    <mergeCell ref="G1:I1"/>
    <mergeCell ref="A72:A74"/>
    <mergeCell ref="B72:B74"/>
    <mergeCell ref="A54:A56"/>
    <mergeCell ref="B54:B56"/>
    <mergeCell ref="A57:A59"/>
    <mergeCell ref="B57:B59"/>
    <mergeCell ref="A60:A62"/>
    <mergeCell ref="B60:B62"/>
    <mergeCell ref="A45:A47"/>
    <mergeCell ref="B45:B47"/>
    <mergeCell ref="A48:A50"/>
    <mergeCell ref="B48:B50"/>
    <mergeCell ref="A75:A77"/>
    <mergeCell ref="B75:B77"/>
    <mergeCell ref="A78:A80"/>
    <mergeCell ref="B78:B80"/>
    <mergeCell ref="A63:A65"/>
    <mergeCell ref="B63:B65"/>
    <mergeCell ref="A66:A68"/>
    <mergeCell ref="B66:B68"/>
    <mergeCell ref="A69:A71"/>
    <mergeCell ref="B69:B71"/>
    <mergeCell ref="A51:A53"/>
    <mergeCell ref="B51:B53"/>
    <mergeCell ref="A36:A38"/>
    <mergeCell ref="B36:B38"/>
    <mergeCell ref="A39:A41"/>
    <mergeCell ref="B39:B41"/>
    <mergeCell ref="A42:A44"/>
    <mergeCell ref="B42:B44"/>
    <mergeCell ref="A27:A29"/>
    <mergeCell ref="B27:B29"/>
    <mergeCell ref="A30:A32"/>
    <mergeCell ref="B30:B32"/>
    <mergeCell ref="A33:A35"/>
    <mergeCell ref="B33:B35"/>
    <mergeCell ref="A18:A20"/>
    <mergeCell ref="B18:B20"/>
    <mergeCell ref="A21:A23"/>
    <mergeCell ref="B21:B23"/>
    <mergeCell ref="A24:A26"/>
    <mergeCell ref="B24:B26"/>
    <mergeCell ref="A9:A11"/>
    <mergeCell ref="B9:B11"/>
    <mergeCell ref="A12:A14"/>
    <mergeCell ref="B12:B14"/>
    <mergeCell ref="A15:A17"/>
    <mergeCell ref="B15:B17"/>
    <mergeCell ref="A6:A8"/>
    <mergeCell ref="B6:B8"/>
    <mergeCell ref="A1:A2"/>
    <mergeCell ref="B1:B2"/>
    <mergeCell ref="C1:C2"/>
    <mergeCell ref="A3:A5"/>
    <mergeCell ref="B3:B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1</vt:lpstr>
      <vt:lpstr>Tabulasi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sawo</dc:creator>
  <cp:lastModifiedBy>MYPC</cp:lastModifiedBy>
  <dcterms:created xsi:type="dcterms:W3CDTF">2023-08-04T01:22:22Z</dcterms:created>
  <dcterms:modified xsi:type="dcterms:W3CDTF">2023-08-11T09:03:17Z</dcterms:modified>
</cp:coreProperties>
</file>