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C:\Users\User\Downloads\BAHAN SKRIPSI-20230815T073837Z-001\BAHAN SKRIPSI\"/>
    </mc:Choice>
  </mc:AlternateContent>
  <xr:revisionPtr revIDLastSave="0" documentId="13_ncr:1_{DD7C85D0-5573-4968-81F4-5893D5065FA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2">
      <go:sheetsCustomData xmlns:go="http://customooxmlschemas.google.com/" r:id="rId7" roundtripDataChecksum="evMCBRQVaUvhYD83NHt6NCRICJgu3OC8gIWgtpKdTBk="/>
    </ext>
  </extLst>
</workbook>
</file>

<file path=xl/calcChain.xml><?xml version="1.0" encoding="utf-8"?>
<calcChain xmlns="http://schemas.openxmlformats.org/spreadsheetml/2006/main">
  <c r="E68" i="1" l="1"/>
  <c r="J68" i="1" s="1"/>
  <c r="E67" i="1"/>
  <c r="I68" i="1" s="1"/>
  <c r="E66" i="1"/>
  <c r="H68" i="1" s="1"/>
  <c r="E65" i="1"/>
  <c r="J67" i="1" s="1"/>
  <c r="I64" i="1"/>
  <c r="E64" i="1"/>
  <c r="I67" i="1" s="1"/>
  <c r="E63" i="1"/>
  <c r="H67" i="1" s="1"/>
  <c r="I62" i="1"/>
  <c r="E62" i="1"/>
  <c r="J66" i="1" s="1"/>
  <c r="E61" i="1"/>
  <c r="I66" i="1" s="1"/>
  <c r="I60" i="1"/>
  <c r="E60" i="1"/>
  <c r="H66" i="1" s="1"/>
  <c r="E59" i="1"/>
  <c r="J65" i="1" s="1"/>
  <c r="E58" i="1"/>
  <c r="I65" i="1" s="1"/>
  <c r="E57" i="1"/>
  <c r="H65" i="1" s="1"/>
  <c r="E56" i="1"/>
  <c r="J64" i="1" s="1"/>
  <c r="E55" i="1"/>
  <c r="E54" i="1"/>
  <c r="H64" i="1" s="1"/>
  <c r="E53" i="1"/>
  <c r="J63" i="1" s="1"/>
  <c r="E52" i="1"/>
  <c r="I63" i="1" s="1"/>
  <c r="E51" i="1"/>
  <c r="H63" i="1" s="1"/>
  <c r="E50" i="1"/>
  <c r="J62" i="1" s="1"/>
  <c r="E49" i="1"/>
  <c r="E48" i="1"/>
  <c r="H62" i="1" s="1"/>
  <c r="E47" i="1"/>
  <c r="J61" i="1" s="1"/>
  <c r="E46" i="1"/>
  <c r="I61" i="1" s="1"/>
  <c r="E45" i="1"/>
  <c r="H61" i="1" s="1"/>
  <c r="E44" i="1"/>
  <c r="J60" i="1" s="1"/>
  <c r="E43" i="1"/>
  <c r="E42" i="1"/>
  <c r="H60" i="1" s="1"/>
  <c r="H37" i="1"/>
  <c r="G37" i="1"/>
  <c r="I37" i="1" s="1"/>
  <c r="K37" i="1" s="1"/>
  <c r="Q15" i="1" s="1"/>
  <c r="F37" i="1"/>
  <c r="H36" i="1"/>
  <c r="G36" i="1"/>
  <c r="F36" i="1"/>
  <c r="I36" i="1" s="1"/>
  <c r="K36" i="1" s="1"/>
  <c r="P15" i="1" s="1"/>
  <c r="H35" i="1"/>
  <c r="G35" i="1"/>
  <c r="I35" i="1" s="1"/>
  <c r="K35" i="1" s="1"/>
  <c r="O15" i="1" s="1"/>
  <c r="F35" i="1"/>
  <c r="H33" i="1"/>
  <c r="G33" i="1"/>
  <c r="F33" i="1"/>
  <c r="I33" i="1" s="1"/>
  <c r="K33" i="1" s="1"/>
  <c r="Q14" i="1" s="1"/>
  <c r="H32" i="1"/>
  <c r="G32" i="1"/>
  <c r="I32" i="1" s="1"/>
  <c r="K32" i="1" s="1"/>
  <c r="P14" i="1" s="1"/>
  <c r="F32" i="1"/>
  <c r="H31" i="1"/>
  <c r="G31" i="1"/>
  <c r="F31" i="1"/>
  <c r="I31" i="1" s="1"/>
  <c r="K31" i="1" s="1"/>
  <c r="O14" i="1" s="1"/>
  <c r="H29" i="1"/>
  <c r="G29" i="1"/>
  <c r="I29" i="1" s="1"/>
  <c r="K29" i="1" s="1"/>
  <c r="Q13" i="1" s="1"/>
  <c r="F29" i="1"/>
  <c r="H28" i="1"/>
  <c r="G28" i="1"/>
  <c r="F28" i="1"/>
  <c r="I28" i="1" s="1"/>
  <c r="K28" i="1" s="1"/>
  <c r="H27" i="1"/>
  <c r="G27" i="1"/>
  <c r="I27" i="1" s="1"/>
  <c r="K27" i="1" s="1"/>
  <c r="O13" i="1" s="1"/>
  <c r="F27" i="1"/>
  <c r="H25" i="1"/>
  <c r="G25" i="1"/>
  <c r="F25" i="1"/>
  <c r="I25" i="1" s="1"/>
  <c r="K25" i="1" s="1"/>
  <c r="Q12" i="1" s="1"/>
  <c r="H24" i="1"/>
  <c r="G24" i="1"/>
  <c r="I24" i="1" s="1"/>
  <c r="K24" i="1" s="1"/>
  <c r="P12" i="1" s="1"/>
  <c r="F24" i="1"/>
  <c r="H23" i="1"/>
  <c r="G23" i="1"/>
  <c r="F23" i="1"/>
  <c r="I23" i="1" s="1"/>
  <c r="K23" i="1" s="1"/>
  <c r="O12" i="1" s="1"/>
  <c r="H21" i="1"/>
  <c r="G21" i="1"/>
  <c r="I21" i="1" s="1"/>
  <c r="K21" i="1" s="1"/>
  <c r="Q11" i="1" s="1"/>
  <c r="F21" i="1"/>
  <c r="H20" i="1"/>
  <c r="G20" i="1"/>
  <c r="F20" i="1"/>
  <c r="I20" i="1" s="1"/>
  <c r="K20" i="1" s="1"/>
  <c r="H19" i="1"/>
  <c r="G19" i="1"/>
  <c r="I19" i="1" s="1"/>
  <c r="K19" i="1" s="1"/>
  <c r="O11" i="1" s="1"/>
  <c r="F19" i="1"/>
  <c r="H17" i="1"/>
  <c r="G17" i="1"/>
  <c r="F17" i="1"/>
  <c r="I17" i="1" s="1"/>
  <c r="K17" i="1" s="1"/>
  <c r="Q10" i="1" s="1"/>
  <c r="H16" i="1"/>
  <c r="G16" i="1"/>
  <c r="I16" i="1" s="1"/>
  <c r="K16" i="1" s="1"/>
  <c r="P10" i="1" s="1"/>
  <c r="F16" i="1"/>
  <c r="H15" i="1"/>
  <c r="G15" i="1"/>
  <c r="I15" i="1" s="1"/>
  <c r="K15" i="1" s="1"/>
  <c r="O10" i="1" s="1"/>
  <c r="F15" i="1"/>
  <c r="P13" i="1"/>
  <c r="H13" i="1"/>
  <c r="G13" i="1"/>
  <c r="F13" i="1"/>
  <c r="I13" i="1" s="1"/>
  <c r="K13" i="1" s="1"/>
  <c r="Q9" i="1" s="1"/>
  <c r="K12" i="1"/>
  <c r="P9" i="1" s="1"/>
  <c r="H12" i="1"/>
  <c r="G12" i="1"/>
  <c r="F12" i="1"/>
  <c r="I12" i="1" s="1"/>
  <c r="P11" i="1"/>
  <c r="H11" i="1"/>
  <c r="G11" i="1"/>
  <c r="F11" i="1"/>
  <c r="I11" i="1" s="1"/>
  <c r="K11" i="1" s="1"/>
  <c r="O9" i="1" s="1"/>
  <c r="H9" i="1"/>
  <c r="G9" i="1"/>
  <c r="I9" i="1" s="1"/>
  <c r="K9" i="1" s="1"/>
  <c r="Q8" i="1" s="1"/>
  <c r="F9" i="1"/>
  <c r="H8" i="1"/>
  <c r="G8" i="1"/>
  <c r="I8" i="1" s="1"/>
  <c r="K8" i="1" s="1"/>
  <c r="P8" i="1" s="1"/>
  <c r="F8" i="1"/>
  <c r="H7" i="1"/>
  <c r="G7" i="1"/>
  <c r="I7" i="1" s="1"/>
  <c r="K7" i="1" s="1"/>
  <c r="O8" i="1" s="1"/>
  <c r="F7" i="1"/>
  <c r="K5" i="1"/>
  <c r="Q7" i="1" s="1"/>
  <c r="H5" i="1"/>
  <c r="G5" i="1"/>
  <c r="F5" i="1"/>
  <c r="I5" i="1" s="1"/>
  <c r="H4" i="1"/>
  <c r="G4" i="1"/>
  <c r="I4" i="1" s="1"/>
  <c r="K4" i="1" s="1"/>
  <c r="P7" i="1" s="1"/>
  <c r="F4" i="1"/>
  <c r="K3" i="1"/>
  <c r="O7" i="1" s="1"/>
  <c r="H3" i="1"/>
  <c r="G3" i="1"/>
  <c r="F3" i="1"/>
  <c r="I3" i="1" s="1"/>
</calcChain>
</file>

<file path=xl/sharedStrings.xml><?xml version="1.0" encoding="utf-8"?>
<sst xmlns="http://schemas.openxmlformats.org/spreadsheetml/2006/main" count="90" uniqueCount="23">
  <si>
    <t xml:space="preserve">Periode </t>
  </si>
  <si>
    <t>Aktiva Lancar</t>
  </si>
  <si>
    <t>Hutang Lancar</t>
  </si>
  <si>
    <t>Kas</t>
  </si>
  <si>
    <t>Δ AL</t>
  </si>
  <si>
    <t>Δ HL</t>
  </si>
  <si>
    <t>Δ Kas</t>
  </si>
  <si>
    <t>Akrual Modal Kerja</t>
  </si>
  <si>
    <t>Pendapatan</t>
  </si>
  <si>
    <t>Manajemen Laba</t>
  </si>
  <si>
    <t>AISA</t>
  </si>
  <si>
    <t>Perusahaan</t>
  </si>
  <si>
    <t>ICBP</t>
  </si>
  <si>
    <t>DLTA</t>
  </si>
  <si>
    <t>INTP</t>
  </si>
  <si>
    <t>WTON</t>
  </si>
  <si>
    <t>SULI</t>
  </si>
  <si>
    <t>BRNA</t>
  </si>
  <si>
    <t>BOLT</t>
  </si>
  <si>
    <t>BATA</t>
  </si>
  <si>
    <t>Laba Bersih</t>
  </si>
  <si>
    <t>Jumlah Aset</t>
  </si>
  <si>
    <t>ROA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</si>
</sst>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2"/>
      <color theme="1"/>
      <name val="Times New Roman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3" fontId="3" fillId="0" borderId="0" xfId="0" applyNumberFormat="1" applyFont="1"/>
    <xf numFmtId="3" fontId="1" fillId="0" borderId="0" xfId="0" applyNumberFormat="1" applyFont="1"/>
    <xf numFmtId="2" fontId="3" fillId="0" borderId="0" xfId="0" applyNumberFormat="1" applyFont="1"/>
    <xf numFmtId="1" fontId="3" fillId="0" borderId="0" xfId="0" applyNumberFormat="1" applyFont="1"/>
    <xf numFmtId="0" fontId="3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lang="en-US" b="1" i="0">
                <a:solidFill>
                  <a:srgbClr val="757575"/>
                </a:solidFill>
                <a:latin typeface="+mn-lt"/>
              </a:rPr>
              <a:t>Kinerja Keuangan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2020</c:v>
          </c:tx>
          <c:spPr>
            <a:solidFill>
              <a:srgbClr val="4F81BD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Sheet1!$I$71:$Q$71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Sheet1!$I$72:$Q$72</c:f>
              <c:numCache>
                <c:formatCode>0.00</c:formatCode>
                <c:ptCount val="9"/>
                <c:pt idx="0">
                  <c:v>0.59902453671459477</c:v>
                </c:pt>
                <c:pt idx="1">
                  <c:v>7.1615927760198844E-2</c:v>
                </c:pt>
                <c:pt idx="2">
                  <c:v>0.10074060446794833</c:v>
                </c:pt>
                <c:pt idx="3">
                  <c:v>6.6058097167887034E-2</c:v>
                </c:pt>
                <c:pt idx="4">
                  <c:v>1.4472538377125622E-2</c:v>
                </c:pt>
                <c:pt idx="5">
                  <c:v>-0.24742534376478345</c:v>
                </c:pt>
                <c:pt idx="6">
                  <c:v>-9.5157743353173951E-2</c:v>
                </c:pt>
                <c:pt idx="7">
                  <c:v>-1.8252219343290337E-2</c:v>
                </c:pt>
                <c:pt idx="8">
                  <c:v>-0.22927294288742836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DAAB-4742-A155-4245A7871C8C}"/>
            </c:ext>
          </c:extLst>
        </c:ser>
        <c:ser>
          <c:idx val="1"/>
          <c:order val="1"/>
          <c:tx>
            <c:v>2019</c:v>
          </c:tx>
          <c:spPr>
            <a:solidFill>
              <a:srgbClr val="C0504D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Sheet1!$I$71:$Q$71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Sheet1!$I$73:$Q$73</c:f>
              <c:numCache>
                <c:formatCode>0.00</c:formatCode>
                <c:ptCount val="9"/>
                <c:pt idx="0">
                  <c:v>0.60716781364669015</c:v>
                </c:pt>
                <c:pt idx="1">
                  <c:v>0.13846871582379372</c:v>
                </c:pt>
                <c:pt idx="2">
                  <c:v>0.2228743372710113</c:v>
                </c:pt>
                <c:pt idx="3">
                  <c:v>6.6237968302657865E-2</c:v>
                </c:pt>
                <c:pt idx="4">
                  <c:v>4.9401907167252894E-2</c:v>
                </c:pt>
                <c:pt idx="5">
                  <c:v>-8.8110520600420988E-2</c:v>
                </c:pt>
                <c:pt idx="6">
                  <c:v>-7.2061800674145596E-2</c:v>
                </c:pt>
                <c:pt idx="7">
                  <c:v>7.2381311902350837E-2</c:v>
                </c:pt>
                <c:pt idx="8">
                  <c:v>2.7158004502674526E-2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DAAB-4742-A155-4245A7871C8C}"/>
            </c:ext>
          </c:extLst>
        </c:ser>
        <c:ser>
          <c:idx val="2"/>
          <c:order val="2"/>
          <c:tx>
            <c:v>2018</c:v>
          </c:tx>
          <c:spPr>
            <a:solidFill>
              <a:srgbClr val="9BBB5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Sheet1!$I$71:$Q$71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Sheet1!$I$74:$Q$74</c:f>
              <c:numCache>
                <c:formatCode>0.00</c:formatCode>
                <c:ptCount val="9"/>
                <c:pt idx="0">
                  <c:v>6.0092479645967492E-2</c:v>
                </c:pt>
                <c:pt idx="1">
                  <c:v>0.13555911948830909</c:v>
                </c:pt>
                <c:pt idx="2">
                  <c:v>0.22194038351402368</c:v>
                </c:pt>
                <c:pt idx="3">
                  <c:v>0.25091827781771425</c:v>
                </c:pt>
                <c:pt idx="4">
                  <c:v>5.4790849088292536E-2</c:v>
                </c:pt>
                <c:pt idx="5">
                  <c:v>3.2289674768439344E-2</c:v>
                </c:pt>
                <c:pt idx="6">
                  <c:v>-9.6136815036676516E-3</c:v>
                </c:pt>
                <c:pt idx="7">
                  <c:v>5.7710627102414438E-2</c:v>
                </c:pt>
                <c:pt idx="8">
                  <c:v>7.748689587052883E-2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DAAB-4742-A155-4245A7871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349290"/>
        <c:axId val="1355664110"/>
      </c:barChart>
      <c:catAx>
        <c:axId val="16513492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55664110"/>
        <c:crosses val="autoZero"/>
        <c:auto val="1"/>
        <c:lblAlgn val="ctr"/>
        <c:lblOffset val="100"/>
        <c:noMultiLvlLbl val="1"/>
      </c:catAx>
      <c:valAx>
        <c:axId val="13556641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Times New Roman"/>
              </a:defRPr>
            </a:pPr>
            <a:endParaRPr lang="en-US"/>
          </a:p>
        </c:txPr>
        <c:crossAx val="1651349290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Times New Roman"/>
              </a:defRPr>
            </a:pPr>
            <a:r>
              <a:rPr lang="en-US" b="1" i="0">
                <a:solidFill>
                  <a:srgbClr val="757575"/>
                </a:solidFill>
                <a:latin typeface="Times New Roman"/>
              </a:rPr>
              <a:t>Manajemen Laba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2020</c:v>
          </c:tx>
          <c:spPr>
            <a:solidFill>
              <a:srgbClr val="4F81BD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Sheet1!$Y$7:$AG$7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Sheet1!$Y$8:$AG$8</c:f>
              <c:numCache>
                <c:formatCode>0.00</c:formatCode>
                <c:ptCount val="9"/>
                <c:pt idx="0">
                  <c:v>0.27023269912438802</c:v>
                </c:pt>
                <c:pt idx="1">
                  <c:v>6.0918871291228277E-3</c:v>
                </c:pt>
                <c:pt idx="2">
                  <c:v>-5.2353609381443206E-2</c:v>
                </c:pt>
                <c:pt idx="3">
                  <c:v>-6.2359906945146905E-2</c:v>
                </c:pt>
                <c:pt idx="4">
                  <c:v>-7.7488756801674594E-2</c:v>
                </c:pt>
                <c:pt idx="5">
                  <c:v>-0.34716332823151974</c:v>
                </c:pt>
                <c:pt idx="6">
                  <c:v>-6.6496188332564113E-2</c:v>
                </c:pt>
                <c:pt idx="7">
                  <c:v>-0.10731785397694944</c:v>
                </c:pt>
                <c:pt idx="8">
                  <c:v>-0.73085882731907814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A6E-4DD8-9A3D-5544418E5855}"/>
            </c:ext>
          </c:extLst>
        </c:ser>
        <c:ser>
          <c:idx val="1"/>
          <c:order val="1"/>
          <c:tx>
            <c:v>2019</c:v>
          </c:tx>
          <c:spPr>
            <a:solidFill>
              <a:srgbClr val="C0504D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Sheet1!$Y$7:$AG$7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Sheet1!$Y$9:$AG$9</c:f>
              <c:numCache>
                <c:formatCode>0.00</c:formatCode>
                <c:ptCount val="9"/>
                <c:pt idx="0">
                  <c:v>-0.48542233421409975</c:v>
                </c:pt>
                <c:pt idx="1">
                  <c:v>-1.0742066586135567E-2</c:v>
                </c:pt>
                <c:pt idx="2">
                  <c:v>7.1829077419264448E-2</c:v>
                </c:pt>
                <c:pt idx="3">
                  <c:v>6.6490172621866336E-3</c:v>
                </c:pt>
                <c:pt idx="4">
                  <c:v>-5.4498617584074913E-2</c:v>
                </c:pt>
                <c:pt idx="5">
                  <c:v>-0.1497060647473954</c:v>
                </c:pt>
                <c:pt idx="6">
                  <c:v>-9.8607437369504197E-2</c:v>
                </c:pt>
                <c:pt idx="7">
                  <c:v>1.7466356536536595E-2</c:v>
                </c:pt>
                <c:pt idx="8">
                  <c:v>2.2147398924409834E-3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CA6E-4DD8-9A3D-5544418E5855}"/>
            </c:ext>
          </c:extLst>
        </c:ser>
        <c:ser>
          <c:idx val="2"/>
          <c:order val="2"/>
          <c:tx>
            <c:v>2018</c:v>
          </c:tx>
          <c:spPr>
            <a:solidFill>
              <a:srgbClr val="9BBB5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Sheet1!$Y$7:$AG$7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Sheet1!$Y$10:$AG$10</c:f>
              <c:numCache>
                <c:formatCode>0.00</c:formatCode>
                <c:ptCount val="9"/>
                <c:pt idx="0">
                  <c:v>-3.0313240548948031E-2</c:v>
                </c:pt>
                <c:pt idx="1">
                  <c:v>3.1950068891311828E-2</c:v>
                </c:pt>
                <c:pt idx="2">
                  <c:v>7.8597750172773127E-3</c:v>
                </c:pt>
                <c:pt idx="3">
                  <c:v>3.628108837735281E-3</c:v>
                </c:pt>
                <c:pt idx="4">
                  <c:v>3.7558512368551428E-2</c:v>
                </c:pt>
                <c:pt idx="5">
                  <c:v>-0.2435065979498916</c:v>
                </c:pt>
                <c:pt idx="6">
                  <c:v>-6.2353382564040959E-2</c:v>
                </c:pt>
                <c:pt idx="7">
                  <c:v>-5.2601312889598274E-2</c:v>
                </c:pt>
                <c:pt idx="8">
                  <c:v>3.9541892172956936E-2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CA6E-4DD8-9A3D-5544418E5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874597"/>
        <c:axId val="2355923"/>
      </c:barChart>
      <c:catAx>
        <c:axId val="2468745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355923"/>
        <c:crosses val="autoZero"/>
        <c:auto val="1"/>
        <c:lblAlgn val="ctr"/>
        <c:lblOffset val="100"/>
        <c:noMultiLvlLbl val="1"/>
      </c:catAx>
      <c:valAx>
        <c:axId val="235592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Times New Roman"/>
              </a:defRPr>
            </a:pPr>
            <a:endParaRPr lang="en-US"/>
          </a:p>
        </c:txPr>
        <c:crossAx val="246874597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323850</xdr:colOff>
      <xdr:row>75</xdr:row>
      <xdr:rowOff>85725</xdr:rowOff>
    </xdr:from>
    <xdr:ext cx="5953125" cy="2876550"/>
    <xdr:graphicFrame macro="">
      <xdr:nvGraphicFramePr>
        <xdr:cNvPr id="1753286762" name="Chart 1">
          <a:extLst>
            <a:ext uri="{FF2B5EF4-FFF2-40B4-BE49-F238E27FC236}">
              <a16:creationId xmlns:a16="http://schemas.microsoft.com/office/drawing/2014/main" id="{00000000-0008-0000-0000-00006A0881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12</xdr:col>
      <xdr:colOff>600075</xdr:colOff>
      <xdr:row>16</xdr:row>
      <xdr:rowOff>57150</xdr:rowOff>
    </xdr:from>
    <xdr:ext cx="6648450" cy="3552825"/>
    <xdr:graphicFrame macro="">
      <xdr:nvGraphicFramePr>
        <xdr:cNvPr id="350592289" name="Chart 2">
          <a:extLst>
            <a:ext uri="{FF2B5EF4-FFF2-40B4-BE49-F238E27FC236}">
              <a16:creationId xmlns:a16="http://schemas.microsoft.com/office/drawing/2014/main" id="{00000000-0008-0000-0000-0000219DE5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G1000"/>
  <sheetViews>
    <sheetView tabSelected="1" workbookViewId="0">
      <selection activeCell="I63" sqref="I63"/>
    </sheetView>
  </sheetViews>
  <sheetFormatPr defaultColWidth="14.42578125" defaultRowHeight="15" customHeight="1" x14ac:dyDescent="0.25"/>
  <cols>
    <col min="1" max="2" width="8.7109375" customWidth="1"/>
    <col min="3" max="3" width="17.5703125" customWidth="1"/>
    <col min="4" max="4" width="18.7109375" customWidth="1"/>
    <col min="5" max="5" width="16.42578125" customWidth="1"/>
    <col min="6" max="6" width="20.7109375" customWidth="1"/>
    <col min="7" max="7" width="16.7109375" customWidth="1"/>
    <col min="8" max="8" width="15.85546875" customWidth="1"/>
    <col min="9" max="9" width="19.140625" customWidth="1"/>
    <col min="10" max="10" width="17.7109375" customWidth="1"/>
    <col min="11" max="11" width="16.42578125" customWidth="1"/>
    <col min="12" max="13" width="11.5703125" customWidth="1"/>
    <col min="14" max="14" width="13.140625" customWidth="1"/>
    <col min="15" max="17" width="12.140625" customWidth="1"/>
    <col min="18" max="33" width="8.7109375" customWidth="1"/>
  </cols>
  <sheetData>
    <row r="2" spans="1:33" ht="15.75" x14ac:dyDescent="0.25"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33" x14ac:dyDescent="0.25">
      <c r="A3" s="7" t="s">
        <v>10</v>
      </c>
      <c r="B3" s="1">
        <v>2020</v>
      </c>
      <c r="C3" s="3">
        <v>695360</v>
      </c>
      <c r="D3" s="3">
        <v>855449</v>
      </c>
      <c r="E3" s="3">
        <v>226840</v>
      </c>
      <c r="F3" s="4">
        <f t="shared" ref="F3:H3" si="0">C3-C4</f>
        <v>221099</v>
      </c>
      <c r="G3" s="4">
        <f t="shared" si="0"/>
        <v>-297474</v>
      </c>
      <c r="H3" s="4">
        <f t="shared" si="0"/>
        <v>171775</v>
      </c>
      <c r="I3" s="4">
        <f t="shared" ref="I3:I5" si="1">F3-G3-H3</f>
        <v>346798</v>
      </c>
      <c r="J3" s="3">
        <v>1283331</v>
      </c>
      <c r="K3" s="5">
        <f t="shared" ref="K3:K5" si="2">I3/J3</f>
        <v>0.27023269912438802</v>
      </c>
    </row>
    <row r="4" spans="1:33" x14ac:dyDescent="0.25">
      <c r="A4" s="8"/>
      <c r="B4" s="1">
        <v>2019</v>
      </c>
      <c r="C4" s="3">
        <v>474261</v>
      </c>
      <c r="D4" s="3">
        <v>1152923</v>
      </c>
      <c r="E4" s="3">
        <v>55065</v>
      </c>
      <c r="F4" s="4">
        <f t="shared" ref="F4:H4" si="3">C4-C5</f>
        <v>110123</v>
      </c>
      <c r="G4" s="4">
        <f t="shared" si="3"/>
        <v>890526</v>
      </c>
      <c r="H4" s="4">
        <f t="shared" si="3"/>
        <v>-47208</v>
      </c>
      <c r="I4" s="4">
        <f t="shared" si="1"/>
        <v>-733195</v>
      </c>
      <c r="J4" s="3">
        <v>1510427</v>
      </c>
      <c r="K4" s="5">
        <f t="shared" si="2"/>
        <v>-0.48542233421409975</v>
      </c>
    </row>
    <row r="5" spans="1:33" x14ac:dyDescent="0.25">
      <c r="A5" s="8"/>
      <c r="B5" s="1">
        <v>2018</v>
      </c>
      <c r="C5" s="3">
        <v>364138</v>
      </c>
      <c r="D5" s="3">
        <v>262397</v>
      </c>
      <c r="E5" s="3">
        <v>102273</v>
      </c>
      <c r="F5" s="4">
        <f t="shared" ref="F5:H5" si="4">C5-C6</f>
        <v>69894</v>
      </c>
      <c r="G5" s="4">
        <f t="shared" si="4"/>
        <v>17509</v>
      </c>
      <c r="H5" s="4">
        <f t="shared" si="4"/>
        <v>76766</v>
      </c>
      <c r="I5" s="4">
        <f t="shared" si="1"/>
        <v>-24381</v>
      </c>
      <c r="J5" s="3">
        <v>804302</v>
      </c>
      <c r="K5" s="5">
        <f t="shared" si="2"/>
        <v>-3.0313240548948031E-2</v>
      </c>
    </row>
    <row r="6" spans="1:33" x14ac:dyDescent="0.25">
      <c r="A6" s="8"/>
      <c r="B6" s="1">
        <v>2017</v>
      </c>
      <c r="C6" s="3">
        <v>294244</v>
      </c>
      <c r="D6" s="3">
        <v>244888</v>
      </c>
      <c r="E6" s="3">
        <v>25507</v>
      </c>
      <c r="K6" s="5"/>
      <c r="N6" s="1" t="s">
        <v>11</v>
      </c>
      <c r="O6" s="1">
        <v>2020</v>
      </c>
      <c r="P6" s="1">
        <v>2019</v>
      </c>
      <c r="Q6" s="1">
        <v>2018</v>
      </c>
      <c r="S6" s="1" t="s">
        <v>11</v>
      </c>
      <c r="T6" s="1">
        <v>2020</v>
      </c>
      <c r="U6" s="1">
        <v>2019</v>
      </c>
      <c r="V6" s="1">
        <v>2018</v>
      </c>
    </row>
    <row r="7" spans="1:33" x14ac:dyDescent="0.25">
      <c r="A7" s="7" t="s">
        <v>12</v>
      </c>
      <c r="B7" s="1">
        <v>2020</v>
      </c>
      <c r="C7" s="1">
        <v>20716223</v>
      </c>
      <c r="D7" s="1">
        <v>9176164</v>
      </c>
      <c r="E7" s="1">
        <v>9527917</v>
      </c>
      <c r="F7" s="1">
        <f t="shared" ref="F7:H7" si="5">C7-C8</f>
        <v>4091298</v>
      </c>
      <c r="G7" s="1">
        <f t="shared" si="5"/>
        <v>2619805</v>
      </c>
      <c r="H7" s="1">
        <f t="shared" si="5"/>
        <v>1187361</v>
      </c>
      <c r="I7" s="1">
        <f t="shared" ref="I7:I9" si="6">F7-G7-H7</f>
        <v>284132</v>
      </c>
      <c r="J7" s="1">
        <v>46641048</v>
      </c>
      <c r="K7" s="5">
        <f t="shared" ref="K7:K9" si="7">I7/J7</f>
        <v>6.0918871291228277E-3</v>
      </c>
      <c r="N7" s="1" t="s">
        <v>10</v>
      </c>
      <c r="O7" s="5">
        <f>K3</f>
        <v>0.27023269912438802</v>
      </c>
      <c r="P7" s="5">
        <f>K4</f>
        <v>-0.48542233421409975</v>
      </c>
      <c r="Q7" s="5">
        <f>K5</f>
        <v>-3.0313240548948031E-2</v>
      </c>
      <c r="S7" s="1" t="s">
        <v>10</v>
      </c>
      <c r="T7" s="5">
        <v>0.27023269912438802</v>
      </c>
      <c r="U7" s="5">
        <v>-0.48542233421409975</v>
      </c>
      <c r="V7" s="5">
        <v>-3.0313240548948031E-2</v>
      </c>
      <c r="Y7" s="1" t="s">
        <v>10</v>
      </c>
      <c r="Z7" s="1" t="s">
        <v>12</v>
      </c>
      <c r="AA7" s="1" t="s">
        <v>13</v>
      </c>
      <c r="AB7" s="1" t="s">
        <v>14</v>
      </c>
      <c r="AC7" s="1" t="s">
        <v>15</v>
      </c>
      <c r="AD7" s="1" t="s">
        <v>16</v>
      </c>
      <c r="AE7" s="1" t="s">
        <v>17</v>
      </c>
      <c r="AF7" s="1" t="s">
        <v>18</v>
      </c>
      <c r="AG7" s="1" t="s">
        <v>19</v>
      </c>
    </row>
    <row r="8" spans="1:33" x14ac:dyDescent="0.25">
      <c r="A8" s="8"/>
      <c r="B8" s="1">
        <v>2019</v>
      </c>
      <c r="C8" s="1">
        <v>16624925</v>
      </c>
      <c r="D8" s="1">
        <v>6556359</v>
      </c>
      <c r="E8" s="1">
        <v>8340556</v>
      </c>
      <c r="F8" s="4">
        <f t="shared" ref="F8:H8" si="8">C8-C9</f>
        <v>2503357</v>
      </c>
      <c r="G8" s="4">
        <f t="shared" si="8"/>
        <v>-679039</v>
      </c>
      <c r="H8" s="4">
        <f t="shared" si="8"/>
        <v>3636750</v>
      </c>
      <c r="I8" s="4">
        <f t="shared" si="6"/>
        <v>-454354</v>
      </c>
      <c r="J8" s="1">
        <v>42296703</v>
      </c>
      <c r="K8" s="5">
        <f t="shared" si="7"/>
        <v>-1.0742066586135567E-2</v>
      </c>
      <c r="N8" s="1" t="s">
        <v>12</v>
      </c>
      <c r="O8" s="5">
        <f>K7</f>
        <v>6.0918871291228277E-3</v>
      </c>
      <c r="P8" s="5">
        <f>K8</f>
        <v>-1.0742066586135567E-2</v>
      </c>
      <c r="Q8" s="5">
        <f>K9</f>
        <v>3.1950068891311828E-2</v>
      </c>
      <c r="S8" s="1" t="s">
        <v>12</v>
      </c>
      <c r="T8" s="5">
        <v>6.0918871291228277E-3</v>
      </c>
      <c r="U8" s="5">
        <v>-1.0742066586135567E-2</v>
      </c>
      <c r="V8" s="5">
        <v>3.1950068891311828E-2</v>
      </c>
      <c r="X8" s="1">
        <v>2020</v>
      </c>
      <c r="Y8" s="5">
        <v>0.27023269912438802</v>
      </c>
      <c r="Z8" s="5">
        <v>6.0918871291228277E-3</v>
      </c>
      <c r="AA8" s="5">
        <v>-5.2353609381443206E-2</v>
      </c>
      <c r="AB8" s="5">
        <v>-6.2359906945146905E-2</v>
      </c>
      <c r="AC8" s="5">
        <v>-7.7488756801674594E-2</v>
      </c>
      <c r="AD8" s="5">
        <v>-0.34716332823151974</v>
      </c>
      <c r="AE8" s="5">
        <v>-6.6496188332564113E-2</v>
      </c>
      <c r="AF8" s="5">
        <v>-0.10731785397694944</v>
      </c>
      <c r="AG8" s="5">
        <v>-0.73085882731907814</v>
      </c>
    </row>
    <row r="9" spans="1:33" x14ac:dyDescent="0.25">
      <c r="A9" s="8"/>
      <c r="B9" s="1">
        <v>2018</v>
      </c>
      <c r="C9" s="3">
        <v>14121568</v>
      </c>
      <c r="D9" s="3">
        <v>7235398</v>
      </c>
      <c r="E9" s="3">
        <v>4703806</v>
      </c>
      <c r="F9" s="4">
        <f t="shared" ref="F9:H9" si="9">C9-C10</f>
        <v>-2457763</v>
      </c>
      <c r="G9" s="4">
        <f t="shared" si="9"/>
        <v>407810</v>
      </c>
      <c r="H9" s="4">
        <f t="shared" si="9"/>
        <v>-4092884</v>
      </c>
      <c r="I9" s="4">
        <f t="shared" si="6"/>
        <v>1227311</v>
      </c>
      <c r="J9" s="3">
        <v>38413407</v>
      </c>
      <c r="K9" s="5">
        <f t="shared" si="7"/>
        <v>3.1950068891311828E-2</v>
      </c>
      <c r="N9" s="1" t="s">
        <v>13</v>
      </c>
      <c r="O9" s="5">
        <f>K11</f>
        <v>-5.2353609381443206E-2</v>
      </c>
      <c r="P9" s="5">
        <f>K12</f>
        <v>7.1829077419264448E-2</v>
      </c>
      <c r="Q9" s="5">
        <f>K13</f>
        <v>7.8597750172773127E-3</v>
      </c>
      <c r="S9" s="1" t="s">
        <v>13</v>
      </c>
      <c r="T9" s="5">
        <v>-5.2353609381443206E-2</v>
      </c>
      <c r="U9" s="5">
        <v>7.1829077419264448E-2</v>
      </c>
      <c r="V9" s="5">
        <v>7.8597750172773127E-3</v>
      </c>
      <c r="X9" s="1">
        <v>2019</v>
      </c>
      <c r="Y9" s="5">
        <v>-0.48542233421409975</v>
      </c>
      <c r="Z9" s="5">
        <v>-1.0742066586135567E-2</v>
      </c>
      <c r="AA9" s="5">
        <v>7.1829077419264448E-2</v>
      </c>
      <c r="AB9" s="5">
        <v>6.6490172621866336E-3</v>
      </c>
      <c r="AC9" s="5">
        <v>-5.4498617584074913E-2</v>
      </c>
      <c r="AD9" s="5">
        <v>-0.1497060647473954</v>
      </c>
      <c r="AE9" s="5">
        <v>-9.8607437369504197E-2</v>
      </c>
      <c r="AF9" s="5">
        <v>1.7466356536536595E-2</v>
      </c>
      <c r="AG9" s="5">
        <v>2.2147398924409834E-3</v>
      </c>
    </row>
    <row r="10" spans="1:33" x14ac:dyDescent="0.25">
      <c r="A10" s="8"/>
      <c r="B10" s="1">
        <v>2017</v>
      </c>
      <c r="C10" s="3">
        <v>16579331</v>
      </c>
      <c r="D10" s="3">
        <v>6827588</v>
      </c>
      <c r="E10" s="3">
        <v>8796690</v>
      </c>
      <c r="J10" s="3"/>
      <c r="K10" s="5"/>
      <c r="N10" s="1" t="s">
        <v>14</v>
      </c>
      <c r="O10" s="5">
        <f>K15</f>
        <v>-6.2359906945146905E-2</v>
      </c>
      <c r="P10" s="5">
        <f>K16</f>
        <v>6.6490172621866336E-3</v>
      </c>
      <c r="Q10" s="5">
        <f>K17</f>
        <v>3.628108837735281E-3</v>
      </c>
      <c r="S10" s="1" t="s">
        <v>14</v>
      </c>
      <c r="T10" s="5">
        <v>-6.2359906945146905E-2</v>
      </c>
      <c r="U10" s="5">
        <v>6.6490172621866336E-3</v>
      </c>
      <c r="V10" s="5">
        <v>3.628108837735281E-3</v>
      </c>
      <c r="X10" s="1">
        <v>2018</v>
      </c>
      <c r="Y10" s="5">
        <v>-3.0313240548948031E-2</v>
      </c>
      <c r="Z10" s="5">
        <v>3.1950068891311828E-2</v>
      </c>
      <c r="AA10" s="5">
        <v>7.8597750172773127E-3</v>
      </c>
      <c r="AB10" s="5">
        <v>3.628108837735281E-3</v>
      </c>
      <c r="AC10" s="5">
        <v>3.7558512368551428E-2</v>
      </c>
      <c r="AD10" s="5">
        <v>-0.2435065979498916</v>
      </c>
      <c r="AE10" s="5">
        <v>-6.2353382564040959E-2</v>
      </c>
      <c r="AF10" s="5">
        <v>-5.2601312889598274E-2</v>
      </c>
      <c r="AG10" s="5">
        <v>3.9541892172956936E-2</v>
      </c>
    </row>
    <row r="11" spans="1:33" x14ac:dyDescent="0.25">
      <c r="A11" s="7" t="s">
        <v>13</v>
      </c>
      <c r="B11" s="1">
        <v>2020</v>
      </c>
      <c r="C11" s="3">
        <v>1103831856</v>
      </c>
      <c r="D11" s="3">
        <v>147207676</v>
      </c>
      <c r="E11" s="3">
        <v>697228431</v>
      </c>
      <c r="F11" s="4">
        <f t="shared" ref="F11:H11" si="10">C11-C12</f>
        <v>-188973227</v>
      </c>
      <c r="G11" s="4">
        <f t="shared" si="10"/>
        <v>-13379687</v>
      </c>
      <c r="H11" s="4">
        <f t="shared" si="10"/>
        <v>-146990857</v>
      </c>
      <c r="I11" s="4">
        <f t="shared" ref="I11:I13" si="11">F11-G11-H11</f>
        <v>-28602683</v>
      </c>
      <c r="J11" s="3">
        <v>546336410</v>
      </c>
      <c r="K11" s="5">
        <f t="shared" ref="K11:K13" si="12">I11/J11</f>
        <v>-5.2353609381443206E-2</v>
      </c>
      <c r="N11" s="1" t="s">
        <v>15</v>
      </c>
      <c r="O11" s="5">
        <f>K19</f>
        <v>-7.7488756801674594E-2</v>
      </c>
      <c r="P11" s="5">
        <f>K20</f>
        <v>-5.4498617584074913E-2</v>
      </c>
      <c r="Q11" s="5">
        <f>K21</f>
        <v>3.7558512368551428E-2</v>
      </c>
      <c r="S11" s="1" t="s">
        <v>15</v>
      </c>
      <c r="T11" s="5">
        <v>-7.7488756801674594E-2</v>
      </c>
      <c r="U11" s="5">
        <v>-5.4498617584074913E-2</v>
      </c>
      <c r="V11" s="5">
        <v>3.7558512368551428E-2</v>
      </c>
    </row>
    <row r="12" spans="1:33" x14ac:dyDescent="0.25">
      <c r="A12" s="8"/>
      <c r="B12" s="1">
        <v>2019</v>
      </c>
      <c r="C12" s="3">
        <v>1292805083</v>
      </c>
      <c r="D12" s="3">
        <v>160587363</v>
      </c>
      <c r="E12" s="3">
        <v>844219288</v>
      </c>
      <c r="F12" s="4">
        <f t="shared" ref="F12:H12" si="13">C12-C13</f>
        <v>-91422861</v>
      </c>
      <c r="G12" s="4">
        <f t="shared" si="13"/>
        <v>-31712480</v>
      </c>
      <c r="H12" s="4">
        <f t="shared" si="13"/>
        <v>-119122849</v>
      </c>
      <c r="I12" s="4">
        <f t="shared" si="11"/>
        <v>59412468</v>
      </c>
      <c r="J12" s="3">
        <v>827136727</v>
      </c>
      <c r="K12" s="5">
        <f t="shared" si="12"/>
        <v>7.1829077419264448E-2</v>
      </c>
      <c r="N12" s="1" t="s">
        <v>16</v>
      </c>
      <c r="O12" s="5">
        <f>K23</f>
        <v>-0.34716332823151974</v>
      </c>
      <c r="P12" s="5">
        <f>K24</f>
        <v>-0.1497060647473954</v>
      </c>
      <c r="Q12" s="5">
        <f>K25</f>
        <v>-0.2435065979498916</v>
      </c>
      <c r="S12" s="1" t="s">
        <v>16</v>
      </c>
      <c r="T12" s="5">
        <v>-0.34716332823151974</v>
      </c>
      <c r="U12" s="5">
        <v>-0.1497060647473954</v>
      </c>
      <c r="V12" s="5">
        <v>-0.2435065979498916</v>
      </c>
    </row>
    <row r="13" spans="1:33" x14ac:dyDescent="0.25">
      <c r="A13" s="8"/>
      <c r="B13" s="1">
        <v>2018</v>
      </c>
      <c r="C13" s="3">
        <v>1384227944</v>
      </c>
      <c r="D13" s="3">
        <v>192299843</v>
      </c>
      <c r="E13" s="3">
        <v>963342137</v>
      </c>
      <c r="F13" s="4">
        <f t="shared" ref="F13:H13" si="14">C13-C14</f>
        <v>177651755</v>
      </c>
      <c r="G13" s="4">
        <f t="shared" si="14"/>
        <v>52614935</v>
      </c>
      <c r="H13" s="4">
        <f t="shared" si="14"/>
        <v>118017991</v>
      </c>
      <c r="I13" s="4">
        <f t="shared" si="11"/>
        <v>7018829</v>
      </c>
      <c r="J13" s="3">
        <v>893006350</v>
      </c>
      <c r="K13" s="5">
        <f t="shared" si="12"/>
        <v>7.8597750172773127E-3</v>
      </c>
      <c r="N13" s="1" t="s">
        <v>17</v>
      </c>
      <c r="O13" s="5">
        <f>K27</f>
        <v>-6.6496188332564113E-2</v>
      </c>
      <c r="P13" s="5">
        <f>K28</f>
        <v>-9.8607437369504197E-2</v>
      </c>
      <c r="Q13" s="5">
        <f>K29</f>
        <v>-6.2353382564040959E-2</v>
      </c>
      <c r="S13" s="1" t="s">
        <v>17</v>
      </c>
      <c r="T13" s="5">
        <v>-6.6496188332564113E-2</v>
      </c>
      <c r="U13" s="5">
        <v>-9.8607437369504197E-2</v>
      </c>
      <c r="V13" s="5">
        <v>-6.2353382564040959E-2</v>
      </c>
    </row>
    <row r="14" spans="1:33" x14ac:dyDescent="0.25">
      <c r="A14" s="8"/>
      <c r="B14" s="1">
        <v>2017</v>
      </c>
      <c r="C14" s="3">
        <v>1206576189</v>
      </c>
      <c r="D14" s="3">
        <v>139684908</v>
      </c>
      <c r="E14" s="3">
        <v>845324146</v>
      </c>
      <c r="K14" s="5"/>
      <c r="N14" s="1" t="s">
        <v>18</v>
      </c>
      <c r="O14" s="5">
        <f>K31</f>
        <v>-0.10731785397694944</v>
      </c>
      <c r="P14" s="5">
        <f>K32</f>
        <v>1.7466356536536595E-2</v>
      </c>
      <c r="Q14" s="5">
        <f>K33</f>
        <v>-5.2601312889598274E-2</v>
      </c>
      <c r="S14" s="1" t="s">
        <v>18</v>
      </c>
      <c r="T14" s="5">
        <v>-0.10731785397694944</v>
      </c>
      <c r="U14" s="5">
        <v>1.7466356536536595E-2</v>
      </c>
      <c r="V14" s="5">
        <v>-5.2601312889598274E-2</v>
      </c>
    </row>
    <row r="15" spans="1:33" x14ac:dyDescent="0.25">
      <c r="A15" s="7" t="s">
        <v>14</v>
      </c>
      <c r="B15" s="1">
        <v>2020</v>
      </c>
      <c r="C15" s="3">
        <v>12299306</v>
      </c>
      <c r="D15" s="3">
        <v>4215956</v>
      </c>
      <c r="E15" s="3">
        <v>7697631</v>
      </c>
      <c r="F15" s="4">
        <f t="shared" ref="F15:H15" si="15">C15-C16</f>
        <v>-530188</v>
      </c>
      <c r="G15" s="4">
        <f t="shared" si="15"/>
        <v>308464</v>
      </c>
      <c r="H15" s="4">
        <f t="shared" si="15"/>
        <v>45881</v>
      </c>
      <c r="I15" s="4">
        <f t="shared" ref="I15:I17" si="16">F15-G15-H15</f>
        <v>-884533</v>
      </c>
      <c r="J15" s="3">
        <v>14184322</v>
      </c>
      <c r="K15" s="5">
        <f t="shared" ref="K15:K17" si="17">I15/J15</f>
        <v>-6.2359906945146905E-2</v>
      </c>
      <c r="N15" s="1" t="s">
        <v>19</v>
      </c>
      <c r="O15" s="5">
        <f>K35</f>
        <v>-0.73085882731907814</v>
      </c>
      <c r="P15" s="5">
        <f>K36</f>
        <v>2.2147398924409834E-3</v>
      </c>
      <c r="Q15" s="5">
        <f>K37</f>
        <v>3.9541892172956936E-2</v>
      </c>
      <c r="S15" s="1" t="s">
        <v>19</v>
      </c>
      <c r="T15" s="5">
        <v>-0.73085882731907814</v>
      </c>
      <c r="U15" s="5">
        <v>2.2147398924409834E-3</v>
      </c>
      <c r="V15" s="5">
        <v>3.9541892172956936E-2</v>
      </c>
    </row>
    <row r="16" spans="1:33" x14ac:dyDescent="0.25">
      <c r="A16" s="8"/>
      <c r="B16" s="1">
        <v>2019</v>
      </c>
      <c r="C16" s="3">
        <v>12829494</v>
      </c>
      <c r="D16" s="3">
        <v>3907492</v>
      </c>
      <c r="E16" s="3">
        <v>7651750</v>
      </c>
      <c r="F16" s="4">
        <f t="shared" ref="F16:H16" si="18">C16-C17</f>
        <v>513698</v>
      </c>
      <c r="G16" s="4">
        <f t="shared" si="18"/>
        <v>-18157</v>
      </c>
      <c r="H16" s="4">
        <f t="shared" si="18"/>
        <v>425874</v>
      </c>
      <c r="I16" s="4">
        <f t="shared" si="16"/>
        <v>105981</v>
      </c>
      <c r="J16" s="3">
        <v>15939348</v>
      </c>
      <c r="K16" s="5">
        <f t="shared" si="17"/>
        <v>6.6490172621866336E-3</v>
      </c>
    </row>
    <row r="17" spans="1:23" x14ac:dyDescent="0.25">
      <c r="A17" s="8"/>
      <c r="B17" s="1">
        <v>2018</v>
      </c>
      <c r="C17" s="3">
        <v>12315796</v>
      </c>
      <c r="D17" s="3">
        <v>3925649</v>
      </c>
      <c r="E17" s="3">
        <v>7225876</v>
      </c>
      <c r="F17" s="4">
        <f t="shared" ref="F17:H17" si="19">C17-C18</f>
        <v>-567278</v>
      </c>
      <c r="G17" s="4">
        <f t="shared" si="19"/>
        <v>446625</v>
      </c>
      <c r="H17" s="4">
        <f t="shared" si="19"/>
        <v>-1069015</v>
      </c>
      <c r="I17" s="4">
        <f t="shared" si="16"/>
        <v>55112</v>
      </c>
      <c r="J17" s="3">
        <v>15190283</v>
      </c>
      <c r="K17" s="5">
        <f t="shared" si="17"/>
        <v>3.628108837735281E-3</v>
      </c>
    </row>
    <row r="18" spans="1:23" x14ac:dyDescent="0.25">
      <c r="A18" s="8"/>
      <c r="B18" s="1">
        <v>2017</v>
      </c>
      <c r="C18" s="3">
        <v>12883074</v>
      </c>
      <c r="D18" s="3">
        <v>3479024</v>
      </c>
      <c r="E18" s="3">
        <v>8294891</v>
      </c>
      <c r="K18" s="5"/>
    </row>
    <row r="19" spans="1:23" x14ac:dyDescent="0.25">
      <c r="A19" s="7" t="s">
        <v>15</v>
      </c>
      <c r="B19" s="1">
        <v>2020</v>
      </c>
      <c r="C19" s="3">
        <v>5248208303785</v>
      </c>
      <c r="D19" s="3">
        <v>4706620585979</v>
      </c>
      <c r="E19" s="3">
        <v>1542217223256</v>
      </c>
      <c r="F19" s="4">
        <f t="shared" ref="F19:H19" si="20">C19-C20</f>
        <v>-1920704242050</v>
      </c>
      <c r="G19" s="4">
        <f t="shared" si="20"/>
        <v>-1488434374799</v>
      </c>
      <c r="H19" s="4">
        <f t="shared" si="20"/>
        <v>-60063527264</v>
      </c>
      <c r="I19" s="4">
        <f t="shared" ref="I19:I21" si="21">F19-G19-H19</f>
        <v>-372206339987</v>
      </c>
      <c r="J19" s="3">
        <v>4803359291718</v>
      </c>
      <c r="K19" s="5">
        <f t="shared" ref="K19:K21" si="22">I19/J19</f>
        <v>-7.7488756801674594E-2</v>
      </c>
    </row>
    <row r="20" spans="1:23" x14ac:dyDescent="0.25">
      <c r="A20" s="8"/>
      <c r="B20" s="1">
        <v>2019</v>
      </c>
      <c r="C20" s="3">
        <v>7168912545835</v>
      </c>
      <c r="D20" s="3">
        <v>6195054960778</v>
      </c>
      <c r="E20" s="3">
        <v>1602280750520</v>
      </c>
      <c r="F20" s="4">
        <f t="shared" ref="F20:H20" si="23">C20-C21</f>
        <v>1298198148798</v>
      </c>
      <c r="G20" s="4">
        <f t="shared" si="23"/>
        <v>946968501244</v>
      </c>
      <c r="H20" s="4">
        <f t="shared" si="23"/>
        <v>737264308854</v>
      </c>
      <c r="I20" s="4">
        <f t="shared" si="21"/>
        <v>-386034661300</v>
      </c>
      <c r="J20" s="3">
        <v>7083384467587</v>
      </c>
      <c r="K20" s="5">
        <f t="shared" si="22"/>
        <v>-5.4498617584074913E-2</v>
      </c>
    </row>
    <row r="21" spans="1:23" ht="15.75" customHeight="1" x14ac:dyDescent="0.25">
      <c r="A21" s="8"/>
      <c r="B21" s="1">
        <v>2018</v>
      </c>
      <c r="C21" s="3">
        <v>5870714397037</v>
      </c>
      <c r="D21" s="3">
        <v>5248086459534</v>
      </c>
      <c r="E21" s="3">
        <v>865016441666</v>
      </c>
      <c r="F21" s="4">
        <f t="shared" ref="F21:H21" si="24">C21-C22</f>
        <v>1519337222638</v>
      </c>
      <c r="G21" s="4">
        <f t="shared" si="24"/>
        <v>1031772090822</v>
      </c>
      <c r="H21" s="4">
        <f t="shared" si="24"/>
        <v>227261044634</v>
      </c>
      <c r="I21" s="4">
        <f t="shared" si="21"/>
        <v>260304087182</v>
      </c>
      <c r="J21" s="3">
        <v>6930628258854</v>
      </c>
      <c r="K21" s="5">
        <f t="shared" si="22"/>
        <v>3.7558512368551428E-2</v>
      </c>
    </row>
    <row r="22" spans="1:23" ht="15.75" customHeight="1" x14ac:dyDescent="0.25">
      <c r="A22" s="8"/>
      <c r="B22" s="1">
        <v>2017</v>
      </c>
      <c r="C22" s="3">
        <v>4351377174399</v>
      </c>
      <c r="D22" s="3">
        <v>4216314368712</v>
      </c>
      <c r="E22" s="3">
        <v>637755397032</v>
      </c>
    </row>
    <row r="23" spans="1:23" ht="15.75" customHeight="1" x14ac:dyDescent="0.25">
      <c r="A23" s="7" t="s">
        <v>16</v>
      </c>
      <c r="B23" s="1">
        <v>2020</v>
      </c>
      <c r="C23" s="3">
        <v>16880576</v>
      </c>
      <c r="D23" s="3">
        <v>98991041</v>
      </c>
      <c r="E23" s="3">
        <v>964395</v>
      </c>
      <c r="F23" s="4">
        <f t="shared" ref="F23:H23" si="25">C23-C24</f>
        <v>-15999223</v>
      </c>
      <c r="G23" s="4">
        <f t="shared" si="25"/>
        <v>3451555</v>
      </c>
      <c r="H23" s="4">
        <f t="shared" si="25"/>
        <v>-1216212</v>
      </c>
      <c r="I23" s="4">
        <f t="shared" ref="I23:I25" si="26">F23-G23-H23</f>
        <v>-18234566</v>
      </c>
      <c r="J23" s="3">
        <v>52524459</v>
      </c>
      <c r="K23" s="5">
        <f t="shared" ref="K23:K25" si="27">I23/J23</f>
        <v>-0.34716332823151974</v>
      </c>
    </row>
    <row r="24" spans="1:23" ht="15.75" customHeight="1" x14ac:dyDescent="0.25">
      <c r="A24" s="8"/>
      <c r="B24" s="1">
        <v>2019</v>
      </c>
      <c r="C24" s="3">
        <v>32879799</v>
      </c>
      <c r="D24" s="3">
        <v>95539486</v>
      </c>
      <c r="E24" s="3">
        <v>2180607</v>
      </c>
      <c r="F24" s="4">
        <f t="shared" ref="F24:H24" si="28">C24-C25</f>
        <v>-8166301</v>
      </c>
      <c r="G24" s="4">
        <f t="shared" si="28"/>
        <v>5339372</v>
      </c>
      <c r="H24" s="4">
        <f t="shared" si="28"/>
        <v>-3636495</v>
      </c>
      <c r="I24" s="4">
        <f t="shared" si="26"/>
        <v>-9869178</v>
      </c>
      <c r="J24" s="3">
        <v>65923702</v>
      </c>
      <c r="K24" s="5">
        <f t="shared" si="27"/>
        <v>-0.1497060647473954</v>
      </c>
    </row>
    <row r="25" spans="1:23" ht="15.75" customHeight="1" x14ac:dyDescent="0.25">
      <c r="A25" s="8"/>
      <c r="B25" s="1">
        <v>2018</v>
      </c>
      <c r="C25" s="3">
        <v>41046100</v>
      </c>
      <c r="D25" s="3">
        <v>90200114</v>
      </c>
      <c r="E25" s="3">
        <v>5817102</v>
      </c>
      <c r="F25" s="4">
        <f t="shared" ref="F25:H25" si="29">C25-C26</f>
        <v>12412580</v>
      </c>
      <c r="G25" s="4">
        <f t="shared" si="29"/>
        <v>60225144</v>
      </c>
      <c r="H25" s="4">
        <f t="shared" si="29"/>
        <v>-24959621</v>
      </c>
      <c r="I25" s="4">
        <f t="shared" si="26"/>
        <v>-22852943</v>
      </c>
      <c r="J25" s="3">
        <v>93849379</v>
      </c>
      <c r="K25" s="5">
        <f t="shared" si="27"/>
        <v>-0.2435065979498916</v>
      </c>
    </row>
    <row r="26" spans="1:23" ht="15.75" customHeight="1" x14ac:dyDescent="0.25">
      <c r="A26" s="8"/>
      <c r="B26" s="1">
        <v>2017</v>
      </c>
      <c r="C26" s="3">
        <v>28633520</v>
      </c>
      <c r="D26" s="3">
        <v>29974970</v>
      </c>
      <c r="E26" s="3">
        <v>30776723</v>
      </c>
    </row>
    <row r="27" spans="1:23" ht="15.75" customHeight="1" x14ac:dyDescent="0.25">
      <c r="A27" s="7" t="s">
        <v>17</v>
      </c>
      <c r="B27" s="1">
        <v>2020</v>
      </c>
      <c r="C27" s="3">
        <v>494691709</v>
      </c>
      <c r="D27" s="3">
        <v>742677853</v>
      </c>
      <c r="E27" s="3">
        <v>32273092</v>
      </c>
      <c r="F27" s="4">
        <f t="shared" ref="F27:H27" si="30">C27-C28</f>
        <v>-170583520</v>
      </c>
      <c r="G27" s="4">
        <f t="shared" si="30"/>
        <v>-97614895</v>
      </c>
      <c r="H27" s="4">
        <f t="shared" si="30"/>
        <v>1744468</v>
      </c>
      <c r="I27" s="4">
        <f t="shared" ref="I27:I29" si="31">F27-G27-H27</f>
        <v>-74713093</v>
      </c>
      <c r="J27" s="3">
        <v>1123569559</v>
      </c>
      <c r="K27" s="5">
        <f t="shared" ref="K27:K29" si="32">I27/J27</f>
        <v>-6.6496188332564113E-2</v>
      </c>
    </row>
    <row r="28" spans="1:23" ht="15.75" customHeight="1" x14ac:dyDescent="0.25">
      <c r="A28" s="8"/>
      <c r="B28" s="1">
        <v>2019</v>
      </c>
      <c r="C28" s="3">
        <v>665275229</v>
      </c>
      <c r="D28" s="3">
        <v>840292748</v>
      </c>
      <c r="E28" s="3">
        <v>30528624</v>
      </c>
      <c r="F28" s="4">
        <f t="shared" ref="F28:H28" si="33">C28-C29</f>
        <v>-146523159</v>
      </c>
      <c r="G28" s="4">
        <f t="shared" si="33"/>
        <v>15212945</v>
      </c>
      <c r="H28" s="4">
        <f t="shared" si="33"/>
        <v>-41283625</v>
      </c>
      <c r="I28" s="4">
        <f t="shared" si="31"/>
        <v>-120452479</v>
      </c>
      <c r="J28" s="3">
        <v>1221535436</v>
      </c>
      <c r="K28" s="5">
        <f t="shared" si="32"/>
        <v>-9.8607437369504197E-2</v>
      </c>
    </row>
    <row r="29" spans="1:23" ht="15.75" customHeight="1" x14ac:dyDescent="0.25">
      <c r="A29" s="8"/>
      <c r="B29" s="1">
        <v>2018</v>
      </c>
      <c r="C29" s="3">
        <v>811798388</v>
      </c>
      <c r="D29" s="3">
        <v>825079803</v>
      </c>
      <c r="E29" s="3">
        <v>71812249</v>
      </c>
      <c r="F29" s="4">
        <f t="shared" ref="F29:H29" si="34">C29-C30</f>
        <v>93040858</v>
      </c>
      <c r="G29" s="4">
        <f t="shared" si="34"/>
        <v>171046963</v>
      </c>
      <c r="H29" s="4">
        <f t="shared" si="34"/>
        <v>4259500</v>
      </c>
      <c r="I29" s="4">
        <f t="shared" si="31"/>
        <v>-82265605</v>
      </c>
      <c r="J29" s="3">
        <v>1319344703</v>
      </c>
      <c r="K29" s="5">
        <f t="shared" si="32"/>
        <v>-6.2353382564040959E-2</v>
      </c>
    </row>
    <row r="30" spans="1:23" ht="15.75" customHeight="1" x14ac:dyDescent="0.25">
      <c r="A30" s="8"/>
      <c r="B30" s="1">
        <v>2017</v>
      </c>
      <c r="C30" s="3">
        <v>718757530</v>
      </c>
      <c r="D30" s="3">
        <v>654032840</v>
      </c>
      <c r="E30" s="3">
        <v>67552749</v>
      </c>
    </row>
    <row r="31" spans="1:23" ht="15.75" customHeight="1" x14ac:dyDescent="0.25">
      <c r="A31" s="7" t="s">
        <v>18</v>
      </c>
      <c r="B31" s="1">
        <v>2020</v>
      </c>
      <c r="C31" s="3">
        <v>468643906952</v>
      </c>
      <c r="D31" s="3">
        <v>291939087063</v>
      </c>
      <c r="E31" s="3">
        <v>-27093816237</v>
      </c>
      <c r="F31" s="4">
        <f t="shared" ref="F31:H31" si="35">C31-C32</f>
        <v>-119720106084</v>
      </c>
      <c r="G31" s="4">
        <f t="shared" si="35"/>
        <v>-1432317448</v>
      </c>
      <c r="H31" s="4">
        <f t="shared" si="35"/>
        <v>-33627621426</v>
      </c>
      <c r="I31" s="4">
        <f t="shared" ref="I31:I33" si="36">F31-G31-H31</f>
        <v>-84660167210</v>
      </c>
      <c r="J31" s="3">
        <v>788873091221</v>
      </c>
      <c r="K31" s="5">
        <f t="shared" ref="K31:K33" si="37">I31/J31</f>
        <v>-0.10731785397694944</v>
      </c>
      <c r="O31" s="6"/>
      <c r="P31" s="6"/>
      <c r="Q31" s="6"/>
      <c r="R31" s="6"/>
      <c r="S31" s="6"/>
      <c r="T31" s="6"/>
      <c r="U31" s="6"/>
      <c r="V31" s="6"/>
      <c r="W31" s="6"/>
    </row>
    <row r="32" spans="1:23" ht="15.75" customHeight="1" x14ac:dyDescent="0.25">
      <c r="A32" s="8"/>
      <c r="B32" s="1">
        <v>2019</v>
      </c>
      <c r="C32" s="3">
        <v>588364013036</v>
      </c>
      <c r="D32" s="3">
        <v>293371404511</v>
      </c>
      <c r="E32" s="3">
        <v>6533805189</v>
      </c>
      <c r="F32" s="4">
        <f t="shared" ref="F32:H32" si="38">C32-C33</f>
        <v>-45086414447</v>
      </c>
      <c r="G32" s="4">
        <f t="shared" si="38"/>
        <v>-58851188427</v>
      </c>
      <c r="H32" s="4">
        <f t="shared" si="38"/>
        <v>-7313947226</v>
      </c>
      <c r="I32" s="4">
        <f t="shared" si="36"/>
        <v>21078721206</v>
      </c>
      <c r="J32" s="3">
        <v>1206818443326</v>
      </c>
      <c r="K32" s="5">
        <f t="shared" si="37"/>
        <v>1.7466356536536595E-2</v>
      </c>
      <c r="O32" s="6"/>
      <c r="P32" s="6"/>
      <c r="Q32" s="6"/>
      <c r="R32" s="6"/>
      <c r="S32" s="6"/>
      <c r="T32" s="6"/>
      <c r="U32" s="6"/>
      <c r="V32" s="6"/>
      <c r="W32" s="6"/>
    </row>
    <row r="33" spans="1:23" ht="15.75" customHeight="1" x14ac:dyDescent="0.25">
      <c r="A33" s="8"/>
      <c r="B33" s="1">
        <v>2018</v>
      </c>
      <c r="C33" s="3">
        <v>633450427483</v>
      </c>
      <c r="D33" s="3">
        <v>352222592938</v>
      </c>
      <c r="E33" s="3">
        <v>13847752415</v>
      </c>
      <c r="F33" s="4">
        <f t="shared" ref="F33:H33" si="39">C33-C34</f>
        <v>93197424424</v>
      </c>
      <c r="G33" s="4">
        <f t="shared" si="39"/>
        <v>179453118944</v>
      </c>
      <c r="H33" s="4">
        <f t="shared" si="39"/>
        <v>-23807675812</v>
      </c>
      <c r="I33" s="4">
        <f t="shared" si="36"/>
        <v>-62448018708</v>
      </c>
      <c r="J33" s="3">
        <v>1187195058022</v>
      </c>
      <c r="K33" s="5">
        <f t="shared" si="37"/>
        <v>-5.2601312889598274E-2</v>
      </c>
      <c r="O33" s="6"/>
      <c r="P33" s="6"/>
      <c r="Q33" s="6"/>
      <c r="R33" s="6"/>
      <c r="S33" s="6"/>
      <c r="T33" s="6"/>
      <c r="U33" s="6"/>
      <c r="V33" s="6"/>
      <c r="W33" s="6"/>
    </row>
    <row r="34" spans="1:23" ht="15.75" customHeight="1" x14ac:dyDescent="0.25">
      <c r="A34" s="8"/>
      <c r="B34" s="1">
        <v>2017</v>
      </c>
      <c r="C34" s="3">
        <v>540253003059</v>
      </c>
      <c r="D34" s="3">
        <v>172769473994</v>
      </c>
      <c r="E34" s="3">
        <v>37655428227</v>
      </c>
    </row>
    <row r="35" spans="1:23" ht="15.75" customHeight="1" x14ac:dyDescent="0.25">
      <c r="A35" s="7" t="s">
        <v>19</v>
      </c>
      <c r="B35" s="1">
        <v>2020</v>
      </c>
      <c r="C35" s="3">
        <v>343779513</v>
      </c>
      <c r="D35" s="3">
        <v>248721907</v>
      </c>
      <c r="E35" s="3">
        <v>58567735</v>
      </c>
      <c r="F35" s="4">
        <f t="shared" ref="F35:H35" si="40">C35-C36</f>
        <v>-200872862</v>
      </c>
      <c r="G35" s="4">
        <f t="shared" si="40"/>
        <v>84136045</v>
      </c>
      <c r="H35" s="4">
        <f t="shared" si="40"/>
        <v>50882223</v>
      </c>
      <c r="I35" s="4">
        <f t="shared" ref="I35:I37" si="41">F35-G35-H35</f>
        <v>-335891130</v>
      </c>
      <c r="J35" s="3">
        <v>459584146</v>
      </c>
      <c r="K35" s="5">
        <f t="shared" ref="K35:K37" si="42">I35/J35</f>
        <v>-0.73085882731907814</v>
      </c>
    </row>
    <row r="36" spans="1:23" ht="15.75" customHeight="1" x14ac:dyDescent="0.25">
      <c r="A36" s="8"/>
      <c r="B36" s="1">
        <v>2019</v>
      </c>
      <c r="C36" s="3">
        <v>544652375</v>
      </c>
      <c r="D36" s="3">
        <v>164585862</v>
      </c>
      <c r="E36" s="3">
        <v>7685512</v>
      </c>
      <c r="F36" s="4">
        <f t="shared" ref="F36:H36" si="43">C36-C37</f>
        <v>-24893176</v>
      </c>
      <c r="G36" s="4">
        <f t="shared" si="43"/>
        <v>-29952616</v>
      </c>
      <c r="H36" s="4">
        <f t="shared" si="43"/>
        <v>2996916</v>
      </c>
      <c r="I36" s="4">
        <f t="shared" si="41"/>
        <v>2062524</v>
      </c>
      <c r="J36" s="3">
        <v>931271436</v>
      </c>
      <c r="K36" s="5">
        <f t="shared" si="42"/>
        <v>2.2147398924409834E-3</v>
      </c>
    </row>
    <row r="37" spans="1:23" ht="15.75" customHeight="1" x14ac:dyDescent="0.25">
      <c r="A37" s="8"/>
      <c r="B37" s="1">
        <v>2018</v>
      </c>
      <c r="C37" s="3">
        <v>569545551</v>
      </c>
      <c r="D37" s="3">
        <v>194538478</v>
      </c>
      <c r="E37" s="3">
        <v>4688596</v>
      </c>
      <c r="F37" s="4">
        <f t="shared" ref="F37:H37" si="44">C37-C38</f>
        <v>1591136</v>
      </c>
      <c r="G37" s="4">
        <f t="shared" si="44"/>
        <v>-35959050</v>
      </c>
      <c r="H37" s="4">
        <f t="shared" si="44"/>
        <v>-1702895</v>
      </c>
      <c r="I37" s="4">
        <f t="shared" si="41"/>
        <v>39253081</v>
      </c>
      <c r="J37" s="3">
        <v>992696071</v>
      </c>
      <c r="K37" s="5">
        <f t="shared" si="42"/>
        <v>3.9541892172956936E-2</v>
      </c>
    </row>
    <row r="38" spans="1:23" ht="15.75" customHeight="1" x14ac:dyDescent="0.25">
      <c r="A38" s="8"/>
      <c r="B38" s="1">
        <v>2017</v>
      </c>
      <c r="C38" s="3">
        <v>567954415</v>
      </c>
      <c r="D38" s="3">
        <v>230497528</v>
      </c>
      <c r="E38" s="3">
        <v>6391491</v>
      </c>
    </row>
    <row r="39" spans="1:23" ht="15.75" customHeight="1" x14ac:dyDescent="0.25"/>
    <row r="40" spans="1:23" ht="15.75" customHeight="1" x14ac:dyDescent="0.25"/>
    <row r="41" spans="1:23" ht="15.75" customHeight="1" x14ac:dyDescent="0.25">
      <c r="B41" s="1" t="s">
        <v>0</v>
      </c>
      <c r="C41" s="1" t="s">
        <v>20</v>
      </c>
      <c r="D41" s="1" t="s">
        <v>21</v>
      </c>
      <c r="E41" s="1" t="s">
        <v>22</v>
      </c>
    </row>
    <row r="42" spans="1:23" ht="15.75" customHeight="1" x14ac:dyDescent="0.25">
      <c r="A42" s="7" t="s">
        <v>10</v>
      </c>
      <c r="B42" s="1">
        <v>2020</v>
      </c>
      <c r="C42" s="3">
        <v>1204972</v>
      </c>
      <c r="D42" s="3">
        <v>2011557</v>
      </c>
      <c r="E42" s="5">
        <f t="shared" ref="E42:E68" si="45">C42/D42</f>
        <v>0.59902453671459477</v>
      </c>
    </row>
    <row r="43" spans="1:23" ht="15.75" customHeight="1" x14ac:dyDescent="0.25">
      <c r="A43" s="8"/>
      <c r="B43" s="1">
        <v>2019</v>
      </c>
      <c r="C43" s="3">
        <v>1134776</v>
      </c>
      <c r="D43" s="3">
        <v>1868966</v>
      </c>
      <c r="E43" s="5">
        <f t="shared" si="45"/>
        <v>0.60716781364669015</v>
      </c>
    </row>
    <row r="44" spans="1:23" ht="15.75" customHeight="1" x14ac:dyDescent="0.25">
      <c r="A44" s="8"/>
      <c r="B44" s="1">
        <v>2018</v>
      </c>
      <c r="C44" s="3">
        <v>52958</v>
      </c>
      <c r="D44" s="3">
        <v>881275</v>
      </c>
      <c r="E44" s="5">
        <f t="shared" si="45"/>
        <v>6.0092479645967492E-2</v>
      </c>
    </row>
    <row r="45" spans="1:23" ht="15.75" customHeight="1" x14ac:dyDescent="0.25">
      <c r="A45" s="7" t="s">
        <v>12</v>
      </c>
      <c r="B45" s="1">
        <v>2020</v>
      </c>
      <c r="C45" s="3">
        <v>7418574</v>
      </c>
      <c r="D45" s="3">
        <v>103588325</v>
      </c>
      <c r="E45" s="5">
        <f t="shared" si="45"/>
        <v>7.1615927760198844E-2</v>
      </c>
    </row>
    <row r="46" spans="1:23" ht="15.75" customHeight="1" x14ac:dyDescent="0.25">
      <c r="A46" s="8"/>
      <c r="B46" s="1">
        <v>2019</v>
      </c>
      <c r="C46" s="3">
        <v>5360029</v>
      </c>
      <c r="D46" s="3">
        <v>38709314</v>
      </c>
      <c r="E46" s="5">
        <f t="shared" si="45"/>
        <v>0.13846871582379372</v>
      </c>
    </row>
    <row r="47" spans="1:23" ht="15.75" customHeight="1" x14ac:dyDescent="0.25">
      <c r="A47" s="8"/>
      <c r="B47" s="1">
        <v>2018</v>
      </c>
      <c r="C47" s="3">
        <v>4658781</v>
      </c>
      <c r="D47" s="3">
        <v>34367153</v>
      </c>
      <c r="E47" s="5">
        <f t="shared" si="45"/>
        <v>0.13555911948830909</v>
      </c>
    </row>
    <row r="48" spans="1:23" ht="15.75" customHeight="1" x14ac:dyDescent="0.25">
      <c r="A48" s="7" t="s">
        <v>13</v>
      </c>
      <c r="B48" s="1">
        <v>2020</v>
      </c>
      <c r="C48" s="3">
        <v>123465762</v>
      </c>
      <c r="D48" s="3">
        <v>1225580913</v>
      </c>
      <c r="E48" s="5">
        <f t="shared" si="45"/>
        <v>0.10074060446794833</v>
      </c>
    </row>
    <row r="49" spans="1:14" ht="15.75" customHeight="1" x14ac:dyDescent="0.25">
      <c r="A49" s="8"/>
      <c r="B49" s="1">
        <v>2019</v>
      </c>
      <c r="C49" s="3">
        <v>317815177</v>
      </c>
      <c r="D49" s="3">
        <v>1425983722</v>
      </c>
      <c r="E49" s="5">
        <f t="shared" si="45"/>
        <v>0.2228743372710113</v>
      </c>
    </row>
    <row r="50" spans="1:14" ht="15.75" customHeight="1" x14ac:dyDescent="0.25">
      <c r="A50" s="8"/>
      <c r="B50" s="1">
        <v>2018</v>
      </c>
      <c r="C50" s="3">
        <v>338129985</v>
      </c>
      <c r="D50" s="3">
        <v>1523517170</v>
      </c>
      <c r="E50" s="5">
        <f t="shared" si="45"/>
        <v>0.22194038351402368</v>
      </c>
      <c r="H50" s="5"/>
      <c r="I50" s="5"/>
      <c r="J50" s="5"/>
    </row>
    <row r="51" spans="1:14" ht="15.75" customHeight="1" x14ac:dyDescent="0.25">
      <c r="A51" s="7" t="s">
        <v>14</v>
      </c>
      <c r="B51" s="1">
        <v>2020</v>
      </c>
      <c r="C51" s="3">
        <v>1806337</v>
      </c>
      <c r="D51" s="3">
        <v>27344672</v>
      </c>
      <c r="E51" s="5">
        <f t="shared" si="45"/>
        <v>6.6058097167887034E-2</v>
      </c>
      <c r="H51" s="5"/>
      <c r="I51" s="5"/>
      <c r="J51" s="5"/>
    </row>
    <row r="52" spans="1:14" ht="15.75" customHeight="1" x14ac:dyDescent="0.25">
      <c r="A52" s="8"/>
      <c r="B52" s="1">
        <v>2019</v>
      </c>
      <c r="C52" s="3">
        <v>1835305</v>
      </c>
      <c r="D52" s="3">
        <v>27707749</v>
      </c>
      <c r="E52" s="5">
        <f t="shared" si="45"/>
        <v>6.6237968302657865E-2</v>
      </c>
      <c r="H52" s="5"/>
      <c r="I52" s="5"/>
      <c r="J52" s="5"/>
    </row>
    <row r="53" spans="1:14" ht="15.75" customHeight="1" x14ac:dyDescent="0.25">
      <c r="A53" s="8"/>
      <c r="B53" s="1">
        <v>2018</v>
      </c>
      <c r="C53" s="3">
        <v>1145937</v>
      </c>
      <c r="D53" s="3">
        <v>4566973</v>
      </c>
      <c r="E53" s="5">
        <f t="shared" si="45"/>
        <v>0.25091827781771425</v>
      </c>
      <c r="H53" s="5"/>
      <c r="I53" s="5"/>
      <c r="J53" s="5"/>
    </row>
    <row r="54" spans="1:14" ht="15.75" customHeight="1" x14ac:dyDescent="0.25">
      <c r="A54" s="7" t="s">
        <v>15</v>
      </c>
      <c r="B54" s="1">
        <v>2020</v>
      </c>
      <c r="C54" s="3">
        <v>123147079420</v>
      </c>
      <c r="D54" s="3">
        <v>8509017299594</v>
      </c>
      <c r="E54" s="5">
        <f t="shared" si="45"/>
        <v>1.4472538377125622E-2</v>
      </c>
      <c r="H54" s="5"/>
      <c r="I54" s="5"/>
      <c r="J54" s="5"/>
    </row>
    <row r="55" spans="1:14" ht="15.75" customHeight="1" x14ac:dyDescent="0.25">
      <c r="A55" s="8"/>
      <c r="B55" s="1">
        <v>2019</v>
      </c>
      <c r="C55" s="3">
        <v>510711733403</v>
      </c>
      <c r="D55" s="3">
        <v>10337895087207</v>
      </c>
      <c r="E55" s="5">
        <f t="shared" si="45"/>
        <v>4.9401907167252894E-2</v>
      </c>
      <c r="H55" s="5"/>
      <c r="I55" s="5"/>
      <c r="J55" s="5"/>
    </row>
    <row r="56" spans="1:14" ht="15.75" customHeight="1" x14ac:dyDescent="0.25">
      <c r="A56" s="8"/>
      <c r="B56" s="1">
        <v>2018</v>
      </c>
      <c r="C56" s="3">
        <v>486640174453</v>
      </c>
      <c r="D56" s="3">
        <v>8881778299672</v>
      </c>
      <c r="E56" s="5">
        <f t="shared" si="45"/>
        <v>5.4790849088292536E-2</v>
      </c>
      <c r="H56" s="5"/>
      <c r="I56" s="5"/>
      <c r="J56" s="5"/>
    </row>
    <row r="57" spans="1:14" ht="15.75" customHeight="1" x14ac:dyDescent="0.25">
      <c r="A57" s="7" t="s">
        <v>16</v>
      </c>
      <c r="B57" s="1">
        <v>2020</v>
      </c>
      <c r="C57" s="3">
        <v>-21055729</v>
      </c>
      <c r="D57" s="3">
        <v>85099322</v>
      </c>
      <c r="E57" s="5">
        <f t="shared" si="45"/>
        <v>-0.24742534376478345</v>
      </c>
      <c r="H57" s="5"/>
      <c r="I57" s="5"/>
      <c r="J57" s="5"/>
    </row>
    <row r="58" spans="1:14" ht="15.75" customHeight="1" x14ac:dyDescent="0.25">
      <c r="A58" s="8"/>
      <c r="B58" s="1">
        <v>2019</v>
      </c>
      <c r="C58" s="3">
        <v>-9255126</v>
      </c>
      <c r="D58" s="3">
        <v>105039965</v>
      </c>
      <c r="E58" s="5">
        <f t="shared" si="45"/>
        <v>-8.8110520600420988E-2</v>
      </c>
      <c r="H58" s="5"/>
      <c r="I58" s="5"/>
      <c r="J58" s="5"/>
    </row>
    <row r="59" spans="1:14" ht="15.75" customHeight="1" x14ac:dyDescent="0.25">
      <c r="A59" s="8"/>
      <c r="B59" s="1">
        <v>2018</v>
      </c>
      <c r="C59" s="3">
        <v>3267396</v>
      </c>
      <c r="D59" s="3">
        <v>101190118</v>
      </c>
      <c r="E59" s="5">
        <f t="shared" si="45"/>
        <v>3.2289674768439344E-2</v>
      </c>
      <c r="G59" s="1" t="s">
        <v>11</v>
      </c>
      <c r="H59" s="1">
        <v>2020</v>
      </c>
      <c r="I59" s="1">
        <v>2019</v>
      </c>
      <c r="J59" s="1">
        <v>2018</v>
      </c>
      <c r="K59" s="1" t="s">
        <v>11</v>
      </c>
      <c r="L59" s="1">
        <v>2020</v>
      </c>
      <c r="M59" s="1">
        <v>2019</v>
      </c>
      <c r="N59" s="1">
        <v>2018</v>
      </c>
    </row>
    <row r="60" spans="1:14" ht="15.75" customHeight="1" x14ac:dyDescent="0.25">
      <c r="A60" s="7" t="s">
        <v>17</v>
      </c>
      <c r="B60" s="1">
        <v>2020</v>
      </c>
      <c r="C60" s="3">
        <v>-187053341</v>
      </c>
      <c r="D60" s="3">
        <v>1965718547</v>
      </c>
      <c r="E60" s="5">
        <f t="shared" si="45"/>
        <v>-9.5157743353173951E-2</v>
      </c>
      <c r="G60" s="1" t="s">
        <v>10</v>
      </c>
      <c r="H60" s="5">
        <f>E42</f>
        <v>0.59902453671459477</v>
      </c>
      <c r="I60" s="5">
        <f>E43</f>
        <v>0.60716781364669015</v>
      </c>
      <c r="J60" s="5">
        <f>E44</f>
        <v>6.0092479645967492E-2</v>
      </c>
      <c r="K60" s="1" t="s">
        <v>10</v>
      </c>
      <c r="L60" s="1">
        <v>0.59902453671459477</v>
      </c>
      <c r="M60" s="1">
        <v>0.60716781364669015</v>
      </c>
      <c r="N60" s="1">
        <v>6.0092479645967492E-2</v>
      </c>
    </row>
    <row r="61" spans="1:14" ht="15.75" customHeight="1" x14ac:dyDescent="0.25">
      <c r="A61" s="8"/>
      <c r="B61" s="1">
        <v>2019</v>
      </c>
      <c r="C61" s="3">
        <v>-163083992</v>
      </c>
      <c r="D61" s="3">
        <v>2263112918</v>
      </c>
      <c r="E61" s="5">
        <f t="shared" si="45"/>
        <v>-7.2061800674145596E-2</v>
      </c>
      <c r="G61" s="1" t="s">
        <v>12</v>
      </c>
      <c r="H61" s="5">
        <f>E45</f>
        <v>7.1615927760198844E-2</v>
      </c>
      <c r="I61" s="5">
        <f>E46</f>
        <v>0.13846871582379372</v>
      </c>
      <c r="J61" s="5">
        <f>E47</f>
        <v>0.13555911948830909</v>
      </c>
      <c r="K61" s="1" t="s">
        <v>12</v>
      </c>
      <c r="L61" s="1">
        <v>7.1615927760198844E-2</v>
      </c>
      <c r="M61" s="1">
        <v>0.13846871582379372</v>
      </c>
      <c r="N61" s="1">
        <v>0.13555911948830909</v>
      </c>
    </row>
    <row r="62" spans="1:14" ht="15.75" customHeight="1" x14ac:dyDescent="0.25">
      <c r="A62" s="8"/>
      <c r="B62" s="1">
        <v>2018</v>
      </c>
      <c r="C62" s="3">
        <v>-23662406</v>
      </c>
      <c r="D62" s="3">
        <v>2461326183</v>
      </c>
      <c r="E62" s="5">
        <f t="shared" si="45"/>
        <v>-9.6136815036676516E-3</v>
      </c>
      <c r="G62" s="1" t="s">
        <v>13</v>
      </c>
      <c r="H62" s="5">
        <f>E48</f>
        <v>0.10074060446794833</v>
      </c>
      <c r="I62" s="5">
        <f>E49</f>
        <v>0.2228743372710113</v>
      </c>
      <c r="J62" s="5">
        <f>E50</f>
        <v>0.22194038351402368</v>
      </c>
      <c r="K62" s="1" t="s">
        <v>13</v>
      </c>
      <c r="L62" s="1">
        <v>0.10074060446794833</v>
      </c>
      <c r="M62" s="1">
        <v>0.2228743372710113</v>
      </c>
      <c r="N62" s="1">
        <v>0.22194038351402368</v>
      </c>
    </row>
    <row r="63" spans="1:14" ht="15.75" customHeight="1" x14ac:dyDescent="0.25">
      <c r="A63" s="7" t="s">
        <v>18</v>
      </c>
      <c r="B63" s="1">
        <v>2020</v>
      </c>
      <c r="C63" s="3">
        <v>-20425636501</v>
      </c>
      <c r="D63" s="3">
        <v>1119076870425</v>
      </c>
      <c r="E63" s="5">
        <f t="shared" si="45"/>
        <v>-1.8252219343290337E-2</v>
      </c>
      <c r="G63" s="1" t="s">
        <v>14</v>
      </c>
      <c r="H63" s="5">
        <f>E51</f>
        <v>6.6058097167887034E-2</v>
      </c>
      <c r="I63" s="5">
        <f>E52</f>
        <v>6.6237968302657865E-2</v>
      </c>
      <c r="J63" s="5">
        <f>E53</f>
        <v>0.25091827781771425</v>
      </c>
      <c r="K63" s="1" t="s">
        <v>14</v>
      </c>
      <c r="L63" s="1">
        <v>6.6058097167887034E-2</v>
      </c>
      <c r="M63" s="1">
        <v>6.6237968302657865E-2</v>
      </c>
      <c r="N63" s="1">
        <v>0.25091827781771425</v>
      </c>
    </row>
    <row r="64" spans="1:14" ht="15.75" customHeight="1" x14ac:dyDescent="0.25">
      <c r="A64" s="8"/>
      <c r="B64" s="1">
        <v>2019</v>
      </c>
      <c r="C64" s="3">
        <v>91628395244</v>
      </c>
      <c r="D64" s="3">
        <v>1265912330625</v>
      </c>
      <c r="E64" s="5">
        <f t="shared" si="45"/>
        <v>7.2381311902350837E-2</v>
      </c>
      <c r="G64" s="1" t="s">
        <v>15</v>
      </c>
      <c r="H64" s="5">
        <f>E54</f>
        <v>1.4472538377125622E-2</v>
      </c>
      <c r="I64" s="5">
        <f>E55</f>
        <v>4.9401907167252894E-2</v>
      </c>
      <c r="J64" s="5">
        <f>E56</f>
        <v>5.4790849088292536E-2</v>
      </c>
      <c r="K64" s="1" t="s">
        <v>15</v>
      </c>
      <c r="L64" s="1">
        <v>1.4472538377125622E-2</v>
      </c>
      <c r="M64" s="1">
        <v>4.9401907167252894E-2</v>
      </c>
      <c r="N64" s="1">
        <v>5.4790849088292536E-2</v>
      </c>
    </row>
    <row r="65" spans="1:17" ht="15.75" customHeight="1" x14ac:dyDescent="0.25">
      <c r="A65" s="8"/>
      <c r="B65" s="1">
        <v>2018</v>
      </c>
      <c r="C65" s="3">
        <v>75738099614</v>
      </c>
      <c r="D65" s="3">
        <v>1312376999120</v>
      </c>
      <c r="E65" s="5">
        <f t="shared" si="45"/>
        <v>5.7710627102414438E-2</v>
      </c>
      <c r="G65" s="1" t="s">
        <v>16</v>
      </c>
      <c r="H65" s="5">
        <f>E57</f>
        <v>-0.24742534376478345</v>
      </c>
      <c r="I65" s="5">
        <f>E58</f>
        <v>-8.8110520600420988E-2</v>
      </c>
      <c r="J65" s="5">
        <f>E59</f>
        <v>3.2289674768439344E-2</v>
      </c>
      <c r="K65" s="1" t="s">
        <v>16</v>
      </c>
      <c r="L65" s="1">
        <v>-0.24742534376478345</v>
      </c>
      <c r="M65" s="1">
        <v>-8.8110520600420988E-2</v>
      </c>
      <c r="N65" s="1">
        <v>3.2289674768439344E-2</v>
      </c>
    </row>
    <row r="66" spans="1:17" ht="15.75" customHeight="1" x14ac:dyDescent="0.25">
      <c r="A66" s="7" t="s">
        <v>19</v>
      </c>
      <c r="B66" s="1">
        <v>2020</v>
      </c>
      <c r="C66" s="3">
        <v>-177761030</v>
      </c>
      <c r="D66" s="3">
        <v>775324937</v>
      </c>
      <c r="E66" s="5">
        <f t="shared" si="45"/>
        <v>-0.22927294288742836</v>
      </c>
      <c r="G66" s="1" t="s">
        <v>17</v>
      </c>
      <c r="H66" s="5">
        <f>E60</f>
        <v>-9.5157743353173951E-2</v>
      </c>
      <c r="I66" s="5">
        <f>E61</f>
        <v>-7.2061800674145596E-2</v>
      </c>
      <c r="J66" s="5">
        <f>E62</f>
        <v>-9.6136815036676516E-3</v>
      </c>
      <c r="K66" s="1" t="s">
        <v>17</v>
      </c>
      <c r="L66" s="1">
        <v>-9.5157743353173951E-2</v>
      </c>
      <c r="M66" s="1">
        <v>-7.2061800674145596E-2</v>
      </c>
      <c r="N66" s="1">
        <v>-9.6136815036676516E-3</v>
      </c>
    </row>
    <row r="67" spans="1:17" ht="15.75" customHeight="1" x14ac:dyDescent="0.25">
      <c r="A67" s="8"/>
      <c r="B67" s="1">
        <v>2019</v>
      </c>
      <c r="C67" s="3">
        <v>23441338</v>
      </c>
      <c r="D67" s="3">
        <v>863146554</v>
      </c>
      <c r="E67" s="5">
        <f t="shared" si="45"/>
        <v>2.7158004502674526E-2</v>
      </c>
      <c r="G67" s="1" t="s">
        <v>18</v>
      </c>
      <c r="H67" s="5">
        <f>E63</f>
        <v>-1.8252219343290337E-2</v>
      </c>
      <c r="I67" s="5">
        <f>E64</f>
        <v>7.2381311902350837E-2</v>
      </c>
      <c r="J67" s="5">
        <f>E65</f>
        <v>5.7710627102414438E-2</v>
      </c>
      <c r="K67" s="1" t="s">
        <v>18</v>
      </c>
      <c r="L67" s="1">
        <v>-1.8252219343290337E-2</v>
      </c>
      <c r="M67" s="1">
        <v>7.2381311902350837E-2</v>
      </c>
      <c r="N67" s="1">
        <v>5.7710627102414438E-2</v>
      </c>
    </row>
    <row r="68" spans="1:17" ht="15.75" customHeight="1" x14ac:dyDescent="0.25">
      <c r="A68" s="8"/>
      <c r="B68" s="1">
        <v>2018</v>
      </c>
      <c r="C68" s="3">
        <v>67944867</v>
      </c>
      <c r="D68" s="3">
        <v>876856225</v>
      </c>
      <c r="E68" s="5">
        <f t="shared" si="45"/>
        <v>7.748689587052883E-2</v>
      </c>
      <c r="G68" s="1" t="s">
        <v>19</v>
      </c>
      <c r="H68" s="5">
        <f>E66</f>
        <v>-0.22927294288742836</v>
      </c>
      <c r="I68" s="5">
        <f>E67</f>
        <v>2.7158004502674526E-2</v>
      </c>
      <c r="J68" s="5">
        <f>E68</f>
        <v>7.748689587052883E-2</v>
      </c>
      <c r="K68" s="1" t="s">
        <v>19</v>
      </c>
      <c r="L68" s="1">
        <v>-0.22927294288742836</v>
      </c>
      <c r="M68" s="1">
        <v>2.7158004502674526E-2</v>
      </c>
      <c r="N68" s="1">
        <v>7.748689587052883E-2</v>
      </c>
    </row>
    <row r="69" spans="1:17" ht="15.75" customHeight="1" x14ac:dyDescent="0.25"/>
    <row r="70" spans="1:17" ht="15.75" customHeight="1" x14ac:dyDescent="0.25"/>
    <row r="71" spans="1:17" ht="15.75" customHeight="1" x14ac:dyDescent="0.25">
      <c r="I71" s="1" t="s">
        <v>10</v>
      </c>
      <c r="J71" s="1" t="s">
        <v>12</v>
      </c>
      <c r="K71" s="1" t="s">
        <v>13</v>
      </c>
      <c r="L71" s="1" t="s">
        <v>14</v>
      </c>
      <c r="M71" s="1" t="s">
        <v>15</v>
      </c>
      <c r="N71" s="1" t="s">
        <v>16</v>
      </c>
      <c r="O71" s="1" t="s">
        <v>17</v>
      </c>
      <c r="P71" s="1" t="s">
        <v>18</v>
      </c>
      <c r="Q71" s="1" t="s">
        <v>19</v>
      </c>
    </row>
    <row r="72" spans="1:17" ht="15.75" customHeight="1" x14ac:dyDescent="0.25">
      <c r="H72" s="1">
        <v>2020</v>
      </c>
      <c r="I72" s="5">
        <v>0.59902453671459477</v>
      </c>
      <c r="J72" s="5">
        <v>7.1615927760198844E-2</v>
      </c>
      <c r="K72" s="5">
        <v>0.10074060446794833</v>
      </c>
      <c r="L72" s="5">
        <v>6.6058097167887034E-2</v>
      </c>
      <c r="M72" s="5">
        <v>1.4472538377125622E-2</v>
      </c>
      <c r="N72" s="5">
        <v>-0.24742534376478345</v>
      </c>
      <c r="O72" s="5">
        <v>-9.5157743353173951E-2</v>
      </c>
      <c r="P72" s="5">
        <v>-1.8252219343290337E-2</v>
      </c>
      <c r="Q72" s="5">
        <v>-0.22927294288742836</v>
      </c>
    </row>
    <row r="73" spans="1:17" ht="15.75" customHeight="1" x14ac:dyDescent="0.25">
      <c r="H73" s="1">
        <v>2019</v>
      </c>
      <c r="I73" s="5">
        <v>0.60716781364669015</v>
      </c>
      <c r="J73" s="5">
        <v>0.13846871582379372</v>
      </c>
      <c r="K73" s="5">
        <v>0.2228743372710113</v>
      </c>
      <c r="L73" s="5">
        <v>6.6237968302657865E-2</v>
      </c>
      <c r="M73" s="5">
        <v>4.9401907167252894E-2</v>
      </c>
      <c r="N73" s="5">
        <v>-8.8110520600420988E-2</v>
      </c>
      <c r="O73" s="5">
        <v>-7.2061800674145596E-2</v>
      </c>
      <c r="P73" s="5">
        <v>7.2381311902350837E-2</v>
      </c>
      <c r="Q73" s="5">
        <v>2.7158004502674526E-2</v>
      </c>
    </row>
    <row r="74" spans="1:17" ht="15.75" customHeight="1" x14ac:dyDescent="0.25">
      <c r="H74" s="1">
        <v>2018</v>
      </c>
      <c r="I74" s="5">
        <v>6.0092479645967492E-2</v>
      </c>
      <c r="J74" s="5">
        <v>0.13555911948830909</v>
      </c>
      <c r="K74" s="5">
        <v>0.22194038351402368</v>
      </c>
      <c r="L74" s="5">
        <v>0.25091827781771425</v>
      </c>
      <c r="M74" s="5">
        <v>5.4790849088292536E-2</v>
      </c>
      <c r="N74" s="5">
        <v>3.2289674768439344E-2</v>
      </c>
      <c r="O74" s="5">
        <v>-9.6136815036676516E-3</v>
      </c>
      <c r="P74" s="5">
        <v>5.7710627102414438E-2</v>
      </c>
      <c r="Q74" s="5">
        <v>7.748689587052883E-2</v>
      </c>
    </row>
    <row r="75" spans="1:17" ht="15.75" customHeight="1" x14ac:dyDescent="0.25"/>
    <row r="76" spans="1:17" ht="15.75" customHeight="1" x14ac:dyDescent="0.25"/>
    <row r="77" spans="1:17" ht="15.75" customHeight="1" x14ac:dyDescent="0.25"/>
    <row r="78" spans="1:17" ht="15.75" customHeight="1" x14ac:dyDescent="0.25"/>
    <row r="79" spans="1:17" ht="15.75" customHeight="1" x14ac:dyDescent="0.25"/>
    <row r="80" spans="1:17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8">
    <mergeCell ref="A66:A68"/>
    <mergeCell ref="A31:A34"/>
    <mergeCell ref="A35:A38"/>
    <mergeCell ref="A42:A44"/>
    <mergeCell ref="A45:A47"/>
    <mergeCell ref="A48:A50"/>
    <mergeCell ref="A51:A53"/>
    <mergeCell ref="A54:A56"/>
    <mergeCell ref="A23:A26"/>
    <mergeCell ref="A27:A30"/>
    <mergeCell ref="A57:A59"/>
    <mergeCell ref="A60:A62"/>
    <mergeCell ref="A63:A65"/>
    <mergeCell ref="A3:A6"/>
    <mergeCell ref="A7:A10"/>
    <mergeCell ref="A11:A14"/>
    <mergeCell ref="A15:A18"/>
    <mergeCell ref="A19:A22"/>
  </mergeCell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Pendo</dc:creator>
  <cp:lastModifiedBy>pc</cp:lastModifiedBy>
  <dcterms:created xsi:type="dcterms:W3CDTF">2021-11-16T03:07:34Z</dcterms:created>
  <dcterms:modified xsi:type="dcterms:W3CDTF">2023-08-15T07:59:14Z</dcterms:modified>
</cp:coreProperties>
</file>