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730" windowHeight="11160" activeTab="1"/>
  </bookViews>
  <sheets>
    <sheet name="Sheet1" sheetId="55" r:id="rId1"/>
    <sheet name="CAMPURAN" sheetId="52" r:id="rId2"/>
    <sheet name="TINGGI TANAMAN" sheetId="53" r:id="rId3"/>
    <sheet name="J.DAUN" sheetId="54" r:id="rId4"/>
  </sheet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107" i="54"/>
  <c r="Q84"/>
  <c r="Q61"/>
  <c r="Q37"/>
  <c r="Q110" i="53"/>
  <c r="Q84"/>
  <c r="S61"/>
  <c r="Q61"/>
  <c r="Q38"/>
  <c r="Q14"/>
  <c r="S84"/>
  <c r="S110"/>
  <c r="S38"/>
  <c r="S14"/>
  <c r="AS167" i="52"/>
  <c r="AS166"/>
  <c r="G100" i="53" l="1"/>
  <c r="G99"/>
  <c r="AS165" i="52"/>
  <c r="AS164"/>
  <c r="AS163"/>
  <c r="I111" i="53" l="1"/>
  <c r="I110"/>
  <c r="E104"/>
  <c r="D104"/>
  <c r="C104"/>
  <c r="B104"/>
  <c r="G103"/>
  <c r="D125" s="1"/>
  <c r="F103"/>
  <c r="G102"/>
  <c r="D124" s="1"/>
  <c r="F102"/>
  <c r="G101"/>
  <c r="D123" s="1"/>
  <c r="F101"/>
  <c r="D122"/>
  <c r="F100"/>
  <c r="D121"/>
  <c r="F99"/>
  <c r="F104" s="1"/>
  <c r="J98" s="1"/>
  <c r="G4" i="54"/>
  <c r="W3" s="1"/>
  <c r="G5"/>
  <c r="W4" s="1"/>
  <c r="G6"/>
  <c r="W5" s="1"/>
  <c r="G7"/>
  <c r="W6" s="1"/>
  <c r="G3"/>
  <c r="W2" s="1"/>
  <c r="F7"/>
  <c r="F4"/>
  <c r="F5"/>
  <c r="F6"/>
  <c r="F3"/>
  <c r="J101" i="53" l="1"/>
  <c r="J111" s="1"/>
  <c r="K111" s="1"/>
  <c r="J99"/>
  <c r="J100"/>
  <c r="J110" s="1"/>
  <c r="K110" s="1"/>
  <c r="I112"/>
  <c r="N110" s="1"/>
  <c r="M110" l="1"/>
  <c r="N111"/>
  <c r="M111"/>
  <c r="J113"/>
  <c r="J102"/>
  <c r="J112" s="1"/>
  <c r="K112" s="1"/>
  <c r="I113"/>
  <c r="S115" l="1"/>
  <c r="S113"/>
  <c r="S114"/>
  <c r="L110"/>
  <c r="O110" s="1"/>
  <c r="L111"/>
  <c r="O111" s="1"/>
  <c r="I85" l="1"/>
  <c r="I84"/>
  <c r="E78"/>
  <c r="D78"/>
  <c r="C78"/>
  <c r="B78"/>
  <c r="G77"/>
  <c r="H125" s="1"/>
  <c r="F77"/>
  <c r="G76"/>
  <c r="H124" s="1"/>
  <c r="F76"/>
  <c r="G75"/>
  <c r="H123" s="1"/>
  <c r="F75"/>
  <c r="G74"/>
  <c r="H122" s="1"/>
  <c r="F74"/>
  <c r="G73"/>
  <c r="H121" s="1"/>
  <c r="F73"/>
  <c r="F78" s="1"/>
  <c r="J72" s="1"/>
  <c r="I62"/>
  <c r="I61"/>
  <c r="E55"/>
  <c r="D55"/>
  <c r="C55"/>
  <c r="B55"/>
  <c r="G54"/>
  <c r="G125" s="1"/>
  <c r="F54"/>
  <c r="G53"/>
  <c r="G124" s="1"/>
  <c r="F53"/>
  <c r="G52"/>
  <c r="G123" s="1"/>
  <c r="F52"/>
  <c r="G51"/>
  <c r="G122" s="1"/>
  <c r="F51"/>
  <c r="G50"/>
  <c r="G121" s="1"/>
  <c r="F50"/>
  <c r="F55" s="1"/>
  <c r="J49" s="1"/>
  <c r="F3"/>
  <c r="G3"/>
  <c r="E121" s="1"/>
  <c r="F4"/>
  <c r="G4"/>
  <c r="E122" s="1"/>
  <c r="F5"/>
  <c r="G5"/>
  <c r="E123" s="1"/>
  <c r="F6"/>
  <c r="G6"/>
  <c r="E124" s="1"/>
  <c r="F7"/>
  <c r="G7"/>
  <c r="E125" s="1"/>
  <c r="B8"/>
  <c r="C8"/>
  <c r="D8"/>
  <c r="E8"/>
  <c r="F8"/>
  <c r="J2" s="1"/>
  <c r="J3" s="1"/>
  <c r="I14"/>
  <c r="I15"/>
  <c r="F27"/>
  <c r="G27"/>
  <c r="F121" s="1"/>
  <c r="F28"/>
  <c r="G28"/>
  <c r="F122" s="1"/>
  <c r="F29"/>
  <c r="G29"/>
  <c r="F123" s="1"/>
  <c r="F30"/>
  <c r="G30"/>
  <c r="F124" s="1"/>
  <c r="F31"/>
  <c r="G31"/>
  <c r="F125" s="1"/>
  <c r="B32"/>
  <c r="C32"/>
  <c r="D32"/>
  <c r="E32"/>
  <c r="I38"/>
  <c r="I39"/>
  <c r="I108" i="54"/>
  <c r="I107"/>
  <c r="E101"/>
  <c r="D101"/>
  <c r="C101"/>
  <c r="B101"/>
  <c r="G100"/>
  <c r="AA6" s="1"/>
  <c r="F100"/>
  <c r="G99"/>
  <c r="AA5" s="1"/>
  <c r="F99"/>
  <c r="G98"/>
  <c r="AA4" s="1"/>
  <c r="F98"/>
  <c r="G97"/>
  <c r="AA3" s="1"/>
  <c r="F97"/>
  <c r="G96"/>
  <c r="AA2" s="1"/>
  <c r="F96"/>
  <c r="F101" s="1"/>
  <c r="J95" s="1"/>
  <c r="J96" s="1"/>
  <c r="I85"/>
  <c r="I84"/>
  <c r="E78"/>
  <c r="D78"/>
  <c r="C78"/>
  <c r="B78"/>
  <c r="G77"/>
  <c r="Z6" s="1"/>
  <c r="F77"/>
  <c r="G76"/>
  <c r="Z5" s="1"/>
  <c r="F76"/>
  <c r="G75"/>
  <c r="Z4" s="1"/>
  <c r="F75"/>
  <c r="G74"/>
  <c r="Z3" s="1"/>
  <c r="F74"/>
  <c r="G73"/>
  <c r="Z2" s="1"/>
  <c r="F73"/>
  <c r="F78" s="1"/>
  <c r="J72" s="1"/>
  <c r="I173" i="52"/>
  <c r="I172"/>
  <c r="E166"/>
  <c r="D166"/>
  <c r="C166"/>
  <c r="B166"/>
  <c r="G165"/>
  <c r="Z165" s="1"/>
  <c r="F165"/>
  <c r="G164"/>
  <c r="Z164" s="1"/>
  <c r="F164"/>
  <c r="G163"/>
  <c r="Z163" s="1"/>
  <c r="F163"/>
  <c r="G162"/>
  <c r="Z162" s="1"/>
  <c r="F162"/>
  <c r="G161"/>
  <c r="Z161" s="1"/>
  <c r="F161"/>
  <c r="F166" s="1"/>
  <c r="J160" s="1"/>
  <c r="I150"/>
  <c r="I149"/>
  <c r="E143"/>
  <c r="D143"/>
  <c r="C143"/>
  <c r="B143"/>
  <c r="G142"/>
  <c r="Y142" s="1"/>
  <c r="F142"/>
  <c r="G141"/>
  <c r="Y141" s="1"/>
  <c r="F141"/>
  <c r="G140"/>
  <c r="Y140" s="1"/>
  <c r="F140"/>
  <c r="G139"/>
  <c r="Y139" s="1"/>
  <c r="F139"/>
  <c r="G138"/>
  <c r="Y138" s="1"/>
  <c r="F138"/>
  <c r="F143" s="1"/>
  <c r="J137" s="1"/>
  <c r="I126"/>
  <c r="I125"/>
  <c r="E119"/>
  <c r="D119"/>
  <c r="C119"/>
  <c r="B119"/>
  <c r="G118"/>
  <c r="Y116" s="1"/>
  <c r="F118"/>
  <c r="G117"/>
  <c r="Y115" s="1"/>
  <c r="F117"/>
  <c r="G116"/>
  <c r="Y114" s="1"/>
  <c r="F116"/>
  <c r="G115"/>
  <c r="Y113" s="1"/>
  <c r="F115"/>
  <c r="G114"/>
  <c r="Y112" s="1"/>
  <c r="F114"/>
  <c r="F119" s="1"/>
  <c r="J113" s="1"/>
  <c r="I102"/>
  <c r="I101"/>
  <c r="E95"/>
  <c r="D95"/>
  <c r="C95"/>
  <c r="B95"/>
  <c r="G94"/>
  <c r="AH93" s="1"/>
  <c r="F94"/>
  <c r="G93"/>
  <c r="AH92" s="1"/>
  <c r="F93"/>
  <c r="G92"/>
  <c r="AH91" s="1"/>
  <c r="F92"/>
  <c r="G91"/>
  <c r="AH90" s="1"/>
  <c r="F91"/>
  <c r="G90"/>
  <c r="AH89" s="1"/>
  <c r="F90"/>
  <c r="F95" s="1"/>
  <c r="J89" s="1"/>
  <c r="G54" i="54"/>
  <c r="Y6" s="1"/>
  <c r="G53"/>
  <c r="Y5" s="1"/>
  <c r="G52"/>
  <c r="Y4" s="1"/>
  <c r="G51"/>
  <c r="Y3" s="1"/>
  <c r="G50"/>
  <c r="Y2" s="1"/>
  <c r="F54"/>
  <c r="F53"/>
  <c r="F52"/>
  <c r="F50"/>
  <c r="F51"/>
  <c r="G30"/>
  <c r="X6" s="1"/>
  <c r="G29"/>
  <c r="X5" s="1"/>
  <c r="G28"/>
  <c r="X4" s="1"/>
  <c r="G27"/>
  <c r="X3" s="1"/>
  <c r="G26"/>
  <c r="X2" s="1"/>
  <c r="F30"/>
  <c r="F29"/>
  <c r="F28"/>
  <c r="F27"/>
  <c r="F26"/>
  <c r="I62"/>
  <c r="I61"/>
  <c r="E55"/>
  <c r="D55"/>
  <c r="C55"/>
  <c r="B55"/>
  <c r="I38"/>
  <c r="I37"/>
  <c r="E31"/>
  <c r="D31"/>
  <c r="C31"/>
  <c r="B31"/>
  <c r="I15"/>
  <c r="I14"/>
  <c r="F8"/>
  <c r="J2" s="1"/>
  <c r="J5" s="1"/>
  <c r="J15" s="1"/>
  <c r="K15" s="1"/>
  <c r="E8"/>
  <c r="D8"/>
  <c r="C8"/>
  <c r="B8"/>
  <c r="I39" l="1"/>
  <c r="N37" s="1"/>
  <c r="I63"/>
  <c r="N61" s="1"/>
  <c r="M61"/>
  <c r="I109"/>
  <c r="N107" s="1"/>
  <c r="N38"/>
  <c r="I64"/>
  <c r="M62"/>
  <c r="N108"/>
  <c r="M108"/>
  <c r="M62" i="53"/>
  <c r="M38"/>
  <c r="M84"/>
  <c r="I103" i="52"/>
  <c r="M101" s="1"/>
  <c r="I127"/>
  <c r="N125" s="1"/>
  <c r="I40" i="53"/>
  <c r="N39" s="1"/>
  <c r="I16"/>
  <c r="M14" s="1"/>
  <c r="I151" i="52"/>
  <c r="N149" s="1"/>
  <c r="I174"/>
  <c r="N172" s="1"/>
  <c r="J73" i="53"/>
  <c r="J74"/>
  <c r="J84" s="1"/>
  <c r="I86"/>
  <c r="I87" s="1"/>
  <c r="J75"/>
  <c r="J85" s="1"/>
  <c r="K85" s="1"/>
  <c r="J50"/>
  <c r="J51"/>
  <c r="J61" s="1"/>
  <c r="I63"/>
  <c r="I64" s="1"/>
  <c r="J52"/>
  <c r="J62" s="1"/>
  <c r="K62" s="1"/>
  <c r="J17"/>
  <c r="J4"/>
  <c r="J14" s="1"/>
  <c r="J5"/>
  <c r="J15" s="1"/>
  <c r="K15" s="1"/>
  <c r="F32"/>
  <c r="J26" s="1"/>
  <c r="J27" s="1"/>
  <c r="J110" i="54"/>
  <c r="J97"/>
  <c r="J107" s="1"/>
  <c r="I110"/>
  <c r="J98"/>
  <c r="J108" s="1"/>
  <c r="K108" s="1"/>
  <c r="J75"/>
  <c r="J85" s="1"/>
  <c r="K85" s="1"/>
  <c r="J73"/>
  <c r="J74"/>
  <c r="J84" s="1"/>
  <c r="I86"/>
  <c r="I87" s="1"/>
  <c r="J162" i="52"/>
  <c r="J172" s="1"/>
  <c r="J163"/>
  <c r="J173" s="1"/>
  <c r="K173" s="1"/>
  <c r="J161"/>
  <c r="J140"/>
  <c r="J150" s="1"/>
  <c r="K150" s="1"/>
  <c r="J138"/>
  <c r="J139"/>
  <c r="J149" s="1"/>
  <c r="J116"/>
  <c r="J126" s="1"/>
  <c r="K126" s="1"/>
  <c r="J114"/>
  <c r="J115"/>
  <c r="J125" s="1"/>
  <c r="J92"/>
  <c r="J102" s="1"/>
  <c r="K102" s="1"/>
  <c r="J91"/>
  <c r="J101" s="1"/>
  <c r="J90"/>
  <c r="J4" i="54"/>
  <c r="J14" s="1"/>
  <c r="K14" s="1"/>
  <c r="F55"/>
  <c r="J49" s="1"/>
  <c r="J51" s="1"/>
  <c r="J61" s="1"/>
  <c r="K61" s="1"/>
  <c r="F31"/>
  <c r="J25" s="1"/>
  <c r="J27" s="1"/>
  <c r="J37" s="1"/>
  <c r="K37" s="1"/>
  <c r="I40"/>
  <c r="I16"/>
  <c r="M14" s="1"/>
  <c r="J3"/>
  <c r="M126" i="52" l="1"/>
  <c r="M125"/>
  <c r="N126"/>
  <c r="M61" i="53"/>
  <c r="M85"/>
  <c r="M39"/>
  <c r="N62" i="54"/>
  <c r="M38"/>
  <c r="M37"/>
  <c r="M107"/>
  <c r="N85"/>
  <c r="M15"/>
  <c r="N84"/>
  <c r="N14"/>
  <c r="M85"/>
  <c r="N15"/>
  <c r="M84"/>
  <c r="M15" i="53"/>
  <c r="I17"/>
  <c r="N84"/>
  <c r="N61"/>
  <c r="N14"/>
  <c r="N38"/>
  <c r="N85"/>
  <c r="N62"/>
  <c r="N15"/>
  <c r="I104" i="52"/>
  <c r="M102"/>
  <c r="N102"/>
  <c r="N101"/>
  <c r="I175"/>
  <c r="M173"/>
  <c r="M172"/>
  <c r="M150"/>
  <c r="M149"/>
  <c r="I128"/>
  <c r="I152"/>
  <c r="N173"/>
  <c r="N150"/>
  <c r="J28" i="54"/>
  <c r="J38" s="1"/>
  <c r="K38" s="1"/>
  <c r="I41" i="53"/>
  <c r="J87"/>
  <c r="J76"/>
  <c r="J86" s="1"/>
  <c r="K86" s="1"/>
  <c r="K84"/>
  <c r="J64"/>
  <c r="J53"/>
  <c r="J63" s="1"/>
  <c r="K63" s="1"/>
  <c r="K61"/>
  <c r="J28"/>
  <c r="J38" s="1"/>
  <c r="K38" s="1"/>
  <c r="J41"/>
  <c r="K14"/>
  <c r="J29"/>
  <c r="J39" s="1"/>
  <c r="K39" s="1"/>
  <c r="J6"/>
  <c r="J16" s="1"/>
  <c r="K16" s="1"/>
  <c r="K107" i="54"/>
  <c r="J99"/>
  <c r="J109" s="1"/>
  <c r="K109" s="1"/>
  <c r="S107" s="1"/>
  <c r="K84"/>
  <c r="J87"/>
  <c r="J76"/>
  <c r="J86" s="1"/>
  <c r="K86" s="1"/>
  <c r="S84" s="1"/>
  <c r="J175" i="52"/>
  <c r="J164"/>
  <c r="J174" s="1"/>
  <c r="K174" s="1"/>
  <c r="Q172" s="1"/>
  <c r="K172"/>
  <c r="L173"/>
  <c r="J152"/>
  <c r="J141"/>
  <c r="J151" s="1"/>
  <c r="K151" s="1"/>
  <c r="Q149" s="1"/>
  <c r="S149" s="1"/>
  <c r="K149"/>
  <c r="L150"/>
  <c r="J128"/>
  <c r="J117"/>
  <c r="J127" s="1"/>
  <c r="K127" s="1"/>
  <c r="K125"/>
  <c r="K101"/>
  <c r="J104"/>
  <c r="J93"/>
  <c r="J103" s="1"/>
  <c r="K103" s="1"/>
  <c r="Q101" s="1"/>
  <c r="S101" s="1"/>
  <c r="J50" i="54"/>
  <c r="J64" s="1"/>
  <c r="J52"/>
  <c r="J62" s="1"/>
  <c r="K62" s="1"/>
  <c r="J26"/>
  <c r="J40" s="1"/>
  <c r="I17"/>
  <c r="J6"/>
  <c r="J16" s="1"/>
  <c r="J17"/>
  <c r="S106" i="52" l="1"/>
  <c r="S104"/>
  <c r="S105"/>
  <c r="Q125"/>
  <c r="S125" s="1"/>
  <c r="S128" s="1"/>
  <c r="R121"/>
  <c r="S152"/>
  <c r="S156"/>
  <c r="S154"/>
  <c r="S155"/>
  <c r="S153"/>
  <c r="R122"/>
  <c r="S176"/>
  <c r="S177"/>
  <c r="S175"/>
  <c r="L149"/>
  <c r="J29" i="54"/>
  <c r="J39" s="1"/>
  <c r="K39" s="1"/>
  <c r="L172" i="52"/>
  <c r="L126"/>
  <c r="L61" i="53"/>
  <c r="L84"/>
  <c r="L85"/>
  <c r="O85" s="1"/>
  <c r="L62"/>
  <c r="L14"/>
  <c r="O14" s="1"/>
  <c r="L15"/>
  <c r="S17"/>
  <c r="S19"/>
  <c r="J30"/>
  <c r="J40" s="1"/>
  <c r="S110" i="54"/>
  <c r="S112"/>
  <c r="L108"/>
  <c r="O108" s="1"/>
  <c r="L107"/>
  <c r="O107" s="1"/>
  <c r="S87"/>
  <c r="S89"/>
  <c r="L84"/>
  <c r="L85"/>
  <c r="O85" s="1"/>
  <c r="O173" i="52"/>
  <c r="O149"/>
  <c r="O150"/>
  <c r="L125"/>
  <c r="L102"/>
  <c r="L101"/>
  <c r="J53" i="54"/>
  <c r="J63" s="1"/>
  <c r="K63" s="1"/>
  <c r="K16"/>
  <c r="Q14" s="1"/>
  <c r="S68" i="53" l="1"/>
  <c r="S66"/>
  <c r="S64"/>
  <c r="S67"/>
  <c r="S65"/>
  <c r="S89"/>
  <c r="S88"/>
  <c r="S87"/>
  <c r="O15"/>
  <c r="O126" i="52"/>
  <c r="O172"/>
  <c r="O102"/>
  <c r="O84" i="53"/>
  <c r="O61"/>
  <c r="O62"/>
  <c r="K40"/>
  <c r="O84" i="54"/>
  <c r="O125" i="52"/>
  <c r="O101"/>
  <c r="S61" i="54"/>
  <c r="L61"/>
  <c r="L62"/>
  <c r="O62" s="1"/>
  <c r="S37"/>
  <c r="L37"/>
  <c r="O37" s="1"/>
  <c r="L38"/>
  <c r="O38" s="1"/>
  <c r="S14"/>
  <c r="L15"/>
  <c r="O15" s="1"/>
  <c r="L14"/>
  <c r="O14" s="1"/>
  <c r="S44" i="53" l="1"/>
  <c r="S42"/>
  <c r="S45"/>
  <c r="S43"/>
  <c r="S41"/>
  <c r="L39"/>
  <c r="O39" s="1"/>
  <c r="L38"/>
  <c r="O38" s="1"/>
  <c r="O61" i="54"/>
  <c r="S64"/>
  <c r="S66"/>
  <c r="S42"/>
  <c r="S40"/>
  <c r="S17"/>
  <c r="S19"/>
</calcChain>
</file>

<file path=xl/sharedStrings.xml><?xml version="1.0" encoding="utf-8"?>
<sst xmlns="http://schemas.openxmlformats.org/spreadsheetml/2006/main" count="887" uniqueCount="88">
  <si>
    <t>I</t>
  </si>
  <si>
    <t>II</t>
  </si>
  <si>
    <t>III</t>
  </si>
  <si>
    <t>TOTAL</t>
  </si>
  <si>
    <t>FK</t>
  </si>
  <si>
    <t>JKT</t>
  </si>
  <si>
    <t>JKK</t>
  </si>
  <si>
    <t>JKG</t>
  </si>
  <si>
    <t>SK</t>
  </si>
  <si>
    <t>DB</t>
  </si>
  <si>
    <t>JK</t>
  </si>
  <si>
    <t>KT</t>
  </si>
  <si>
    <t>IV</t>
  </si>
  <si>
    <t>21 HST</t>
  </si>
  <si>
    <t>28 HST</t>
  </si>
  <si>
    <t>P0</t>
  </si>
  <si>
    <t>P1</t>
  </si>
  <si>
    <t>P2</t>
  </si>
  <si>
    <t>P3</t>
  </si>
  <si>
    <t>P4</t>
  </si>
  <si>
    <t>RATA-RATA</t>
  </si>
  <si>
    <t>PERLAKUAN</t>
  </si>
  <si>
    <t>ULANGAN</t>
  </si>
  <si>
    <t>JKP</t>
  </si>
  <si>
    <t>F HIT</t>
  </si>
  <si>
    <t>F TABEL</t>
  </si>
  <si>
    <t>NOTASI</t>
  </si>
  <si>
    <t>KELOMPOK</t>
  </si>
  <si>
    <t>GALAT</t>
  </si>
  <si>
    <t>SD</t>
  </si>
  <si>
    <t>BNJ 5%</t>
  </si>
  <si>
    <t>BNJ</t>
  </si>
  <si>
    <t>RATA+BNJ</t>
  </si>
  <si>
    <t>SIMBOL</t>
  </si>
  <si>
    <t>a</t>
  </si>
  <si>
    <t>b</t>
  </si>
  <si>
    <t>14 HST</t>
  </si>
  <si>
    <t>7 HST</t>
  </si>
  <si>
    <t>berat basah</t>
  </si>
  <si>
    <t>berat kering</t>
  </si>
  <si>
    <t>diamater batang</t>
  </si>
  <si>
    <t>indeks panen</t>
  </si>
  <si>
    <t>35 HST</t>
  </si>
  <si>
    <t xml:space="preserve">  </t>
  </si>
  <si>
    <t>35HST</t>
  </si>
  <si>
    <t xml:space="preserve"> </t>
  </si>
  <si>
    <t>TN</t>
  </si>
  <si>
    <t>HST</t>
  </si>
  <si>
    <t>BERAT BASAH TANAMAN</t>
  </si>
  <si>
    <t>BERAT KERING TANAMAN</t>
  </si>
  <si>
    <t>DIAMETER BATANG TANAMAN</t>
  </si>
  <si>
    <t>INDEKS PANEN TANAMAN</t>
  </si>
  <si>
    <t>c</t>
  </si>
  <si>
    <t>bc</t>
  </si>
  <si>
    <t>TINGGI TANAMAN</t>
  </si>
  <si>
    <t>JUMLAH DAUN</t>
  </si>
  <si>
    <t>ab</t>
  </si>
  <si>
    <t>Anova: Two-Factor Without Replication</t>
  </si>
  <si>
    <t>SUMMARY</t>
  </si>
  <si>
    <t>Count</t>
  </si>
  <si>
    <t>Sum</t>
  </si>
  <si>
    <t>Average</t>
  </si>
  <si>
    <t>Variance</t>
  </si>
  <si>
    <t>Row 1</t>
  </si>
  <si>
    <t>Row 2</t>
  </si>
  <si>
    <t>Row 3</t>
  </si>
  <si>
    <t>Row 4</t>
  </si>
  <si>
    <t>Row 5</t>
  </si>
  <si>
    <t>Column 1</t>
  </si>
  <si>
    <t>Column 2</t>
  </si>
  <si>
    <t>Column 3</t>
  </si>
  <si>
    <t>Column 4</t>
  </si>
  <si>
    <t>ANOVA</t>
  </si>
  <si>
    <t>Source of Variation</t>
  </si>
  <si>
    <t>SS</t>
  </si>
  <si>
    <t>df</t>
  </si>
  <si>
    <t>MS</t>
  </si>
  <si>
    <t>F</t>
  </si>
  <si>
    <t>P-value</t>
  </si>
  <si>
    <t>F crit</t>
  </si>
  <si>
    <t>Rows</t>
  </si>
  <si>
    <t>Columns</t>
  </si>
  <si>
    <t>Error</t>
  </si>
  <si>
    <t>Total</t>
  </si>
  <si>
    <t>RERATA BERAT BASAH</t>
  </si>
  <si>
    <t>RERATA BERAT KERING</t>
  </si>
  <si>
    <t>RERATA DIAMETER BATANG</t>
  </si>
  <si>
    <t>RERATA INDEKS PANEN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</si>
</sst>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20"/>
      <color theme="1"/>
      <name val="Times New Roman"/>
      <family val="1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07CCF"/>
        <bgColor indexed="64"/>
      </patternFill>
    </fill>
    <fill>
      <patternFill patternType="solid">
        <fgColor rgb="FF81DE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3" borderId="0" xfId="0" applyFont="1" applyFill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0" fillId="7" borderId="0" xfId="0" applyFill="1"/>
    <xf numFmtId="0" fontId="0" fillId="0" borderId="0" xfId="0" applyAlignment="1"/>
    <xf numFmtId="0" fontId="1" fillId="0" borderId="0" xfId="0" applyFont="1" applyFill="1" applyBorder="1" applyAlignment="1">
      <alignment vertical="center"/>
    </xf>
    <xf numFmtId="0" fontId="3" fillId="0" borderId="14" xfId="0" applyFont="1" applyBorder="1" applyAlignment="1">
      <alignment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/>
    <xf numFmtId="0" fontId="0" fillId="0" borderId="0" xfId="0" applyAlignment="1">
      <alignment horizontal="center" vertical="center"/>
    </xf>
    <xf numFmtId="0" fontId="0" fillId="8" borderId="0" xfId="0" applyFill="1"/>
    <xf numFmtId="0" fontId="0" fillId="8" borderId="0" xfId="0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9" borderId="0" xfId="0" applyFont="1" applyFill="1"/>
    <xf numFmtId="0" fontId="5" fillId="9" borderId="0" xfId="0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0" fillId="9" borderId="0" xfId="0" applyFill="1"/>
    <xf numFmtId="0" fontId="1" fillId="0" borderId="1" xfId="0" applyFont="1" applyBorder="1" applyAlignment="1">
      <alignment horizontal="center" vertical="center"/>
    </xf>
    <xf numFmtId="0" fontId="5" fillId="7" borderId="0" xfId="0" applyFont="1" applyFill="1" applyAlignment="1"/>
    <xf numFmtId="0" fontId="0" fillId="7" borderId="0" xfId="0" applyFill="1" applyAlignment="1"/>
    <xf numFmtId="0" fontId="6" fillId="7" borderId="0" xfId="0" applyFont="1" applyFill="1" applyAlignment="1"/>
    <xf numFmtId="0" fontId="0" fillId="0" borderId="0" xfId="0" applyBorder="1"/>
    <xf numFmtId="0" fontId="1" fillId="0" borderId="0" xfId="0" applyFont="1" applyBorder="1" applyAlignment="1">
      <alignment vertical="center"/>
    </xf>
    <xf numFmtId="0" fontId="1" fillId="9" borderId="0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2" fontId="7" fillId="0" borderId="1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7" fillId="0" borderId="0" xfId="0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0" fontId="7" fillId="0" borderId="0" xfId="0" applyFont="1" applyBorder="1"/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1" fillId="1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Fill="1" applyBorder="1" applyAlignment="1"/>
    <xf numFmtId="0" fontId="0" fillId="0" borderId="16" xfId="0" applyFill="1" applyBorder="1" applyAlignment="1"/>
    <xf numFmtId="0" fontId="8" fillId="0" borderId="1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2" fontId="7" fillId="0" borderId="15" xfId="0" applyNumberFormat="1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center"/>
    </xf>
    <xf numFmtId="2" fontId="7" fillId="0" borderId="9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2" fontId="1" fillId="0" borderId="15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1DEFF"/>
      <color rgb="FFFFCCCC"/>
      <color rgb="FFF07CC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CAMPURAN!$AG$89:$AG$93</c:f>
              <c:strCache>
                <c:ptCount val="5"/>
                <c:pt idx="0">
                  <c:v>P0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4">
                  <c:v>P4</c:v>
                </c:pt>
              </c:strCache>
            </c:strRef>
          </c:cat>
          <c:val>
            <c:numRef>
              <c:f>CAMPURAN!$AH$89:$AH$93</c:f>
              <c:numCache>
                <c:formatCode>General</c:formatCode>
                <c:ptCount val="5"/>
                <c:pt idx="0">
                  <c:v>27.25</c:v>
                </c:pt>
                <c:pt idx="1">
                  <c:v>14</c:v>
                </c:pt>
                <c:pt idx="2">
                  <c:v>44.75</c:v>
                </c:pt>
                <c:pt idx="3">
                  <c:v>15.25</c:v>
                </c:pt>
                <c:pt idx="4">
                  <c:v>31.25</c:v>
                </c:pt>
              </c:numCache>
            </c:numRef>
          </c:val>
        </c:ser>
        <c:axId val="64970112"/>
        <c:axId val="104328576"/>
      </c:barChart>
      <c:catAx>
        <c:axId val="64970112"/>
        <c:scaling>
          <c:orientation val="minMax"/>
        </c:scaling>
        <c:axPos val="b"/>
        <c:tickLblPos val="nextTo"/>
        <c:crossAx val="104328576"/>
        <c:crosses val="autoZero"/>
        <c:auto val="1"/>
        <c:lblAlgn val="ctr"/>
        <c:lblOffset val="100"/>
      </c:catAx>
      <c:valAx>
        <c:axId val="104328576"/>
        <c:scaling>
          <c:orientation val="minMax"/>
        </c:scaling>
        <c:axPos val="l"/>
        <c:majorGridlines/>
        <c:numFmt formatCode="General" sourceLinked="1"/>
        <c:tickLblPos val="nextTo"/>
        <c:crossAx val="649701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CAMPURAN!$X$112:$X$116</c:f>
              <c:strCache>
                <c:ptCount val="5"/>
                <c:pt idx="0">
                  <c:v>P0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4">
                  <c:v>P4</c:v>
                </c:pt>
              </c:strCache>
            </c:strRef>
          </c:cat>
          <c:val>
            <c:numRef>
              <c:f>CAMPURAN!$Y$112:$Y$116</c:f>
              <c:numCache>
                <c:formatCode>General</c:formatCode>
                <c:ptCount val="5"/>
                <c:pt idx="0">
                  <c:v>1.0574999999999999</c:v>
                </c:pt>
                <c:pt idx="1">
                  <c:v>0.45999999999999996</c:v>
                </c:pt>
                <c:pt idx="2">
                  <c:v>0.54499999999999993</c:v>
                </c:pt>
                <c:pt idx="3">
                  <c:v>0.31249999999999994</c:v>
                </c:pt>
                <c:pt idx="4">
                  <c:v>0.70250000000000012</c:v>
                </c:pt>
              </c:numCache>
            </c:numRef>
          </c:val>
        </c:ser>
        <c:axId val="104383232"/>
        <c:axId val="108558208"/>
      </c:barChart>
      <c:catAx>
        <c:axId val="104383232"/>
        <c:scaling>
          <c:orientation val="minMax"/>
        </c:scaling>
        <c:axPos val="b"/>
        <c:tickLblPos val="nextTo"/>
        <c:crossAx val="108558208"/>
        <c:crosses val="autoZero"/>
        <c:auto val="1"/>
        <c:lblAlgn val="ctr"/>
        <c:lblOffset val="100"/>
      </c:catAx>
      <c:valAx>
        <c:axId val="108558208"/>
        <c:scaling>
          <c:orientation val="minMax"/>
        </c:scaling>
        <c:axPos val="l"/>
        <c:majorGridlines/>
        <c:numFmt formatCode="General" sourceLinked="1"/>
        <c:tickLblPos val="nextTo"/>
        <c:crossAx val="104383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CAMPURAN!$X$138:$X$142</c:f>
              <c:strCache>
                <c:ptCount val="5"/>
                <c:pt idx="0">
                  <c:v>P0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4">
                  <c:v>P4</c:v>
                </c:pt>
              </c:strCache>
            </c:strRef>
          </c:cat>
          <c:val>
            <c:numRef>
              <c:f>CAMPURAN!$Y$138:$Y$142</c:f>
              <c:numCache>
                <c:formatCode>General</c:formatCode>
                <c:ptCount val="5"/>
                <c:pt idx="0">
                  <c:v>6.0374999999999996</c:v>
                </c:pt>
                <c:pt idx="1">
                  <c:v>4.8075000000000001</c:v>
                </c:pt>
                <c:pt idx="2">
                  <c:v>5.52</c:v>
                </c:pt>
                <c:pt idx="3">
                  <c:v>4.5075000000000003</c:v>
                </c:pt>
                <c:pt idx="4">
                  <c:v>5.5325000000000006</c:v>
                </c:pt>
              </c:numCache>
            </c:numRef>
          </c:val>
        </c:ser>
        <c:axId val="116089600"/>
        <c:axId val="116091136"/>
      </c:barChart>
      <c:catAx>
        <c:axId val="116089600"/>
        <c:scaling>
          <c:orientation val="minMax"/>
        </c:scaling>
        <c:axPos val="b"/>
        <c:tickLblPos val="nextTo"/>
        <c:crossAx val="116091136"/>
        <c:crosses val="autoZero"/>
        <c:auto val="1"/>
        <c:lblAlgn val="ctr"/>
        <c:lblOffset val="100"/>
      </c:catAx>
      <c:valAx>
        <c:axId val="116091136"/>
        <c:scaling>
          <c:orientation val="minMax"/>
        </c:scaling>
        <c:axPos val="l"/>
        <c:majorGridlines/>
        <c:numFmt formatCode="General" sourceLinked="1"/>
        <c:tickLblPos val="nextTo"/>
        <c:crossAx val="1160896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CAMPURAN!$Y$161:$Y$165</c:f>
              <c:strCache>
                <c:ptCount val="5"/>
                <c:pt idx="0">
                  <c:v>P0</c:v>
                </c:pt>
                <c:pt idx="1">
                  <c:v>P1</c:v>
                </c:pt>
                <c:pt idx="2">
                  <c:v>P2</c:v>
                </c:pt>
                <c:pt idx="3">
                  <c:v>P3</c:v>
                </c:pt>
                <c:pt idx="4">
                  <c:v>P4</c:v>
                </c:pt>
              </c:strCache>
            </c:strRef>
          </c:cat>
          <c:val>
            <c:numRef>
              <c:f>CAMPURAN!$Z$161:$Z$165</c:f>
              <c:numCache>
                <c:formatCode>General</c:formatCode>
                <c:ptCount val="5"/>
                <c:pt idx="0">
                  <c:v>24</c:v>
                </c:pt>
                <c:pt idx="1">
                  <c:v>11.25</c:v>
                </c:pt>
                <c:pt idx="2">
                  <c:v>26</c:v>
                </c:pt>
                <c:pt idx="3">
                  <c:v>12.25</c:v>
                </c:pt>
                <c:pt idx="4">
                  <c:v>19.5</c:v>
                </c:pt>
              </c:numCache>
            </c:numRef>
          </c:val>
        </c:ser>
        <c:axId val="116102656"/>
        <c:axId val="116104192"/>
      </c:barChart>
      <c:catAx>
        <c:axId val="116102656"/>
        <c:scaling>
          <c:orientation val="minMax"/>
        </c:scaling>
        <c:axPos val="b"/>
        <c:tickLblPos val="nextTo"/>
        <c:crossAx val="116104192"/>
        <c:crosses val="autoZero"/>
        <c:auto val="1"/>
        <c:lblAlgn val="ctr"/>
        <c:lblOffset val="100"/>
      </c:catAx>
      <c:valAx>
        <c:axId val="116104192"/>
        <c:scaling>
          <c:orientation val="minMax"/>
        </c:scaling>
        <c:axPos val="l"/>
        <c:majorGridlines/>
        <c:numFmt formatCode="General" sourceLinked="1"/>
        <c:tickLblPos val="nextTo"/>
        <c:crossAx val="1161026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'TINGGI TANAMAN'!$C$121</c:f>
              <c:strCache>
                <c:ptCount val="1"/>
                <c:pt idx="0">
                  <c:v>P0</c:v>
                </c:pt>
              </c:strCache>
            </c:strRef>
          </c:tx>
          <c:cat>
            <c:strRef>
              <c:f>'TINGGI TANAMAN'!$D$120:$H$120</c:f>
              <c:strCache>
                <c:ptCount val="5"/>
                <c:pt idx="0">
                  <c:v>7 HST</c:v>
                </c:pt>
                <c:pt idx="1">
                  <c:v>14 HST</c:v>
                </c:pt>
                <c:pt idx="2">
                  <c:v>21 HST</c:v>
                </c:pt>
                <c:pt idx="3">
                  <c:v>28 HST</c:v>
                </c:pt>
                <c:pt idx="4">
                  <c:v>35 HST</c:v>
                </c:pt>
              </c:strCache>
            </c:strRef>
          </c:cat>
          <c:val>
            <c:numRef>
              <c:f>'TINGGI TANAMAN'!$D$121:$H$121</c:f>
              <c:numCache>
                <c:formatCode>General</c:formatCode>
                <c:ptCount val="5"/>
                <c:pt idx="0">
                  <c:v>4.1999999999999993</c:v>
                </c:pt>
                <c:pt idx="1">
                  <c:v>5.875</c:v>
                </c:pt>
                <c:pt idx="2">
                  <c:v>14.850000000000001</c:v>
                </c:pt>
                <c:pt idx="3">
                  <c:v>16.774999999999999</c:v>
                </c:pt>
                <c:pt idx="4">
                  <c:v>22.950000000000003</c:v>
                </c:pt>
              </c:numCache>
            </c:numRef>
          </c:val>
        </c:ser>
        <c:ser>
          <c:idx val="1"/>
          <c:order val="1"/>
          <c:tx>
            <c:strRef>
              <c:f>'TINGGI TANAMAN'!$C$122</c:f>
              <c:strCache>
                <c:ptCount val="1"/>
                <c:pt idx="0">
                  <c:v>P1</c:v>
                </c:pt>
              </c:strCache>
            </c:strRef>
          </c:tx>
          <c:cat>
            <c:strRef>
              <c:f>'TINGGI TANAMAN'!$D$120:$H$120</c:f>
              <c:strCache>
                <c:ptCount val="5"/>
                <c:pt idx="0">
                  <c:v>7 HST</c:v>
                </c:pt>
                <c:pt idx="1">
                  <c:v>14 HST</c:v>
                </c:pt>
                <c:pt idx="2">
                  <c:v>21 HST</c:v>
                </c:pt>
                <c:pt idx="3">
                  <c:v>28 HST</c:v>
                </c:pt>
                <c:pt idx="4">
                  <c:v>35 HST</c:v>
                </c:pt>
              </c:strCache>
            </c:strRef>
          </c:cat>
          <c:val>
            <c:numRef>
              <c:f>'TINGGI TANAMAN'!$D$122:$H$122</c:f>
              <c:numCache>
                <c:formatCode>General</c:formatCode>
                <c:ptCount val="5"/>
                <c:pt idx="0">
                  <c:v>5.1749999999999998</c:v>
                </c:pt>
                <c:pt idx="1">
                  <c:v>7.65</c:v>
                </c:pt>
                <c:pt idx="2">
                  <c:v>9.65</c:v>
                </c:pt>
                <c:pt idx="3">
                  <c:v>10.45</c:v>
                </c:pt>
                <c:pt idx="4">
                  <c:v>15.9</c:v>
                </c:pt>
              </c:numCache>
            </c:numRef>
          </c:val>
        </c:ser>
        <c:ser>
          <c:idx val="2"/>
          <c:order val="2"/>
          <c:tx>
            <c:strRef>
              <c:f>'TINGGI TANAMAN'!$C$123</c:f>
              <c:strCache>
                <c:ptCount val="1"/>
                <c:pt idx="0">
                  <c:v>P2</c:v>
                </c:pt>
              </c:strCache>
            </c:strRef>
          </c:tx>
          <c:cat>
            <c:strRef>
              <c:f>'TINGGI TANAMAN'!$D$120:$H$120</c:f>
              <c:strCache>
                <c:ptCount val="5"/>
                <c:pt idx="0">
                  <c:v>7 HST</c:v>
                </c:pt>
                <c:pt idx="1">
                  <c:v>14 HST</c:v>
                </c:pt>
                <c:pt idx="2">
                  <c:v>21 HST</c:v>
                </c:pt>
                <c:pt idx="3">
                  <c:v>28 HST</c:v>
                </c:pt>
                <c:pt idx="4">
                  <c:v>35 HST</c:v>
                </c:pt>
              </c:strCache>
            </c:strRef>
          </c:cat>
          <c:val>
            <c:numRef>
              <c:f>'TINGGI TANAMAN'!$D$123:$H$123</c:f>
              <c:numCache>
                <c:formatCode>General</c:formatCode>
                <c:ptCount val="5"/>
                <c:pt idx="0">
                  <c:v>7.4749999999999996</c:v>
                </c:pt>
                <c:pt idx="1">
                  <c:v>10.625</c:v>
                </c:pt>
                <c:pt idx="2">
                  <c:v>16.125</c:v>
                </c:pt>
                <c:pt idx="3">
                  <c:v>17.975000000000001</c:v>
                </c:pt>
                <c:pt idx="4">
                  <c:v>26.075000000000003</c:v>
                </c:pt>
              </c:numCache>
            </c:numRef>
          </c:val>
        </c:ser>
        <c:ser>
          <c:idx val="3"/>
          <c:order val="3"/>
          <c:tx>
            <c:strRef>
              <c:f>'TINGGI TANAMAN'!$C$124</c:f>
              <c:strCache>
                <c:ptCount val="1"/>
                <c:pt idx="0">
                  <c:v>P3</c:v>
                </c:pt>
              </c:strCache>
            </c:strRef>
          </c:tx>
          <c:cat>
            <c:strRef>
              <c:f>'TINGGI TANAMAN'!$D$120:$H$120</c:f>
              <c:strCache>
                <c:ptCount val="5"/>
                <c:pt idx="0">
                  <c:v>7 HST</c:v>
                </c:pt>
                <c:pt idx="1">
                  <c:v>14 HST</c:v>
                </c:pt>
                <c:pt idx="2">
                  <c:v>21 HST</c:v>
                </c:pt>
                <c:pt idx="3">
                  <c:v>28 HST</c:v>
                </c:pt>
                <c:pt idx="4">
                  <c:v>35 HST</c:v>
                </c:pt>
              </c:strCache>
            </c:strRef>
          </c:cat>
          <c:val>
            <c:numRef>
              <c:f>'TINGGI TANAMAN'!$D$124:$H$124</c:f>
              <c:numCache>
                <c:formatCode>General</c:formatCode>
                <c:ptCount val="5"/>
                <c:pt idx="0">
                  <c:v>7.4749999999999996</c:v>
                </c:pt>
                <c:pt idx="1">
                  <c:v>11.225</c:v>
                </c:pt>
                <c:pt idx="2">
                  <c:v>15.2</c:v>
                </c:pt>
                <c:pt idx="3">
                  <c:v>17.625</c:v>
                </c:pt>
                <c:pt idx="4">
                  <c:v>20.75</c:v>
                </c:pt>
              </c:numCache>
            </c:numRef>
          </c:val>
        </c:ser>
        <c:ser>
          <c:idx val="4"/>
          <c:order val="4"/>
          <c:tx>
            <c:strRef>
              <c:f>'TINGGI TANAMAN'!$C$125</c:f>
              <c:strCache>
                <c:ptCount val="1"/>
                <c:pt idx="0">
                  <c:v>P4</c:v>
                </c:pt>
              </c:strCache>
            </c:strRef>
          </c:tx>
          <c:cat>
            <c:strRef>
              <c:f>'TINGGI TANAMAN'!$D$120:$H$120</c:f>
              <c:strCache>
                <c:ptCount val="5"/>
                <c:pt idx="0">
                  <c:v>7 HST</c:v>
                </c:pt>
                <c:pt idx="1">
                  <c:v>14 HST</c:v>
                </c:pt>
                <c:pt idx="2">
                  <c:v>21 HST</c:v>
                </c:pt>
                <c:pt idx="3">
                  <c:v>28 HST</c:v>
                </c:pt>
                <c:pt idx="4">
                  <c:v>35 HST</c:v>
                </c:pt>
              </c:strCache>
            </c:strRef>
          </c:cat>
          <c:val>
            <c:numRef>
              <c:f>'TINGGI TANAMAN'!$D$125:$H$125</c:f>
              <c:numCache>
                <c:formatCode>General</c:formatCode>
                <c:ptCount val="5"/>
                <c:pt idx="0">
                  <c:v>9.2750000000000004</c:v>
                </c:pt>
                <c:pt idx="1">
                  <c:v>11.399999999999999</c:v>
                </c:pt>
                <c:pt idx="2">
                  <c:v>15.324999999999999</c:v>
                </c:pt>
                <c:pt idx="3">
                  <c:v>17.774999999999999</c:v>
                </c:pt>
                <c:pt idx="4">
                  <c:v>23.675000000000001</c:v>
                </c:pt>
              </c:numCache>
            </c:numRef>
          </c:val>
        </c:ser>
        <c:marker val="1"/>
        <c:axId val="62707968"/>
        <c:axId val="62709760"/>
      </c:lineChart>
      <c:catAx>
        <c:axId val="62707968"/>
        <c:scaling>
          <c:orientation val="minMax"/>
        </c:scaling>
        <c:axPos val="b"/>
        <c:tickLblPos val="nextTo"/>
        <c:crossAx val="62709760"/>
        <c:crosses val="autoZero"/>
        <c:auto val="1"/>
        <c:lblAlgn val="ctr"/>
        <c:lblOffset val="100"/>
      </c:catAx>
      <c:valAx>
        <c:axId val="62709760"/>
        <c:scaling>
          <c:orientation val="minMax"/>
        </c:scaling>
        <c:axPos val="l"/>
        <c:majorGridlines/>
        <c:numFmt formatCode="General" sourceLinked="1"/>
        <c:tickLblPos val="nextTo"/>
        <c:crossAx val="627079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J.DAUN!$V$2</c:f>
              <c:strCache>
                <c:ptCount val="1"/>
                <c:pt idx="0">
                  <c:v>P0</c:v>
                </c:pt>
              </c:strCache>
            </c:strRef>
          </c:tx>
          <c:cat>
            <c:strRef>
              <c:f>J.DAUN!$W$1:$AA$1</c:f>
              <c:strCache>
                <c:ptCount val="5"/>
                <c:pt idx="0">
                  <c:v>7 HST</c:v>
                </c:pt>
                <c:pt idx="1">
                  <c:v>14 HST</c:v>
                </c:pt>
                <c:pt idx="2">
                  <c:v>21 HST</c:v>
                </c:pt>
                <c:pt idx="3">
                  <c:v>28 HST</c:v>
                </c:pt>
                <c:pt idx="4">
                  <c:v>35 HST</c:v>
                </c:pt>
              </c:strCache>
            </c:strRef>
          </c:cat>
          <c:val>
            <c:numRef>
              <c:f>J.DAUN!$W$2:$AA$2</c:f>
              <c:numCache>
                <c:formatCode>General</c:formatCode>
                <c:ptCount val="5"/>
                <c:pt idx="0">
                  <c:v>2.5</c:v>
                </c:pt>
                <c:pt idx="1">
                  <c:v>5.25</c:v>
                </c:pt>
                <c:pt idx="2">
                  <c:v>5.5</c:v>
                </c:pt>
                <c:pt idx="3">
                  <c:v>5.75</c:v>
                </c:pt>
                <c:pt idx="4">
                  <c:v>7.5</c:v>
                </c:pt>
              </c:numCache>
            </c:numRef>
          </c:val>
        </c:ser>
        <c:ser>
          <c:idx val="1"/>
          <c:order val="1"/>
          <c:tx>
            <c:strRef>
              <c:f>J.DAUN!$V$3</c:f>
              <c:strCache>
                <c:ptCount val="1"/>
                <c:pt idx="0">
                  <c:v>P1</c:v>
                </c:pt>
              </c:strCache>
            </c:strRef>
          </c:tx>
          <c:cat>
            <c:strRef>
              <c:f>J.DAUN!$W$1:$AA$1</c:f>
              <c:strCache>
                <c:ptCount val="5"/>
                <c:pt idx="0">
                  <c:v>7 HST</c:v>
                </c:pt>
                <c:pt idx="1">
                  <c:v>14 HST</c:v>
                </c:pt>
                <c:pt idx="2">
                  <c:v>21 HST</c:v>
                </c:pt>
                <c:pt idx="3">
                  <c:v>28 HST</c:v>
                </c:pt>
                <c:pt idx="4">
                  <c:v>35 HST</c:v>
                </c:pt>
              </c:strCache>
            </c:strRef>
          </c:cat>
          <c:val>
            <c:numRef>
              <c:f>J.DAUN!$W$3:$AA$3</c:f>
              <c:numCache>
                <c:formatCode>General</c:formatCode>
                <c:ptCount val="5"/>
                <c:pt idx="0">
                  <c:v>3.5</c:v>
                </c:pt>
                <c:pt idx="1">
                  <c:v>4.75</c:v>
                </c:pt>
                <c:pt idx="2">
                  <c:v>5</c:v>
                </c:pt>
                <c:pt idx="3">
                  <c:v>5.25</c:v>
                </c:pt>
                <c:pt idx="4">
                  <c:v>6.25</c:v>
                </c:pt>
              </c:numCache>
            </c:numRef>
          </c:val>
        </c:ser>
        <c:ser>
          <c:idx val="2"/>
          <c:order val="2"/>
          <c:tx>
            <c:strRef>
              <c:f>J.DAUN!$V$4</c:f>
              <c:strCache>
                <c:ptCount val="1"/>
                <c:pt idx="0">
                  <c:v>P2</c:v>
                </c:pt>
              </c:strCache>
            </c:strRef>
          </c:tx>
          <c:cat>
            <c:strRef>
              <c:f>J.DAUN!$W$1:$AA$1</c:f>
              <c:strCache>
                <c:ptCount val="5"/>
                <c:pt idx="0">
                  <c:v>7 HST</c:v>
                </c:pt>
                <c:pt idx="1">
                  <c:v>14 HST</c:v>
                </c:pt>
                <c:pt idx="2">
                  <c:v>21 HST</c:v>
                </c:pt>
                <c:pt idx="3">
                  <c:v>28 HST</c:v>
                </c:pt>
                <c:pt idx="4">
                  <c:v>35 HST</c:v>
                </c:pt>
              </c:strCache>
            </c:strRef>
          </c:cat>
          <c:val>
            <c:numRef>
              <c:f>J.DAUN!$W$4:$AA$4</c:f>
              <c:numCache>
                <c:formatCode>General</c:formatCode>
                <c:ptCount val="5"/>
                <c:pt idx="0">
                  <c:v>2.5</c:v>
                </c:pt>
                <c:pt idx="1">
                  <c:v>5</c:v>
                </c:pt>
                <c:pt idx="2">
                  <c:v>5.75</c:v>
                </c:pt>
                <c:pt idx="3">
                  <c:v>7</c:v>
                </c:pt>
                <c:pt idx="4">
                  <c:v>8.25</c:v>
                </c:pt>
              </c:numCache>
            </c:numRef>
          </c:val>
        </c:ser>
        <c:ser>
          <c:idx val="3"/>
          <c:order val="3"/>
          <c:tx>
            <c:strRef>
              <c:f>J.DAUN!$V$5</c:f>
              <c:strCache>
                <c:ptCount val="1"/>
                <c:pt idx="0">
                  <c:v>P3</c:v>
                </c:pt>
              </c:strCache>
            </c:strRef>
          </c:tx>
          <c:cat>
            <c:strRef>
              <c:f>J.DAUN!$W$1:$AA$1</c:f>
              <c:strCache>
                <c:ptCount val="5"/>
                <c:pt idx="0">
                  <c:v>7 HST</c:v>
                </c:pt>
                <c:pt idx="1">
                  <c:v>14 HST</c:v>
                </c:pt>
                <c:pt idx="2">
                  <c:v>21 HST</c:v>
                </c:pt>
                <c:pt idx="3">
                  <c:v>28 HST</c:v>
                </c:pt>
                <c:pt idx="4">
                  <c:v>35 HST</c:v>
                </c:pt>
              </c:strCache>
            </c:strRef>
          </c:cat>
          <c:val>
            <c:numRef>
              <c:f>J.DAUN!$W$5:$AA$5</c:f>
              <c:numCache>
                <c:formatCode>General</c:formatCode>
                <c:ptCount val="5"/>
                <c:pt idx="0">
                  <c:v>3.5</c:v>
                </c:pt>
                <c:pt idx="1">
                  <c:v>5.25</c:v>
                </c:pt>
                <c:pt idx="2">
                  <c:v>5.75</c:v>
                </c:pt>
                <c:pt idx="3">
                  <c:v>6.25</c:v>
                </c:pt>
                <c:pt idx="4">
                  <c:v>7.25</c:v>
                </c:pt>
              </c:numCache>
            </c:numRef>
          </c:val>
        </c:ser>
        <c:ser>
          <c:idx val="4"/>
          <c:order val="4"/>
          <c:tx>
            <c:strRef>
              <c:f>J.DAUN!$V$6</c:f>
              <c:strCache>
                <c:ptCount val="1"/>
                <c:pt idx="0">
                  <c:v>P4</c:v>
                </c:pt>
              </c:strCache>
            </c:strRef>
          </c:tx>
          <c:cat>
            <c:strRef>
              <c:f>J.DAUN!$W$1:$AA$1</c:f>
              <c:strCache>
                <c:ptCount val="5"/>
                <c:pt idx="0">
                  <c:v>7 HST</c:v>
                </c:pt>
                <c:pt idx="1">
                  <c:v>14 HST</c:v>
                </c:pt>
                <c:pt idx="2">
                  <c:v>21 HST</c:v>
                </c:pt>
                <c:pt idx="3">
                  <c:v>28 HST</c:v>
                </c:pt>
                <c:pt idx="4">
                  <c:v>35 HST</c:v>
                </c:pt>
              </c:strCache>
            </c:strRef>
          </c:cat>
          <c:val>
            <c:numRef>
              <c:f>J.DAUN!$W$6:$AA$6</c:f>
              <c:numCache>
                <c:formatCode>General</c:formatCode>
                <c:ptCount val="5"/>
                <c:pt idx="0">
                  <c:v>3.25</c:v>
                </c:pt>
                <c:pt idx="1">
                  <c:v>4</c:v>
                </c:pt>
                <c:pt idx="2">
                  <c:v>4.5</c:v>
                </c:pt>
                <c:pt idx="3">
                  <c:v>5</c:v>
                </c:pt>
                <c:pt idx="4">
                  <c:v>7.5</c:v>
                </c:pt>
              </c:numCache>
            </c:numRef>
          </c:val>
        </c:ser>
        <c:axId val="102668544"/>
        <c:axId val="102670336"/>
      </c:barChart>
      <c:catAx>
        <c:axId val="102668544"/>
        <c:scaling>
          <c:orientation val="minMax"/>
        </c:scaling>
        <c:axPos val="b"/>
        <c:tickLblPos val="nextTo"/>
        <c:crossAx val="102670336"/>
        <c:crosses val="autoZero"/>
        <c:auto val="1"/>
        <c:lblAlgn val="ctr"/>
        <c:lblOffset val="100"/>
      </c:catAx>
      <c:valAx>
        <c:axId val="102670336"/>
        <c:scaling>
          <c:orientation val="minMax"/>
        </c:scaling>
        <c:axPos val="l"/>
        <c:majorGridlines/>
        <c:numFmt formatCode="General" sourceLinked="1"/>
        <c:tickLblPos val="nextTo"/>
        <c:crossAx val="1026685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0</xdr:colOff>
      <xdr:row>92</xdr:row>
      <xdr:rowOff>23232</xdr:rowOff>
    </xdr:from>
    <xdr:ext cx="184731" cy="264560"/>
    <xdr:sp macro="" textlink="">
      <xdr:nvSpPr>
        <xdr:cNvPr id="2" name="TextBox 1"/>
        <xdr:cNvSpPr txBox="1"/>
      </xdr:nvSpPr>
      <xdr:spPr>
        <a:xfrm>
          <a:off x="21559024" y="1813234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35</xdr:col>
      <xdr:colOff>69695</xdr:colOff>
      <xdr:row>87</xdr:row>
      <xdr:rowOff>185854</xdr:rowOff>
    </xdr:from>
    <xdr:to>
      <xdr:col>42</xdr:col>
      <xdr:colOff>418170</xdr:colOff>
      <xdr:row>101</xdr:row>
      <xdr:rowOff>162623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580792</xdr:colOff>
      <xdr:row>111</xdr:row>
      <xdr:rowOff>81311</xdr:rowOff>
    </xdr:from>
    <xdr:to>
      <xdr:col>35</xdr:col>
      <xdr:colOff>325244</xdr:colOff>
      <xdr:row>125</xdr:row>
      <xdr:rowOff>58079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360092</xdr:colOff>
      <xdr:row>137</xdr:row>
      <xdr:rowOff>127775</xdr:rowOff>
    </xdr:from>
    <xdr:to>
      <xdr:col>36</xdr:col>
      <xdr:colOff>104543</xdr:colOff>
      <xdr:row>151</xdr:row>
      <xdr:rowOff>116159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290397</xdr:colOff>
      <xdr:row>159</xdr:row>
      <xdr:rowOff>174239</xdr:rowOff>
    </xdr:from>
    <xdr:to>
      <xdr:col>37</xdr:col>
      <xdr:colOff>34847</xdr:colOff>
      <xdr:row>173</xdr:row>
      <xdr:rowOff>151007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0</xdr:colOff>
      <xdr:row>5</xdr:row>
      <xdr:rowOff>23232</xdr:rowOff>
    </xdr:from>
    <xdr:ext cx="184731" cy="264560"/>
    <xdr:sp macro="" textlink="">
      <xdr:nvSpPr>
        <xdr:cNvPr id="2" name="TextBox 1"/>
        <xdr:cNvSpPr txBox="1"/>
      </xdr:nvSpPr>
      <xdr:spPr>
        <a:xfrm>
          <a:off x="20907375" y="183779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9</xdr:col>
      <xdr:colOff>312539</xdr:colOff>
      <xdr:row>119</xdr:row>
      <xdr:rowOff>178594</xdr:rowOff>
    </xdr:from>
    <xdr:to>
      <xdr:col>16</xdr:col>
      <xdr:colOff>89297</xdr:colOff>
      <xdr:row>134</xdr:row>
      <xdr:rowOff>14883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406400</xdr:colOff>
      <xdr:row>7</xdr:row>
      <xdr:rowOff>12700</xdr:rowOff>
    </xdr:from>
    <xdr:to>
      <xdr:col>31</xdr:col>
      <xdr:colOff>101600</xdr:colOff>
      <xdr:row>20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sqref="A1:G22"/>
    </sheetView>
  </sheetViews>
  <sheetFormatPr defaultRowHeight="15"/>
  <sheetData>
    <row r="1" spans="1:5">
      <c r="A1" t="s">
        <v>57</v>
      </c>
    </row>
    <row r="2" spans="1:5" ht="15.75" thickBot="1"/>
    <row r="3" spans="1:5">
      <c r="A3" s="91" t="s">
        <v>58</v>
      </c>
      <c r="B3" s="91" t="s">
        <v>59</v>
      </c>
      <c r="C3" s="91" t="s">
        <v>60</v>
      </c>
      <c r="D3" s="91" t="s">
        <v>61</v>
      </c>
      <c r="E3" s="91" t="s">
        <v>62</v>
      </c>
    </row>
    <row r="4" spans="1:5">
      <c r="A4" s="89" t="s">
        <v>63</v>
      </c>
      <c r="B4" s="89">
        <v>4</v>
      </c>
      <c r="C4" s="89">
        <v>24.15</v>
      </c>
      <c r="D4" s="89">
        <v>6.0374999999999996</v>
      </c>
      <c r="E4" s="89">
        <v>3.1232250000000001</v>
      </c>
    </row>
    <row r="5" spans="1:5">
      <c r="A5" s="89" t="s">
        <v>64</v>
      </c>
      <c r="B5" s="89">
        <v>4</v>
      </c>
      <c r="C5" s="89">
        <v>19.23</v>
      </c>
      <c r="D5" s="89">
        <v>4.8075000000000001</v>
      </c>
      <c r="E5" s="89">
        <v>1.5178916666666613</v>
      </c>
    </row>
    <row r="6" spans="1:5">
      <c r="A6" s="89" t="s">
        <v>65</v>
      </c>
      <c r="B6" s="89">
        <v>4</v>
      </c>
      <c r="C6" s="89">
        <v>22.08</v>
      </c>
      <c r="D6" s="89">
        <v>5.52</v>
      </c>
      <c r="E6" s="89">
        <v>3.3343333333333427</v>
      </c>
    </row>
    <row r="7" spans="1:5">
      <c r="A7" s="89" t="s">
        <v>66</v>
      </c>
      <c r="B7" s="89">
        <v>4</v>
      </c>
      <c r="C7" s="89">
        <v>18.03</v>
      </c>
      <c r="D7" s="89">
        <v>4.5075000000000003</v>
      </c>
      <c r="E7" s="89">
        <v>0.12709166666665794</v>
      </c>
    </row>
    <row r="8" spans="1:5">
      <c r="A8" s="89" t="s">
        <v>67</v>
      </c>
      <c r="B8" s="89">
        <v>4</v>
      </c>
      <c r="C8" s="89">
        <v>22.130000000000003</v>
      </c>
      <c r="D8" s="89">
        <v>5.5325000000000006</v>
      </c>
      <c r="E8" s="89">
        <v>0.36609166666665754</v>
      </c>
    </row>
    <row r="9" spans="1:5">
      <c r="A9" s="89"/>
      <c r="B9" s="89"/>
      <c r="C9" s="89"/>
      <c r="D9" s="89"/>
      <c r="E9" s="89"/>
    </row>
    <row r="10" spans="1:5">
      <c r="A10" s="89" t="s">
        <v>68</v>
      </c>
      <c r="B10" s="89">
        <v>5</v>
      </c>
      <c r="C10" s="89">
        <v>27.34</v>
      </c>
      <c r="D10" s="89">
        <v>5.468</v>
      </c>
      <c r="E10" s="89">
        <v>0.69227000000000771</v>
      </c>
    </row>
    <row r="11" spans="1:5">
      <c r="A11" s="89" t="s">
        <v>69</v>
      </c>
      <c r="B11" s="89">
        <v>5</v>
      </c>
      <c r="C11" s="89">
        <v>26.17</v>
      </c>
      <c r="D11" s="89">
        <v>5.234</v>
      </c>
      <c r="E11" s="89">
        <v>2.119729999999997</v>
      </c>
    </row>
    <row r="12" spans="1:5">
      <c r="A12" s="89" t="s">
        <v>70</v>
      </c>
      <c r="B12" s="89">
        <v>5</v>
      </c>
      <c r="C12" s="89">
        <v>29.01</v>
      </c>
      <c r="D12" s="89">
        <v>5.8020000000000005</v>
      </c>
      <c r="E12" s="89">
        <v>2.9211699999999965</v>
      </c>
    </row>
    <row r="13" spans="1:5" ht="15.75" thickBot="1">
      <c r="A13" s="90" t="s">
        <v>71</v>
      </c>
      <c r="B13" s="90">
        <v>5</v>
      </c>
      <c r="C13" s="90">
        <v>23.1</v>
      </c>
      <c r="D13" s="90">
        <v>4.62</v>
      </c>
      <c r="E13" s="90">
        <v>1.2015499999999975</v>
      </c>
    </row>
    <row r="16" spans="1:5" ht="15.75" thickBot="1">
      <c r="A16" t="s">
        <v>72</v>
      </c>
    </row>
    <row r="17" spans="1:7">
      <c r="A17" s="91" t="s">
        <v>73</v>
      </c>
      <c r="B17" s="91" t="s">
        <v>74</v>
      </c>
      <c r="C17" s="91" t="s">
        <v>75</v>
      </c>
      <c r="D17" s="91" t="s">
        <v>76</v>
      </c>
      <c r="E17" s="91" t="s">
        <v>77</v>
      </c>
      <c r="F17" s="91" t="s">
        <v>78</v>
      </c>
      <c r="G17" s="91" t="s">
        <v>79</v>
      </c>
    </row>
    <row r="18" spans="1:7">
      <c r="A18" s="89" t="s">
        <v>80</v>
      </c>
      <c r="B18" s="89">
        <v>6.0606799999999943</v>
      </c>
      <c r="C18" s="89">
        <v>4</v>
      </c>
      <c r="D18" s="89">
        <v>1.5151699999999986</v>
      </c>
      <c r="E18" s="89">
        <v>0.83872461735752879</v>
      </c>
      <c r="F18" s="89">
        <v>0.52649583935080491</v>
      </c>
      <c r="G18" s="89">
        <v>3.2591667269802373</v>
      </c>
    </row>
    <row r="19" spans="1:7">
      <c r="A19" s="89" t="s">
        <v>81</v>
      </c>
      <c r="B19" s="89">
        <v>3.7276999999999951</v>
      </c>
      <c r="C19" s="89">
        <v>3</v>
      </c>
      <c r="D19" s="89">
        <v>1.242566666666665</v>
      </c>
      <c r="E19" s="89">
        <v>0.68782463488665935</v>
      </c>
      <c r="F19" s="89">
        <v>0.57662226519834769</v>
      </c>
      <c r="G19" s="89">
        <v>3.4902948206546531</v>
      </c>
    </row>
    <row r="20" spans="1:7">
      <c r="A20" s="89" t="s">
        <v>82</v>
      </c>
      <c r="B20" s="89">
        <v>21.678200000000004</v>
      </c>
      <c r="C20" s="89">
        <v>12</v>
      </c>
      <c r="D20" s="89">
        <v>1.806516666666667</v>
      </c>
      <c r="E20" s="89"/>
      <c r="F20" s="89"/>
      <c r="G20" s="89"/>
    </row>
    <row r="21" spans="1:7">
      <c r="A21" s="89"/>
      <c r="B21" s="89"/>
      <c r="C21" s="89"/>
      <c r="D21" s="89"/>
      <c r="E21" s="89"/>
      <c r="F21" s="89"/>
      <c r="G21" s="89"/>
    </row>
    <row r="22" spans="1:7" ht="15.75" thickBot="1">
      <c r="A22" s="90" t="s">
        <v>83</v>
      </c>
      <c r="B22" s="90">
        <v>31.466579999999993</v>
      </c>
      <c r="C22" s="90">
        <v>19</v>
      </c>
      <c r="D22" s="90"/>
      <c r="E22" s="90"/>
      <c r="F22" s="90"/>
      <c r="G22" s="9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F583"/>
  <sheetViews>
    <sheetView tabSelected="1" topLeftCell="AQ132" zoomScale="80" zoomScaleNormal="80" workbookViewId="0">
      <selection activeCell="AR137" sqref="AR137:AU143"/>
    </sheetView>
  </sheetViews>
  <sheetFormatPr defaultRowHeight="15"/>
  <cols>
    <col min="1" max="7" width="14.140625" customWidth="1"/>
    <col min="8" max="8" width="18.7109375" customWidth="1"/>
    <col min="9" max="9" width="10.140625" customWidth="1"/>
    <col min="10" max="10" width="25" customWidth="1"/>
    <col min="11" max="11" width="10.140625" customWidth="1"/>
    <col min="12" max="12" width="14.42578125" customWidth="1"/>
    <col min="13" max="17" width="10.140625" customWidth="1"/>
    <col min="18" max="18" width="25.85546875" customWidth="1"/>
    <col min="19" max="19" width="13" customWidth="1"/>
    <col min="23" max="23" width="13.85546875" customWidth="1"/>
    <col min="24" max="24" width="9.140625" customWidth="1"/>
    <col min="28" max="28" width="9.140625" customWidth="1"/>
    <col min="29" max="29" width="0.28515625" hidden="1" customWidth="1"/>
    <col min="30" max="30" width="9.140625" hidden="1" customWidth="1"/>
    <col min="40" max="40" width="21.5703125" customWidth="1"/>
    <col min="41" max="41" width="15.28515625" customWidth="1"/>
    <col min="44" max="44" width="21" customWidth="1"/>
    <col min="45" max="45" width="27.5703125" customWidth="1"/>
    <col min="46" max="46" width="23.85546875" customWidth="1"/>
    <col min="47" max="47" width="5.85546875" customWidth="1"/>
    <col min="51" max="51" width="14.28515625" customWidth="1"/>
    <col min="52" max="52" width="21.5703125" customWidth="1"/>
    <col min="53" max="53" width="5.42578125" customWidth="1"/>
    <col min="54" max="54" width="23" customWidth="1"/>
    <col min="55" max="55" width="6" customWidth="1"/>
  </cols>
  <sheetData>
    <row r="1" spans="1:28" ht="15.75">
      <c r="A1" s="98"/>
      <c r="B1" s="99"/>
      <c r="C1" s="99"/>
      <c r="D1" s="99"/>
      <c r="E1" s="100"/>
      <c r="F1" s="104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</row>
    <row r="2" spans="1:28" ht="15.75">
      <c r="A2" s="101"/>
      <c r="B2" s="102"/>
      <c r="C2" s="102"/>
      <c r="D2" s="102"/>
      <c r="E2" s="103"/>
      <c r="F2" s="105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28" ht="16.5" thickBot="1">
      <c r="A3" s="19"/>
      <c r="B3" s="19"/>
      <c r="C3" s="19"/>
      <c r="D3" s="20"/>
      <c r="E3" s="19"/>
      <c r="F3" s="19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</row>
    <row r="4" spans="1:28" ht="16.5" thickBot="1">
      <c r="A4" s="19"/>
      <c r="B4" s="31"/>
      <c r="C4" s="42"/>
      <c r="D4" s="42"/>
      <c r="E4" s="42"/>
      <c r="F4" s="42"/>
      <c r="G4" s="18"/>
      <c r="H4" s="21"/>
      <c r="I4" s="2"/>
      <c r="J4" s="2"/>
      <c r="K4" s="17"/>
      <c r="L4" s="17"/>
      <c r="M4" s="17"/>
      <c r="N4" s="17"/>
      <c r="O4" s="17"/>
      <c r="P4" s="17"/>
      <c r="Q4" s="17"/>
      <c r="R4" s="17"/>
      <c r="S4" s="17"/>
      <c r="T4" s="17"/>
    </row>
    <row r="5" spans="1:28" ht="16.5" thickBot="1">
      <c r="A5" s="19"/>
      <c r="B5" s="32"/>
      <c r="C5" s="42"/>
      <c r="D5" s="42"/>
      <c r="E5" s="42"/>
      <c r="F5" s="42"/>
      <c r="G5" s="18"/>
      <c r="H5" s="21"/>
      <c r="I5" s="2"/>
      <c r="J5" s="2"/>
      <c r="K5" s="17"/>
      <c r="L5" s="17"/>
      <c r="M5" s="17"/>
      <c r="N5" s="17"/>
      <c r="O5" s="17"/>
      <c r="P5" s="17"/>
      <c r="Q5" s="17"/>
      <c r="R5" s="17"/>
      <c r="S5" s="17"/>
      <c r="T5" s="17"/>
    </row>
    <row r="6" spans="1:28" ht="16.5" customHeight="1" thickBot="1">
      <c r="A6" s="19"/>
      <c r="B6" s="32"/>
      <c r="C6" s="42"/>
      <c r="D6" s="42"/>
      <c r="E6" s="42"/>
      <c r="F6" s="42"/>
      <c r="G6" s="18"/>
      <c r="H6" s="21"/>
      <c r="I6" s="2"/>
      <c r="J6" s="2"/>
      <c r="K6" s="17"/>
      <c r="L6" s="17"/>
      <c r="M6" s="17"/>
      <c r="N6" s="17"/>
      <c r="O6" s="17"/>
      <c r="P6" s="17"/>
      <c r="Q6" s="17"/>
      <c r="R6" s="17"/>
      <c r="S6" s="17"/>
      <c r="T6" s="17"/>
      <c r="W6" s="111"/>
      <c r="X6" s="111"/>
      <c r="Y6" s="111"/>
      <c r="Z6" s="111"/>
      <c r="AA6" s="111"/>
      <c r="AB6" s="111"/>
    </row>
    <row r="7" spans="1:28" ht="16.5" customHeight="1" thickBot="1">
      <c r="A7" s="19"/>
      <c r="B7" s="30"/>
      <c r="C7" s="42"/>
      <c r="D7" s="42"/>
      <c r="E7" s="42"/>
      <c r="F7" s="42"/>
      <c r="G7" s="18"/>
      <c r="H7" s="21"/>
      <c r="I7" s="2"/>
      <c r="J7" s="2"/>
      <c r="K7" s="17"/>
      <c r="L7" s="17"/>
      <c r="M7" s="17"/>
      <c r="N7" s="17"/>
      <c r="O7" s="17"/>
      <c r="P7" s="17"/>
      <c r="Q7" s="17"/>
      <c r="R7" s="17"/>
      <c r="S7" s="17"/>
      <c r="T7" s="17"/>
      <c r="W7" s="111"/>
      <c r="X7" s="111"/>
      <c r="Y7" s="111"/>
      <c r="Z7" s="111"/>
      <c r="AA7" s="111"/>
      <c r="AB7" s="111"/>
    </row>
    <row r="8" spans="1:28" ht="16.5" customHeight="1" thickBot="1">
      <c r="A8" s="19"/>
      <c r="B8" s="30"/>
      <c r="C8" s="42"/>
      <c r="D8" s="42"/>
      <c r="E8" s="42"/>
      <c r="F8" s="42"/>
      <c r="G8" s="18"/>
      <c r="H8" s="21"/>
      <c r="I8" s="2"/>
      <c r="J8" s="2"/>
      <c r="K8" s="17"/>
      <c r="L8" s="17"/>
      <c r="M8" s="17"/>
      <c r="N8" s="17"/>
      <c r="O8" s="17"/>
      <c r="P8" s="17"/>
      <c r="Q8" s="17"/>
      <c r="R8" s="17"/>
      <c r="S8" s="17"/>
      <c r="T8" s="17"/>
      <c r="W8" s="111"/>
      <c r="X8" s="111"/>
      <c r="Y8" s="111"/>
      <c r="Z8" s="111"/>
      <c r="AA8" s="111"/>
      <c r="AB8" s="111"/>
    </row>
    <row r="9" spans="1:28" ht="16.5" customHeight="1" thickBot="1">
      <c r="A9" s="19"/>
      <c r="B9" s="30"/>
      <c r="C9" s="42"/>
      <c r="D9" s="42"/>
      <c r="E9" s="42"/>
      <c r="F9" s="42"/>
      <c r="G9" s="18"/>
      <c r="H9" s="21"/>
      <c r="I9" s="2"/>
      <c r="J9" s="2"/>
      <c r="K9" s="17"/>
      <c r="L9" s="17"/>
      <c r="M9" s="17"/>
      <c r="N9" s="17"/>
      <c r="O9" s="17"/>
      <c r="P9" s="17"/>
      <c r="Q9" s="17"/>
      <c r="R9" s="17"/>
      <c r="S9" s="17"/>
      <c r="T9" s="17"/>
      <c r="W9" s="111"/>
      <c r="X9" s="111"/>
      <c r="Y9" s="111"/>
      <c r="Z9" s="111"/>
      <c r="AA9" s="111"/>
      <c r="AB9" s="111"/>
    </row>
    <row r="10" spans="1:28" ht="15.75" customHeight="1">
      <c r="A10" s="41"/>
      <c r="B10" s="40"/>
      <c r="C10" s="40"/>
      <c r="D10" s="40"/>
      <c r="E10" s="40"/>
      <c r="F10" s="25"/>
      <c r="G10" s="26"/>
      <c r="H10" s="21"/>
      <c r="I10" s="2"/>
      <c r="J10" s="2"/>
      <c r="K10" s="17"/>
      <c r="L10" s="17"/>
      <c r="M10" s="17"/>
      <c r="N10" s="17"/>
      <c r="O10" s="17"/>
      <c r="P10" s="17"/>
      <c r="Q10" s="17"/>
      <c r="R10" s="17"/>
      <c r="S10" s="17"/>
      <c r="T10" s="17"/>
      <c r="W10" s="111"/>
      <c r="X10" s="111"/>
      <c r="Y10" s="111"/>
      <c r="Z10" s="111"/>
      <c r="AA10" s="111"/>
      <c r="AB10" s="111"/>
    </row>
    <row r="11" spans="1:28" ht="15.75">
      <c r="A11" s="23"/>
      <c r="B11" s="23"/>
      <c r="C11" s="23"/>
      <c r="D11" s="23"/>
      <c r="E11" s="23"/>
      <c r="F11" s="23"/>
      <c r="G11" s="24"/>
      <c r="H11" s="21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8" ht="15.75">
      <c r="A12" s="22"/>
      <c r="B12" s="22"/>
      <c r="C12" s="22"/>
      <c r="D12" s="22"/>
      <c r="E12" s="22"/>
      <c r="F12" s="22"/>
      <c r="G12" s="22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</row>
    <row r="13" spans="1:28" ht="15.75">
      <c r="A13" s="22"/>
      <c r="B13" s="22"/>
      <c r="C13" s="22"/>
      <c r="D13" s="22"/>
      <c r="E13" s="22"/>
      <c r="F13" s="22"/>
      <c r="G13" s="22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</row>
    <row r="14" spans="1:28" ht="15.7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</row>
    <row r="15" spans="1:28" ht="15.75">
      <c r="A15" s="1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</row>
    <row r="16" spans="1:28" ht="15.75">
      <c r="A16" s="1"/>
      <c r="B16" s="17"/>
      <c r="C16" s="17"/>
      <c r="D16" s="17"/>
      <c r="E16" s="17"/>
      <c r="F16" s="17"/>
      <c r="G16" s="17"/>
      <c r="H16" s="17"/>
      <c r="I16" s="17"/>
      <c r="J16" s="106"/>
      <c r="K16" s="106"/>
      <c r="L16" s="106"/>
      <c r="M16" s="106"/>
      <c r="N16" s="106"/>
      <c r="O16" s="108"/>
      <c r="P16" s="109"/>
      <c r="Q16" s="106"/>
      <c r="R16" s="106"/>
      <c r="S16" s="17"/>
      <c r="T16" s="17"/>
    </row>
    <row r="17" spans="1:20" ht="15.75">
      <c r="A17" s="1"/>
      <c r="B17" s="17"/>
      <c r="C17" s="17"/>
      <c r="D17" s="17"/>
      <c r="E17" s="17"/>
      <c r="F17" s="17"/>
      <c r="G17" s="17"/>
      <c r="H17" s="17"/>
      <c r="I17" s="17"/>
      <c r="J17" s="107"/>
      <c r="K17" s="107"/>
      <c r="L17" s="107"/>
      <c r="M17" s="107"/>
      <c r="N17" s="107"/>
      <c r="O17" s="5"/>
      <c r="P17" s="5"/>
      <c r="Q17" s="107"/>
      <c r="R17" s="107"/>
      <c r="S17" s="17"/>
      <c r="T17" s="17"/>
    </row>
    <row r="18" spans="1:20" ht="15.75">
      <c r="A18" s="17"/>
      <c r="B18" s="17"/>
      <c r="C18" s="17"/>
      <c r="D18" s="17"/>
      <c r="E18" s="17"/>
      <c r="F18" s="17"/>
      <c r="G18" s="17"/>
      <c r="H18" s="17"/>
      <c r="I18" s="17"/>
      <c r="J18" s="40"/>
      <c r="K18" s="40"/>
      <c r="L18" s="7"/>
      <c r="M18" s="7"/>
      <c r="N18" s="8"/>
      <c r="O18" s="18"/>
      <c r="P18" s="7"/>
      <c r="Q18" s="40"/>
      <c r="R18" s="40"/>
      <c r="S18" s="17"/>
      <c r="T18" s="17"/>
    </row>
    <row r="19" spans="1:20" ht="15.75">
      <c r="A19" s="17"/>
      <c r="B19" s="17"/>
      <c r="C19" s="17"/>
      <c r="D19" s="17"/>
      <c r="E19" s="17"/>
      <c r="F19" s="17"/>
      <c r="G19" s="17"/>
      <c r="H19" s="17"/>
      <c r="I19" s="17"/>
      <c r="J19" s="42"/>
      <c r="K19" s="42"/>
      <c r="L19" s="6"/>
      <c r="M19" s="6"/>
      <c r="N19" s="9"/>
      <c r="O19" s="6"/>
      <c r="P19" s="6"/>
      <c r="Q19" s="42"/>
      <c r="R19" s="42"/>
      <c r="S19" s="17"/>
      <c r="T19" s="17"/>
    </row>
    <row r="20" spans="1:20" ht="15.75">
      <c r="A20" s="3"/>
      <c r="B20" s="3"/>
      <c r="C20" s="3"/>
      <c r="D20" s="3"/>
      <c r="E20" s="17"/>
      <c r="F20" s="17"/>
      <c r="G20" s="17"/>
      <c r="H20" s="17"/>
      <c r="I20" s="17"/>
      <c r="J20" s="42"/>
      <c r="K20" s="42"/>
      <c r="L20" s="6"/>
      <c r="M20" s="6"/>
      <c r="N20" s="9"/>
      <c r="O20" s="6"/>
      <c r="P20" s="6"/>
      <c r="Q20" s="42"/>
      <c r="R20" s="42"/>
      <c r="S20" s="17"/>
      <c r="T20" s="17"/>
    </row>
    <row r="21" spans="1:20" ht="15.75">
      <c r="A21" s="3"/>
      <c r="B21" s="42"/>
      <c r="C21" s="42"/>
      <c r="D21" s="4"/>
      <c r="E21" s="17"/>
      <c r="F21" s="17"/>
      <c r="G21" s="17"/>
      <c r="H21" s="17"/>
      <c r="I21" s="17"/>
      <c r="J21" s="42"/>
      <c r="K21" s="42"/>
      <c r="L21" s="6"/>
      <c r="M21" s="6"/>
      <c r="N21" s="9"/>
      <c r="O21" s="6"/>
      <c r="P21" s="6"/>
      <c r="Q21" s="42"/>
      <c r="R21" s="42"/>
      <c r="S21" s="17"/>
      <c r="T21" s="17"/>
    </row>
    <row r="22" spans="1:20" ht="15.75">
      <c r="A22" s="3"/>
      <c r="B22" s="42"/>
      <c r="C22" s="42"/>
      <c r="D22" s="4"/>
      <c r="E22" s="17"/>
      <c r="F22" s="17"/>
      <c r="G22" s="17"/>
      <c r="H22" s="17"/>
      <c r="I22" s="17"/>
      <c r="J22" s="42"/>
      <c r="K22" s="42"/>
      <c r="L22" s="6"/>
      <c r="M22" s="6"/>
      <c r="N22" s="8"/>
      <c r="O22" s="7"/>
      <c r="P22" s="7"/>
      <c r="Q22" s="40"/>
      <c r="R22" s="40"/>
      <c r="S22" s="17"/>
      <c r="T22" s="17"/>
    </row>
    <row r="23" spans="1:20" ht="15.75">
      <c r="A23" s="3"/>
      <c r="B23" s="14"/>
      <c r="C23" s="14"/>
      <c r="D23" s="4"/>
      <c r="E23" s="17"/>
      <c r="F23" s="17"/>
      <c r="G23" s="17"/>
      <c r="H23" s="17"/>
      <c r="I23" s="17"/>
      <c r="J23" s="14"/>
      <c r="K23" s="14"/>
      <c r="L23" s="6"/>
      <c r="M23" s="13"/>
      <c r="N23" s="13"/>
      <c r="O23" s="11"/>
      <c r="P23" s="11"/>
      <c r="Q23" s="12"/>
      <c r="R23" s="12"/>
      <c r="S23" s="17"/>
      <c r="T23" s="17"/>
    </row>
    <row r="24" spans="1:20" ht="15.75">
      <c r="A24" s="3"/>
      <c r="B24" s="14"/>
      <c r="C24" s="14"/>
      <c r="D24" s="4"/>
      <c r="E24" s="17"/>
      <c r="F24" s="17"/>
      <c r="G24" s="17"/>
      <c r="H24" s="17"/>
      <c r="I24" s="17"/>
      <c r="J24" s="14"/>
      <c r="K24" s="14"/>
      <c r="L24" s="10"/>
      <c r="M24" s="13"/>
      <c r="N24" s="18"/>
      <c r="O24" s="18"/>
      <c r="P24" s="18"/>
      <c r="Q24" s="17"/>
      <c r="R24" s="17"/>
      <c r="S24" s="17"/>
      <c r="T24" s="17"/>
    </row>
    <row r="25" spans="1:20" ht="15.75">
      <c r="A25" s="22"/>
      <c r="B25" s="22"/>
      <c r="C25" s="22"/>
      <c r="D25" s="22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</row>
    <row r="28" spans="1:20" s="27" customFormat="1"/>
    <row r="30" spans="1:20" ht="15.75" customHeight="1">
      <c r="A30" s="98"/>
      <c r="B30" s="99"/>
      <c r="C30" s="99"/>
      <c r="D30" s="99"/>
      <c r="E30" s="100"/>
      <c r="F30" s="104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29"/>
    </row>
    <row r="31" spans="1:20" ht="15.75" customHeight="1">
      <c r="A31" s="101"/>
      <c r="B31" s="102"/>
      <c r="C31" s="102"/>
      <c r="D31" s="102"/>
      <c r="E31" s="103"/>
      <c r="F31" s="105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29"/>
    </row>
    <row r="32" spans="1:20" ht="15.75" customHeight="1">
      <c r="A32" s="19"/>
      <c r="B32" s="19"/>
      <c r="C32" s="19"/>
      <c r="D32" s="20"/>
      <c r="E32" s="19"/>
      <c r="F32" s="19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29"/>
    </row>
    <row r="33" spans="1:28" ht="15.75" customHeight="1">
      <c r="A33" s="19"/>
      <c r="B33" s="14"/>
      <c r="C33" s="14"/>
      <c r="D33" s="14"/>
      <c r="E33" s="14"/>
      <c r="F33" s="14"/>
      <c r="G33" s="18"/>
      <c r="H33" s="21"/>
      <c r="I33" s="2"/>
      <c r="J33" s="2"/>
      <c r="K33" s="17"/>
      <c r="L33" s="17"/>
      <c r="M33" s="17"/>
      <c r="N33" s="17"/>
      <c r="O33" s="17"/>
      <c r="P33" s="17"/>
      <c r="Q33" s="17"/>
      <c r="R33" s="17"/>
      <c r="S33" s="17"/>
      <c r="T33" s="29"/>
    </row>
    <row r="34" spans="1:28" ht="15.75" customHeight="1">
      <c r="A34" s="19"/>
      <c r="B34" s="14"/>
      <c r="C34" s="14"/>
      <c r="D34" s="14"/>
      <c r="E34" s="14"/>
      <c r="F34" s="14"/>
      <c r="G34" s="18"/>
      <c r="H34" s="21"/>
      <c r="I34" s="2"/>
      <c r="J34" s="2"/>
      <c r="K34" s="17"/>
      <c r="L34" s="17"/>
      <c r="M34" s="17"/>
      <c r="N34" s="17"/>
      <c r="O34" s="17"/>
      <c r="P34" s="17"/>
      <c r="Q34" s="17"/>
      <c r="R34" s="17"/>
      <c r="S34" s="17"/>
      <c r="T34" s="29"/>
    </row>
    <row r="35" spans="1:28" ht="15.75" customHeight="1">
      <c r="A35" s="19"/>
      <c r="B35" s="14"/>
      <c r="C35" s="14"/>
      <c r="D35" s="14"/>
      <c r="E35" s="14"/>
      <c r="F35" s="14"/>
      <c r="G35" s="18"/>
      <c r="H35" s="21"/>
      <c r="I35" s="2"/>
      <c r="J35" s="2"/>
      <c r="K35" s="17"/>
      <c r="L35" s="17"/>
      <c r="M35" s="17"/>
      <c r="N35" s="17"/>
      <c r="O35" s="17"/>
      <c r="P35" s="17"/>
      <c r="Q35" s="17"/>
      <c r="R35" s="17"/>
      <c r="S35" s="17"/>
      <c r="T35" s="29"/>
    </row>
    <row r="36" spans="1:28" ht="15.75" customHeight="1">
      <c r="A36" s="19"/>
      <c r="B36" s="14"/>
      <c r="C36" s="14"/>
      <c r="D36" s="14"/>
      <c r="E36" s="14"/>
      <c r="F36" s="14"/>
      <c r="G36" s="18"/>
      <c r="H36" s="21"/>
      <c r="I36" s="2"/>
      <c r="J36" s="2"/>
      <c r="K36" s="17"/>
      <c r="L36" s="17"/>
      <c r="M36" s="17"/>
      <c r="N36" s="17"/>
      <c r="O36" s="17"/>
      <c r="P36" s="17"/>
      <c r="Q36" s="17"/>
      <c r="R36" s="17"/>
      <c r="S36" s="17"/>
      <c r="T36" s="29"/>
    </row>
    <row r="37" spans="1:28" ht="15.75" customHeight="1">
      <c r="A37" s="19"/>
      <c r="B37" s="14"/>
      <c r="C37" s="14"/>
      <c r="D37" s="14"/>
      <c r="E37" s="14"/>
      <c r="F37" s="14"/>
      <c r="G37" s="18"/>
      <c r="H37" s="21"/>
      <c r="I37" s="2"/>
      <c r="J37" s="2"/>
      <c r="K37" s="17"/>
      <c r="L37" s="17"/>
      <c r="M37" s="17"/>
      <c r="N37" s="17"/>
      <c r="O37" s="17"/>
      <c r="P37" s="17"/>
      <c r="Q37" s="17"/>
      <c r="R37" s="17"/>
      <c r="S37" s="17"/>
      <c r="T37" s="29"/>
      <c r="W37" s="111"/>
      <c r="X37" s="111"/>
      <c r="Y37" s="111"/>
      <c r="Z37" s="111"/>
      <c r="AA37" s="111"/>
      <c r="AB37" s="111"/>
    </row>
    <row r="38" spans="1:28" ht="15.75" customHeight="1">
      <c r="A38" s="19"/>
      <c r="B38" s="14"/>
      <c r="C38" s="14"/>
      <c r="D38" s="14"/>
      <c r="E38" s="14"/>
      <c r="F38" s="14"/>
      <c r="G38" s="18"/>
      <c r="H38" s="21"/>
      <c r="I38" s="2"/>
      <c r="J38" s="2"/>
      <c r="K38" s="17"/>
      <c r="L38" s="17"/>
      <c r="M38" s="17"/>
      <c r="N38" s="17"/>
      <c r="O38" s="17"/>
      <c r="P38" s="17"/>
      <c r="Q38" s="17"/>
      <c r="R38" s="17"/>
      <c r="S38" s="17"/>
      <c r="T38" s="29"/>
      <c r="W38" s="111"/>
      <c r="X38" s="111"/>
      <c r="Y38" s="111"/>
      <c r="Z38" s="111"/>
      <c r="AA38" s="111"/>
      <c r="AB38" s="111"/>
    </row>
    <row r="39" spans="1:28" ht="15.75" customHeight="1">
      <c r="A39" s="16"/>
      <c r="B39" s="15"/>
      <c r="C39" s="15"/>
      <c r="D39" s="15"/>
      <c r="E39" s="15"/>
      <c r="F39" s="25"/>
      <c r="G39" s="26"/>
      <c r="H39" s="21"/>
      <c r="I39" s="2"/>
      <c r="J39" s="2"/>
      <c r="K39" s="17"/>
      <c r="L39" s="17"/>
      <c r="M39" s="17"/>
      <c r="N39" s="17"/>
      <c r="O39" s="17"/>
      <c r="P39" s="17"/>
      <c r="Q39" s="17"/>
      <c r="R39" s="17"/>
      <c r="S39" s="17"/>
      <c r="T39" s="29"/>
      <c r="W39" s="111"/>
      <c r="X39" s="111"/>
      <c r="Y39" s="111"/>
      <c r="Z39" s="111"/>
      <c r="AA39" s="111"/>
      <c r="AB39" s="111"/>
    </row>
    <row r="40" spans="1:28" ht="15.75" customHeight="1">
      <c r="A40" s="23"/>
      <c r="B40" s="23"/>
      <c r="C40" s="23"/>
      <c r="D40" s="23"/>
      <c r="E40" s="23"/>
      <c r="F40" s="23"/>
      <c r="G40" s="24"/>
      <c r="H40" s="21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29"/>
      <c r="W40" s="111"/>
      <c r="X40" s="111"/>
      <c r="Y40" s="111"/>
      <c r="Z40" s="111"/>
      <c r="AA40" s="111"/>
      <c r="AB40" s="111"/>
    </row>
    <row r="41" spans="1:28" ht="15.75" customHeight="1">
      <c r="A41" s="22"/>
      <c r="B41" s="22"/>
      <c r="C41" s="22"/>
      <c r="D41" s="22"/>
      <c r="E41" s="22"/>
      <c r="F41" s="22"/>
      <c r="G41" s="22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29"/>
      <c r="W41" s="111"/>
      <c r="X41" s="111"/>
      <c r="Y41" s="111"/>
      <c r="Z41" s="111"/>
      <c r="AA41" s="111"/>
      <c r="AB41" s="111"/>
    </row>
    <row r="42" spans="1:28" ht="15.75" customHeight="1">
      <c r="A42" s="22"/>
      <c r="B42" s="22"/>
      <c r="C42" s="22"/>
      <c r="D42" s="22"/>
      <c r="E42" s="22"/>
      <c r="F42" s="22"/>
      <c r="G42" s="22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29"/>
    </row>
    <row r="43" spans="1:28" ht="15.7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29"/>
    </row>
    <row r="44" spans="1:28" ht="15.75" customHeight="1">
      <c r="A44" s="1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29"/>
    </row>
    <row r="45" spans="1:28" ht="15.75" customHeight="1">
      <c r="A45" s="1"/>
      <c r="B45" s="17"/>
      <c r="C45" s="17"/>
      <c r="D45" s="17"/>
      <c r="E45" s="17"/>
      <c r="F45" s="17"/>
      <c r="G45" s="17"/>
      <c r="H45" s="17"/>
      <c r="I45" s="17"/>
      <c r="J45" s="106"/>
      <c r="K45" s="106"/>
      <c r="L45" s="106"/>
      <c r="M45" s="106"/>
      <c r="N45" s="106"/>
      <c r="O45" s="108"/>
      <c r="P45" s="109"/>
      <c r="Q45" s="106"/>
      <c r="R45" s="106"/>
      <c r="S45" s="17"/>
      <c r="T45" s="29"/>
    </row>
    <row r="46" spans="1:28" ht="15.75" customHeight="1">
      <c r="A46" s="1"/>
      <c r="B46" s="17"/>
      <c r="C46" s="17"/>
      <c r="D46" s="17"/>
      <c r="E46" s="17"/>
      <c r="F46" s="17"/>
      <c r="G46" s="17"/>
      <c r="H46" s="17"/>
      <c r="I46" s="17"/>
      <c r="J46" s="107"/>
      <c r="K46" s="107"/>
      <c r="L46" s="107"/>
      <c r="M46" s="107"/>
      <c r="N46" s="107"/>
      <c r="O46" s="5"/>
      <c r="P46" s="5"/>
      <c r="Q46" s="107"/>
      <c r="R46" s="107"/>
      <c r="S46" s="17"/>
      <c r="T46" s="29"/>
    </row>
    <row r="47" spans="1:28" ht="15.75" customHeight="1">
      <c r="A47" s="17"/>
      <c r="B47" s="17"/>
      <c r="C47" s="17"/>
      <c r="D47" s="17"/>
      <c r="E47" s="17"/>
      <c r="F47" s="17"/>
      <c r="G47" s="17"/>
      <c r="H47" s="17"/>
      <c r="I47" s="17"/>
      <c r="J47" s="15"/>
      <c r="K47" s="15"/>
      <c r="L47" s="7"/>
      <c r="M47" s="7"/>
      <c r="N47" s="8"/>
      <c r="O47" s="18"/>
      <c r="P47" s="7"/>
      <c r="Q47" s="15"/>
      <c r="R47" s="15"/>
      <c r="S47" s="17"/>
      <c r="T47" s="29"/>
    </row>
    <row r="48" spans="1:28" ht="15.75" customHeight="1">
      <c r="A48" s="17"/>
      <c r="B48" s="17"/>
      <c r="C48" s="17"/>
      <c r="D48" s="17"/>
      <c r="E48" s="17"/>
      <c r="F48" s="17"/>
      <c r="G48" s="17"/>
      <c r="H48" s="17"/>
      <c r="I48" s="17"/>
      <c r="J48" s="14"/>
      <c r="K48" s="14"/>
      <c r="L48" s="6"/>
      <c r="M48" s="6"/>
      <c r="N48" s="9"/>
      <c r="O48" s="6"/>
      <c r="P48" s="6"/>
      <c r="Q48" s="14"/>
      <c r="R48" s="14"/>
      <c r="S48" s="17"/>
      <c r="T48" s="29"/>
    </row>
    <row r="49" spans="1:28" ht="15.75" customHeight="1">
      <c r="A49" s="3"/>
      <c r="B49" s="3"/>
      <c r="C49" s="3"/>
      <c r="D49" s="3"/>
      <c r="E49" s="17"/>
      <c r="F49" s="17"/>
      <c r="G49" s="17"/>
      <c r="H49" s="17"/>
      <c r="I49" s="17"/>
      <c r="J49" s="14"/>
      <c r="K49" s="14"/>
      <c r="L49" s="6"/>
      <c r="M49" s="6"/>
      <c r="N49" s="9"/>
      <c r="O49" s="6"/>
      <c r="P49" s="6"/>
      <c r="Q49" s="14"/>
      <c r="R49" s="14"/>
      <c r="S49" s="17"/>
      <c r="T49" s="29"/>
    </row>
    <row r="50" spans="1:28" ht="15.75" customHeight="1">
      <c r="A50" s="3"/>
      <c r="B50" s="14"/>
      <c r="C50" s="14"/>
      <c r="D50" s="4"/>
      <c r="E50" s="17"/>
      <c r="F50" s="17"/>
      <c r="G50" s="17"/>
      <c r="H50" s="17"/>
      <c r="I50" s="17"/>
      <c r="J50" s="14"/>
      <c r="K50" s="14"/>
      <c r="L50" s="6"/>
      <c r="M50" s="6"/>
      <c r="N50" s="9"/>
      <c r="O50" s="6"/>
      <c r="P50" s="6"/>
      <c r="Q50" s="14"/>
      <c r="R50" s="14"/>
      <c r="S50" s="17"/>
      <c r="T50" s="29"/>
    </row>
    <row r="51" spans="1:28" ht="15.75" customHeight="1">
      <c r="A51" s="3"/>
      <c r="B51" s="14"/>
      <c r="C51" s="14"/>
      <c r="D51" s="4"/>
      <c r="E51" s="17"/>
      <c r="F51" s="17"/>
      <c r="G51" s="17"/>
      <c r="H51" s="17"/>
      <c r="I51" s="17"/>
      <c r="J51" s="14"/>
      <c r="K51" s="14"/>
      <c r="L51" s="6"/>
      <c r="M51" s="6"/>
      <c r="N51" s="8"/>
      <c r="O51" s="7"/>
      <c r="P51" s="7"/>
      <c r="Q51" s="15"/>
      <c r="R51" s="15"/>
      <c r="S51" s="17"/>
      <c r="T51" s="29"/>
    </row>
    <row r="52" spans="1:28" ht="15.75" customHeight="1">
      <c r="A52" s="3"/>
      <c r="B52" s="14"/>
      <c r="C52" s="14"/>
      <c r="D52" s="4"/>
      <c r="E52" s="17"/>
      <c r="F52" s="17"/>
      <c r="G52" s="17"/>
      <c r="H52" s="17"/>
      <c r="I52" s="17"/>
      <c r="J52" s="14"/>
      <c r="K52" s="14"/>
      <c r="L52" s="6"/>
      <c r="M52" s="13"/>
      <c r="N52" s="13"/>
      <c r="O52" s="11"/>
      <c r="P52" s="11"/>
      <c r="Q52" s="12"/>
      <c r="R52" s="12"/>
      <c r="S52" s="17"/>
      <c r="T52" s="29"/>
    </row>
    <row r="53" spans="1:28" ht="15.75" customHeight="1">
      <c r="A53" s="3"/>
      <c r="B53" s="14"/>
      <c r="C53" s="14"/>
      <c r="D53" s="4"/>
      <c r="E53" s="17"/>
      <c r="F53" s="17"/>
      <c r="G53" s="17"/>
      <c r="H53" s="17"/>
      <c r="I53" s="17"/>
      <c r="J53" s="14"/>
      <c r="K53" s="14"/>
      <c r="L53" s="10"/>
      <c r="M53" s="13"/>
      <c r="N53" s="18"/>
      <c r="O53" s="18"/>
      <c r="P53" s="18"/>
      <c r="Q53" s="17"/>
      <c r="R53" s="17"/>
      <c r="S53" s="17"/>
      <c r="T53" s="29"/>
    </row>
    <row r="54" spans="1:28" ht="15.75" customHeight="1">
      <c r="A54" s="22"/>
      <c r="B54" s="22"/>
      <c r="C54" s="22"/>
      <c r="D54" s="22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29"/>
    </row>
    <row r="55" spans="1:28" ht="15" customHeight="1">
      <c r="T55" s="29"/>
    </row>
    <row r="57" spans="1:28" s="27" customFormat="1"/>
    <row r="58" spans="1:28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</row>
    <row r="59" spans="1:28" ht="15.75" customHeight="1">
      <c r="A59" s="98"/>
      <c r="B59" s="99"/>
      <c r="C59" s="99"/>
      <c r="D59" s="99"/>
      <c r="E59" s="100"/>
      <c r="F59" s="104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28"/>
      <c r="U59" s="28"/>
      <c r="V59" s="28"/>
      <c r="W59" s="28"/>
      <c r="X59" s="28"/>
      <c r="Y59" s="28"/>
      <c r="Z59" s="28"/>
      <c r="AA59" s="28"/>
      <c r="AB59" s="28"/>
    </row>
    <row r="60" spans="1:28" ht="15.75" customHeight="1">
      <c r="A60" s="101"/>
      <c r="B60" s="102"/>
      <c r="C60" s="102"/>
      <c r="D60" s="102"/>
      <c r="E60" s="103"/>
      <c r="F60" s="105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28"/>
      <c r="U60" s="28"/>
      <c r="V60" s="28"/>
      <c r="W60" s="28"/>
      <c r="X60" s="28"/>
      <c r="Y60" s="28"/>
      <c r="Z60" s="28"/>
      <c r="AA60" s="28"/>
      <c r="AB60" s="28"/>
    </row>
    <row r="61" spans="1:28" ht="15.75" customHeight="1">
      <c r="A61" s="19"/>
      <c r="B61" s="19"/>
      <c r="C61" s="19"/>
      <c r="D61" s="20"/>
      <c r="E61" s="19"/>
      <c r="F61" s="19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28"/>
      <c r="U61" s="28"/>
      <c r="V61" s="28"/>
      <c r="W61" s="28"/>
      <c r="X61" s="28"/>
      <c r="Y61" s="28"/>
      <c r="Z61" s="28"/>
      <c r="AA61" s="28"/>
      <c r="AB61" s="28"/>
    </row>
    <row r="62" spans="1:28" ht="15.75" customHeight="1">
      <c r="A62" s="19"/>
      <c r="B62" s="14"/>
      <c r="C62" s="14"/>
      <c r="D62" s="14"/>
      <c r="E62" s="14"/>
      <c r="F62" s="14"/>
      <c r="G62" s="18"/>
      <c r="H62" s="21"/>
      <c r="I62" s="2"/>
      <c r="J62" s="2"/>
      <c r="K62" s="17"/>
      <c r="L62" s="17"/>
      <c r="M62" s="17"/>
      <c r="N62" s="17"/>
      <c r="O62" s="17"/>
      <c r="P62" s="17"/>
      <c r="Q62" s="17"/>
      <c r="R62" s="17"/>
      <c r="S62" s="17"/>
      <c r="T62" s="28"/>
      <c r="U62" s="28"/>
      <c r="V62" s="28"/>
      <c r="W62" s="28"/>
      <c r="X62" s="28"/>
      <c r="Y62" s="28"/>
      <c r="Z62" s="28"/>
      <c r="AA62" s="28"/>
      <c r="AB62" s="28"/>
    </row>
    <row r="63" spans="1:28" ht="15.75" customHeight="1">
      <c r="A63" s="19"/>
      <c r="B63" s="14"/>
      <c r="C63" s="14"/>
      <c r="D63" s="14"/>
      <c r="E63" s="14"/>
      <c r="F63" s="14"/>
      <c r="G63" s="18"/>
      <c r="H63" s="21"/>
      <c r="I63" s="2"/>
      <c r="J63" s="2"/>
      <c r="K63" s="17"/>
      <c r="L63" s="17"/>
      <c r="M63" s="17"/>
      <c r="N63" s="17"/>
      <c r="O63" s="17"/>
      <c r="P63" s="17"/>
      <c r="Q63" s="17"/>
      <c r="R63" s="17"/>
      <c r="S63" s="17"/>
      <c r="T63" s="28"/>
      <c r="U63" s="28"/>
      <c r="V63" s="28"/>
      <c r="W63" s="28"/>
      <c r="X63" s="28"/>
      <c r="Y63" s="28"/>
      <c r="Z63" s="28"/>
      <c r="AA63" s="28"/>
      <c r="AB63" s="28"/>
    </row>
    <row r="64" spans="1:28" ht="15.75" customHeight="1">
      <c r="A64" s="19"/>
      <c r="B64" s="14"/>
      <c r="C64" s="14"/>
      <c r="D64" s="14"/>
      <c r="E64" s="14"/>
      <c r="F64" s="14"/>
      <c r="G64" s="18"/>
      <c r="H64" s="21"/>
      <c r="I64" s="2"/>
      <c r="J64" s="2"/>
      <c r="K64" s="17"/>
      <c r="L64" s="17"/>
      <c r="M64" s="17"/>
      <c r="N64" s="17"/>
      <c r="O64" s="17"/>
      <c r="P64" s="17"/>
      <c r="Q64" s="17"/>
      <c r="R64" s="17"/>
      <c r="S64" s="17"/>
      <c r="T64" s="28"/>
      <c r="U64" s="28"/>
      <c r="V64" s="28"/>
      <c r="W64" s="28"/>
      <c r="X64" s="28"/>
      <c r="Y64" s="28"/>
      <c r="Z64" s="28"/>
      <c r="AA64" s="28"/>
      <c r="AB64" s="28"/>
    </row>
    <row r="65" spans="1:28" ht="15.75" customHeight="1">
      <c r="A65" s="19"/>
      <c r="B65" s="14"/>
      <c r="C65" s="14"/>
      <c r="D65" s="14"/>
      <c r="E65" s="14"/>
      <c r="F65" s="14"/>
      <c r="G65" s="18"/>
      <c r="H65" s="21"/>
      <c r="I65" s="2"/>
      <c r="J65" s="2"/>
      <c r="K65" s="17"/>
      <c r="L65" s="17"/>
      <c r="M65" s="17"/>
      <c r="N65" s="17"/>
      <c r="O65" s="17"/>
      <c r="P65" s="17"/>
      <c r="Q65" s="17"/>
      <c r="R65" s="17"/>
      <c r="S65" s="17"/>
      <c r="T65" s="28"/>
      <c r="U65" s="28"/>
      <c r="V65" s="28"/>
      <c r="W65" s="28"/>
      <c r="X65" s="28"/>
      <c r="Y65" s="28"/>
      <c r="Z65" s="28"/>
      <c r="AA65" s="28"/>
      <c r="AB65" s="28"/>
    </row>
    <row r="66" spans="1:28" ht="15.75" customHeight="1">
      <c r="A66" s="19"/>
      <c r="B66" s="14"/>
      <c r="C66" s="14"/>
      <c r="D66" s="14"/>
      <c r="E66" s="14"/>
      <c r="F66" s="14"/>
      <c r="G66" s="18"/>
      <c r="H66" s="21"/>
      <c r="I66" s="2"/>
      <c r="J66" s="2"/>
      <c r="K66" s="17"/>
      <c r="L66" s="17"/>
      <c r="M66" s="17"/>
      <c r="N66" s="17"/>
      <c r="O66" s="17"/>
      <c r="P66" s="17"/>
      <c r="Q66" s="17"/>
      <c r="R66" s="17"/>
      <c r="S66" s="17"/>
      <c r="T66" s="28"/>
      <c r="U66" s="28"/>
      <c r="V66" s="28"/>
      <c r="W66" s="111"/>
      <c r="X66" s="111"/>
      <c r="Y66" s="111"/>
      <c r="Z66" s="111"/>
      <c r="AA66" s="111"/>
      <c r="AB66" s="111"/>
    </row>
    <row r="67" spans="1:28" ht="15.75" customHeight="1">
      <c r="A67" s="19"/>
      <c r="B67" s="14"/>
      <c r="C67" s="14"/>
      <c r="D67" s="14"/>
      <c r="E67" s="14"/>
      <c r="F67" s="14"/>
      <c r="G67" s="18"/>
      <c r="H67" s="21"/>
      <c r="I67" s="2"/>
      <c r="J67" s="2"/>
      <c r="K67" s="17"/>
      <c r="L67" s="17"/>
      <c r="M67" s="17"/>
      <c r="N67" s="17"/>
      <c r="O67" s="17"/>
      <c r="P67" s="17"/>
      <c r="Q67" s="17"/>
      <c r="R67" s="17"/>
      <c r="S67" s="17"/>
      <c r="T67" s="28"/>
      <c r="U67" s="28"/>
      <c r="V67" s="28"/>
      <c r="W67" s="111"/>
      <c r="X67" s="111"/>
      <c r="Y67" s="111"/>
      <c r="Z67" s="111"/>
      <c r="AA67" s="111"/>
      <c r="AB67" s="111"/>
    </row>
    <row r="68" spans="1:28" ht="15.75" customHeight="1">
      <c r="A68" s="16"/>
      <c r="B68" s="15"/>
      <c r="C68" s="15"/>
      <c r="D68" s="15"/>
      <c r="E68" s="15"/>
      <c r="F68" s="25"/>
      <c r="G68" s="26"/>
      <c r="H68" s="21"/>
      <c r="I68" s="2"/>
      <c r="J68" s="2"/>
      <c r="K68" s="17"/>
      <c r="L68" s="17"/>
      <c r="M68" s="17"/>
      <c r="N68" s="17"/>
      <c r="O68" s="17"/>
      <c r="P68" s="17"/>
      <c r="Q68" s="17"/>
      <c r="R68" s="17"/>
      <c r="S68" s="17"/>
      <c r="T68" s="28"/>
      <c r="U68" s="28"/>
      <c r="V68" s="28"/>
      <c r="W68" s="111"/>
      <c r="X68" s="111"/>
      <c r="Y68" s="111"/>
      <c r="Z68" s="111"/>
      <c r="AA68" s="111"/>
      <c r="AB68" s="111"/>
    </row>
    <row r="69" spans="1:28" ht="15.75" customHeight="1">
      <c r="A69" s="23"/>
      <c r="B69" s="23"/>
      <c r="C69" s="23"/>
      <c r="D69" s="23"/>
      <c r="E69" s="23"/>
      <c r="F69" s="23"/>
      <c r="G69" s="24"/>
      <c r="H69" s="21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28"/>
      <c r="U69" s="28"/>
      <c r="V69" s="28"/>
      <c r="W69" s="111"/>
      <c r="X69" s="111"/>
      <c r="Y69" s="111"/>
      <c r="Z69" s="111"/>
      <c r="AA69" s="111"/>
      <c r="AB69" s="111"/>
    </row>
    <row r="70" spans="1:28" ht="15.75" customHeight="1">
      <c r="A70" s="22"/>
      <c r="B70" s="22"/>
      <c r="C70" s="22"/>
      <c r="D70" s="22"/>
      <c r="E70" s="22"/>
      <c r="F70" s="22"/>
      <c r="G70" s="22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28"/>
      <c r="U70" s="28"/>
      <c r="V70" s="28"/>
      <c r="W70" s="111"/>
      <c r="X70" s="111"/>
      <c r="Y70" s="111"/>
      <c r="Z70" s="111"/>
      <c r="AA70" s="111"/>
      <c r="AB70" s="111"/>
    </row>
    <row r="71" spans="1:28" ht="15.75" customHeight="1">
      <c r="A71" s="22"/>
      <c r="B71" s="22"/>
      <c r="C71" s="22"/>
      <c r="D71" s="22"/>
      <c r="E71" s="22"/>
      <c r="F71" s="22"/>
      <c r="G71" s="22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28"/>
      <c r="U71" s="28"/>
      <c r="V71" s="28"/>
      <c r="W71" s="28"/>
      <c r="X71" s="28"/>
      <c r="Y71" s="28"/>
      <c r="Z71" s="28"/>
      <c r="AA71" s="28"/>
      <c r="AB71" s="28"/>
    </row>
    <row r="72" spans="1:28" ht="15.75" customHeight="1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28"/>
      <c r="U72" s="28"/>
      <c r="V72" s="28"/>
      <c r="W72" s="28"/>
      <c r="X72" s="28"/>
      <c r="Y72" s="28"/>
      <c r="Z72" s="28"/>
      <c r="AA72" s="28"/>
      <c r="AB72" s="28"/>
    </row>
    <row r="73" spans="1:28" ht="15.75" customHeight="1">
      <c r="A73" s="1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28"/>
      <c r="U73" s="28"/>
      <c r="V73" s="28"/>
      <c r="W73" s="28"/>
      <c r="X73" s="28"/>
      <c r="Y73" s="28"/>
      <c r="Z73" s="28"/>
      <c r="AA73" s="28"/>
      <c r="AB73" s="28"/>
    </row>
    <row r="74" spans="1:28" ht="15.75" customHeight="1">
      <c r="A74" s="1"/>
      <c r="B74" s="17"/>
      <c r="C74" s="17"/>
      <c r="D74" s="17"/>
      <c r="E74" s="17"/>
      <c r="F74" s="17"/>
      <c r="G74" s="17"/>
      <c r="H74" s="17"/>
      <c r="I74" s="17"/>
      <c r="J74" s="106"/>
      <c r="K74" s="106"/>
      <c r="L74" s="106"/>
      <c r="M74" s="106"/>
      <c r="N74" s="106"/>
      <c r="O74" s="108"/>
      <c r="P74" s="109"/>
      <c r="Q74" s="106"/>
      <c r="R74" s="106"/>
      <c r="S74" s="17"/>
      <c r="T74" s="28"/>
      <c r="U74" s="28"/>
      <c r="V74" s="28"/>
      <c r="W74" s="28"/>
      <c r="X74" s="28"/>
      <c r="Y74" s="28"/>
      <c r="Z74" s="28"/>
      <c r="AA74" s="28"/>
      <c r="AB74" s="28"/>
    </row>
    <row r="75" spans="1:28" ht="15.75" customHeight="1">
      <c r="A75" s="1"/>
      <c r="B75" s="17"/>
      <c r="C75" s="17"/>
      <c r="D75" s="17"/>
      <c r="E75" s="17"/>
      <c r="F75" s="17"/>
      <c r="G75" s="17"/>
      <c r="H75" s="17"/>
      <c r="I75" s="17"/>
      <c r="J75" s="107"/>
      <c r="K75" s="107"/>
      <c r="L75" s="107"/>
      <c r="M75" s="107"/>
      <c r="N75" s="107"/>
      <c r="O75" s="5"/>
      <c r="P75" s="5"/>
      <c r="Q75" s="107"/>
      <c r="R75" s="107"/>
      <c r="S75" s="17"/>
      <c r="T75" s="28"/>
      <c r="U75" s="28"/>
      <c r="V75" s="28"/>
      <c r="W75" s="28"/>
      <c r="X75" s="28"/>
      <c r="Y75" s="28"/>
      <c r="Z75" s="28"/>
      <c r="AA75" s="28"/>
      <c r="AB75" s="28"/>
    </row>
    <row r="76" spans="1:28" ht="15.75" customHeight="1">
      <c r="A76" s="17"/>
      <c r="B76" s="17"/>
      <c r="C76" s="17"/>
      <c r="D76" s="17"/>
      <c r="E76" s="17"/>
      <c r="F76" s="17"/>
      <c r="G76" s="17"/>
      <c r="H76" s="17"/>
      <c r="I76" s="17"/>
      <c r="J76" s="15"/>
      <c r="K76" s="15"/>
      <c r="L76" s="7"/>
      <c r="M76" s="7"/>
      <c r="N76" s="8"/>
      <c r="O76" s="18"/>
      <c r="P76" s="7"/>
      <c r="Q76" s="15"/>
      <c r="R76" s="15"/>
      <c r="S76" s="17"/>
      <c r="T76" s="28"/>
      <c r="U76" s="28"/>
      <c r="V76" s="28"/>
      <c r="W76" s="28"/>
      <c r="X76" s="28"/>
      <c r="Y76" s="28"/>
      <c r="Z76" s="28"/>
      <c r="AA76" s="28"/>
      <c r="AB76" s="28"/>
    </row>
    <row r="77" spans="1:28" ht="15.75" customHeight="1">
      <c r="A77" s="17"/>
      <c r="B77" s="17"/>
      <c r="C77" s="17"/>
      <c r="D77" s="17"/>
      <c r="E77" s="17"/>
      <c r="F77" s="17"/>
      <c r="G77" s="17"/>
      <c r="H77" s="17"/>
      <c r="I77" s="17"/>
      <c r="J77" s="14"/>
      <c r="K77" s="14"/>
      <c r="L77" s="6"/>
      <c r="M77" s="6"/>
      <c r="N77" s="9"/>
      <c r="O77" s="6"/>
      <c r="P77" s="6"/>
      <c r="Q77" s="14"/>
      <c r="R77" s="14"/>
      <c r="S77" s="17"/>
      <c r="T77" s="28"/>
      <c r="U77" s="28"/>
      <c r="V77" s="28"/>
      <c r="W77" s="28"/>
      <c r="X77" s="28"/>
      <c r="Y77" s="28"/>
      <c r="Z77" s="28"/>
      <c r="AA77" s="28"/>
      <c r="AB77" s="28"/>
    </row>
    <row r="78" spans="1:28" ht="15.75" customHeight="1">
      <c r="A78" s="3"/>
      <c r="B78" s="3"/>
      <c r="C78" s="3"/>
      <c r="D78" s="3"/>
      <c r="E78" s="17"/>
      <c r="F78" s="17"/>
      <c r="G78" s="17"/>
      <c r="H78" s="17"/>
      <c r="I78" s="17"/>
      <c r="J78" s="14"/>
      <c r="K78" s="14"/>
      <c r="L78" s="6"/>
      <c r="M78" s="6"/>
      <c r="N78" s="9"/>
      <c r="O78" s="6"/>
      <c r="P78" s="6"/>
      <c r="Q78" s="14"/>
      <c r="R78" s="14"/>
      <c r="S78" s="17"/>
      <c r="T78" s="28"/>
      <c r="U78" s="28"/>
      <c r="V78" s="28"/>
      <c r="W78" s="28"/>
      <c r="X78" s="28"/>
      <c r="Y78" s="28"/>
      <c r="Z78" s="28"/>
      <c r="AA78" s="28"/>
      <c r="AB78" s="28"/>
    </row>
    <row r="79" spans="1:28" ht="15.75" customHeight="1">
      <c r="A79" s="3"/>
      <c r="B79" s="14"/>
      <c r="C79" s="14"/>
      <c r="D79" s="4"/>
      <c r="E79" s="17"/>
      <c r="F79" s="17"/>
      <c r="G79" s="17"/>
      <c r="H79" s="17"/>
      <c r="I79" s="17"/>
      <c r="J79" s="14"/>
      <c r="K79" s="14"/>
      <c r="L79" s="6"/>
      <c r="M79" s="6"/>
      <c r="N79" s="9"/>
      <c r="O79" s="6"/>
      <c r="P79" s="6"/>
      <c r="Q79" s="14"/>
      <c r="R79" s="14"/>
      <c r="S79" s="17"/>
      <c r="T79" s="28"/>
      <c r="U79" s="28"/>
      <c r="V79" s="28"/>
      <c r="W79" s="28"/>
      <c r="X79" s="28"/>
      <c r="Y79" s="28"/>
      <c r="Z79" s="28"/>
      <c r="AA79" s="28"/>
      <c r="AB79" s="28"/>
    </row>
    <row r="80" spans="1:28" ht="15.75" customHeight="1">
      <c r="A80" s="3"/>
      <c r="B80" s="14"/>
      <c r="C80" s="14"/>
      <c r="D80" s="4"/>
      <c r="E80" s="17"/>
      <c r="F80" s="17"/>
      <c r="G80" s="17"/>
      <c r="H80" s="17"/>
      <c r="I80" s="17"/>
      <c r="J80" s="14"/>
      <c r="K80" s="14"/>
      <c r="L80" s="6"/>
      <c r="M80" s="6"/>
      <c r="N80" s="8"/>
      <c r="O80" s="7"/>
      <c r="P80" s="7"/>
      <c r="Q80" s="15"/>
      <c r="R80" s="15"/>
      <c r="S80" s="17"/>
      <c r="T80" s="28"/>
      <c r="U80" s="28"/>
      <c r="V80" s="28"/>
      <c r="W80" s="28"/>
      <c r="X80" s="28"/>
      <c r="Y80" s="28"/>
      <c r="Z80" s="28"/>
      <c r="AA80" s="28"/>
      <c r="AB80" s="28"/>
    </row>
    <row r="81" spans="1:84" ht="15.75" customHeight="1">
      <c r="A81" s="3"/>
      <c r="B81" s="14"/>
      <c r="C81" s="14"/>
      <c r="D81" s="4"/>
      <c r="E81" s="17"/>
      <c r="F81" s="17"/>
      <c r="G81" s="17"/>
      <c r="H81" s="17"/>
      <c r="I81" s="17"/>
      <c r="J81" s="14"/>
      <c r="K81" s="14"/>
      <c r="L81" s="6"/>
      <c r="M81" s="13"/>
      <c r="N81" s="13"/>
      <c r="O81" s="11"/>
      <c r="P81" s="11"/>
      <c r="Q81" s="12"/>
      <c r="R81" s="12"/>
      <c r="S81" s="17"/>
      <c r="T81" s="28"/>
      <c r="U81" s="28"/>
      <c r="V81" s="28"/>
      <c r="W81" s="28"/>
      <c r="X81" s="28"/>
      <c r="Y81" s="28"/>
      <c r="Z81" s="28"/>
      <c r="AA81" s="28"/>
      <c r="AB81" s="28"/>
    </row>
    <row r="82" spans="1:84" ht="15.75" customHeight="1">
      <c r="A82" s="3"/>
      <c r="B82" s="14"/>
      <c r="C82" s="14"/>
      <c r="D82" s="4"/>
      <c r="E82" s="17"/>
      <c r="F82" s="17"/>
      <c r="G82" s="17"/>
      <c r="H82" s="17"/>
      <c r="I82" s="17"/>
      <c r="J82" s="14"/>
      <c r="K82" s="14"/>
      <c r="L82" s="10"/>
      <c r="M82" s="13"/>
      <c r="N82" s="18"/>
      <c r="O82" s="18"/>
      <c r="P82" s="18"/>
      <c r="Q82" s="17"/>
      <c r="R82" s="17"/>
      <c r="S82" s="17"/>
      <c r="T82" s="28"/>
      <c r="U82" s="28"/>
      <c r="V82" s="28"/>
      <c r="W82" s="28"/>
      <c r="X82" s="28"/>
      <c r="Y82" s="28"/>
      <c r="Z82" s="28"/>
      <c r="AA82" s="28"/>
      <c r="AB82" s="28"/>
    </row>
    <row r="83" spans="1:84" ht="15.75" customHeight="1">
      <c r="A83" s="22"/>
      <c r="B83" s="22"/>
      <c r="C83" s="22"/>
      <c r="D83" s="22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28"/>
      <c r="U83" s="28"/>
      <c r="V83" s="28"/>
      <c r="W83" s="28"/>
      <c r="X83" s="28"/>
      <c r="Y83" s="28"/>
      <c r="Z83" s="28"/>
      <c r="AA83" s="28"/>
      <c r="AB83" s="28"/>
    </row>
    <row r="84" spans="1:84">
      <c r="T84" s="28"/>
      <c r="U84" s="28"/>
      <c r="V84" s="28"/>
      <c r="W84" s="28"/>
      <c r="X84" s="28"/>
      <c r="Y84" s="28"/>
      <c r="Z84" s="28"/>
      <c r="AA84" s="28"/>
      <c r="AB84" s="28"/>
    </row>
    <row r="86" spans="1:84" s="27" customFormat="1"/>
    <row r="87" spans="1:84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  <c r="BP87" s="28"/>
      <c r="BQ87" s="28"/>
      <c r="BR87" s="28"/>
      <c r="BS87" s="28"/>
      <c r="BT87" s="28"/>
      <c r="BU87" s="28"/>
      <c r="BV87" s="28"/>
      <c r="BW87" s="28"/>
      <c r="BX87" s="28"/>
      <c r="BY87" s="28"/>
      <c r="BZ87" s="28"/>
      <c r="CA87" s="28"/>
      <c r="CB87" s="28"/>
      <c r="CC87" s="28"/>
      <c r="CD87" s="28"/>
      <c r="CE87" s="28"/>
      <c r="CF87" s="28"/>
    </row>
    <row r="88" spans="1:84" ht="15.75" customHeight="1">
      <c r="A88" s="110" t="s">
        <v>21</v>
      </c>
      <c r="B88" s="110" t="s">
        <v>22</v>
      </c>
      <c r="C88" s="110"/>
      <c r="D88" s="110"/>
      <c r="E88" s="110"/>
      <c r="F88" s="110" t="s">
        <v>3</v>
      </c>
      <c r="G88" s="110" t="s">
        <v>20</v>
      </c>
      <c r="M88" t="s">
        <v>38</v>
      </c>
      <c r="Q88" s="37"/>
      <c r="R88" s="37"/>
      <c r="S88" s="37"/>
      <c r="T88" s="37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  <c r="BP88" s="28"/>
      <c r="BQ88" s="28"/>
      <c r="BR88" s="28"/>
      <c r="BS88" s="28"/>
      <c r="BT88" s="28"/>
      <c r="BU88" s="28"/>
      <c r="BV88" s="28"/>
      <c r="BW88" s="28"/>
      <c r="BX88" s="28"/>
      <c r="BY88" s="28"/>
      <c r="BZ88" s="28"/>
      <c r="CA88" s="28"/>
      <c r="CB88" s="28"/>
      <c r="CC88" s="28"/>
      <c r="CD88" s="28"/>
      <c r="CE88" s="28"/>
      <c r="CF88" s="28"/>
    </row>
    <row r="89" spans="1:84" ht="15.75" customHeight="1">
      <c r="A89" s="110"/>
      <c r="B89" s="42" t="s">
        <v>0</v>
      </c>
      <c r="C89" s="42" t="s">
        <v>1</v>
      </c>
      <c r="D89" s="42" t="s">
        <v>2</v>
      </c>
      <c r="E89" s="42" t="s">
        <v>12</v>
      </c>
      <c r="F89" s="110"/>
      <c r="G89" s="110"/>
      <c r="I89" s="36" t="s">
        <v>4</v>
      </c>
      <c r="J89" s="36">
        <f>(F95^2)/(B98*B99)</f>
        <v>14045</v>
      </c>
      <c r="Q89" s="37"/>
      <c r="R89" s="37"/>
      <c r="S89" s="37"/>
      <c r="T89" s="37"/>
      <c r="U89" s="28"/>
      <c r="V89" s="28"/>
      <c r="W89" s="94"/>
      <c r="X89" s="94"/>
      <c r="Y89" s="94"/>
      <c r="Z89" s="94"/>
      <c r="AA89" s="94"/>
      <c r="AB89" s="94"/>
      <c r="AC89" s="94"/>
      <c r="AD89" s="94"/>
      <c r="AE89" s="28"/>
      <c r="AF89" s="28"/>
      <c r="AG89" s="54" t="s">
        <v>15</v>
      </c>
      <c r="AH89" s="28">
        <f>G90</f>
        <v>27.25</v>
      </c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94" t="s">
        <v>48</v>
      </c>
      <c r="AT89" s="94"/>
      <c r="AU89" s="57"/>
      <c r="AV89" s="28"/>
      <c r="AW89" s="28"/>
      <c r="AX89" s="28"/>
      <c r="AY89" s="116" t="s">
        <v>21</v>
      </c>
      <c r="AZ89" s="118" t="s">
        <v>84</v>
      </c>
      <c r="BA89" s="118"/>
      <c r="BB89" s="116" t="s">
        <v>85</v>
      </c>
      <c r="BC89" s="28"/>
      <c r="BD89" s="28"/>
      <c r="BE89" s="28"/>
      <c r="BF89" s="28"/>
      <c r="BG89" s="28"/>
      <c r="BH89" s="28"/>
      <c r="BI89" s="28"/>
      <c r="BJ89" s="28"/>
      <c r="BK89" s="28"/>
      <c r="BL89" s="28"/>
      <c r="BM89" s="28"/>
      <c r="BN89" s="28"/>
      <c r="BO89" s="28"/>
      <c r="BP89" s="28"/>
      <c r="BQ89" s="28"/>
      <c r="BR89" s="28"/>
      <c r="BS89" s="28"/>
      <c r="BT89" s="28"/>
      <c r="BU89" s="28"/>
      <c r="BV89" s="28"/>
      <c r="BW89" s="28"/>
      <c r="BX89" s="28"/>
      <c r="BY89" s="28"/>
      <c r="BZ89" s="28"/>
      <c r="CA89" s="28"/>
      <c r="CB89" s="28"/>
      <c r="CC89" s="28"/>
      <c r="CD89" s="28"/>
      <c r="CE89" s="28"/>
      <c r="CF89" s="28"/>
    </row>
    <row r="90" spans="1:84" ht="15.75" customHeight="1">
      <c r="A90" s="42" t="s">
        <v>15</v>
      </c>
      <c r="B90" s="42">
        <v>21</v>
      </c>
      <c r="C90" s="42">
        <v>39</v>
      </c>
      <c r="D90" s="42">
        <v>28</v>
      </c>
      <c r="E90" s="42">
        <v>21</v>
      </c>
      <c r="F90" s="42">
        <f>SUM(B90:E90)</f>
        <v>109</v>
      </c>
      <c r="G90" s="42">
        <f>AVERAGE(B90:E90)</f>
        <v>27.25</v>
      </c>
      <c r="I90" s="36" t="s">
        <v>5</v>
      </c>
      <c r="J90" s="36">
        <f>SUMSQ(B90:E94)-J89</f>
        <v>4317</v>
      </c>
      <c r="Q90" s="37"/>
      <c r="R90" s="37"/>
      <c r="S90" s="37"/>
      <c r="T90" s="37"/>
      <c r="U90" s="28"/>
      <c r="V90" s="28"/>
      <c r="W90" s="59"/>
      <c r="X90" s="60"/>
      <c r="Y90" s="63"/>
      <c r="Z90" s="64"/>
      <c r="AA90" s="64"/>
      <c r="AB90" s="64"/>
      <c r="AC90" s="56"/>
      <c r="AD90" s="56"/>
      <c r="AE90" s="28"/>
      <c r="AF90" s="28"/>
      <c r="AG90" s="54" t="s">
        <v>16</v>
      </c>
      <c r="AH90" s="28">
        <f t="shared" ref="AH90:AH93" si="0">G91</f>
        <v>14</v>
      </c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69" t="s">
        <v>21</v>
      </c>
      <c r="AT90" s="59" t="s">
        <v>47</v>
      </c>
      <c r="AU90" s="93"/>
      <c r="AV90" s="28"/>
      <c r="AW90" s="28"/>
      <c r="AX90" s="28"/>
      <c r="AY90" s="37" t="s">
        <v>15</v>
      </c>
      <c r="AZ90" s="58">
        <v>27.25</v>
      </c>
      <c r="BA90" s="37" t="s">
        <v>56</v>
      </c>
      <c r="BB90" s="58">
        <v>1.0574999999999999</v>
      </c>
      <c r="BC90" s="28"/>
      <c r="BD90" s="28"/>
      <c r="BE90" s="28"/>
      <c r="BF90" s="28"/>
      <c r="BG90" s="28"/>
      <c r="BH90" s="28"/>
      <c r="BI90" s="28"/>
      <c r="BJ90" s="28"/>
      <c r="BK90" s="28"/>
      <c r="BL90" s="28"/>
      <c r="BM90" s="28"/>
      <c r="BN90" s="28"/>
      <c r="BO90" s="28"/>
      <c r="BP90" s="28"/>
      <c r="BQ90" s="28"/>
      <c r="BR90" s="28"/>
      <c r="BS90" s="28"/>
      <c r="BT90" s="28"/>
      <c r="BU90" s="28"/>
      <c r="BV90" s="28"/>
      <c r="BW90" s="28"/>
      <c r="BX90" s="28"/>
      <c r="BY90" s="28"/>
      <c r="BZ90" s="28"/>
      <c r="CA90" s="28"/>
      <c r="CB90" s="28"/>
      <c r="CC90" s="28"/>
      <c r="CD90" s="28"/>
      <c r="CE90" s="28"/>
      <c r="CF90" s="28"/>
    </row>
    <row r="91" spans="1:84" ht="15.75" customHeight="1">
      <c r="A91" s="42" t="s">
        <v>16</v>
      </c>
      <c r="B91" s="42">
        <v>17</v>
      </c>
      <c r="C91" s="42">
        <v>7</v>
      </c>
      <c r="D91" s="42">
        <v>16</v>
      </c>
      <c r="E91" s="42">
        <v>16</v>
      </c>
      <c r="F91" s="42">
        <f t="shared" ref="F91" si="1">SUM(B91:E91)</f>
        <v>56</v>
      </c>
      <c r="G91" s="42">
        <f t="shared" ref="G91:G94" si="2">AVERAGE(B91:E91)</f>
        <v>14</v>
      </c>
      <c r="I91" s="36" t="s">
        <v>6</v>
      </c>
      <c r="J91" s="36">
        <f>(SUMSQ(B95:E95)/B98)-J89</f>
        <v>76.200000000000728</v>
      </c>
      <c r="Q91" s="37"/>
      <c r="R91" s="37"/>
      <c r="S91" s="37"/>
      <c r="T91" s="37"/>
      <c r="U91" s="28"/>
      <c r="V91" s="28"/>
      <c r="W91" s="57"/>
      <c r="X91" s="58"/>
      <c r="Y91" s="58"/>
      <c r="Z91" s="58"/>
      <c r="AA91" s="55"/>
      <c r="AB91" s="55"/>
      <c r="AC91" s="55"/>
      <c r="AD91" s="55"/>
      <c r="AE91" s="28"/>
      <c r="AF91" s="28"/>
      <c r="AG91" s="54" t="s">
        <v>17</v>
      </c>
      <c r="AH91" s="28">
        <f t="shared" si="0"/>
        <v>44.75</v>
      </c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12" t="s">
        <v>15</v>
      </c>
      <c r="AT91" s="58">
        <v>27.25</v>
      </c>
      <c r="AU91" s="58"/>
      <c r="AV91" s="28"/>
      <c r="AW91" s="28"/>
      <c r="AX91" s="28"/>
      <c r="AY91" s="37" t="s">
        <v>16</v>
      </c>
      <c r="AZ91" s="58">
        <v>14</v>
      </c>
      <c r="BA91" s="37" t="s">
        <v>34</v>
      </c>
      <c r="BB91" s="58">
        <v>0.45999999999999996</v>
      </c>
      <c r="BC91" s="28"/>
      <c r="BD91" s="28"/>
      <c r="BE91" s="28"/>
      <c r="BF91" s="28"/>
      <c r="BG91" s="28"/>
      <c r="BH91" s="28"/>
      <c r="BI91" s="28"/>
      <c r="BJ91" s="28"/>
      <c r="BK91" s="28"/>
      <c r="BL91" s="28"/>
      <c r="BM91" s="28"/>
      <c r="BN91" s="28"/>
      <c r="BO91" s="28"/>
      <c r="BP91" s="28"/>
      <c r="BQ91" s="28"/>
      <c r="BR91" s="28"/>
      <c r="BS91" s="28"/>
      <c r="BT91" s="28"/>
      <c r="BU91" s="28"/>
      <c r="BV91" s="28"/>
      <c r="BW91" s="28"/>
      <c r="BX91" s="28"/>
      <c r="BY91" s="28"/>
      <c r="BZ91" s="28"/>
      <c r="CA91" s="28"/>
      <c r="CB91" s="28"/>
      <c r="CC91" s="28"/>
      <c r="CD91" s="28"/>
    </row>
    <row r="92" spans="1:84" ht="15.75" customHeight="1">
      <c r="A92" s="42" t="s">
        <v>17</v>
      </c>
      <c r="B92" s="42">
        <v>65</v>
      </c>
      <c r="C92" s="42">
        <v>46</v>
      </c>
      <c r="D92" s="42">
        <v>46</v>
      </c>
      <c r="E92" s="42">
        <v>22</v>
      </c>
      <c r="F92" s="42">
        <f>SUM(B92:E92)</f>
        <v>179</v>
      </c>
      <c r="G92" s="42">
        <f t="shared" si="2"/>
        <v>44.75</v>
      </c>
      <c r="I92" s="36" t="s">
        <v>23</v>
      </c>
      <c r="J92" s="36">
        <f>(SUMSQ(F90:F94)/B99)-J89</f>
        <v>2556</v>
      </c>
      <c r="Q92" s="37"/>
      <c r="R92" s="37"/>
      <c r="S92" s="37"/>
      <c r="T92" s="37"/>
      <c r="U92" s="28"/>
      <c r="V92" s="28"/>
      <c r="W92" s="57"/>
      <c r="X92" s="58"/>
      <c r="Y92" s="58"/>
      <c r="Z92" s="58"/>
      <c r="AA92" s="55"/>
      <c r="AB92" s="55"/>
      <c r="AC92" s="55"/>
      <c r="AD92" s="55"/>
      <c r="AE92" s="28"/>
      <c r="AF92" s="28"/>
      <c r="AG92" s="54" t="s">
        <v>18</v>
      </c>
      <c r="AH92" s="28">
        <f t="shared" si="0"/>
        <v>15.25</v>
      </c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57" t="s">
        <v>16</v>
      </c>
      <c r="AT92" s="58">
        <v>14</v>
      </c>
      <c r="AU92" s="58"/>
      <c r="AV92" s="28"/>
      <c r="AW92" s="28"/>
      <c r="AX92" s="28"/>
      <c r="AY92" s="37" t="s">
        <v>17</v>
      </c>
      <c r="AZ92" s="58">
        <v>44.75</v>
      </c>
      <c r="BA92" s="37" t="s">
        <v>35</v>
      </c>
      <c r="BB92" s="58">
        <v>0.54499999999999993</v>
      </c>
      <c r="BC92" s="28"/>
      <c r="BD92" s="28"/>
      <c r="BE92" s="28"/>
      <c r="BF92" s="28"/>
      <c r="BG92" s="28"/>
      <c r="BH92" s="28"/>
      <c r="BI92" s="28"/>
      <c r="BJ92" s="28"/>
      <c r="BK92" s="28"/>
      <c r="BL92" s="28"/>
      <c r="BM92" s="28"/>
      <c r="BN92" s="28"/>
      <c r="BO92" s="28"/>
      <c r="BP92" s="28"/>
      <c r="BQ92" s="28"/>
      <c r="BR92" s="28"/>
      <c r="BS92" s="28"/>
      <c r="BT92" s="28"/>
      <c r="BU92" s="28"/>
      <c r="BV92" s="28"/>
      <c r="BW92" s="28"/>
      <c r="BX92" s="28"/>
      <c r="BY92" s="28"/>
      <c r="BZ92" s="28"/>
      <c r="CA92" s="28"/>
      <c r="CB92" s="28"/>
      <c r="CC92" s="28"/>
      <c r="CD92" s="28"/>
    </row>
    <row r="93" spans="1:84" ht="15.75" customHeight="1">
      <c r="A93" s="42" t="s">
        <v>18</v>
      </c>
      <c r="B93" s="42">
        <v>15</v>
      </c>
      <c r="C93" s="42">
        <v>22</v>
      </c>
      <c r="D93" s="42">
        <v>10</v>
      </c>
      <c r="E93" s="42">
        <v>14</v>
      </c>
      <c r="F93" s="42">
        <f>SUM(B93:E93)</f>
        <v>61</v>
      </c>
      <c r="G93" s="42">
        <f>AVERAGE(B93:E93)</f>
        <v>15.25</v>
      </c>
      <c r="I93" s="36" t="s">
        <v>7</v>
      </c>
      <c r="J93" s="36">
        <f>J90-J91-J92</f>
        <v>1684.7999999999993</v>
      </c>
      <c r="Q93" s="37"/>
      <c r="R93" s="37"/>
      <c r="S93" s="37"/>
      <c r="T93" s="37"/>
      <c r="U93" s="28"/>
      <c r="V93" s="28"/>
      <c r="W93" s="57"/>
      <c r="X93" s="58"/>
      <c r="Y93" s="58"/>
      <c r="Z93" s="58"/>
      <c r="AA93" s="55"/>
      <c r="AB93" s="55"/>
      <c r="AC93" s="55"/>
      <c r="AD93" s="55"/>
      <c r="AE93" s="28"/>
      <c r="AF93" s="28"/>
      <c r="AG93" s="54" t="s">
        <v>19</v>
      </c>
      <c r="AH93" s="28">
        <f t="shared" si="0"/>
        <v>31.25</v>
      </c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57" t="s">
        <v>17</v>
      </c>
      <c r="AT93" s="58">
        <v>44.75</v>
      </c>
      <c r="AU93" s="58"/>
      <c r="AV93" s="28"/>
      <c r="AW93" s="28"/>
      <c r="AX93" s="28"/>
      <c r="AY93" s="37" t="s">
        <v>18</v>
      </c>
      <c r="AZ93" s="58">
        <v>15.25</v>
      </c>
      <c r="BA93" s="37" t="s">
        <v>34</v>
      </c>
      <c r="BB93" s="58">
        <v>0.31249999999999994</v>
      </c>
      <c r="BC93" s="28"/>
      <c r="BD93" s="28"/>
      <c r="BE93" s="28"/>
      <c r="BF93" s="28"/>
      <c r="BG93" s="28"/>
      <c r="BH93" s="28"/>
      <c r="BI93" s="28"/>
      <c r="BJ93" s="28"/>
      <c r="BK93" s="28"/>
      <c r="BL93" s="28"/>
      <c r="BM93" s="28"/>
      <c r="BN93" s="28"/>
      <c r="BO93" s="28"/>
      <c r="BP93" s="28"/>
      <c r="BQ93" s="28"/>
      <c r="BR93" s="28"/>
      <c r="BS93" s="28"/>
      <c r="BT93" s="28"/>
      <c r="BU93" s="28"/>
      <c r="BV93" s="28"/>
      <c r="BW93" s="28"/>
      <c r="BX93" s="28"/>
      <c r="BY93" s="28"/>
      <c r="BZ93" s="28"/>
      <c r="CA93" s="28"/>
      <c r="CB93" s="28"/>
      <c r="CC93" s="28"/>
      <c r="CD93" s="28"/>
    </row>
    <row r="94" spans="1:84" ht="15.75" customHeight="1">
      <c r="A94" s="42" t="s">
        <v>19</v>
      </c>
      <c r="B94" s="42">
        <v>21</v>
      </c>
      <c r="C94" s="42">
        <v>31</v>
      </c>
      <c r="D94" s="42">
        <v>24</v>
      </c>
      <c r="E94" s="42">
        <v>49</v>
      </c>
      <c r="F94" s="42">
        <f>SUM(B94:E94)</f>
        <v>125</v>
      </c>
      <c r="G94" s="42">
        <f t="shared" si="2"/>
        <v>31.25</v>
      </c>
      <c r="N94" t="s">
        <v>45</v>
      </c>
      <c r="Q94" s="37"/>
      <c r="R94" s="37"/>
      <c r="S94" s="37"/>
      <c r="T94" s="37"/>
      <c r="U94" s="28"/>
      <c r="V94" s="28"/>
      <c r="W94" s="57"/>
      <c r="X94" s="58"/>
      <c r="Y94" s="58"/>
      <c r="Z94" s="58"/>
      <c r="AA94" s="55"/>
      <c r="AB94" s="55"/>
      <c r="AC94" s="55"/>
      <c r="AD94" s="55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57" t="s">
        <v>18</v>
      </c>
      <c r="AT94" s="58">
        <v>15.25</v>
      </c>
      <c r="AU94" s="58"/>
      <c r="AV94" s="28"/>
      <c r="AW94" s="28"/>
      <c r="AX94" s="28"/>
      <c r="AY94" s="37" t="s">
        <v>19</v>
      </c>
      <c r="AZ94" s="58">
        <v>31.25</v>
      </c>
      <c r="BA94" s="37" t="s">
        <v>56</v>
      </c>
      <c r="BB94" s="58">
        <v>0.70250000000000012</v>
      </c>
      <c r="BC94" s="28"/>
      <c r="BD94" s="28"/>
      <c r="BE94" s="28"/>
      <c r="BF94" s="28"/>
      <c r="BG94" s="28"/>
      <c r="BH94" s="28"/>
      <c r="BI94" s="28"/>
      <c r="BJ94" s="28"/>
      <c r="BK94" s="28"/>
      <c r="BL94" s="28"/>
      <c r="BM94" s="28"/>
      <c r="BN94" s="28"/>
      <c r="BO94" s="28"/>
      <c r="BP94" s="28"/>
      <c r="BQ94" s="28"/>
      <c r="BR94" s="28"/>
      <c r="BS94" s="28"/>
      <c r="BT94" s="28"/>
      <c r="BU94" s="28"/>
      <c r="BV94" s="28"/>
      <c r="BW94" s="28"/>
      <c r="BX94" s="28"/>
      <c r="BY94" s="28"/>
      <c r="BZ94" s="28"/>
      <c r="CA94" s="28"/>
      <c r="CB94" s="28"/>
      <c r="CC94" s="28"/>
      <c r="CD94" s="28"/>
    </row>
    <row r="95" spans="1:84" ht="15.75" customHeight="1">
      <c r="A95" s="42" t="s">
        <v>3</v>
      </c>
      <c r="B95" s="42">
        <f>SUM(B90:B94)</f>
        <v>139</v>
      </c>
      <c r="C95" s="42">
        <f t="shared" ref="C95:D95" si="3">SUM(C90:C94)</f>
        <v>145</v>
      </c>
      <c r="D95" s="42">
        <f t="shared" si="3"/>
        <v>124</v>
      </c>
      <c r="E95" s="42">
        <f>SUM(E90:E94)</f>
        <v>122</v>
      </c>
      <c r="F95" s="34">
        <f>SUM(F90:F94)</f>
        <v>530</v>
      </c>
      <c r="G95" s="25"/>
      <c r="Q95" s="37"/>
      <c r="R95" s="37"/>
      <c r="S95" s="37"/>
      <c r="T95" s="37"/>
      <c r="U95" s="28"/>
      <c r="V95" s="28"/>
      <c r="W95" s="57"/>
      <c r="X95" s="58"/>
      <c r="Y95" s="58"/>
      <c r="Z95" s="58"/>
      <c r="AA95" s="55"/>
      <c r="AB95" s="55"/>
      <c r="AC95" s="55"/>
      <c r="AD95" s="55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70" t="s">
        <v>19</v>
      </c>
      <c r="AT95" s="58">
        <v>31.25</v>
      </c>
      <c r="AU95" s="58"/>
      <c r="AV95" s="28"/>
      <c r="AW95" s="28"/>
      <c r="AX95" s="28"/>
      <c r="AY95" s="116" t="s">
        <v>31</v>
      </c>
      <c r="AZ95" s="115">
        <v>26.72</v>
      </c>
      <c r="BA95" s="115"/>
      <c r="BB95" s="116" t="s">
        <v>46</v>
      </c>
      <c r="BC95" s="28"/>
      <c r="BD95" s="28"/>
      <c r="BE95" s="28"/>
      <c r="BF95" s="28"/>
      <c r="BG95" s="28"/>
      <c r="BH95" s="28"/>
      <c r="BI95" s="28"/>
      <c r="BJ95" s="28"/>
      <c r="BK95" s="28"/>
      <c r="BL95" s="28"/>
      <c r="BM95" s="28"/>
      <c r="BN95" s="28"/>
      <c r="BO95" s="28"/>
      <c r="BP95" s="28"/>
      <c r="BQ95" s="28"/>
      <c r="BR95" s="28"/>
      <c r="BS95" s="28"/>
      <c r="BT95" s="28"/>
      <c r="BU95" s="28"/>
      <c r="BV95" s="28"/>
      <c r="BW95" s="28"/>
      <c r="BX95" s="28"/>
      <c r="BY95" s="28"/>
      <c r="BZ95" s="28"/>
      <c r="CA95" s="28"/>
      <c r="CB95" s="28"/>
      <c r="CC95" s="28"/>
      <c r="CD95" s="28"/>
    </row>
    <row r="96" spans="1:84" ht="15.75" customHeight="1">
      <c r="Q96" s="37"/>
      <c r="R96" s="37"/>
      <c r="S96" s="37"/>
      <c r="T96" s="37"/>
      <c r="U96" s="28"/>
      <c r="V96" s="28"/>
      <c r="W96" s="60"/>
      <c r="X96" s="62"/>
      <c r="Y96" s="61"/>
      <c r="Z96" s="61"/>
      <c r="AA96" s="61"/>
      <c r="AB96" s="61"/>
      <c r="AC96" s="55"/>
      <c r="AD96" s="55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59" t="s">
        <v>31</v>
      </c>
      <c r="AT96" s="65">
        <v>26.719609091451911</v>
      </c>
      <c r="AU96" s="117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  <c r="BJ96" s="28"/>
      <c r="BK96" s="28"/>
      <c r="BL96" s="28"/>
      <c r="BM96" s="28"/>
      <c r="BN96" s="28"/>
      <c r="BO96" s="28"/>
      <c r="BP96" s="28"/>
      <c r="BQ96" s="28"/>
      <c r="BR96" s="28"/>
      <c r="BS96" s="28"/>
      <c r="BT96" s="28"/>
      <c r="BU96" s="28"/>
      <c r="BV96" s="28"/>
      <c r="BW96" s="28"/>
      <c r="BX96" s="28"/>
      <c r="BY96" s="28"/>
      <c r="BZ96" s="28"/>
      <c r="CA96" s="28"/>
      <c r="CB96" s="28"/>
      <c r="CC96" s="28"/>
      <c r="CD96" s="28"/>
      <c r="CE96" s="28"/>
      <c r="CF96" s="28"/>
    </row>
    <row r="97" spans="1:84" ht="15.75" customHeight="1">
      <c r="Q97" s="37"/>
      <c r="R97" s="37"/>
      <c r="S97" s="37"/>
      <c r="T97" s="37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  <c r="BJ97" s="28"/>
      <c r="BK97" s="28"/>
      <c r="BL97" s="28"/>
      <c r="BM97" s="28"/>
      <c r="BN97" s="28"/>
      <c r="BO97" s="28"/>
      <c r="BP97" s="28"/>
      <c r="BQ97" s="28"/>
      <c r="BR97" s="28"/>
      <c r="BS97" s="28"/>
      <c r="BT97" s="28"/>
      <c r="BU97" s="28"/>
      <c r="BV97" s="28"/>
      <c r="BW97" s="28"/>
      <c r="BX97" s="28"/>
      <c r="BY97" s="28"/>
      <c r="BZ97" s="28"/>
      <c r="CA97" s="28"/>
      <c r="CB97" s="28"/>
      <c r="CC97" s="28"/>
      <c r="CD97" s="28"/>
      <c r="CE97" s="28"/>
      <c r="CF97" s="28"/>
    </row>
    <row r="98" spans="1:84" ht="15.75" customHeight="1">
      <c r="A98" s="22" t="s">
        <v>21</v>
      </c>
      <c r="B98">
        <v>5</v>
      </c>
      <c r="Q98" s="37"/>
      <c r="R98" s="37"/>
      <c r="S98" s="37"/>
      <c r="T98" s="37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  <c r="BJ98" s="28"/>
      <c r="BK98" s="28"/>
      <c r="BL98" s="28"/>
      <c r="BM98" s="28"/>
      <c r="BN98" s="28"/>
      <c r="BO98" s="28"/>
      <c r="BP98" s="28"/>
      <c r="BQ98" s="28"/>
      <c r="BR98" s="28"/>
      <c r="BS98" s="28"/>
      <c r="BT98" s="28"/>
      <c r="BU98" s="28"/>
      <c r="BV98" s="28"/>
      <c r="BW98" s="28"/>
      <c r="BX98" s="28"/>
      <c r="BY98" s="28"/>
      <c r="BZ98" s="28"/>
      <c r="CA98" s="28"/>
      <c r="CB98" s="28"/>
      <c r="CC98" s="28"/>
      <c r="CD98" s="28"/>
      <c r="CE98" s="28"/>
      <c r="CF98" s="28"/>
    </row>
    <row r="99" spans="1:84" ht="15.75" customHeight="1">
      <c r="A99" s="22" t="s">
        <v>22</v>
      </c>
      <c r="B99">
        <v>4</v>
      </c>
      <c r="H99" s="110" t="s">
        <v>8</v>
      </c>
      <c r="I99" s="110" t="s">
        <v>9</v>
      </c>
      <c r="J99" s="110" t="s">
        <v>10</v>
      </c>
      <c r="K99" s="110" t="s">
        <v>11</v>
      </c>
      <c r="L99" s="110" t="s">
        <v>24</v>
      </c>
      <c r="M99" s="110" t="s">
        <v>25</v>
      </c>
      <c r="N99" s="110"/>
      <c r="O99" s="110" t="s">
        <v>26</v>
      </c>
      <c r="Q99" s="37"/>
      <c r="R99" s="37"/>
      <c r="S99" s="37"/>
      <c r="T99" s="37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  <c r="BJ99" s="28"/>
      <c r="BK99" s="28"/>
      <c r="BL99" s="28"/>
      <c r="BM99" s="28"/>
      <c r="BN99" s="28"/>
      <c r="BO99" s="28"/>
      <c r="BP99" s="28"/>
      <c r="BQ99" s="28"/>
      <c r="BR99" s="28"/>
      <c r="BS99" s="28"/>
      <c r="BT99" s="28"/>
      <c r="BU99" s="28"/>
      <c r="BV99" s="28"/>
      <c r="BW99" s="28"/>
      <c r="BX99" s="28"/>
      <c r="BY99" s="28"/>
      <c r="BZ99" s="28"/>
      <c r="CA99" s="28"/>
      <c r="CB99" s="28"/>
      <c r="CC99" s="28"/>
      <c r="CD99" s="28"/>
      <c r="CE99" s="28"/>
      <c r="CF99" s="28"/>
    </row>
    <row r="100" spans="1:84" ht="15.75" customHeight="1">
      <c r="H100" s="110"/>
      <c r="I100" s="110"/>
      <c r="J100" s="110"/>
      <c r="K100" s="110"/>
      <c r="L100" s="110"/>
      <c r="M100" s="5">
        <v>0.05</v>
      </c>
      <c r="N100" s="5">
        <v>0.01</v>
      </c>
      <c r="O100" s="110"/>
      <c r="Q100" s="42" t="s">
        <v>29</v>
      </c>
      <c r="R100" s="42" t="s">
        <v>30</v>
      </c>
      <c r="S100" s="42" t="s">
        <v>31</v>
      </c>
      <c r="T100" s="17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  <c r="BJ100" s="28"/>
      <c r="BK100" s="28"/>
      <c r="BL100" s="28"/>
      <c r="BM100" s="28"/>
      <c r="BN100" s="28"/>
      <c r="BO100" s="28"/>
      <c r="BP100" s="28"/>
      <c r="BQ100" s="28"/>
      <c r="BR100" s="28"/>
      <c r="BS100" s="28"/>
      <c r="BT100" s="28"/>
      <c r="BU100" s="28"/>
      <c r="BV100" s="28"/>
      <c r="BW100" s="28"/>
      <c r="BX100" s="28"/>
      <c r="BY100" s="28"/>
      <c r="BZ100" s="28"/>
      <c r="CA100" s="28"/>
      <c r="CB100" s="28"/>
      <c r="CC100" s="28"/>
      <c r="CD100" s="28"/>
      <c r="CE100" s="28"/>
      <c r="CF100" s="28"/>
    </row>
    <row r="101" spans="1:84" ht="15.75" customHeight="1">
      <c r="H101" s="42" t="s">
        <v>27</v>
      </c>
      <c r="I101" s="42">
        <f>B99-1</f>
        <v>3</v>
      </c>
      <c r="J101" s="42">
        <f>J91</f>
        <v>76.200000000000728</v>
      </c>
      <c r="K101" s="42">
        <f>J101/I101</f>
        <v>25.400000000000244</v>
      </c>
      <c r="L101" s="42">
        <f>K101/K103</f>
        <v>0.18091168091168272</v>
      </c>
      <c r="M101" s="42">
        <f>FINV(M100,I101,I103)</f>
        <v>3.4902948206546531</v>
      </c>
      <c r="N101" s="42">
        <f>FINV(N100,I101,I103)</f>
        <v>5.9525446831591751</v>
      </c>
      <c r="O101" s="42" t="str">
        <f>IF(L101&lt;M101,"TN",IF(L101&lt;N101,"*","**"))</f>
        <v>TN</v>
      </c>
      <c r="Q101" s="42">
        <f>SQRT(K103/B99)</f>
        <v>5.9245252974394482</v>
      </c>
      <c r="R101" s="42">
        <v>4.51</v>
      </c>
      <c r="S101" s="42">
        <f>Q101*R101</f>
        <v>26.719609091451911</v>
      </c>
      <c r="T101" s="17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  <c r="BJ101" s="28"/>
      <c r="BK101" s="28"/>
      <c r="BL101" s="28"/>
      <c r="BM101" s="28"/>
      <c r="BN101" s="28"/>
      <c r="BO101" s="28"/>
      <c r="BP101" s="28"/>
      <c r="BQ101" s="28"/>
      <c r="BR101" s="28"/>
      <c r="BS101" s="28"/>
      <c r="BT101" s="28"/>
      <c r="BU101" s="28"/>
      <c r="BV101" s="28"/>
      <c r="BW101" s="28"/>
      <c r="BX101" s="28"/>
      <c r="BY101" s="28"/>
      <c r="BZ101" s="28"/>
      <c r="CA101" s="28"/>
      <c r="CB101" s="28"/>
      <c r="CC101" s="28"/>
      <c r="CD101" s="28"/>
      <c r="CE101" s="28"/>
      <c r="CF101" s="28"/>
    </row>
    <row r="102" spans="1:84" ht="15.75" customHeight="1">
      <c r="H102" s="42" t="s">
        <v>21</v>
      </c>
      <c r="I102" s="42">
        <f>B98-1</f>
        <v>4</v>
      </c>
      <c r="J102" s="42">
        <f>J92</f>
        <v>2556</v>
      </c>
      <c r="K102" s="42">
        <f>J102/I102</f>
        <v>639</v>
      </c>
      <c r="L102" s="42">
        <f>K102/K103</f>
        <v>4.5512820512820529</v>
      </c>
      <c r="M102" s="42">
        <f>FINV(M100,I101,I103)</f>
        <v>3.4902948206546531</v>
      </c>
      <c r="N102" s="42">
        <f>FINV(N100,I102,I103)</f>
        <v>5.4119514345743891</v>
      </c>
      <c r="O102" s="42" t="str">
        <f>IF(L102&lt;M102,"TN",IF(L102&lt;N102,"*","**"))</f>
        <v>*</v>
      </c>
      <c r="Q102" s="17"/>
      <c r="R102" s="17"/>
      <c r="S102" s="17"/>
      <c r="T102" s="17"/>
      <c r="U102" s="28"/>
      <c r="V102" s="28"/>
      <c r="W102" s="28"/>
      <c r="X102" s="28"/>
      <c r="Y102" s="28"/>
      <c r="Z102" s="28"/>
      <c r="AA102" s="28"/>
      <c r="AB102" s="28"/>
      <c r="AC102" s="48"/>
      <c r="AD102" s="4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  <c r="BJ102" s="28"/>
      <c r="BK102" s="28"/>
      <c r="BL102" s="28"/>
      <c r="BM102" s="28"/>
      <c r="BN102" s="28"/>
      <c r="BO102" s="28"/>
      <c r="BP102" s="28"/>
      <c r="BQ102" s="28"/>
      <c r="BR102" s="28"/>
      <c r="BS102" s="28"/>
      <c r="BT102" s="28"/>
      <c r="BU102" s="28"/>
      <c r="BV102" s="28"/>
      <c r="BW102" s="28"/>
      <c r="BX102" s="28"/>
      <c r="BY102" s="28"/>
      <c r="BZ102" s="28"/>
      <c r="CA102" s="28"/>
      <c r="CB102" s="28"/>
      <c r="CC102" s="28"/>
      <c r="CD102" s="28"/>
      <c r="CE102" s="28"/>
      <c r="CF102" s="28"/>
    </row>
    <row r="103" spans="1:84" ht="15.75" customHeight="1">
      <c r="H103" s="42" t="s">
        <v>28</v>
      </c>
      <c r="I103" s="42">
        <f>I101*I102</f>
        <v>12</v>
      </c>
      <c r="J103" s="42">
        <f>J93</f>
        <v>1684.7999999999993</v>
      </c>
      <c r="K103" s="42">
        <f>J103/I103</f>
        <v>140.39999999999995</v>
      </c>
      <c r="L103" s="77"/>
      <c r="M103" s="77"/>
      <c r="N103" s="77"/>
      <c r="O103" s="77"/>
      <c r="Q103" s="42" t="s">
        <v>21</v>
      </c>
      <c r="R103" s="42" t="s">
        <v>20</v>
      </c>
      <c r="S103" s="42" t="s">
        <v>32</v>
      </c>
      <c r="T103" s="42" t="s">
        <v>33</v>
      </c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  <c r="BJ103" s="28"/>
      <c r="BK103" s="28"/>
      <c r="BL103" s="28"/>
      <c r="BM103" s="28"/>
      <c r="BN103" s="28"/>
      <c r="BO103" s="28"/>
      <c r="BP103" s="28"/>
      <c r="BQ103" s="28"/>
      <c r="BR103" s="28"/>
      <c r="BS103" s="28"/>
      <c r="BT103" s="28"/>
      <c r="BU103" s="28"/>
      <c r="BV103" s="28"/>
      <c r="BW103" s="28"/>
      <c r="BX103" s="28"/>
      <c r="BY103" s="28"/>
      <c r="BZ103" s="28"/>
      <c r="CA103" s="28"/>
      <c r="CB103" s="28"/>
      <c r="CC103" s="28"/>
      <c r="CD103" s="28"/>
      <c r="CE103" s="28"/>
      <c r="CF103" s="28"/>
    </row>
    <row r="104" spans="1:84" ht="15.75" customHeight="1">
      <c r="H104" s="42" t="s">
        <v>3</v>
      </c>
      <c r="I104" s="42">
        <f>SUM(I101:I103)</f>
        <v>19</v>
      </c>
      <c r="J104" s="42">
        <f>J90</f>
        <v>4317</v>
      </c>
      <c r="K104" s="77"/>
      <c r="L104" s="77"/>
      <c r="M104" s="77"/>
      <c r="N104" s="77"/>
      <c r="O104" s="77"/>
      <c r="Q104" s="42" t="s">
        <v>16</v>
      </c>
      <c r="R104" s="42">
        <v>14</v>
      </c>
      <c r="S104" s="42">
        <f>R104+S101</f>
        <v>40.719609091451915</v>
      </c>
      <c r="T104" s="79" t="s">
        <v>34</v>
      </c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  <c r="BJ104" s="28"/>
      <c r="BK104" s="28"/>
      <c r="BL104" s="28"/>
      <c r="BM104" s="28"/>
      <c r="BN104" s="28"/>
      <c r="BO104" s="28"/>
      <c r="BP104" s="28"/>
      <c r="BQ104" s="28"/>
      <c r="BR104" s="28"/>
      <c r="BS104" s="28"/>
      <c r="BT104" s="28"/>
      <c r="BU104" s="28"/>
      <c r="BV104" s="28"/>
      <c r="BW104" s="28"/>
      <c r="BX104" s="28"/>
      <c r="BY104" s="28"/>
      <c r="BZ104" s="28"/>
      <c r="CA104" s="28"/>
      <c r="CB104" s="28"/>
      <c r="CC104" s="28"/>
      <c r="CD104" s="28"/>
      <c r="CE104" s="28"/>
      <c r="CF104" s="28"/>
    </row>
    <row r="105" spans="1:84" ht="15.75" customHeight="1">
      <c r="H105" s="35"/>
      <c r="I105" s="35"/>
      <c r="J105" s="35"/>
      <c r="K105" s="35"/>
      <c r="L105" s="35"/>
      <c r="M105" s="35"/>
      <c r="N105" s="35"/>
      <c r="O105" s="35"/>
      <c r="Q105" s="42" t="s">
        <v>18</v>
      </c>
      <c r="R105" s="42">
        <v>15.25</v>
      </c>
      <c r="S105" s="42">
        <f>R105+S101</f>
        <v>41.969609091451915</v>
      </c>
      <c r="T105" s="79" t="s">
        <v>34</v>
      </c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  <c r="BJ105" s="28"/>
      <c r="BK105" s="28"/>
      <c r="BL105" s="28"/>
      <c r="BM105" s="28"/>
      <c r="BN105" s="28"/>
      <c r="BO105" s="28"/>
      <c r="BP105" s="28"/>
      <c r="BQ105" s="28"/>
      <c r="BR105" s="28"/>
      <c r="BS105" s="28"/>
      <c r="BT105" s="28"/>
      <c r="BU105" s="28"/>
      <c r="BV105" s="28"/>
      <c r="BW105" s="28"/>
      <c r="BX105" s="28"/>
      <c r="BY105" s="28"/>
      <c r="BZ105" s="28"/>
      <c r="CA105" s="28"/>
      <c r="CB105" s="28"/>
      <c r="CC105" s="28"/>
      <c r="CD105" s="28"/>
      <c r="CE105" s="28"/>
      <c r="CF105" s="28"/>
    </row>
    <row r="106" spans="1:84" ht="15.75" customHeight="1">
      <c r="Q106" s="42" t="s">
        <v>15</v>
      </c>
      <c r="R106" s="42">
        <v>27.25</v>
      </c>
      <c r="S106" s="42">
        <f>R106+S101</f>
        <v>53.969609091451915</v>
      </c>
      <c r="T106" s="79" t="s">
        <v>56</v>
      </c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  <c r="BJ106" s="28"/>
      <c r="BK106" s="28"/>
      <c r="BL106" s="28"/>
      <c r="BM106" s="28"/>
      <c r="BN106" s="28"/>
      <c r="BO106" s="28"/>
      <c r="BP106" s="28"/>
      <c r="BQ106" s="28"/>
      <c r="BR106" s="28"/>
      <c r="BS106" s="28"/>
      <c r="BT106" s="28"/>
      <c r="BU106" s="28"/>
      <c r="BV106" s="28"/>
      <c r="BW106" s="28"/>
      <c r="BX106" s="28"/>
      <c r="BY106" s="28"/>
      <c r="BZ106" s="28"/>
      <c r="CA106" s="28"/>
      <c r="CB106" s="28"/>
      <c r="CC106" s="28"/>
      <c r="CD106" s="28"/>
      <c r="CE106" s="28"/>
      <c r="CF106" s="28"/>
    </row>
    <row r="107" spans="1:84" ht="15.75" customHeight="1">
      <c r="Q107" s="42" t="s">
        <v>19</v>
      </c>
      <c r="R107" s="42">
        <v>31.25</v>
      </c>
      <c r="S107" s="42"/>
      <c r="T107" s="79" t="s">
        <v>56</v>
      </c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  <c r="BJ107" s="28"/>
      <c r="BK107" s="28"/>
      <c r="BL107" s="28"/>
      <c r="BM107" s="28"/>
      <c r="BN107" s="28"/>
      <c r="BO107" s="28"/>
      <c r="BP107" s="28"/>
      <c r="BQ107" s="28"/>
      <c r="BR107" s="28"/>
      <c r="BS107" s="28"/>
      <c r="BT107" s="28"/>
      <c r="BU107" s="28"/>
      <c r="BV107" s="28"/>
      <c r="BW107" s="28"/>
      <c r="BX107" s="28"/>
      <c r="BY107" s="28"/>
      <c r="BZ107" s="28"/>
      <c r="CA107" s="28"/>
      <c r="CB107" s="28"/>
      <c r="CC107" s="28"/>
      <c r="CD107" s="28"/>
      <c r="CE107" s="28"/>
      <c r="CF107" s="28"/>
    </row>
    <row r="108" spans="1:84" ht="15.75" customHeight="1">
      <c r="Q108" s="42" t="s">
        <v>17</v>
      </c>
      <c r="R108" s="42">
        <v>44.75</v>
      </c>
      <c r="S108" s="42"/>
      <c r="T108" s="79" t="s">
        <v>35</v>
      </c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  <c r="BJ108" s="28"/>
      <c r="BK108" s="28"/>
      <c r="BL108" s="28"/>
      <c r="BM108" s="28"/>
      <c r="BN108" s="28"/>
      <c r="BO108" s="28"/>
      <c r="BP108" s="28"/>
      <c r="BQ108" s="28"/>
      <c r="BR108" s="28"/>
      <c r="BS108" s="28"/>
      <c r="BT108" s="28"/>
      <c r="BU108" s="28"/>
      <c r="BV108" s="28"/>
      <c r="BW108" s="28"/>
      <c r="BX108" s="28"/>
      <c r="BY108" s="28"/>
      <c r="BZ108" s="28"/>
      <c r="CA108" s="28"/>
      <c r="CB108" s="28"/>
      <c r="CC108" s="28"/>
      <c r="CD108" s="28"/>
      <c r="CE108" s="28"/>
      <c r="CF108" s="28"/>
    </row>
    <row r="109" spans="1:84" ht="15.75" customHeight="1">
      <c r="Q109" s="17"/>
      <c r="R109" s="17"/>
      <c r="S109" s="17"/>
      <c r="T109" s="17"/>
      <c r="U109" s="28"/>
      <c r="V109" s="28"/>
      <c r="W109" s="48"/>
      <c r="X109" s="48"/>
      <c r="Y109" s="48"/>
      <c r="Z109" s="48"/>
      <c r="AA109" s="48"/>
      <c r="AB109" s="4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  <c r="BJ109" s="28"/>
      <c r="BK109" s="28"/>
      <c r="BL109" s="28"/>
      <c r="BM109" s="28"/>
      <c r="BN109" s="28"/>
      <c r="BO109" s="28"/>
      <c r="BP109" s="28"/>
      <c r="BQ109" s="28"/>
      <c r="BR109" s="28"/>
      <c r="BS109" s="28"/>
      <c r="BT109" s="28"/>
      <c r="BU109" s="28"/>
      <c r="BV109" s="28"/>
      <c r="BW109" s="28"/>
      <c r="BX109" s="28"/>
      <c r="BY109" s="28"/>
      <c r="BZ109" s="28"/>
      <c r="CA109" s="28"/>
      <c r="CB109" s="28"/>
      <c r="CC109" s="28"/>
      <c r="CD109" s="28"/>
      <c r="CE109" s="28"/>
      <c r="CF109" s="28"/>
    </row>
    <row r="110" spans="1:84" ht="15.75" customHeight="1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28"/>
      <c r="X110" s="28"/>
      <c r="Y110" s="28"/>
      <c r="Z110" s="28"/>
      <c r="AA110" s="28"/>
      <c r="AB110" s="28"/>
      <c r="AC110" s="28"/>
      <c r="AD110" s="28"/>
      <c r="AE110" s="48"/>
      <c r="AF110" s="48"/>
      <c r="AG110" s="48"/>
      <c r="AH110" s="48"/>
      <c r="AI110" s="48"/>
      <c r="AJ110" s="48"/>
      <c r="AK110" s="4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  <c r="BH110" s="28"/>
      <c r="BI110" s="28"/>
      <c r="BJ110" s="28"/>
      <c r="BK110" s="28"/>
      <c r="BL110" s="28"/>
      <c r="BM110" s="28"/>
      <c r="BN110" s="28"/>
      <c r="BO110" s="28"/>
      <c r="BP110" s="28"/>
      <c r="BQ110" s="28"/>
      <c r="BR110" s="28"/>
      <c r="BS110" s="28"/>
      <c r="BT110" s="28"/>
      <c r="BU110" s="28"/>
      <c r="BV110" s="28"/>
      <c r="BW110" s="28"/>
      <c r="BX110" s="28"/>
      <c r="BY110" s="28"/>
      <c r="BZ110" s="28"/>
      <c r="CA110" s="28"/>
      <c r="CB110" s="28"/>
      <c r="CC110" s="28"/>
      <c r="CD110" s="28"/>
      <c r="CE110" s="28"/>
      <c r="CF110" s="28"/>
    </row>
    <row r="111" spans="1:84" ht="15.75" customHeight="1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  <c r="BH111" s="28"/>
      <c r="BI111" s="28"/>
      <c r="BJ111" s="28"/>
      <c r="BK111" s="28"/>
      <c r="BL111" s="28"/>
      <c r="BM111" s="28"/>
      <c r="BN111" s="28"/>
      <c r="BO111" s="28"/>
      <c r="BP111" s="28"/>
      <c r="BQ111" s="28"/>
      <c r="BR111" s="28"/>
      <c r="BS111" s="28"/>
      <c r="BT111" s="28"/>
      <c r="BU111" s="28"/>
      <c r="BV111" s="28"/>
      <c r="BW111" s="28"/>
      <c r="BX111" s="28"/>
      <c r="BY111" s="28"/>
      <c r="BZ111" s="28"/>
      <c r="CA111" s="28"/>
      <c r="CB111" s="28"/>
      <c r="CC111" s="28"/>
      <c r="CD111" s="28"/>
      <c r="CE111" s="28"/>
      <c r="CF111" s="28"/>
    </row>
    <row r="112" spans="1:84" ht="15.75" customHeight="1">
      <c r="A112" s="110" t="s">
        <v>21</v>
      </c>
      <c r="B112" s="110" t="s">
        <v>22</v>
      </c>
      <c r="C112" s="110"/>
      <c r="D112" s="110"/>
      <c r="E112" s="110"/>
      <c r="F112" s="110" t="s">
        <v>3</v>
      </c>
      <c r="G112" s="110" t="s">
        <v>20</v>
      </c>
      <c r="Q112" s="37"/>
      <c r="R112" s="37"/>
      <c r="S112" s="37"/>
      <c r="T112" s="37"/>
      <c r="U112" s="28"/>
      <c r="V112" s="28"/>
      <c r="W112" s="28"/>
      <c r="X112" s="54" t="s">
        <v>15</v>
      </c>
      <c r="Y112" s="28">
        <f>G114</f>
        <v>1.0574999999999999</v>
      </c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94" t="s">
        <v>49</v>
      </c>
      <c r="AO112" s="94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  <c r="BH112" s="28"/>
      <c r="BI112" s="28"/>
      <c r="BJ112" s="28"/>
      <c r="BK112" s="28"/>
      <c r="BL112" s="28"/>
      <c r="BM112" s="28"/>
      <c r="BN112" s="28"/>
      <c r="BO112" s="28"/>
      <c r="BP112" s="28"/>
      <c r="BQ112" s="28"/>
      <c r="BR112" s="28"/>
      <c r="BS112" s="28"/>
      <c r="BT112" s="28"/>
      <c r="BU112" s="28"/>
      <c r="BV112" s="28"/>
      <c r="BW112" s="28"/>
      <c r="BX112" s="28"/>
      <c r="BY112" s="28"/>
      <c r="BZ112" s="28"/>
      <c r="CA112" s="28"/>
      <c r="CB112" s="28"/>
      <c r="CC112" s="28"/>
      <c r="CD112" s="28"/>
      <c r="CE112" s="28"/>
      <c r="CF112" s="28"/>
    </row>
    <row r="113" spans="1:84" ht="15.75" customHeight="1">
      <c r="A113" s="110"/>
      <c r="B113" s="42" t="s">
        <v>0</v>
      </c>
      <c r="C113" s="42" t="s">
        <v>1</v>
      </c>
      <c r="D113" s="42" t="s">
        <v>2</v>
      </c>
      <c r="E113" s="42" t="s">
        <v>12</v>
      </c>
      <c r="F113" s="110"/>
      <c r="G113" s="110"/>
      <c r="I113" s="36" t="s">
        <v>4</v>
      </c>
      <c r="J113" s="36">
        <f>(F119^2)/(B122*B123)</f>
        <v>7.5768050000000002</v>
      </c>
      <c r="N113" t="s">
        <v>39</v>
      </c>
      <c r="Q113" s="37"/>
      <c r="R113" s="37"/>
      <c r="S113" s="37"/>
      <c r="T113" s="37"/>
      <c r="U113" s="28"/>
      <c r="V113" s="28"/>
      <c r="W113" s="28"/>
      <c r="X113" s="54" t="s">
        <v>16</v>
      </c>
      <c r="Y113" s="28">
        <f t="shared" ref="Y113:Y116" si="4">G115</f>
        <v>0.45999999999999996</v>
      </c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69" t="s">
        <v>21</v>
      </c>
      <c r="AO113" s="59" t="s">
        <v>47</v>
      </c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  <c r="BH113" s="28"/>
      <c r="BI113" s="28"/>
      <c r="BJ113" s="28"/>
      <c r="BK113" s="28"/>
      <c r="BL113" s="28"/>
      <c r="BM113" s="28"/>
      <c r="BN113" s="28"/>
      <c r="BO113" s="28"/>
      <c r="BP113" s="28"/>
      <c r="BQ113" s="28"/>
      <c r="BR113" s="28"/>
      <c r="BS113" s="28"/>
      <c r="BT113" s="28"/>
      <c r="BU113" s="28"/>
      <c r="BV113" s="28"/>
      <c r="BW113" s="28"/>
      <c r="BX113" s="28"/>
      <c r="BY113" s="28"/>
      <c r="BZ113" s="28"/>
      <c r="CA113" s="28"/>
      <c r="CB113" s="28"/>
      <c r="CC113" s="28"/>
      <c r="CD113" s="28"/>
      <c r="CE113" s="28"/>
      <c r="CF113" s="28"/>
    </row>
    <row r="114" spans="1:84" s="27" customFormat="1" ht="15.75">
      <c r="A114" s="42" t="s">
        <v>15</v>
      </c>
      <c r="B114" s="42">
        <v>0.88</v>
      </c>
      <c r="C114" s="42">
        <v>1.66</v>
      </c>
      <c r="D114" s="42">
        <v>1.01</v>
      </c>
      <c r="E114" s="42">
        <v>0.68</v>
      </c>
      <c r="F114" s="42">
        <f>SUM(B114:E114)</f>
        <v>4.2299999999999995</v>
      </c>
      <c r="G114" s="42">
        <f>AVERAGE(B114:E114)</f>
        <v>1.0574999999999999</v>
      </c>
      <c r="H114"/>
      <c r="I114" s="36" t="s">
        <v>5</v>
      </c>
      <c r="J114" s="36">
        <f>SUMSQ(B114:E118)-J113</f>
        <v>2.8456949999999992</v>
      </c>
      <c r="K114"/>
      <c r="L114"/>
      <c r="M114"/>
      <c r="N114"/>
      <c r="O114"/>
      <c r="P114"/>
      <c r="Q114" s="37"/>
      <c r="R114" s="37"/>
      <c r="S114" s="37"/>
      <c r="T114" s="37"/>
      <c r="U114" s="28"/>
      <c r="V114" s="28"/>
      <c r="W114" s="28"/>
      <c r="X114" s="54" t="s">
        <v>17</v>
      </c>
      <c r="Y114" s="28">
        <f t="shared" si="4"/>
        <v>0.54499999999999993</v>
      </c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12" t="s">
        <v>15</v>
      </c>
      <c r="AO114" s="58">
        <v>1.0574999999999999</v>
      </c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/>
      <c r="BH114" s="28"/>
      <c r="BI114" s="28"/>
      <c r="BJ114" s="28"/>
      <c r="BK114" s="28"/>
      <c r="BL114" s="28"/>
      <c r="BM114" s="28"/>
      <c r="BN114" s="28"/>
      <c r="BO114" s="28"/>
      <c r="BP114" s="28"/>
      <c r="BQ114" s="28"/>
      <c r="BR114" s="28"/>
      <c r="BS114" s="28"/>
      <c r="BT114" s="28"/>
      <c r="BU114" s="28"/>
      <c r="BV114" s="28"/>
      <c r="BW114" s="28"/>
      <c r="BX114" s="28"/>
      <c r="BY114" s="28"/>
      <c r="BZ114" s="28"/>
      <c r="CA114" s="28"/>
      <c r="CB114" s="28"/>
      <c r="CC114" s="28"/>
      <c r="CD114" s="28"/>
      <c r="CE114" s="28"/>
      <c r="CF114" s="28"/>
    </row>
    <row r="115" spans="1:84" ht="15.75">
      <c r="A115" s="42" t="s">
        <v>16</v>
      </c>
      <c r="B115" s="42">
        <v>0.78</v>
      </c>
      <c r="C115" s="42">
        <v>0.2</v>
      </c>
      <c r="D115" s="42">
        <v>0.42</v>
      </c>
      <c r="E115" s="42">
        <v>0.44</v>
      </c>
      <c r="F115" s="42">
        <f t="shared" ref="F115" si="5">SUM(B115:E115)</f>
        <v>1.8399999999999999</v>
      </c>
      <c r="G115" s="42">
        <f t="shared" ref="G115:G118" si="6">AVERAGE(B115:E115)</f>
        <v>0.45999999999999996</v>
      </c>
      <c r="I115" s="36" t="s">
        <v>6</v>
      </c>
      <c r="J115" s="36">
        <f>(SUMSQ(B119:E119)/B122)-J113</f>
        <v>0.20653499999999969</v>
      </c>
      <c r="Q115" s="37"/>
      <c r="R115" s="37"/>
      <c r="S115" s="37"/>
      <c r="T115" s="37"/>
      <c r="U115" s="28"/>
      <c r="V115" s="28"/>
      <c r="W115" s="28"/>
      <c r="X115" s="54" t="s">
        <v>18</v>
      </c>
      <c r="Y115" s="28">
        <f t="shared" si="4"/>
        <v>0.31249999999999994</v>
      </c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57" t="s">
        <v>16</v>
      </c>
      <c r="AO115" s="58">
        <v>0.45999999999999996</v>
      </c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  <c r="BH115" s="28"/>
      <c r="BI115" s="28"/>
      <c r="BJ115" s="28"/>
      <c r="BK115" s="28"/>
      <c r="BL115" s="28"/>
      <c r="BM115" s="28"/>
      <c r="BN115" s="28"/>
      <c r="BO115" s="28"/>
      <c r="BP115" s="28"/>
      <c r="BQ115" s="28"/>
      <c r="BR115" s="28"/>
      <c r="BS115" s="28"/>
      <c r="BT115" s="28"/>
      <c r="BU115" s="28"/>
      <c r="BV115" s="28"/>
      <c r="BW115" s="28"/>
      <c r="BX115" s="28"/>
      <c r="BY115" s="28"/>
      <c r="BZ115" s="28"/>
      <c r="CA115" s="28"/>
      <c r="CB115" s="28"/>
      <c r="CC115" s="28"/>
      <c r="CD115" s="28"/>
      <c r="CE115" s="28"/>
      <c r="CF115" s="28"/>
    </row>
    <row r="116" spans="1:84" ht="15.75" customHeight="1">
      <c r="A116" s="42" t="s">
        <v>17</v>
      </c>
      <c r="B116" s="42">
        <v>0.4</v>
      </c>
      <c r="C116" s="42">
        <v>0.82</v>
      </c>
      <c r="D116" s="42">
        <v>0.6</v>
      </c>
      <c r="E116" s="42">
        <v>0.36</v>
      </c>
      <c r="F116" s="42">
        <f>SUM(B116:E116)</f>
        <v>2.1799999999999997</v>
      </c>
      <c r="G116" s="42">
        <f t="shared" si="6"/>
        <v>0.54499999999999993</v>
      </c>
      <c r="I116" s="36" t="s">
        <v>23</v>
      </c>
      <c r="J116" s="36">
        <f>(SUMSQ(F114:F118)/B123)-J113</f>
        <v>1.2955699999999997</v>
      </c>
      <c r="Q116" s="37"/>
      <c r="R116" s="37"/>
      <c r="S116" s="37"/>
      <c r="T116" s="37"/>
      <c r="U116" s="28"/>
      <c r="V116" s="28"/>
      <c r="W116" s="28"/>
      <c r="X116" s="54" t="s">
        <v>19</v>
      </c>
      <c r="Y116" s="28">
        <f t="shared" si="4"/>
        <v>0.70250000000000012</v>
      </c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57" t="s">
        <v>17</v>
      </c>
      <c r="AO116" s="58">
        <v>0.54499999999999993</v>
      </c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/>
      <c r="BH116" s="28"/>
      <c r="BI116" s="28"/>
      <c r="BJ116" s="28"/>
      <c r="BK116" s="28"/>
      <c r="BL116" s="28"/>
      <c r="BM116" s="28"/>
      <c r="BN116" s="28"/>
      <c r="BO116" s="28"/>
      <c r="BP116" s="28"/>
      <c r="BQ116" s="28"/>
      <c r="BR116" s="28"/>
      <c r="BS116" s="28"/>
      <c r="BT116" s="28"/>
      <c r="BU116" s="28"/>
      <c r="BV116" s="28"/>
      <c r="BW116" s="28"/>
      <c r="BX116" s="28"/>
      <c r="BY116" s="28"/>
      <c r="BZ116" s="28"/>
      <c r="CA116" s="28"/>
      <c r="CB116" s="28"/>
      <c r="CC116" s="28"/>
      <c r="CD116" s="28"/>
      <c r="CE116" s="28"/>
      <c r="CF116" s="28"/>
    </row>
    <row r="117" spans="1:84" ht="15.75" customHeight="1">
      <c r="A117" s="42" t="s">
        <v>18</v>
      </c>
      <c r="B117" s="42">
        <v>0.35</v>
      </c>
      <c r="C117" s="42">
        <v>0.57999999999999996</v>
      </c>
      <c r="D117" s="78">
        <v>0.15</v>
      </c>
      <c r="E117" s="78">
        <v>0.17</v>
      </c>
      <c r="F117" s="42">
        <f>SUM(B117:E117)</f>
        <v>1.2499999999999998</v>
      </c>
      <c r="G117" s="42">
        <f>AVERAGE(B117:E117)</f>
        <v>0.31249999999999994</v>
      </c>
      <c r="I117" s="36" t="s">
        <v>7</v>
      </c>
      <c r="J117" s="36">
        <f>J114-J115-J116</f>
        <v>1.3435899999999998</v>
      </c>
      <c r="Q117" s="37"/>
      <c r="R117" s="37"/>
      <c r="S117" s="37"/>
      <c r="T117" s="37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57" t="s">
        <v>18</v>
      </c>
      <c r="AO117" s="58">
        <v>0.31249999999999994</v>
      </c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  <c r="BJ117" s="28"/>
      <c r="BK117" s="28"/>
      <c r="BL117" s="28"/>
      <c r="BM117" s="28"/>
      <c r="BN117" s="28"/>
      <c r="BO117" s="28"/>
      <c r="BP117" s="28"/>
      <c r="BQ117" s="28"/>
      <c r="BR117" s="28"/>
      <c r="BS117" s="28"/>
      <c r="BT117" s="28"/>
      <c r="BU117" s="28"/>
      <c r="BV117" s="28"/>
      <c r="BW117" s="28"/>
      <c r="BX117" s="28"/>
      <c r="BY117" s="28"/>
      <c r="BZ117" s="28"/>
      <c r="CA117" s="28"/>
      <c r="CB117" s="28"/>
      <c r="CC117" s="28"/>
      <c r="CD117" s="28"/>
      <c r="CE117" s="28"/>
      <c r="CF117" s="28"/>
    </row>
    <row r="118" spans="1:84" ht="15.75" customHeight="1">
      <c r="A118" s="42" t="s">
        <v>19</v>
      </c>
      <c r="B118" s="42">
        <v>0.46</v>
      </c>
      <c r="C118" s="42">
        <v>0.65</v>
      </c>
      <c r="D118" s="42">
        <v>0.36</v>
      </c>
      <c r="E118" s="42">
        <v>1.34</v>
      </c>
      <c r="F118" s="42">
        <f>SUM(B118:E118)</f>
        <v>2.8100000000000005</v>
      </c>
      <c r="G118" s="42">
        <f t="shared" si="6"/>
        <v>0.70250000000000012</v>
      </c>
      <c r="Q118" s="37"/>
      <c r="R118" s="37"/>
      <c r="S118" s="37"/>
      <c r="T118" s="37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70" t="s">
        <v>19</v>
      </c>
      <c r="AO118" s="58">
        <v>0.70250000000000012</v>
      </c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  <c r="BJ118" s="28"/>
      <c r="BK118" s="28"/>
      <c r="BL118" s="28"/>
      <c r="BM118" s="28"/>
      <c r="BN118" s="28"/>
      <c r="BO118" s="28"/>
      <c r="BP118" s="28"/>
      <c r="BQ118" s="28"/>
      <c r="BR118" s="28"/>
      <c r="BS118" s="28"/>
      <c r="BT118" s="28"/>
      <c r="BU118" s="28"/>
      <c r="BV118" s="28"/>
      <c r="BW118" s="28"/>
      <c r="BX118" s="28"/>
      <c r="BY118" s="28"/>
      <c r="BZ118" s="28"/>
      <c r="CA118" s="28"/>
      <c r="CB118" s="28"/>
      <c r="CC118" s="28"/>
      <c r="CD118" s="28"/>
      <c r="CE118" s="28"/>
      <c r="CF118" s="28"/>
    </row>
    <row r="119" spans="1:84" ht="15.75" customHeight="1">
      <c r="A119" s="42" t="s">
        <v>3</v>
      </c>
      <c r="B119" s="42">
        <f>SUM(B114:B118)</f>
        <v>2.87</v>
      </c>
      <c r="C119" s="42">
        <f t="shared" ref="C119:D119" si="7">SUM(C114:C118)</f>
        <v>3.9099999999999997</v>
      </c>
      <c r="D119" s="42">
        <f t="shared" si="7"/>
        <v>2.5399999999999996</v>
      </c>
      <c r="E119" s="42">
        <f>SUM(E114:E118)</f>
        <v>2.99</v>
      </c>
      <c r="F119" s="34">
        <f>SUM(F114:F118)</f>
        <v>12.31</v>
      </c>
      <c r="G119" s="25" t="s">
        <v>43</v>
      </c>
      <c r="Q119" s="37"/>
      <c r="R119" s="37"/>
      <c r="S119" s="37"/>
      <c r="T119" s="37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59" t="s">
        <v>31</v>
      </c>
      <c r="AO119" s="65" t="s">
        <v>46</v>
      </c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  <c r="BJ119" s="28"/>
      <c r="BK119" s="28"/>
      <c r="BL119" s="28"/>
      <c r="BM119" s="28"/>
      <c r="BN119" s="28"/>
      <c r="BO119" s="28"/>
      <c r="BP119" s="28"/>
      <c r="BQ119" s="28"/>
      <c r="BR119" s="28"/>
      <c r="BS119" s="28"/>
      <c r="BT119" s="28"/>
      <c r="BU119" s="28"/>
      <c r="BV119" s="28"/>
      <c r="BW119" s="28"/>
      <c r="BX119" s="28"/>
      <c r="BY119" s="28"/>
      <c r="BZ119" s="28"/>
      <c r="CA119" s="28"/>
      <c r="CB119" s="28"/>
      <c r="CC119" s="28"/>
      <c r="CD119" s="28"/>
      <c r="CE119" s="28"/>
      <c r="CF119" s="28"/>
    </row>
    <row r="120" spans="1:84" ht="15.75" customHeight="1">
      <c r="Q120" s="37"/>
      <c r="R120" s="37"/>
      <c r="S120" s="37"/>
      <c r="T120" s="37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  <c r="BJ120" s="28"/>
      <c r="BK120" s="28"/>
      <c r="BL120" s="28"/>
      <c r="BM120" s="28"/>
      <c r="BN120" s="28"/>
      <c r="BO120" s="28"/>
      <c r="BP120" s="28"/>
      <c r="BQ120" s="28"/>
      <c r="BR120" s="28"/>
      <c r="BS120" s="28"/>
      <c r="BT120" s="28"/>
      <c r="BU120" s="28"/>
      <c r="BV120" s="28"/>
      <c r="BW120" s="28"/>
      <c r="BX120" s="28"/>
      <c r="BY120" s="28"/>
      <c r="BZ120" s="28"/>
      <c r="CA120" s="28"/>
      <c r="CB120" s="28"/>
      <c r="CC120" s="28"/>
      <c r="CD120" s="28"/>
      <c r="CE120" s="28"/>
      <c r="CF120" s="28"/>
    </row>
    <row r="121" spans="1:84" ht="15.75" customHeight="1">
      <c r="Q121" s="37"/>
      <c r="R121" s="80">
        <f>R125*(K127/4)^0.5</f>
        <v>0.7545522259233175</v>
      </c>
      <c r="S121" s="37"/>
      <c r="T121" s="37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  <c r="BH121" s="28"/>
      <c r="BI121" s="28"/>
      <c r="BJ121" s="28"/>
      <c r="BK121" s="28"/>
      <c r="BL121" s="28"/>
      <c r="BM121" s="28"/>
      <c r="BN121" s="28"/>
      <c r="BO121" s="28"/>
      <c r="BP121" s="28"/>
      <c r="BQ121" s="28"/>
      <c r="BR121" s="28"/>
      <c r="BS121" s="28"/>
      <c r="BT121" s="28"/>
      <c r="BU121" s="28"/>
      <c r="BV121" s="28"/>
      <c r="BW121" s="28"/>
      <c r="BX121" s="28"/>
      <c r="BY121" s="28"/>
      <c r="BZ121" s="28"/>
      <c r="CA121" s="28"/>
      <c r="CB121" s="28"/>
      <c r="CC121" s="28"/>
      <c r="CD121" s="28"/>
      <c r="CE121" s="28"/>
      <c r="CF121" s="28"/>
    </row>
    <row r="122" spans="1:84" ht="15.75" customHeight="1">
      <c r="A122" s="22" t="s">
        <v>21</v>
      </c>
      <c r="B122">
        <v>5</v>
      </c>
      <c r="Q122" s="37"/>
      <c r="R122" s="37">
        <f>R125*(K127/4)^0.5</f>
        <v>0.7545522259233175</v>
      </c>
      <c r="S122" s="37"/>
      <c r="T122" s="37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  <c r="BH122" s="28"/>
      <c r="BI122" s="28"/>
      <c r="BJ122" s="28"/>
      <c r="BK122" s="28"/>
      <c r="BL122" s="28"/>
      <c r="BM122" s="28"/>
      <c r="BN122" s="28"/>
      <c r="BO122" s="28"/>
      <c r="BP122" s="28"/>
      <c r="BQ122" s="28"/>
      <c r="BR122" s="28"/>
      <c r="BS122" s="28"/>
      <c r="BT122" s="28"/>
      <c r="BU122" s="28"/>
      <c r="BV122" s="28"/>
      <c r="BW122" s="28"/>
      <c r="BX122" s="28"/>
      <c r="BY122" s="28"/>
      <c r="BZ122" s="28"/>
      <c r="CA122" s="28"/>
      <c r="CB122" s="28"/>
      <c r="CC122" s="28"/>
      <c r="CD122" s="28"/>
      <c r="CE122" s="28"/>
      <c r="CF122" s="28"/>
    </row>
    <row r="123" spans="1:84" ht="15.75" customHeight="1">
      <c r="A123" s="22" t="s">
        <v>22</v>
      </c>
      <c r="B123">
        <v>4</v>
      </c>
      <c r="H123" s="110" t="s">
        <v>8</v>
      </c>
      <c r="I123" s="110" t="s">
        <v>9</v>
      </c>
      <c r="J123" s="110" t="s">
        <v>10</v>
      </c>
      <c r="K123" s="110" t="s">
        <v>11</v>
      </c>
      <c r="L123" s="110" t="s">
        <v>24</v>
      </c>
      <c r="M123" s="110" t="s">
        <v>25</v>
      </c>
      <c r="N123" s="110"/>
      <c r="O123" s="110" t="s">
        <v>26</v>
      </c>
      <c r="Q123" s="37"/>
      <c r="R123" s="37"/>
      <c r="S123" s="37"/>
      <c r="T123" s="37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/>
      <c r="BH123" s="28"/>
      <c r="BI123" s="28"/>
      <c r="BJ123" s="28"/>
      <c r="BK123" s="28"/>
      <c r="BL123" s="28"/>
      <c r="BM123" s="28"/>
      <c r="BN123" s="28"/>
      <c r="BO123" s="28"/>
      <c r="BP123" s="28"/>
      <c r="BQ123" s="28"/>
      <c r="BR123" s="28"/>
      <c r="BS123" s="28"/>
      <c r="BT123" s="28"/>
      <c r="BU123" s="28"/>
      <c r="BV123" s="28"/>
      <c r="BW123" s="28"/>
      <c r="BX123" s="28"/>
      <c r="BY123" s="28"/>
      <c r="BZ123" s="28"/>
      <c r="CA123" s="28"/>
      <c r="CB123" s="28"/>
      <c r="CC123" s="28"/>
      <c r="CD123" s="28"/>
      <c r="CE123" s="28"/>
      <c r="CF123" s="28"/>
    </row>
    <row r="124" spans="1:84" ht="15.75" customHeight="1">
      <c r="H124" s="110"/>
      <c r="I124" s="110"/>
      <c r="J124" s="110"/>
      <c r="K124" s="110"/>
      <c r="L124" s="110"/>
      <c r="M124" s="5">
        <v>0.05</v>
      </c>
      <c r="N124" s="5">
        <v>0.01</v>
      </c>
      <c r="O124" s="110"/>
      <c r="Q124" s="42" t="s">
        <v>29</v>
      </c>
      <c r="R124" s="42" t="s">
        <v>30</v>
      </c>
      <c r="S124" s="42" t="s">
        <v>31</v>
      </c>
      <c r="T124" s="17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  <c r="BH124" s="28"/>
      <c r="BI124" s="28"/>
      <c r="BJ124" s="28"/>
      <c r="BK124" s="28"/>
      <c r="BL124" s="28"/>
      <c r="BM124" s="28"/>
      <c r="BN124" s="28"/>
      <c r="BO124" s="28"/>
      <c r="BP124" s="28"/>
      <c r="BQ124" s="28"/>
      <c r="BR124" s="28"/>
      <c r="BS124" s="28"/>
      <c r="BT124" s="28"/>
      <c r="BU124" s="28"/>
      <c r="BV124" s="28"/>
      <c r="BW124" s="28"/>
      <c r="BX124" s="28"/>
      <c r="BY124" s="28"/>
      <c r="BZ124" s="28"/>
      <c r="CA124" s="28"/>
      <c r="CB124" s="28"/>
      <c r="CC124" s="28"/>
      <c r="CD124" s="28"/>
      <c r="CE124" s="28"/>
      <c r="CF124" s="28"/>
    </row>
    <row r="125" spans="1:84" ht="15.75" customHeight="1">
      <c r="H125" s="42" t="s">
        <v>27</v>
      </c>
      <c r="I125" s="42">
        <f>B123-1</f>
        <v>3</v>
      </c>
      <c r="J125" s="42">
        <f>J115</f>
        <v>0.20653499999999969</v>
      </c>
      <c r="K125" s="42">
        <f>J125/I125</f>
        <v>6.8844999999999892E-2</v>
      </c>
      <c r="L125" s="42">
        <f>K125/K127</f>
        <v>0.61487507349712245</v>
      </c>
      <c r="M125" s="42">
        <f>FINV(M124,I125,I127)</f>
        <v>3.4902948206546531</v>
      </c>
      <c r="N125" s="42">
        <f>FINV(N124,I125,I127)</f>
        <v>5.9525446831591751</v>
      </c>
      <c r="O125" s="42" t="str">
        <f>IF(L125&lt;M125,"TN",IF(L125&lt;N125,"*","**"))</f>
        <v>TN</v>
      </c>
      <c r="Q125" s="42">
        <f>SQRT(K127/B123)</f>
        <v>0.16730648024907263</v>
      </c>
      <c r="R125" s="42">
        <v>4.51</v>
      </c>
      <c r="S125" s="81">
        <f>Q125*R125</f>
        <v>0.7545522259233175</v>
      </c>
      <c r="T125" s="17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  <c r="BJ125" s="28"/>
      <c r="BK125" s="28"/>
      <c r="BL125" s="28"/>
      <c r="BM125" s="28"/>
      <c r="BN125" s="28"/>
      <c r="BO125" s="28"/>
      <c r="BP125" s="28"/>
      <c r="BQ125" s="28"/>
      <c r="BR125" s="28"/>
      <c r="BS125" s="28"/>
      <c r="BT125" s="28"/>
      <c r="BU125" s="28"/>
      <c r="BV125" s="28"/>
      <c r="BW125" s="28"/>
      <c r="BX125" s="28"/>
      <c r="BY125" s="28"/>
      <c r="BZ125" s="28"/>
      <c r="CA125" s="28"/>
      <c r="CB125" s="28"/>
      <c r="CC125" s="28"/>
      <c r="CD125" s="28"/>
      <c r="CE125" s="28"/>
      <c r="CF125" s="28"/>
    </row>
    <row r="126" spans="1:84" ht="15.75" customHeight="1">
      <c r="H126" s="42" t="s">
        <v>21</v>
      </c>
      <c r="I126" s="42">
        <f>B122-1</f>
        <v>4</v>
      </c>
      <c r="J126" s="42">
        <f>J116</f>
        <v>1.2955699999999997</v>
      </c>
      <c r="K126" s="42">
        <f>J126/I126</f>
        <v>0.32389249999999992</v>
      </c>
      <c r="L126" s="42">
        <f>K126/K127</f>
        <v>2.8927797914542377</v>
      </c>
      <c r="M126" s="42">
        <f>FINV(M124,I126,I127)</f>
        <v>3.2591667269802373</v>
      </c>
      <c r="N126" s="42">
        <f>FINV(N124,I126,I127)</f>
        <v>5.4119514345743891</v>
      </c>
      <c r="O126" s="42" t="str">
        <f>IF(L126&lt;M126,"TN",IF(L126&lt;N126,"*","**"))</f>
        <v>TN</v>
      </c>
      <c r="Q126" s="17"/>
      <c r="R126" s="17"/>
      <c r="S126" s="17"/>
      <c r="T126" s="17"/>
      <c r="U126" s="28"/>
      <c r="V126" s="28"/>
      <c r="W126" s="28"/>
      <c r="X126" s="28"/>
      <c r="Y126" s="28"/>
      <c r="Z126" s="28"/>
      <c r="AA126" s="28"/>
      <c r="AB126" s="28"/>
      <c r="AC126" s="50"/>
      <c r="AD126" s="50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8"/>
      <c r="BM126" s="28"/>
      <c r="BN126" s="28"/>
      <c r="BO126" s="28"/>
      <c r="BP126" s="28"/>
      <c r="BQ126" s="28"/>
      <c r="BR126" s="28"/>
      <c r="BS126" s="28"/>
      <c r="BT126" s="28"/>
      <c r="BU126" s="28"/>
      <c r="BV126" s="28"/>
      <c r="BW126" s="28"/>
      <c r="BX126" s="28"/>
      <c r="BY126" s="28"/>
      <c r="BZ126" s="28"/>
      <c r="CA126" s="28"/>
      <c r="CB126" s="28"/>
      <c r="CC126" s="28"/>
      <c r="CD126" s="28"/>
      <c r="CE126" s="28"/>
      <c r="CF126" s="28"/>
    </row>
    <row r="127" spans="1:84" ht="15.75" customHeight="1">
      <c r="H127" s="42" t="s">
        <v>28</v>
      </c>
      <c r="I127" s="42">
        <f>I125*I126</f>
        <v>12</v>
      </c>
      <c r="J127" s="42">
        <f>J117</f>
        <v>1.3435899999999998</v>
      </c>
      <c r="K127" s="42">
        <f>J127/I127</f>
        <v>0.11196583333333332</v>
      </c>
      <c r="L127" s="77"/>
      <c r="M127" s="77"/>
      <c r="N127" s="77"/>
      <c r="O127" s="77"/>
      <c r="Q127" s="42" t="s">
        <v>21</v>
      </c>
      <c r="R127" s="42" t="s">
        <v>20</v>
      </c>
      <c r="S127" s="42" t="s">
        <v>32</v>
      </c>
      <c r="T127" s="42" t="s">
        <v>33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  <c r="BH127" s="28"/>
      <c r="BI127" s="28"/>
      <c r="BJ127" s="28"/>
      <c r="BK127" s="28"/>
      <c r="BL127" s="28"/>
      <c r="BM127" s="28"/>
      <c r="BN127" s="28"/>
      <c r="BO127" s="28"/>
      <c r="BP127" s="28"/>
      <c r="BQ127" s="28"/>
      <c r="BR127" s="28"/>
      <c r="BS127" s="28"/>
      <c r="BT127" s="28"/>
      <c r="BU127" s="28"/>
      <c r="BV127" s="28"/>
      <c r="BW127" s="28"/>
      <c r="BX127" s="28"/>
      <c r="BY127" s="28"/>
      <c r="BZ127" s="28"/>
      <c r="CA127" s="28"/>
      <c r="CB127" s="28"/>
      <c r="CC127" s="28"/>
      <c r="CD127" s="28"/>
      <c r="CE127" s="28"/>
      <c r="CF127" s="28"/>
    </row>
    <row r="128" spans="1:84" ht="15.75" customHeight="1">
      <c r="H128" s="42" t="s">
        <v>3</v>
      </c>
      <c r="I128" s="42">
        <f>SUM(I125:I127)</f>
        <v>19</v>
      </c>
      <c r="J128" s="42">
        <f>J114</f>
        <v>2.8456949999999992</v>
      </c>
      <c r="K128" s="77"/>
      <c r="L128" s="77"/>
      <c r="M128" s="77"/>
      <c r="N128" s="77"/>
      <c r="O128" s="77"/>
      <c r="Q128" s="79" t="s">
        <v>18</v>
      </c>
      <c r="R128" s="42">
        <v>0.31249999999999994</v>
      </c>
      <c r="S128" s="81">
        <f>R128+S125</f>
        <v>1.0670522259233175</v>
      </c>
      <c r="T128" s="79" t="s">
        <v>34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  <c r="BH128" s="28"/>
      <c r="BI128" s="28"/>
      <c r="BJ128" s="28"/>
      <c r="BK128" s="28"/>
      <c r="BL128" s="28"/>
      <c r="BM128" s="28"/>
      <c r="BN128" s="28"/>
      <c r="BO128" s="28"/>
      <c r="BP128" s="28"/>
      <c r="BQ128" s="28"/>
      <c r="BR128" s="28"/>
      <c r="BS128" s="28"/>
      <c r="BT128" s="28"/>
      <c r="BU128" s="28"/>
      <c r="BV128" s="28"/>
      <c r="BW128" s="28"/>
      <c r="BX128" s="28"/>
      <c r="BY128" s="28"/>
      <c r="BZ128" s="28"/>
      <c r="CA128" s="28"/>
      <c r="CB128" s="28"/>
      <c r="CC128" s="28"/>
      <c r="CD128" s="28"/>
      <c r="CE128" s="28"/>
      <c r="CF128" s="28"/>
    </row>
    <row r="129" spans="1:84" ht="15.75" customHeight="1">
      <c r="H129" s="35"/>
      <c r="I129" s="35"/>
      <c r="J129" s="35"/>
      <c r="K129" s="35"/>
      <c r="L129" s="35"/>
      <c r="M129" s="35"/>
      <c r="N129" s="35"/>
      <c r="O129" s="35"/>
      <c r="Q129" s="79" t="s">
        <v>16</v>
      </c>
      <c r="R129" s="42">
        <v>0.45999999999999996</v>
      </c>
      <c r="S129" s="42"/>
      <c r="T129" s="79" t="s">
        <v>34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  <c r="BJ129" s="28"/>
      <c r="BK129" s="28"/>
      <c r="BL129" s="28"/>
      <c r="BM129" s="28"/>
      <c r="BN129" s="28"/>
      <c r="BO129" s="28"/>
      <c r="BP129" s="28"/>
      <c r="BQ129" s="28"/>
      <c r="BR129" s="28"/>
      <c r="BS129" s="28"/>
      <c r="BT129" s="28"/>
      <c r="BU129" s="28"/>
      <c r="BV129" s="28"/>
      <c r="BW129" s="28"/>
      <c r="BX129" s="28"/>
      <c r="BY129" s="28"/>
      <c r="BZ129" s="28"/>
      <c r="CA129" s="28"/>
      <c r="CB129" s="28"/>
      <c r="CC129" s="28"/>
      <c r="CD129" s="28"/>
      <c r="CE129" s="28"/>
      <c r="CF129" s="28"/>
    </row>
    <row r="130" spans="1:84" ht="15.75" customHeight="1">
      <c r="Q130" s="79" t="s">
        <v>17</v>
      </c>
      <c r="R130" s="42">
        <v>0.54499999999999993</v>
      </c>
      <c r="S130" s="42"/>
      <c r="T130" s="79" t="s">
        <v>34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  <c r="BH130" s="28"/>
      <c r="BI130" s="28"/>
      <c r="BJ130" s="28"/>
      <c r="BK130" s="28"/>
      <c r="BL130" s="28"/>
      <c r="BM130" s="28"/>
      <c r="BN130" s="28"/>
      <c r="BO130" s="28"/>
      <c r="BP130" s="28"/>
      <c r="BQ130" s="28"/>
      <c r="BR130" s="28"/>
      <c r="BS130" s="28"/>
      <c r="BT130" s="28"/>
      <c r="BU130" s="28"/>
      <c r="BV130" s="28"/>
      <c r="BW130" s="28"/>
      <c r="BX130" s="28"/>
      <c r="BY130" s="28"/>
      <c r="BZ130" s="28"/>
      <c r="CA130" s="28"/>
      <c r="CB130" s="28"/>
      <c r="CC130" s="28"/>
      <c r="CD130" s="28"/>
      <c r="CE130" s="28"/>
      <c r="CF130" s="28"/>
    </row>
    <row r="131" spans="1:84" ht="15.75" customHeight="1">
      <c r="Q131" s="79" t="s">
        <v>19</v>
      </c>
      <c r="R131" s="42">
        <v>0.70250000000000012</v>
      </c>
      <c r="S131" s="42"/>
      <c r="T131" s="79" t="s">
        <v>34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  <c r="BH131" s="28"/>
      <c r="BI131" s="28"/>
      <c r="BJ131" s="28"/>
      <c r="BK131" s="28"/>
      <c r="BL131" s="28"/>
      <c r="BM131" s="28"/>
      <c r="BN131" s="28"/>
      <c r="BO131" s="28"/>
      <c r="BP131" s="28"/>
      <c r="BQ131" s="28"/>
      <c r="BR131" s="28"/>
      <c r="BS131" s="28"/>
      <c r="BT131" s="28"/>
      <c r="BU131" s="28"/>
      <c r="BV131" s="28"/>
      <c r="BW131" s="28"/>
      <c r="BX131" s="28"/>
      <c r="BY131" s="28"/>
      <c r="BZ131" s="28"/>
      <c r="CA131" s="28"/>
      <c r="CB131" s="28"/>
      <c r="CC131" s="28"/>
      <c r="CD131" s="28"/>
      <c r="CE131" s="28"/>
      <c r="CF131" s="28"/>
    </row>
    <row r="132" spans="1:84" ht="15.75" customHeight="1">
      <c r="Q132" s="79" t="s">
        <v>15</v>
      </c>
      <c r="R132" s="42">
        <v>1.0574999999999999</v>
      </c>
      <c r="S132" s="42"/>
      <c r="T132" s="82" t="s">
        <v>45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28"/>
      <c r="BG132" s="28"/>
      <c r="BH132" s="28"/>
      <c r="BI132" s="28"/>
      <c r="BJ132" s="28"/>
      <c r="BK132" s="28"/>
      <c r="BL132" s="28"/>
      <c r="BM132" s="28"/>
      <c r="BN132" s="28"/>
      <c r="BO132" s="28"/>
      <c r="BP132" s="28"/>
      <c r="BQ132" s="28"/>
      <c r="BR132" s="28"/>
      <c r="BS132" s="28"/>
      <c r="BT132" s="28"/>
      <c r="BU132" s="28"/>
      <c r="BV132" s="28"/>
      <c r="BW132" s="28"/>
      <c r="BX132" s="28"/>
      <c r="BY132" s="28"/>
      <c r="BZ132" s="28"/>
      <c r="CA132" s="28"/>
      <c r="CB132" s="28"/>
      <c r="CC132" s="28"/>
      <c r="CD132" s="28"/>
      <c r="CE132" s="28"/>
      <c r="CF132" s="28"/>
    </row>
    <row r="133" spans="1:84" ht="15.75" customHeight="1">
      <c r="Q133" s="17"/>
      <c r="R133" s="17"/>
      <c r="S133" s="17"/>
      <c r="T133" s="17"/>
      <c r="U133" s="28"/>
      <c r="V133" s="28"/>
      <c r="W133" s="50"/>
      <c r="X133" s="50"/>
      <c r="Y133" s="50"/>
      <c r="Z133" s="50"/>
      <c r="AA133" s="50"/>
      <c r="AB133" s="50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50"/>
      <c r="AT133" s="50"/>
      <c r="AU133" s="50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28"/>
      <c r="BG133" s="28"/>
      <c r="BH133" s="28"/>
      <c r="BI133" s="28"/>
      <c r="BJ133" s="28"/>
      <c r="BK133" s="28"/>
      <c r="BL133" s="28"/>
      <c r="BM133" s="28"/>
      <c r="BN133" s="28"/>
      <c r="BO133" s="28"/>
      <c r="BP133" s="28"/>
      <c r="BQ133" s="28"/>
      <c r="BR133" s="28"/>
      <c r="BS133" s="28"/>
      <c r="BT133" s="28"/>
      <c r="BU133" s="28"/>
      <c r="BV133" s="28"/>
      <c r="BW133" s="28"/>
      <c r="BX133" s="28"/>
      <c r="BY133" s="28"/>
      <c r="BZ133" s="28"/>
      <c r="CA133" s="28"/>
      <c r="CB133" s="28"/>
      <c r="CC133" s="28"/>
      <c r="CD133" s="28"/>
      <c r="CE133" s="28"/>
      <c r="CF133" s="28"/>
    </row>
    <row r="134" spans="1:84" ht="15.75" customHeight="1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28"/>
      <c r="X134" s="28"/>
      <c r="Y134" s="28"/>
      <c r="Z134" s="28"/>
      <c r="AA134" s="28"/>
      <c r="AB134" s="28"/>
      <c r="AC134" s="28"/>
      <c r="AD134" s="28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28"/>
      <c r="AT134" s="28"/>
      <c r="AU134" s="28"/>
      <c r="AV134" s="50"/>
      <c r="AW134" s="28"/>
      <c r="AX134" s="28"/>
      <c r="AY134" s="28"/>
      <c r="AZ134" s="28"/>
      <c r="BA134" s="28"/>
      <c r="BB134" s="28"/>
      <c r="BC134" s="28"/>
      <c r="BD134" s="28"/>
      <c r="BE134" s="28"/>
      <c r="BF134" s="28"/>
      <c r="BG134" s="28"/>
      <c r="BH134" s="28"/>
      <c r="BI134" s="28"/>
      <c r="BJ134" s="28"/>
      <c r="BK134" s="28"/>
      <c r="BL134" s="28"/>
      <c r="BM134" s="28"/>
      <c r="BN134" s="28"/>
      <c r="BO134" s="28"/>
      <c r="BP134" s="28"/>
      <c r="BQ134" s="28"/>
      <c r="BR134" s="28"/>
      <c r="BS134" s="28"/>
      <c r="BT134" s="28"/>
      <c r="BU134" s="28"/>
      <c r="BV134" s="28"/>
      <c r="BW134" s="28"/>
      <c r="BX134" s="28"/>
      <c r="BY134" s="28"/>
      <c r="BZ134" s="28"/>
      <c r="CA134" s="28"/>
      <c r="CB134" s="28"/>
      <c r="CC134" s="28"/>
      <c r="CD134" s="28"/>
      <c r="CE134" s="28"/>
      <c r="CF134" s="28"/>
    </row>
    <row r="135" spans="1:84" ht="15.75" customHeight="1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  <c r="BH135" s="28"/>
      <c r="BI135" s="28"/>
      <c r="BJ135" s="28"/>
      <c r="BK135" s="28"/>
      <c r="BL135" s="28"/>
      <c r="BM135" s="28"/>
      <c r="BN135" s="28"/>
      <c r="BO135" s="28"/>
      <c r="BP135" s="28"/>
      <c r="BQ135" s="28"/>
      <c r="BR135" s="28"/>
      <c r="BS135" s="28"/>
      <c r="BT135" s="28"/>
      <c r="BU135" s="28"/>
      <c r="BV135" s="28"/>
      <c r="BW135" s="28"/>
      <c r="BX135" s="28"/>
      <c r="BY135" s="28"/>
      <c r="BZ135" s="28"/>
      <c r="CA135" s="28"/>
      <c r="CB135" s="28"/>
      <c r="CC135" s="28"/>
      <c r="CD135" s="28"/>
      <c r="CE135" s="28"/>
      <c r="CF135" s="28"/>
    </row>
    <row r="136" spans="1:84" ht="15.75" customHeight="1">
      <c r="A136" s="110" t="s">
        <v>21</v>
      </c>
      <c r="B136" s="110" t="s">
        <v>22</v>
      </c>
      <c r="C136" s="110"/>
      <c r="D136" s="110"/>
      <c r="E136" s="110"/>
      <c r="F136" s="110" t="s">
        <v>3</v>
      </c>
      <c r="G136" s="110" t="s">
        <v>20</v>
      </c>
      <c r="Q136" s="37"/>
      <c r="R136" s="37"/>
      <c r="S136" s="37"/>
      <c r="T136" s="37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/>
      <c r="BH136" s="28"/>
      <c r="BI136" s="28"/>
      <c r="BJ136" s="28"/>
      <c r="BK136" s="28"/>
      <c r="BL136" s="28"/>
      <c r="BM136" s="28"/>
      <c r="BN136" s="28"/>
      <c r="BO136" s="28"/>
      <c r="BP136" s="28"/>
      <c r="BQ136" s="28"/>
      <c r="BR136" s="28"/>
      <c r="BS136" s="28"/>
      <c r="BT136" s="28"/>
      <c r="BU136" s="28"/>
      <c r="BV136" s="28"/>
      <c r="BW136" s="28"/>
      <c r="BX136" s="28"/>
      <c r="BY136" s="28"/>
      <c r="BZ136" s="28"/>
      <c r="CA136" s="28"/>
      <c r="CB136" s="28"/>
      <c r="CC136" s="28"/>
      <c r="CD136" s="28"/>
      <c r="CE136" s="28"/>
      <c r="CF136" s="28"/>
    </row>
    <row r="137" spans="1:84" ht="15.75" customHeight="1">
      <c r="A137" s="110"/>
      <c r="B137" s="42" t="s">
        <v>0</v>
      </c>
      <c r="C137" s="42" t="s">
        <v>1</v>
      </c>
      <c r="D137" s="42" t="s">
        <v>2</v>
      </c>
      <c r="E137" s="42" t="s">
        <v>12</v>
      </c>
      <c r="F137" s="110"/>
      <c r="G137" s="110"/>
      <c r="I137" s="36" t="s">
        <v>4</v>
      </c>
      <c r="J137" s="36">
        <f>(F143^2)/(B146*B147)</f>
        <v>557.77922000000012</v>
      </c>
      <c r="N137" t="s">
        <v>40</v>
      </c>
      <c r="Q137" s="37"/>
      <c r="R137" s="37"/>
      <c r="S137" s="37"/>
      <c r="T137" s="37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94" t="s">
        <v>50</v>
      </c>
      <c r="AO137" s="94"/>
      <c r="AP137" s="28"/>
      <c r="AQ137" s="28"/>
      <c r="AR137" s="116" t="s">
        <v>21</v>
      </c>
      <c r="AS137" s="116" t="s">
        <v>86</v>
      </c>
      <c r="AT137" s="118" t="s">
        <v>87</v>
      </c>
      <c r="AU137" s="11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  <c r="BH137" s="28"/>
      <c r="BI137" s="28"/>
      <c r="BJ137" s="28"/>
      <c r="BK137" s="28"/>
      <c r="BL137" s="28"/>
      <c r="BM137" s="28"/>
      <c r="BN137" s="28"/>
      <c r="BO137" s="28"/>
      <c r="BP137" s="28"/>
      <c r="BQ137" s="28"/>
      <c r="BR137" s="28"/>
      <c r="BS137" s="28"/>
      <c r="BT137" s="28"/>
      <c r="BU137" s="28"/>
      <c r="BV137" s="28"/>
      <c r="BW137" s="28"/>
      <c r="BX137" s="28"/>
      <c r="BY137" s="28"/>
      <c r="BZ137" s="28"/>
      <c r="CA137" s="28"/>
      <c r="CB137" s="28"/>
      <c r="CC137" s="28"/>
      <c r="CD137" s="28"/>
      <c r="CE137" s="28"/>
      <c r="CF137" s="28"/>
    </row>
    <row r="138" spans="1:84" ht="15.75" customHeight="1">
      <c r="A138" s="42" t="s">
        <v>15</v>
      </c>
      <c r="B138" s="42">
        <v>5.28</v>
      </c>
      <c r="C138" s="42">
        <v>7.35</v>
      </c>
      <c r="D138" s="42">
        <v>7.62</v>
      </c>
      <c r="E138" s="42">
        <v>3.9</v>
      </c>
      <c r="F138" s="42">
        <f>SUM(B138:E138)</f>
        <v>24.15</v>
      </c>
      <c r="G138" s="42">
        <f>AVERAGE(B138:E138)</f>
        <v>6.0374999999999996</v>
      </c>
      <c r="I138" s="36" t="s">
        <v>5</v>
      </c>
      <c r="J138" s="36">
        <f>SUMSQ(B138:E142)-J137</f>
        <v>31.466579999999908</v>
      </c>
      <c r="Q138" s="37"/>
      <c r="R138" s="37"/>
      <c r="S138" s="37"/>
      <c r="T138" s="37"/>
      <c r="U138" s="28"/>
      <c r="V138" s="28"/>
      <c r="W138" s="28"/>
      <c r="X138" s="54" t="s">
        <v>15</v>
      </c>
      <c r="Y138" s="28">
        <f>G138</f>
        <v>6.0374999999999996</v>
      </c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69" t="s">
        <v>21</v>
      </c>
      <c r="AO138" s="59" t="s">
        <v>47</v>
      </c>
      <c r="AP138" s="28"/>
      <c r="AQ138" s="28"/>
      <c r="AR138" s="37" t="s">
        <v>15</v>
      </c>
      <c r="AS138" s="58">
        <v>6.0374999999999996</v>
      </c>
      <c r="AT138" s="37">
        <v>24</v>
      </c>
      <c r="AU138" s="37" t="s">
        <v>56</v>
      </c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  <c r="BJ138" s="28"/>
      <c r="BK138" s="28"/>
      <c r="BL138" s="28"/>
      <c r="BM138" s="28"/>
      <c r="BN138" s="28"/>
      <c r="BO138" s="28"/>
      <c r="BP138" s="28"/>
      <c r="BQ138" s="28"/>
      <c r="BR138" s="28"/>
      <c r="BS138" s="28"/>
      <c r="BT138" s="28"/>
      <c r="BU138" s="28"/>
      <c r="BV138" s="28"/>
      <c r="BW138" s="28"/>
      <c r="BX138" s="28"/>
      <c r="BY138" s="28"/>
      <c r="BZ138" s="28"/>
      <c r="CA138" s="28"/>
      <c r="CB138" s="28"/>
      <c r="CC138" s="28"/>
      <c r="CD138" s="28"/>
      <c r="CE138" s="28"/>
      <c r="CF138" s="28"/>
    </row>
    <row r="139" spans="1:84" ht="15.75" customHeight="1">
      <c r="A139" s="42" t="s">
        <v>16</v>
      </c>
      <c r="B139" s="42">
        <v>6.37</v>
      </c>
      <c r="C139" s="42">
        <v>3.39</v>
      </c>
      <c r="D139" s="42">
        <v>4.5199999999999996</v>
      </c>
      <c r="E139" s="42">
        <v>4.95</v>
      </c>
      <c r="F139" s="42">
        <f t="shared" ref="F139" si="8">SUM(B139:E139)</f>
        <v>19.23</v>
      </c>
      <c r="G139" s="42">
        <f t="shared" ref="G139:G142" si="9">AVERAGE(B139:E139)</f>
        <v>4.8075000000000001</v>
      </c>
      <c r="I139" s="36" t="s">
        <v>6</v>
      </c>
      <c r="J139" s="36">
        <f>(SUMSQ(B143:E143)/B146)-J137</f>
        <v>3.7276999999999134</v>
      </c>
      <c r="Q139" s="37"/>
      <c r="R139" s="37"/>
      <c r="S139" s="37"/>
      <c r="T139" s="37"/>
      <c r="U139" s="28"/>
      <c r="V139" s="28"/>
      <c r="W139" s="28"/>
      <c r="X139" s="54" t="s">
        <v>16</v>
      </c>
      <c r="Y139" s="28">
        <f t="shared" ref="Y139:Y142" si="10">G139</f>
        <v>4.8075000000000001</v>
      </c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12" t="s">
        <v>15</v>
      </c>
      <c r="AO139" s="58">
        <v>6.0374999999999996</v>
      </c>
      <c r="AP139" s="28"/>
      <c r="AQ139" s="28"/>
      <c r="AR139" s="37" t="s">
        <v>16</v>
      </c>
      <c r="AS139" s="58">
        <v>4.8075000000000001</v>
      </c>
      <c r="AT139" s="37">
        <v>11.25</v>
      </c>
      <c r="AU139" s="37" t="s">
        <v>34</v>
      </c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/>
      <c r="BH139" s="28"/>
      <c r="BI139" s="28"/>
      <c r="BJ139" s="28"/>
      <c r="BK139" s="28"/>
      <c r="BL139" s="28"/>
      <c r="BM139" s="28"/>
      <c r="BN139" s="28"/>
      <c r="BO139" s="28"/>
      <c r="BP139" s="28"/>
      <c r="BQ139" s="28"/>
      <c r="BR139" s="28"/>
      <c r="BS139" s="28"/>
      <c r="BT139" s="28"/>
      <c r="BU139" s="28"/>
      <c r="BV139" s="28"/>
      <c r="BW139" s="28"/>
      <c r="BX139" s="28"/>
      <c r="BY139" s="28"/>
      <c r="BZ139" s="28"/>
      <c r="CA139" s="28"/>
      <c r="CB139" s="28"/>
      <c r="CC139" s="28"/>
      <c r="CD139" s="28"/>
      <c r="CE139" s="28"/>
      <c r="CF139" s="28"/>
    </row>
    <row r="140" spans="1:84" ht="15.75" customHeight="1">
      <c r="A140" s="42" t="s">
        <v>17</v>
      </c>
      <c r="B140" s="42">
        <v>6.29</v>
      </c>
      <c r="C140" s="42">
        <v>4.78</v>
      </c>
      <c r="D140" s="42">
        <v>7.61</v>
      </c>
      <c r="E140" s="42">
        <v>3.4</v>
      </c>
      <c r="F140" s="42">
        <f>SUM(B140:E140)</f>
        <v>22.08</v>
      </c>
      <c r="G140" s="42">
        <f t="shared" si="9"/>
        <v>5.52</v>
      </c>
      <c r="I140" s="36" t="s">
        <v>23</v>
      </c>
      <c r="J140" s="36">
        <f>(SUMSQ(F138:F142)/B147)-J137</f>
        <v>6.0606799999998202</v>
      </c>
      <c r="Q140" s="37"/>
      <c r="R140" s="37"/>
      <c r="S140" s="37"/>
      <c r="T140" s="37"/>
      <c r="U140" s="28"/>
      <c r="V140" s="28"/>
      <c r="W140" s="28"/>
      <c r="X140" s="54" t="s">
        <v>17</v>
      </c>
      <c r="Y140" s="28">
        <f t="shared" si="10"/>
        <v>5.52</v>
      </c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57" t="s">
        <v>16</v>
      </c>
      <c r="AO140" s="58">
        <v>4.8075000000000001</v>
      </c>
      <c r="AP140" s="28"/>
      <c r="AQ140" s="28"/>
      <c r="AR140" s="37" t="s">
        <v>17</v>
      </c>
      <c r="AS140" s="58">
        <v>5.52</v>
      </c>
      <c r="AT140" s="37">
        <v>26</v>
      </c>
      <c r="AU140" s="37" t="s">
        <v>35</v>
      </c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/>
      <c r="BH140" s="28"/>
      <c r="BI140" s="28"/>
      <c r="BJ140" s="28"/>
      <c r="BK140" s="28"/>
      <c r="BL140" s="28"/>
      <c r="BM140" s="28"/>
      <c r="BN140" s="28"/>
      <c r="BO140" s="28"/>
      <c r="BP140" s="28"/>
      <c r="BQ140" s="28"/>
      <c r="BR140" s="28"/>
      <c r="BS140" s="28"/>
      <c r="BT140" s="28"/>
      <c r="BU140" s="28"/>
      <c r="BV140" s="28"/>
      <c r="BW140" s="28"/>
      <c r="BX140" s="28"/>
      <c r="BY140" s="28"/>
      <c r="BZ140" s="28"/>
      <c r="CA140" s="28"/>
      <c r="CB140" s="28"/>
      <c r="CC140" s="28"/>
      <c r="CD140" s="28"/>
      <c r="CE140" s="28"/>
      <c r="CF140" s="28"/>
    </row>
    <row r="141" spans="1:84" ht="15.75" customHeight="1">
      <c r="A141" s="42" t="s">
        <v>18</v>
      </c>
      <c r="B141" s="42">
        <v>4.5199999999999996</v>
      </c>
      <c r="C141" s="42">
        <v>4.8899999999999997</v>
      </c>
      <c r="D141" s="42">
        <v>4.03</v>
      </c>
      <c r="E141" s="42">
        <v>4.59</v>
      </c>
      <c r="F141" s="42">
        <f>SUM(B141:E141)</f>
        <v>18.03</v>
      </c>
      <c r="G141" s="42">
        <f>AVERAGE(B141:E141)</f>
        <v>4.5075000000000003</v>
      </c>
      <c r="I141" s="36" t="s">
        <v>7</v>
      </c>
      <c r="J141" s="36">
        <f>J138-J139-J140</f>
        <v>21.678200000000174</v>
      </c>
      <c r="Q141" s="37"/>
      <c r="R141" s="37"/>
      <c r="S141" s="37"/>
      <c r="T141" s="37"/>
      <c r="U141" s="28"/>
      <c r="V141" s="28"/>
      <c r="W141" s="28"/>
      <c r="X141" s="54" t="s">
        <v>18</v>
      </c>
      <c r="Y141" s="28">
        <f t="shared" si="10"/>
        <v>4.5075000000000003</v>
      </c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57" t="s">
        <v>17</v>
      </c>
      <c r="AO141" s="58">
        <v>5.52</v>
      </c>
      <c r="AP141" s="28"/>
      <c r="AQ141" s="28"/>
      <c r="AR141" s="37" t="s">
        <v>18</v>
      </c>
      <c r="AS141" s="58">
        <v>4.5075000000000003</v>
      </c>
      <c r="AT141" s="37">
        <v>12.25</v>
      </c>
      <c r="AU141" s="37" t="s">
        <v>56</v>
      </c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  <c r="BH141" s="28"/>
      <c r="BI141" s="28"/>
      <c r="BJ141" s="28"/>
      <c r="BK141" s="28"/>
      <c r="BL141" s="28"/>
      <c r="BM141" s="28"/>
      <c r="BN141" s="28"/>
      <c r="BO141" s="28"/>
      <c r="BP141" s="28"/>
      <c r="BQ141" s="28"/>
      <c r="BR141" s="28"/>
      <c r="BS141" s="28"/>
      <c r="BT141" s="28"/>
      <c r="BU141" s="28"/>
      <c r="BV141" s="28"/>
      <c r="BW141" s="28"/>
      <c r="BX141" s="28"/>
      <c r="BY141" s="28"/>
      <c r="BZ141" s="28"/>
      <c r="CA141" s="28"/>
      <c r="CB141" s="28"/>
      <c r="CC141" s="28"/>
      <c r="CD141" s="28"/>
      <c r="CE141" s="28"/>
      <c r="CF141" s="28"/>
    </row>
    <row r="142" spans="1:84" s="27" customFormat="1" ht="15.75">
      <c r="A142" s="42" t="s">
        <v>19</v>
      </c>
      <c r="B142" s="42">
        <v>4.88</v>
      </c>
      <c r="C142" s="42">
        <v>5.76</v>
      </c>
      <c r="D142" s="42">
        <v>5.23</v>
      </c>
      <c r="E142" s="42">
        <v>6.26</v>
      </c>
      <c r="F142" s="42">
        <f>SUM(B142:E142)</f>
        <v>22.130000000000003</v>
      </c>
      <c r="G142" s="42">
        <f t="shared" si="9"/>
        <v>5.5325000000000006</v>
      </c>
      <c r="H142"/>
      <c r="I142"/>
      <c r="J142"/>
      <c r="K142"/>
      <c r="L142"/>
      <c r="M142"/>
      <c r="N142"/>
      <c r="O142"/>
      <c r="P142"/>
      <c r="Q142" s="37"/>
      <c r="R142" s="37"/>
      <c r="S142" s="37"/>
      <c r="T142" s="37"/>
      <c r="U142" s="28"/>
      <c r="V142" s="28"/>
      <c r="W142" s="28"/>
      <c r="X142" s="54" t="s">
        <v>19</v>
      </c>
      <c r="Y142" s="28">
        <f t="shared" si="10"/>
        <v>5.5325000000000006</v>
      </c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57" t="s">
        <v>18</v>
      </c>
      <c r="AO142" s="58">
        <v>4.5075000000000003</v>
      </c>
      <c r="AP142" s="28"/>
      <c r="AQ142" s="28"/>
      <c r="AR142" s="37" t="s">
        <v>19</v>
      </c>
      <c r="AS142" s="58">
        <v>5.5325000000000006</v>
      </c>
      <c r="AT142" s="37">
        <v>19.5</v>
      </c>
      <c r="AU142" s="37" t="s">
        <v>56</v>
      </c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/>
      <c r="BH142" s="28"/>
      <c r="BI142" s="28"/>
      <c r="BJ142" s="28"/>
      <c r="BK142" s="28"/>
      <c r="BL142" s="28"/>
      <c r="BM142" s="28"/>
      <c r="BN142" s="28"/>
      <c r="BO142" s="28"/>
      <c r="BP142" s="28"/>
      <c r="BQ142" s="28"/>
      <c r="BR142" s="28"/>
      <c r="BS142" s="28"/>
      <c r="BT142" s="28"/>
      <c r="BU142" s="28"/>
      <c r="BV142" s="28"/>
      <c r="BW142" s="28"/>
      <c r="BX142" s="28"/>
      <c r="BY142" s="28"/>
      <c r="BZ142" s="28"/>
      <c r="CA142" s="28"/>
      <c r="CB142" s="28"/>
      <c r="CC142" s="28"/>
      <c r="CD142" s="28"/>
      <c r="CE142" s="28"/>
      <c r="CF142" s="28"/>
    </row>
    <row r="143" spans="1:84" ht="15.75">
      <c r="A143" s="42" t="s">
        <v>3</v>
      </c>
      <c r="B143" s="42">
        <f>SUM(B138:B142)</f>
        <v>27.34</v>
      </c>
      <c r="C143" s="42">
        <f t="shared" ref="C143:D143" si="11">SUM(C138:C142)</f>
        <v>26.17</v>
      </c>
      <c r="D143" s="42">
        <f t="shared" si="11"/>
        <v>29.01</v>
      </c>
      <c r="E143" s="42">
        <f>SUM(E138:E142)</f>
        <v>23.1</v>
      </c>
      <c r="F143" s="34">
        <f>SUM(F138:F142)</f>
        <v>105.62</v>
      </c>
      <c r="G143" s="25"/>
      <c r="Q143" s="37"/>
      <c r="R143" s="37"/>
      <c r="S143" s="37"/>
      <c r="T143" s="37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70" t="s">
        <v>19</v>
      </c>
      <c r="AO143" s="58">
        <v>5.5325000000000006</v>
      </c>
      <c r="AP143" s="28"/>
      <c r="AQ143" s="28"/>
      <c r="AR143" s="116" t="s">
        <v>31</v>
      </c>
      <c r="AS143" s="116" t="s">
        <v>46</v>
      </c>
      <c r="AT143" s="118">
        <v>14.6</v>
      </c>
      <c r="AU143" s="11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/>
      <c r="BH143" s="28"/>
      <c r="BI143" s="28"/>
      <c r="BJ143" s="28"/>
      <c r="BK143" s="28"/>
      <c r="BL143" s="28"/>
      <c r="BM143" s="28"/>
      <c r="BN143" s="28"/>
      <c r="BO143" s="28"/>
      <c r="BP143" s="28"/>
      <c r="BQ143" s="28"/>
      <c r="BR143" s="28"/>
      <c r="BS143" s="28"/>
      <c r="BT143" s="28"/>
      <c r="BU143" s="28"/>
      <c r="BV143" s="28"/>
      <c r="BW143" s="28"/>
      <c r="BX143" s="28"/>
      <c r="BY143" s="28"/>
      <c r="BZ143" s="28"/>
      <c r="CA143" s="28"/>
      <c r="CB143" s="28"/>
      <c r="CC143" s="28"/>
      <c r="CD143" s="28"/>
      <c r="CE143" s="28"/>
      <c r="CF143" s="28"/>
    </row>
    <row r="144" spans="1:84" ht="15.75">
      <c r="Q144" s="37"/>
      <c r="R144" s="37"/>
      <c r="S144" s="37"/>
      <c r="T144" s="37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59" t="s">
        <v>31</v>
      </c>
      <c r="AO144" s="65" t="s">
        <v>46</v>
      </c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28"/>
      <c r="BG144" s="28"/>
      <c r="BH144" s="28"/>
      <c r="BI144" s="28"/>
      <c r="BJ144" s="28"/>
      <c r="BK144" s="28"/>
      <c r="BL144" s="28"/>
      <c r="BM144" s="28"/>
      <c r="BN144" s="28"/>
      <c r="BO144" s="28"/>
      <c r="BP144" s="28"/>
      <c r="BQ144" s="28"/>
      <c r="BR144" s="28"/>
      <c r="BS144" s="28"/>
      <c r="BT144" s="28"/>
      <c r="BU144" s="28"/>
      <c r="BV144" s="28"/>
      <c r="BW144" s="28"/>
      <c r="BX144" s="28"/>
      <c r="BY144" s="28"/>
      <c r="BZ144" s="28"/>
      <c r="CA144" s="28"/>
      <c r="CB144" s="28"/>
      <c r="CC144" s="28"/>
      <c r="CD144" s="28"/>
      <c r="CE144" s="28"/>
      <c r="CF144" s="28"/>
    </row>
    <row r="145" spans="1:84" ht="15.75" customHeight="1">
      <c r="Q145" s="37"/>
      <c r="R145" s="37"/>
      <c r="S145" s="37"/>
      <c r="T145" s="37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28"/>
      <c r="BG145" s="28"/>
      <c r="BH145" s="28"/>
      <c r="BI145" s="28"/>
      <c r="BJ145" s="28"/>
      <c r="BK145" s="28"/>
      <c r="BL145" s="28"/>
      <c r="BM145" s="28"/>
      <c r="BN145" s="28"/>
      <c r="BO145" s="28"/>
      <c r="BP145" s="28"/>
      <c r="BQ145" s="28"/>
      <c r="BR145" s="28"/>
      <c r="BS145" s="28"/>
      <c r="BT145" s="28"/>
      <c r="BU145" s="28"/>
      <c r="BV145" s="28"/>
      <c r="BW145" s="28"/>
      <c r="BX145" s="28"/>
      <c r="BY145" s="28"/>
      <c r="BZ145" s="28"/>
      <c r="CA145" s="28"/>
      <c r="CB145" s="28"/>
      <c r="CC145" s="28"/>
      <c r="CD145" s="28"/>
      <c r="CE145" s="28"/>
      <c r="CF145" s="28"/>
    </row>
    <row r="146" spans="1:84" ht="15.75" customHeight="1">
      <c r="A146" s="22" t="s">
        <v>21</v>
      </c>
      <c r="B146">
        <v>5</v>
      </c>
      <c r="Q146" s="37"/>
      <c r="R146" s="37"/>
      <c r="S146" s="37"/>
      <c r="T146" s="37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/>
      <c r="BH146" s="28"/>
      <c r="BI146" s="28"/>
      <c r="BJ146" s="28"/>
      <c r="BK146" s="28"/>
      <c r="BL146" s="28"/>
      <c r="BM146" s="28"/>
      <c r="BN146" s="28"/>
      <c r="BO146" s="28"/>
      <c r="BP146" s="28"/>
      <c r="BQ146" s="28"/>
      <c r="BR146" s="28"/>
      <c r="BS146" s="28"/>
      <c r="BT146" s="28"/>
      <c r="BU146" s="28"/>
      <c r="BV146" s="28"/>
      <c r="BW146" s="28"/>
      <c r="BX146" s="28"/>
      <c r="BY146" s="28"/>
      <c r="BZ146" s="28"/>
      <c r="CA146" s="28"/>
      <c r="CB146" s="28"/>
      <c r="CC146" s="28"/>
      <c r="CD146" s="28"/>
      <c r="CE146" s="28"/>
      <c r="CF146" s="28"/>
    </row>
    <row r="147" spans="1:84" ht="15.75" customHeight="1">
      <c r="A147" s="22" t="s">
        <v>22</v>
      </c>
      <c r="B147">
        <v>4</v>
      </c>
      <c r="H147" s="110" t="s">
        <v>8</v>
      </c>
      <c r="I147" s="110" t="s">
        <v>9</v>
      </c>
      <c r="J147" s="110" t="s">
        <v>10</v>
      </c>
      <c r="K147" s="110" t="s">
        <v>11</v>
      </c>
      <c r="L147" s="110" t="s">
        <v>24</v>
      </c>
      <c r="M147" s="110" t="s">
        <v>25</v>
      </c>
      <c r="N147" s="110"/>
      <c r="O147" s="110" t="s">
        <v>26</v>
      </c>
      <c r="Q147" s="37"/>
      <c r="R147" s="37"/>
      <c r="S147" s="37"/>
      <c r="T147" s="37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/>
      <c r="BH147" s="28"/>
      <c r="BI147" s="28"/>
      <c r="BJ147" s="28"/>
      <c r="BK147" s="28"/>
      <c r="BL147" s="28"/>
      <c r="BM147" s="28"/>
      <c r="BN147" s="28"/>
      <c r="BO147" s="28"/>
      <c r="BP147" s="28"/>
      <c r="BQ147" s="28"/>
      <c r="BR147" s="28"/>
      <c r="BS147" s="28"/>
      <c r="BT147" s="28"/>
      <c r="BU147" s="28"/>
      <c r="BV147" s="28"/>
      <c r="BW147" s="28"/>
      <c r="BX147" s="28"/>
      <c r="BY147" s="28"/>
      <c r="BZ147" s="28"/>
      <c r="CA147" s="28"/>
      <c r="CB147" s="28"/>
      <c r="CC147" s="28"/>
      <c r="CD147" s="28"/>
      <c r="CE147" s="28"/>
      <c r="CF147" s="28"/>
    </row>
    <row r="148" spans="1:84" ht="15.75" customHeight="1">
      <c r="H148" s="110"/>
      <c r="I148" s="110"/>
      <c r="J148" s="110"/>
      <c r="K148" s="110"/>
      <c r="L148" s="110"/>
      <c r="M148" s="5">
        <v>0.05</v>
      </c>
      <c r="N148" s="5">
        <v>0.01</v>
      </c>
      <c r="O148" s="110"/>
      <c r="Q148" s="42" t="s">
        <v>29</v>
      </c>
      <c r="R148" s="42" t="s">
        <v>30</v>
      </c>
      <c r="S148" s="42" t="s">
        <v>31</v>
      </c>
      <c r="T148" s="17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28"/>
      <c r="BG148" s="28"/>
      <c r="BH148" s="28"/>
      <c r="BI148" s="28"/>
      <c r="BJ148" s="28"/>
      <c r="BK148" s="28"/>
      <c r="BL148" s="28"/>
      <c r="BM148" s="28"/>
      <c r="BN148" s="28"/>
      <c r="BO148" s="28"/>
      <c r="BP148" s="28"/>
      <c r="BQ148" s="28"/>
      <c r="BR148" s="28"/>
      <c r="BS148" s="28"/>
      <c r="BT148" s="28"/>
      <c r="BU148" s="28"/>
      <c r="BV148" s="28"/>
      <c r="BW148" s="28"/>
      <c r="BX148" s="28"/>
      <c r="BY148" s="28"/>
      <c r="BZ148" s="28"/>
      <c r="CA148" s="28"/>
      <c r="CB148" s="28"/>
      <c r="CC148" s="28"/>
      <c r="CD148" s="28"/>
      <c r="CE148" s="28"/>
      <c r="CF148" s="28"/>
    </row>
    <row r="149" spans="1:84" ht="15.75" customHeight="1">
      <c r="H149" s="42" t="s">
        <v>27</v>
      </c>
      <c r="I149" s="42">
        <f>B147-1</f>
        <v>3</v>
      </c>
      <c r="J149" s="42">
        <f>J139</f>
        <v>3.7276999999999134</v>
      </c>
      <c r="K149" s="42">
        <f>J149/I149</f>
        <v>1.2425666666666377</v>
      </c>
      <c r="L149" s="42">
        <f>K149/K151</f>
        <v>0.68782463488663881</v>
      </c>
      <c r="M149" s="42">
        <f>FINV(M148,I149,I151)</f>
        <v>3.4902948206546531</v>
      </c>
      <c r="N149" s="42">
        <f>FINV(N148,I149,I151)</f>
        <v>5.9525446831591751</v>
      </c>
      <c r="O149" s="42" t="str">
        <f>IF(L149&lt;M149,"TN",IF(L149&lt;N149,"*","**"))</f>
        <v>TN</v>
      </c>
      <c r="Q149" s="42">
        <f>SQRT(K151/B147)</f>
        <v>0.6720336053105308</v>
      </c>
      <c r="R149" s="42">
        <v>4.51</v>
      </c>
      <c r="S149" s="42">
        <f>Q149*R149</f>
        <v>3.0308715599504938</v>
      </c>
      <c r="T149" s="17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28"/>
      <c r="BB149" s="28"/>
      <c r="BC149" s="28"/>
      <c r="BD149" s="28"/>
      <c r="BE149" s="28"/>
      <c r="BF149" s="28"/>
      <c r="BG149" s="28"/>
      <c r="BH149" s="28"/>
      <c r="BI149" s="28"/>
      <c r="BJ149" s="28"/>
      <c r="BK149" s="28"/>
      <c r="BL149" s="28"/>
      <c r="BM149" s="28"/>
      <c r="BN149" s="28"/>
      <c r="BO149" s="28"/>
      <c r="BP149" s="28"/>
      <c r="BQ149" s="28"/>
      <c r="BR149" s="28"/>
      <c r="BS149" s="28"/>
      <c r="BT149" s="28"/>
      <c r="BU149" s="28"/>
      <c r="BV149" s="28"/>
      <c r="BW149" s="28"/>
      <c r="BX149" s="28"/>
      <c r="BY149" s="28"/>
      <c r="BZ149" s="28"/>
      <c r="CA149" s="28"/>
      <c r="CB149" s="28"/>
      <c r="CC149" s="28"/>
      <c r="CD149" s="28"/>
      <c r="CE149" s="28"/>
      <c r="CF149" s="28"/>
    </row>
    <row r="150" spans="1:84" ht="15.75" customHeight="1">
      <c r="H150" s="42" t="s">
        <v>21</v>
      </c>
      <c r="I150" s="42">
        <f>B146-1</f>
        <v>4</v>
      </c>
      <c r="J150" s="42">
        <f>J140</f>
        <v>6.0606799999998202</v>
      </c>
      <c r="K150" s="42">
        <f>J150/I150</f>
        <v>1.5151699999999551</v>
      </c>
      <c r="L150" s="42">
        <f>K150/K151</f>
        <v>0.83872461735749804</v>
      </c>
      <c r="M150" s="42">
        <f>FINV(M148,I150,I151)</f>
        <v>3.2591667269802373</v>
      </c>
      <c r="N150" s="42">
        <f>FINV(N148,I150,I151)</f>
        <v>5.4119514345743891</v>
      </c>
      <c r="O150" s="42" t="str">
        <f>IF(L150&lt;M150,"TN",IF(L150&lt;N150,"*","**"))</f>
        <v>TN</v>
      </c>
      <c r="Q150" s="17"/>
      <c r="R150" s="17"/>
      <c r="S150" s="17"/>
      <c r="T150" s="17"/>
      <c r="U150" s="28"/>
      <c r="V150" s="28"/>
      <c r="W150" s="28"/>
      <c r="X150" s="28"/>
      <c r="Y150" s="28"/>
      <c r="Z150" s="28"/>
      <c r="AA150" s="28"/>
      <c r="AB150" s="28"/>
      <c r="AC150" s="49"/>
      <c r="AD150" s="49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28"/>
      <c r="BB150" s="28"/>
      <c r="BC150" s="28"/>
      <c r="BD150" s="28"/>
      <c r="BE150" s="28"/>
      <c r="BF150" s="28"/>
      <c r="BG150" s="28"/>
      <c r="BH150" s="28"/>
      <c r="BI150" s="28"/>
      <c r="BJ150" s="28"/>
      <c r="BK150" s="28"/>
      <c r="BL150" s="28"/>
      <c r="BM150" s="28"/>
      <c r="BN150" s="28"/>
      <c r="BO150" s="28"/>
      <c r="BP150" s="28"/>
      <c r="BQ150" s="28"/>
      <c r="BR150" s="28"/>
      <c r="BS150" s="28"/>
      <c r="BT150" s="28"/>
      <c r="BU150" s="28"/>
      <c r="BV150" s="28"/>
      <c r="BW150" s="28"/>
      <c r="BX150" s="28"/>
      <c r="BY150" s="28"/>
      <c r="BZ150" s="28"/>
      <c r="CA150" s="28"/>
      <c r="CB150" s="28"/>
      <c r="CC150" s="28"/>
      <c r="CD150" s="28"/>
      <c r="CE150" s="28"/>
      <c r="CF150" s="28"/>
    </row>
    <row r="151" spans="1:84" ht="15.75" customHeight="1">
      <c r="H151" s="42" t="s">
        <v>28</v>
      </c>
      <c r="I151" s="42">
        <f>I149*I150</f>
        <v>12</v>
      </c>
      <c r="J151" s="42">
        <f>J141</f>
        <v>21.678200000000174</v>
      </c>
      <c r="K151" s="42">
        <f>J151/I151</f>
        <v>1.8065166666666812</v>
      </c>
      <c r="L151" s="77"/>
      <c r="M151" s="77"/>
      <c r="N151" s="77"/>
      <c r="O151" s="77"/>
      <c r="Q151" s="42" t="s">
        <v>21</v>
      </c>
      <c r="R151" s="42" t="s">
        <v>20</v>
      </c>
      <c r="S151" s="42" t="s">
        <v>32</v>
      </c>
      <c r="T151" s="42" t="s">
        <v>33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/>
      <c r="BH151" s="28"/>
      <c r="BI151" s="28"/>
      <c r="BJ151" s="28"/>
      <c r="BK151" s="28"/>
      <c r="BL151" s="28"/>
      <c r="BM151" s="28"/>
      <c r="BN151" s="28"/>
      <c r="BO151" s="28"/>
      <c r="BP151" s="28"/>
      <c r="BQ151" s="28"/>
      <c r="BR151" s="28"/>
      <c r="BS151" s="28"/>
      <c r="BT151" s="28"/>
      <c r="BU151" s="28"/>
      <c r="BV151" s="28"/>
      <c r="BW151" s="28"/>
      <c r="BX151" s="28"/>
      <c r="BY151" s="28"/>
      <c r="BZ151" s="28"/>
      <c r="CA151" s="28"/>
      <c r="CB151" s="28"/>
      <c r="CC151" s="28"/>
      <c r="CD151" s="28"/>
      <c r="CE151" s="28"/>
      <c r="CF151" s="28"/>
    </row>
    <row r="152" spans="1:84" ht="15.75" customHeight="1">
      <c r="H152" s="42" t="s">
        <v>3</v>
      </c>
      <c r="I152" s="42">
        <f>SUM(I149:I151)</f>
        <v>19</v>
      </c>
      <c r="J152" s="42">
        <f>J138</f>
        <v>31.466579999999908</v>
      </c>
      <c r="K152" s="77"/>
      <c r="L152" s="77"/>
      <c r="M152" s="77"/>
      <c r="N152" s="77"/>
      <c r="O152" s="77"/>
      <c r="Q152" s="42" t="s">
        <v>18</v>
      </c>
      <c r="R152" s="42">
        <v>4.5075000000000003</v>
      </c>
      <c r="S152" s="42">
        <f>R152+S149</f>
        <v>7.5383715599504946</v>
      </c>
      <c r="T152" s="79" t="s">
        <v>34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28"/>
      <c r="BB152" s="28"/>
      <c r="BC152" s="28"/>
      <c r="BD152" s="28"/>
      <c r="BE152" s="28"/>
      <c r="BF152" s="28"/>
      <c r="BG152" s="28"/>
      <c r="BH152" s="28"/>
      <c r="BI152" s="28"/>
      <c r="BJ152" s="28"/>
      <c r="BK152" s="28"/>
      <c r="BL152" s="28"/>
      <c r="BM152" s="28"/>
      <c r="BN152" s="28"/>
      <c r="BO152" s="28"/>
      <c r="BP152" s="28"/>
      <c r="BQ152" s="28"/>
      <c r="BR152" s="28"/>
      <c r="BS152" s="28"/>
      <c r="BT152" s="28"/>
      <c r="BU152" s="28"/>
      <c r="BV152" s="28"/>
      <c r="BW152" s="28"/>
      <c r="BX152" s="28"/>
      <c r="BY152" s="28"/>
      <c r="BZ152" s="28"/>
      <c r="CA152" s="28"/>
      <c r="CB152" s="28"/>
      <c r="CC152" s="28"/>
      <c r="CD152" s="28"/>
      <c r="CE152" s="28"/>
      <c r="CF152" s="28"/>
    </row>
    <row r="153" spans="1:84" ht="15.75" customHeight="1">
      <c r="H153" s="35"/>
      <c r="I153" s="35"/>
      <c r="J153" s="35"/>
      <c r="K153" s="35"/>
      <c r="L153" s="35"/>
      <c r="M153" s="35"/>
      <c r="N153" s="35"/>
      <c r="O153" s="35"/>
      <c r="Q153" s="42" t="s">
        <v>16</v>
      </c>
      <c r="R153" s="42">
        <v>4.8075000000000001</v>
      </c>
      <c r="S153" s="42">
        <f>R153+S149</f>
        <v>7.8383715599504935</v>
      </c>
      <c r="T153" s="79" t="s">
        <v>34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28"/>
      <c r="BB153" s="28"/>
      <c r="BC153" s="28"/>
      <c r="BD153" s="28"/>
      <c r="BE153" s="28"/>
      <c r="BF153" s="28"/>
      <c r="BG153" s="28"/>
      <c r="BH153" s="28"/>
      <c r="BI153" s="28"/>
      <c r="BJ153" s="28"/>
      <c r="BK153" s="28"/>
      <c r="BL153" s="28"/>
      <c r="BM153" s="28"/>
      <c r="BN153" s="28"/>
      <c r="BO153" s="28"/>
      <c r="BP153" s="28"/>
      <c r="BQ153" s="28"/>
      <c r="BR153" s="28"/>
      <c r="BS153" s="28"/>
      <c r="BT153" s="28"/>
      <c r="BU153" s="28"/>
      <c r="BV153" s="28"/>
      <c r="BW153" s="28"/>
      <c r="BX153" s="28"/>
      <c r="BY153" s="28"/>
      <c r="BZ153" s="28"/>
      <c r="CA153" s="28"/>
      <c r="CB153" s="28"/>
      <c r="CC153" s="28"/>
      <c r="CD153" s="28"/>
      <c r="CE153" s="28"/>
      <c r="CF153" s="28"/>
    </row>
    <row r="154" spans="1:84" ht="15.75" customHeight="1">
      <c r="Q154" s="42" t="s">
        <v>17</v>
      </c>
      <c r="R154" s="42">
        <v>5.52</v>
      </c>
      <c r="S154" s="42">
        <f>R154+S149</f>
        <v>8.5508715599504939</v>
      </c>
      <c r="T154" s="79" t="s">
        <v>34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  <c r="BH154" s="28"/>
      <c r="BI154" s="28"/>
      <c r="BJ154" s="28"/>
      <c r="BK154" s="28"/>
      <c r="BL154" s="28"/>
      <c r="BM154" s="28"/>
      <c r="BN154" s="28"/>
      <c r="BO154" s="28"/>
      <c r="BP154" s="28"/>
      <c r="BQ154" s="28"/>
      <c r="BR154" s="28"/>
      <c r="BS154" s="28"/>
      <c r="BT154" s="28"/>
      <c r="BU154" s="28"/>
      <c r="BV154" s="28"/>
      <c r="BW154" s="28"/>
      <c r="BX154" s="28"/>
      <c r="BY154" s="28"/>
      <c r="BZ154" s="28"/>
      <c r="CA154" s="28"/>
      <c r="CB154" s="28"/>
      <c r="CC154" s="28"/>
      <c r="CD154" s="28"/>
      <c r="CE154" s="28"/>
      <c r="CF154" s="28"/>
    </row>
    <row r="155" spans="1:84" ht="15.75" customHeight="1">
      <c r="Q155" s="42" t="s">
        <v>19</v>
      </c>
      <c r="R155" s="42">
        <v>5.5325000000000006</v>
      </c>
      <c r="S155" s="42">
        <f>R155+S149</f>
        <v>8.5633715599504949</v>
      </c>
      <c r="T155" s="79" t="s">
        <v>34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  <c r="BC155" s="28"/>
      <c r="BD155" s="28"/>
      <c r="BE155" s="28"/>
      <c r="BF155" s="28"/>
      <c r="BG155" s="28"/>
      <c r="BH155" s="28"/>
      <c r="BI155" s="28"/>
      <c r="BJ155" s="28"/>
      <c r="BK155" s="28"/>
      <c r="BL155" s="28"/>
      <c r="BM155" s="28"/>
      <c r="BN155" s="28"/>
      <c r="BO155" s="28"/>
      <c r="BP155" s="28"/>
      <c r="BQ155" s="28"/>
      <c r="BR155" s="28"/>
      <c r="BS155" s="28"/>
      <c r="BT155" s="28"/>
      <c r="BU155" s="28"/>
      <c r="BV155" s="28"/>
      <c r="BW155" s="28"/>
      <c r="BX155" s="28"/>
      <c r="BY155" s="28"/>
      <c r="BZ155" s="28"/>
      <c r="CA155" s="28"/>
      <c r="CB155" s="28"/>
      <c r="CC155" s="28"/>
      <c r="CD155" s="28"/>
      <c r="CE155" s="28"/>
      <c r="CF155" s="28"/>
    </row>
    <row r="156" spans="1:84" ht="15.75" customHeight="1">
      <c r="Q156" s="42" t="s">
        <v>15</v>
      </c>
      <c r="R156" s="42">
        <v>6.0374999999999996</v>
      </c>
      <c r="S156" s="42">
        <f>R156+S149</f>
        <v>9.0683715599504939</v>
      </c>
      <c r="T156" s="79" t="s">
        <v>34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/>
      <c r="BH156" s="28"/>
      <c r="BI156" s="28"/>
      <c r="BJ156" s="28"/>
      <c r="BK156" s="28"/>
      <c r="BL156" s="28"/>
      <c r="BM156" s="28"/>
      <c r="BN156" s="28"/>
      <c r="BO156" s="28"/>
      <c r="BP156" s="28"/>
      <c r="BQ156" s="28"/>
      <c r="BR156" s="28"/>
      <c r="BS156" s="28"/>
      <c r="BT156" s="28"/>
      <c r="BU156" s="28"/>
      <c r="BV156" s="28"/>
      <c r="BW156" s="28"/>
      <c r="BX156" s="28"/>
      <c r="BY156" s="28"/>
      <c r="BZ156" s="28"/>
      <c r="CA156" s="28"/>
      <c r="CB156" s="28"/>
      <c r="CC156" s="28"/>
      <c r="CD156" s="28"/>
      <c r="CE156" s="28"/>
      <c r="CF156" s="28"/>
    </row>
    <row r="157" spans="1:84" ht="15.75" customHeight="1">
      <c r="Q157" s="17"/>
      <c r="R157" s="17"/>
      <c r="S157" s="17"/>
      <c r="T157" s="17"/>
      <c r="U157" s="28"/>
      <c r="V157" s="28"/>
      <c r="W157" s="49"/>
      <c r="X157" s="49"/>
      <c r="Y157" s="49"/>
      <c r="Z157" s="49"/>
      <c r="AA157" s="49"/>
      <c r="AB157" s="49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  <c r="BJ157" s="28"/>
      <c r="BK157" s="28"/>
      <c r="BL157" s="28"/>
      <c r="BM157" s="28"/>
      <c r="BN157" s="28"/>
      <c r="BO157" s="28"/>
      <c r="BP157" s="28"/>
      <c r="BQ157" s="28"/>
      <c r="BR157" s="28"/>
      <c r="BS157" s="28"/>
      <c r="BT157" s="28"/>
      <c r="BU157" s="28"/>
      <c r="BV157" s="28"/>
      <c r="BW157" s="28"/>
      <c r="BX157" s="28"/>
      <c r="BY157" s="28"/>
      <c r="BZ157" s="28"/>
      <c r="CA157" s="28"/>
      <c r="CB157" s="28"/>
      <c r="CC157" s="28"/>
      <c r="CD157" s="28"/>
      <c r="CE157" s="28"/>
      <c r="CF157" s="28"/>
    </row>
    <row r="158" spans="1:84" ht="15.75" customHeight="1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28"/>
      <c r="X158" s="28"/>
      <c r="Y158" s="28"/>
      <c r="Z158" s="28"/>
      <c r="AA158" s="28"/>
      <c r="AB158" s="28"/>
      <c r="AC158" s="28"/>
      <c r="AD158" s="28"/>
      <c r="AE158" s="49"/>
      <c r="AF158" s="49"/>
      <c r="AG158" s="49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  <c r="BJ158" s="28"/>
      <c r="BK158" s="28"/>
      <c r="BL158" s="28"/>
      <c r="BM158" s="28"/>
      <c r="BN158" s="28"/>
      <c r="BO158" s="28"/>
      <c r="BP158" s="28"/>
      <c r="BQ158" s="28"/>
      <c r="BR158" s="28"/>
      <c r="BS158" s="28"/>
      <c r="BT158" s="28"/>
      <c r="BU158" s="28"/>
      <c r="BV158" s="28"/>
      <c r="BW158" s="28"/>
      <c r="BX158" s="28"/>
      <c r="BY158" s="28"/>
      <c r="BZ158" s="28"/>
      <c r="CA158" s="28"/>
      <c r="CB158" s="28"/>
      <c r="CC158" s="28"/>
      <c r="CD158" s="28"/>
      <c r="CE158" s="28"/>
      <c r="CF158" s="28"/>
    </row>
    <row r="159" spans="1:84" ht="15.75" customHeight="1">
      <c r="A159" s="110" t="s">
        <v>21</v>
      </c>
      <c r="B159" s="110" t="s">
        <v>22</v>
      </c>
      <c r="C159" s="110"/>
      <c r="D159" s="110"/>
      <c r="E159" s="110"/>
      <c r="F159" s="110" t="s">
        <v>3</v>
      </c>
      <c r="G159" s="110" t="s">
        <v>20</v>
      </c>
      <c r="Q159" s="37"/>
      <c r="R159" s="37"/>
      <c r="S159" s="37"/>
      <c r="T159" s="37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  <c r="BE159" s="28"/>
      <c r="BF159" s="28"/>
      <c r="BG159" s="28"/>
      <c r="BH159" s="28"/>
      <c r="BI159" s="28"/>
      <c r="BJ159" s="28"/>
      <c r="BK159" s="28"/>
      <c r="BL159" s="28"/>
      <c r="BM159" s="28"/>
      <c r="BN159" s="28"/>
      <c r="BO159" s="28"/>
      <c r="BP159" s="28"/>
      <c r="BQ159" s="28"/>
      <c r="BR159" s="28"/>
      <c r="BS159" s="28"/>
      <c r="BT159" s="28"/>
      <c r="BU159" s="28"/>
      <c r="BV159" s="28"/>
      <c r="BW159" s="28"/>
      <c r="BX159" s="28"/>
      <c r="BY159" s="28"/>
      <c r="BZ159" s="28"/>
      <c r="CA159" s="28"/>
      <c r="CB159" s="28"/>
      <c r="CC159" s="28"/>
      <c r="CD159" s="28"/>
      <c r="CE159" s="28"/>
      <c r="CF159" s="28"/>
    </row>
    <row r="160" spans="1:84" ht="15.75" customHeight="1">
      <c r="A160" s="110"/>
      <c r="B160" s="42" t="s">
        <v>0</v>
      </c>
      <c r="C160" s="42" t="s">
        <v>1</v>
      </c>
      <c r="D160" s="42" t="s">
        <v>2</v>
      </c>
      <c r="E160" s="42" t="s">
        <v>12</v>
      </c>
      <c r="F160" s="110"/>
      <c r="G160" s="110"/>
      <c r="I160" s="36" t="s">
        <v>4</v>
      </c>
      <c r="J160" s="36">
        <f>(F166^2)/(B169*B170)</f>
        <v>6919.2</v>
      </c>
      <c r="N160" t="s">
        <v>41</v>
      </c>
      <c r="Q160" s="37"/>
      <c r="R160" s="37"/>
      <c r="S160" s="37"/>
      <c r="T160" s="37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  <c r="BJ160" s="28"/>
      <c r="BK160" s="28"/>
      <c r="BL160" s="28"/>
      <c r="BM160" s="28"/>
      <c r="BN160" s="28"/>
      <c r="BO160" s="28"/>
      <c r="BP160" s="28"/>
      <c r="BQ160" s="28"/>
      <c r="BR160" s="28"/>
      <c r="BS160" s="28"/>
      <c r="BT160" s="28"/>
      <c r="BU160" s="28"/>
      <c r="BV160" s="28"/>
      <c r="BW160" s="28"/>
      <c r="BX160" s="28"/>
      <c r="BY160" s="28"/>
      <c r="BZ160" s="28"/>
      <c r="CA160" s="28"/>
      <c r="CB160" s="28"/>
      <c r="CC160" s="28"/>
      <c r="CD160" s="28"/>
      <c r="CE160" s="28"/>
      <c r="CF160" s="28"/>
    </row>
    <row r="161" spans="1:84" ht="15.75" customHeight="1">
      <c r="A161" s="42" t="s">
        <v>15</v>
      </c>
      <c r="B161" s="42">
        <v>19</v>
      </c>
      <c r="C161" s="42">
        <v>34</v>
      </c>
      <c r="D161" s="42">
        <v>25</v>
      </c>
      <c r="E161" s="42">
        <v>18</v>
      </c>
      <c r="F161" s="42">
        <f>SUM(B161:E161)</f>
        <v>96</v>
      </c>
      <c r="G161" s="42">
        <f>AVERAGE(B161:E161)</f>
        <v>24</v>
      </c>
      <c r="I161" s="36" t="s">
        <v>5</v>
      </c>
      <c r="J161" s="36">
        <f>SUMSQ(B161:E165)-J160</f>
        <v>1454.8000000000002</v>
      </c>
      <c r="Q161" s="37"/>
      <c r="R161" s="37"/>
      <c r="S161" s="37"/>
      <c r="T161" s="37"/>
      <c r="U161" s="28"/>
      <c r="V161" s="28"/>
      <c r="W161" s="28"/>
      <c r="X161" s="28"/>
      <c r="Y161" s="54" t="s">
        <v>15</v>
      </c>
      <c r="Z161" s="28">
        <f>G161</f>
        <v>24</v>
      </c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94" t="s">
        <v>51</v>
      </c>
      <c r="AO161" s="94"/>
      <c r="AP161" s="28"/>
      <c r="AQ161" s="28"/>
      <c r="AR161" s="94" t="s">
        <v>51</v>
      </c>
      <c r="AS161" s="94"/>
      <c r="AT161" s="94"/>
      <c r="AU161" s="57"/>
      <c r="AV161" s="28"/>
      <c r="AW161" s="28"/>
      <c r="AX161" s="28"/>
      <c r="AY161" s="28"/>
      <c r="AZ161" s="28"/>
      <c r="BA161" s="28"/>
      <c r="BB161" s="28"/>
      <c r="BC161" s="28"/>
      <c r="BD161" s="28"/>
      <c r="BE161" s="28"/>
      <c r="BF161" s="28"/>
      <c r="BG161" s="28"/>
      <c r="BH161" s="28"/>
      <c r="BI161" s="28"/>
      <c r="BJ161" s="28"/>
      <c r="BK161" s="28"/>
      <c r="BL161" s="28"/>
      <c r="BM161" s="28"/>
      <c r="BN161" s="28"/>
      <c r="BO161" s="28"/>
      <c r="BP161" s="28"/>
      <c r="BQ161" s="28"/>
      <c r="BR161" s="28"/>
      <c r="BS161" s="28"/>
      <c r="BT161" s="28"/>
      <c r="BU161" s="28"/>
      <c r="BV161" s="28"/>
      <c r="BW161" s="28"/>
      <c r="BX161" s="28"/>
      <c r="BY161" s="28"/>
      <c r="BZ161" s="28"/>
      <c r="CA161" s="28"/>
      <c r="CB161" s="28"/>
      <c r="CC161" s="28"/>
      <c r="CD161" s="28"/>
      <c r="CE161" s="28"/>
      <c r="CF161" s="28"/>
    </row>
    <row r="162" spans="1:84" ht="15.75" customHeight="1">
      <c r="A162" s="42" t="s">
        <v>16</v>
      </c>
      <c r="B162" s="42">
        <v>14</v>
      </c>
      <c r="C162" s="78">
        <v>4</v>
      </c>
      <c r="D162" s="42">
        <v>14</v>
      </c>
      <c r="E162" s="42">
        <v>13</v>
      </c>
      <c r="F162" s="42">
        <f t="shared" ref="F162" si="12">SUM(B162:E162)</f>
        <v>45</v>
      </c>
      <c r="G162" s="42">
        <f t="shared" ref="G162:G165" si="13">AVERAGE(B162:E162)</f>
        <v>11.25</v>
      </c>
      <c r="I162" s="36" t="s">
        <v>6</v>
      </c>
      <c r="J162" s="36">
        <f>(SUMSQ(B166:E166)/B169)-J160</f>
        <v>235.19999999999982</v>
      </c>
      <c r="Q162" s="37"/>
      <c r="R162" s="37"/>
      <c r="S162" s="37"/>
      <c r="T162" s="37"/>
      <c r="U162" s="28"/>
      <c r="V162" s="28"/>
      <c r="W162" s="28"/>
      <c r="X162" s="28"/>
      <c r="Y162" s="54" t="s">
        <v>16</v>
      </c>
      <c r="Z162" s="28">
        <f t="shared" ref="Z162:Z165" si="14">G162</f>
        <v>11.25</v>
      </c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69" t="s">
        <v>21</v>
      </c>
      <c r="AO162" s="59" t="s">
        <v>47</v>
      </c>
      <c r="AP162" s="28"/>
      <c r="AQ162" s="28"/>
      <c r="AR162" s="59" t="s">
        <v>21</v>
      </c>
      <c r="AS162" s="95" t="s">
        <v>47</v>
      </c>
      <c r="AT162" s="96"/>
      <c r="AU162" s="93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  <c r="BH162" s="28"/>
      <c r="BI162" s="28"/>
      <c r="BJ162" s="28"/>
      <c r="BK162" s="28"/>
      <c r="BL162" s="28"/>
      <c r="BM162" s="28"/>
      <c r="BN162" s="28"/>
      <c r="BO162" s="28"/>
      <c r="BP162" s="28"/>
      <c r="BQ162" s="28"/>
      <c r="BR162" s="28"/>
      <c r="BS162" s="28"/>
      <c r="BT162" s="28"/>
      <c r="BU162" s="28"/>
      <c r="BV162" s="28"/>
      <c r="BW162" s="28"/>
      <c r="BX162" s="28"/>
      <c r="BY162" s="28"/>
      <c r="BZ162" s="28"/>
      <c r="CA162" s="28"/>
      <c r="CB162" s="28"/>
      <c r="CC162" s="28"/>
      <c r="CD162" s="28"/>
      <c r="CE162" s="28"/>
      <c r="CF162" s="28"/>
    </row>
    <row r="163" spans="1:84" ht="15.75" customHeight="1">
      <c r="A163" s="42" t="s">
        <v>17</v>
      </c>
      <c r="B163" s="42">
        <v>17</v>
      </c>
      <c r="C163" s="42">
        <v>30</v>
      </c>
      <c r="D163" s="42">
        <v>40</v>
      </c>
      <c r="E163" s="42">
        <v>17</v>
      </c>
      <c r="F163" s="42">
        <f>SUM(B163:E163)</f>
        <v>104</v>
      </c>
      <c r="G163" s="42">
        <f t="shared" si="13"/>
        <v>26</v>
      </c>
      <c r="I163" s="36" t="s">
        <v>23</v>
      </c>
      <c r="J163" s="36">
        <f>(SUMSQ(F161:F165)/B170)-J160</f>
        <v>716.30000000000018</v>
      </c>
      <c r="Q163" s="37"/>
      <c r="R163" s="37"/>
      <c r="S163" s="37"/>
      <c r="T163" s="37"/>
      <c r="U163" s="28"/>
      <c r="V163" s="28"/>
      <c r="W163" s="28"/>
      <c r="X163" s="28"/>
      <c r="Y163" s="54" t="s">
        <v>17</v>
      </c>
      <c r="Z163" s="28">
        <f t="shared" si="14"/>
        <v>26</v>
      </c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12" t="s">
        <v>15</v>
      </c>
      <c r="AO163" s="58">
        <v>24</v>
      </c>
      <c r="AP163" s="28"/>
      <c r="AQ163" s="28"/>
      <c r="AR163" s="12" t="s">
        <v>15</v>
      </c>
      <c r="AS163" s="12">
        <f>AVERAGE(AN163:AQ163)</f>
        <v>24</v>
      </c>
      <c r="AT163" s="71" t="s">
        <v>35</v>
      </c>
      <c r="AU163" s="71"/>
      <c r="AV163" s="28"/>
      <c r="AW163" s="28"/>
      <c r="AX163" s="28"/>
      <c r="AY163" s="28"/>
      <c r="AZ163" s="28"/>
      <c r="BA163" s="28"/>
      <c r="BB163" s="28"/>
      <c r="BC163" s="28"/>
      <c r="BD163" s="28"/>
      <c r="BE163" s="28"/>
      <c r="BF163" s="28"/>
      <c r="BG163" s="28"/>
      <c r="BH163" s="28"/>
      <c r="BI163" s="28"/>
      <c r="BJ163" s="28"/>
      <c r="BK163" s="28"/>
      <c r="BL163" s="28"/>
      <c r="BM163" s="28"/>
      <c r="BN163" s="28"/>
      <c r="BO163" s="28"/>
      <c r="BP163" s="28"/>
      <c r="BQ163" s="28"/>
      <c r="BR163" s="28"/>
      <c r="BS163" s="28"/>
      <c r="BT163" s="28"/>
      <c r="BU163" s="28"/>
      <c r="BV163" s="28"/>
      <c r="BW163" s="28"/>
      <c r="BX163" s="28"/>
      <c r="BY163" s="28"/>
      <c r="BZ163" s="28"/>
      <c r="CA163" s="28"/>
      <c r="CB163" s="28"/>
      <c r="CC163" s="28"/>
      <c r="CD163" s="28"/>
      <c r="CE163" s="28"/>
      <c r="CF163" s="28"/>
    </row>
    <row r="164" spans="1:84" ht="15.75" customHeight="1">
      <c r="A164" s="42" t="s">
        <v>18</v>
      </c>
      <c r="B164" s="42">
        <v>10</v>
      </c>
      <c r="C164" s="42">
        <v>18</v>
      </c>
      <c r="D164" s="42">
        <v>9</v>
      </c>
      <c r="E164" s="42">
        <v>12</v>
      </c>
      <c r="F164" s="42">
        <f>SUM(B164:E164)</f>
        <v>49</v>
      </c>
      <c r="G164" s="42">
        <f>AVERAGE(B164:E164)</f>
        <v>12.25</v>
      </c>
      <c r="I164" s="36" t="s">
        <v>7</v>
      </c>
      <c r="J164" s="36">
        <f>J161-J162-J163</f>
        <v>503.30000000000018</v>
      </c>
      <c r="Q164" s="37"/>
      <c r="R164" s="37"/>
      <c r="S164" s="37"/>
      <c r="T164" s="37"/>
      <c r="U164" s="28"/>
      <c r="V164" s="28"/>
      <c r="W164" s="28"/>
      <c r="X164" s="28"/>
      <c r="Y164" s="54" t="s">
        <v>18</v>
      </c>
      <c r="Z164" s="28">
        <f t="shared" si="14"/>
        <v>12.25</v>
      </c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57" t="s">
        <v>16</v>
      </c>
      <c r="AO164" s="58">
        <v>11.25</v>
      </c>
      <c r="AP164" s="28"/>
      <c r="AQ164" s="28"/>
      <c r="AR164" s="57" t="s">
        <v>16</v>
      </c>
      <c r="AS164" s="57">
        <f t="shared" ref="AS164:AS167" si="15">AVERAGE(AN164:AQ164)</f>
        <v>11.25</v>
      </c>
      <c r="AT164" s="71" t="s">
        <v>34</v>
      </c>
      <c r="AU164" s="71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/>
      <c r="BH164" s="28"/>
      <c r="BI164" s="28"/>
      <c r="BJ164" s="28"/>
      <c r="BK164" s="28"/>
      <c r="BL164" s="28"/>
      <c r="BM164" s="28"/>
      <c r="BN164" s="28"/>
      <c r="BO164" s="28"/>
      <c r="BP164" s="28"/>
      <c r="BQ164" s="28"/>
      <c r="BR164" s="28"/>
      <c r="BS164" s="28"/>
      <c r="BT164" s="28"/>
      <c r="BU164" s="28"/>
      <c r="BV164" s="28"/>
      <c r="BW164" s="28"/>
      <c r="BX164" s="28"/>
      <c r="BY164" s="28"/>
      <c r="BZ164" s="28"/>
      <c r="CA164" s="28"/>
      <c r="CB164" s="28"/>
      <c r="CC164" s="28"/>
      <c r="CD164" s="28"/>
      <c r="CE164" s="28"/>
      <c r="CF164" s="28"/>
    </row>
    <row r="165" spans="1:84" ht="15.75" customHeight="1">
      <c r="A165" s="42" t="s">
        <v>19</v>
      </c>
      <c r="B165" s="42">
        <v>15</v>
      </c>
      <c r="C165" s="42">
        <v>27</v>
      </c>
      <c r="D165" s="42">
        <v>19</v>
      </c>
      <c r="E165" s="42">
        <v>17</v>
      </c>
      <c r="F165" s="42">
        <f>SUM(B165:E165)</f>
        <v>78</v>
      </c>
      <c r="G165" s="42">
        <f t="shared" si="13"/>
        <v>19.5</v>
      </c>
      <c r="Q165" s="37"/>
      <c r="R165" s="37"/>
      <c r="S165" s="37"/>
      <c r="T165" s="37"/>
      <c r="U165" s="28"/>
      <c r="V165" s="28"/>
      <c r="W165" s="28"/>
      <c r="X165" s="28"/>
      <c r="Y165" s="54" t="s">
        <v>19</v>
      </c>
      <c r="Z165" s="28">
        <f t="shared" si="14"/>
        <v>19.5</v>
      </c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57" t="s">
        <v>17</v>
      </c>
      <c r="AO165" s="58">
        <v>26</v>
      </c>
      <c r="AP165" s="28"/>
      <c r="AQ165" s="28"/>
      <c r="AR165" s="57" t="s">
        <v>17</v>
      </c>
      <c r="AS165" s="57">
        <f t="shared" si="15"/>
        <v>26</v>
      </c>
      <c r="AT165" s="71" t="s">
        <v>35</v>
      </c>
      <c r="AU165" s="71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/>
      <c r="BH165" s="28"/>
      <c r="BI165" s="28"/>
      <c r="BJ165" s="28"/>
      <c r="BK165" s="28"/>
      <c r="BL165" s="28"/>
      <c r="BM165" s="28"/>
      <c r="BN165" s="28"/>
      <c r="BO165" s="28"/>
      <c r="BP165" s="28"/>
      <c r="BQ165" s="28"/>
      <c r="BR165" s="28"/>
      <c r="BS165" s="28"/>
      <c r="BT165" s="28"/>
      <c r="BU165" s="28"/>
      <c r="BV165" s="28"/>
      <c r="BW165" s="28"/>
      <c r="BX165" s="28"/>
      <c r="BY165" s="28"/>
      <c r="BZ165" s="28"/>
      <c r="CA165" s="28"/>
      <c r="CB165" s="28"/>
      <c r="CC165" s="28"/>
      <c r="CD165" s="28"/>
      <c r="CE165" s="28"/>
      <c r="CF165" s="28"/>
    </row>
    <row r="166" spans="1:84" ht="15.75" customHeight="1">
      <c r="A166" s="42" t="s">
        <v>3</v>
      </c>
      <c r="B166" s="42">
        <f>SUM(B161:B165)</f>
        <v>75</v>
      </c>
      <c r="C166" s="42">
        <f t="shared" ref="C166:D166" si="16">SUM(C161:C165)</f>
        <v>113</v>
      </c>
      <c r="D166" s="42">
        <f t="shared" si="16"/>
        <v>107</v>
      </c>
      <c r="E166" s="42">
        <f>SUM(E161:E165)</f>
        <v>77</v>
      </c>
      <c r="F166" s="34">
        <f>SUM(F161:F165)</f>
        <v>372</v>
      </c>
      <c r="G166" s="25"/>
      <c r="Q166" s="37"/>
      <c r="R166" s="37"/>
      <c r="S166" s="37"/>
      <c r="T166" s="37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57" t="s">
        <v>18</v>
      </c>
      <c r="AO166" s="58">
        <v>12.25</v>
      </c>
      <c r="AP166" s="28"/>
      <c r="AQ166" s="28"/>
      <c r="AR166" s="57" t="s">
        <v>18</v>
      </c>
      <c r="AS166" s="57">
        <f>AVERAGE(AN166:AQ166)</f>
        <v>12.25</v>
      </c>
      <c r="AT166" s="71" t="s">
        <v>34</v>
      </c>
      <c r="AU166" s="71"/>
      <c r="AV166" s="28"/>
      <c r="AW166" s="28"/>
      <c r="AX166" s="28"/>
      <c r="AY166" s="28"/>
      <c r="AZ166" s="28"/>
      <c r="BA166" s="28"/>
      <c r="BB166" s="28"/>
      <c r="BC166" s="28"/>
      <c r="BD166" s="28"/>
      <c r="BE166" s="28"/>
      <c r="BF166" s="28"/>
      <c r="BG166" s="28"/>
      <c r="BH166" s="28"/>
      <c r="BI166" s="28"/>
      <c r="BJ166" s="28"/>
      <c r="BK166" s="28"/>
      <c r="BL166" s="28"/>
      <c r="BM166" s="28"/>
      <c r="BN166" s="28"/>
      <c r="BO166" s="28"/>
      <c r="BP166" s="28"/>
      <c r="BQ166" s="28"/>
      <c r="BR166" s="28"/>
      <c r="BS166" s="28"/>
      <c r="BT166" s="28"/>
      <c r="BU166" s="28"/>
      <c r="BV166" s="28"/>
      <c r="BW166" s="28"/>
      <c r="BX166" s="28"/>
      <c r="BY166" s="28"/>
      <c r="BZ166" s="28"/>
      <c r="CA166" s="28"/>
      <c r="CB166" s="28"/>
      <c r="CC166" s="28"/>
      <c r="CD166" s="28"/>
      <c r="CE166" s="28"/>
      <c r="CF166" s="28"/>
    </row>
    <row r="167" spans="1:84" ht="15.75" customHeight="1">
      <c r="Q167" s="37"/>
      <c r="R167" s="37"/>
      <c r="S167" s="37"/>
      <c r="T167" s="37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70" t="s">
        <v>19</v>
      </c>
      <c r="AO167" s="58">
        <v>19.5</v>
      </c>
      <c r="AP167" s="28"/>
      <c r="AQ167" s="28"/>
      <c r="AR167" s="70" t="s">
        <v>19</v>
      </c>
      <c r="AS167" s="70">
        <f t="shared" si="15"/>
        <v>19.5</v>
      </c>
      <c r="AT167" s="71" t="s">
        <v>35</v>
      </c>
      <c r="AU167" s="71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  <c r="BH167" s="28"/>
      <c r="BI167" s="28"/>
      <c r="BJ167" s="28"/>
      <c r="BK167" s="28"/>
      <c r="BL167" s="28"/>
      <c r="BM167" s="28"/>
      <c r="BN167" s="28"/>
      <c r="BO167" s="28"/>
      <c r="BP167" s="28"/>
      <c r="BQ167" s="28"/>
      <c r="BR167" s="28"/>
      <c r="BS167" s="28"/>
      <c r="BT167" s="28"/>
      <c r="BU167" s="28"/>
      <c r="BV167" s="28"/>
      <c r="BW167" s="28"/>
      <c r="BX167" s="28"/>
      <c r="BY167" s="28"/>
      <c r="BZ167" s="28"/>
      <c r="CA167" s="28"/>
      <c r="CB167" s="28"/>
      <c r="CC167" s="28"/>
      <c r="CD167" s="28"/>
      <c r="CE167" s="28"/>
      <c r="CF167" s="28"/>
    </row>
    <row r="168" spans="1:84" ht="15.75" customHeight="1">
      <c r="Q168" s="37"/>
      <c r="R168" s="37"/>
      <c r="S168" s="37"/>
      <c r="T168" s="37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59" t="s">
        <v>31</v>
      </c>
      <c r="AO168" s="65" t="s">
        <v>46</v>
      </c>
      <c r="AP168" s="28"/>
      <c r="AQ168" s="28"/>
      <c r="AR168" s="60" t="s">
        <v>31</v>
      </c>
      <c r="AS168" s="97">
        <v>6.5310707168375801</v>
      </c>
      <c r="AT168" s="97"/>
      <c r="AU168" s="117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28"/>
      <c r="BI168" s="28"/>
      <c r="BJ168" s="28"/>
      <c r="BK168" s="28"/>
      <c r="BL168" s="28"/>
      <c r="BM168" s="28"/>
      <c r="BN168" s="28"/>
      <c r="BO168" s="28"/>
      <c r="BP168" s="28"/>
      <c r="BQ168" s="28"/>
      <c r="BR168" s="28"/>
      <c r="BS168" s="28"/>
      <c r="BT168" s="28"/>
      <c r="BU168" s="28"/>
      <c r="BV168" s="28"/>
      <c r="BW168" s="28"/>
      <c r="BX168" s="28"/>
      <c r="BY168" s="28"/>
      <c r="BZ168" s="28"/>
      <c r="CA168" s="28"/>
      <c r="CB168" s="28"/>
      <c r="CC168" s="28"/>
      <c r="CD168" s="28"/>
      <c r="CE168" s="28"/>
      <c r="CF168" s="28"/>
    </row>
    <row r="169" spans="1:84" ht="15.75" customHeight="1">
      <c r="A169" s="22" t="s">
        <v>21</v>
      </c>
      <c r="B169">
        <v>5</v>
      </c>
      <c r="Q169" s="37"/>
      <c r="R169" s="37"/>
      <c r="S169" s="37"/>
      <c r="T169" s="37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8"/>
      <c r="BE169" s="28"/>
      <c r="BF169" s="28"/>
      <c r="BG169" s="28"/>
      <c r="BH169" s="28"/>
      <c r="BI169" s="28"/>
      <c r="BJ169" s="28"/>
      <c r="BK169" s="28"/>
      <c r="BL169" s="28"/>
      <c r="BM169" s="28"/>
      <c r="BN169" s="28"/>
      <c r="BO169" s="28"/>
      <c r="BP169" s="28"/>
      <c r="BQ169" s="28"/>
      <c r="BR169" s="28"/>
      <c r="BS169" s="28"/>
      <c r="BT169" s="28"/>
      <c r="BU169" s="28"/>
      <c r="BV169" s="28"/>
      <c r="BW169" s="28"/>
      <c r="BX169" s="28"/>
      <c r="BY169" s="28"/>
      <c r="BZ169" s="28"/>
      <c r="CA169" s="28"/>
      <c r="CB169" s="28"/>
      <c r="CC169" s="28"/>
      <c r="CD169" s="28"/>
      <c r="CE169" s="28"/>
      <c r="CF169" s="28"/>
    </row>
    <row r="170" spans="1:84" ht="15.75" customHeight="1">
      <c r="A170" s="22" t="s">
        <v>22</v>
      </c>
      <c r="B170">
        <v>4</v>
      </c>
      <c r="H170" s="110" t="s">
        <v>8</v>
      </c>
      <c r="I170" s="110" t="s">
        <v>9</v>
      </c>
      <c r="J170" s="110" t="s">
        <v>10</v>
      </c>
      <c r="K170" s="110" t="s">
        <v>11</v>
      </c>
      <c r="L170" s="110" t="s">
        <v>24</v>
      </c>
      <c r="M170" s="110" t="s">
        <v>25</v>
      </c>
      <c r="N170" s="110"/>
      <c r="O170" s="110" t="s">
        <v>26</v>
      </c>
      <c r="Q170" s="37"/>
      <c r="R170" s="37"/>
      <c r="S170" s="37"/>
      <c r="T170" s="37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28"/>
      <c r="BC170" s="28"/>
      <c r="BD170" s="28"/>
      <c r="BE170" s="28"/>
      <c r="BF170" s="28"/>
      <c r="BG170" s="28"/>
      <c r="BH170" s="28"/>
      <c r="BI170" s="28"/>
      <c r="BJ170" s="28"/>
      <c r="BK170" s="28"/>
      <c r="BL170" s="28"/>
      <c r="BM170" s="28"/>
      <c r="BN170" s="28"/>
      <c r="BO170" s="28"/>
      <c r="BP170" s="28"/>
      <c r="BQ170" s="28"/>
      <c r="BR170" s="28"/>
      <c r="BS170" s="28"/>
      <c r="BT170" s="28"/>
      <c r="BU170" s="28"/>
      <c r="BV170" s="28"/>
      <c r="BW170" s="28"/>
      <c r="BX170" s="28"/>
      <c r="BY170" s="28"/>
      <c r="BZ170" s="28"/>
      <c r="CA170" s="28"/>
      <c r="CB170" s="28"/>
      <c r="CC170" s="28"/>
      <c r="CD170" s="28"/>
      <c r="CE170" s="28"/>
      <c r="CF170" s="28"/>
    </row>
    <row r="171" spans="1:84" ht="15.75">
      <c r="H171" s="110"/>
      <c r="I171" s="110"/>
      <c r="J171" s="110"/>
      <c r="K171" s="110"/>
      <c r="L171" s="110"/>
      <c r="M171" s="5">
        <v>0.05</v>
      </c>
      <c r="N171" s="5">
        <v>0.01</v>
      </c>
      <c r="O171" s="110"/>
      <c r="Q171" s="42" t="s">
        <v>29</v>
      </c>
      <c r="R171" s="42" t="s">
        <v>30</v>
      </c>
      <c r="S171" s="42" t="s">
        <v>31</v>
      </c>
      <c r="T171" s="17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28"/>
      <c r="BB171" s="28"/>
      <c r="BC171" s="28"/>
      <c r="BD171" s="28"/>
      <c r="BE171" s="28"/>
      <c r="BF171" s="28"/>
      <c r="BG171" s="28"/>
      <c r="BH171" s="28"/>
      <c r="BI171" s="28"/>
      <c r="BJ171" s="28"/>
      <c r="BK171" s="28"/>
      <c r="BL171" s="28"/>
      <c r="BM171" s="28"/>
      <c r="BN171" s="28"/>
      <c r="BO171" s="28"/>
      <c r="BP171" s="28"/>
      <c r="BQ171" s="28"/>
      <c r="BR171" s="28"/>
      <c r="BS171" s="28"/>
      <c r="BT171" s="28"/>
      <c r="BU171" s="28"/>
      <c r="BV171" s="28"/>
      <c r="BW171" s="28"/>
      <c r="BX171" s="28"/>
      <c r="BY171" s="28"/>
      <c r="BZ171" s="28"/>
      <c r="CA171" s="28"/>
      <c r="CB171" s="28"/>
      <c r="CC171" s="28"/>
      <c r="CD171" s="28"/>
      <c r="CE171" s="28"/>
      <c r="CF171" s="28"/>
    </row>
    <row r="172" spans="1:84" s="27" customFormat="1" ht="15.75">
      <c r="A172"/>
      <c r="B172"/>
      <c r="C172"/>
      <c r="D172"/>
      <c r="E172"/>
      <c r="F172"/>
      <c r="G172"/>
      <c r="H172" s="42" t="s">
        <v>27</v>
      </c>
      <c r="I172" s="42">
        <f>B170-1</f>
        <v>3</v>
      </c>
      <c r="J172" s="42">
        <f>J162</f>
        <v>235.19999999999982</v>
      </c>
      <c r="K172" s="42">
        <f>J172/I172</f>
        <v>78.399999999999935</v>
      </c>
      <c r="L172" s="42">
        <f>K172/K174</f>
        <v>1.8692628650904011</v>
      </c>
      <c r="M172" s="42">
        <f>FINV(M171,I172,I174)</f>
        <v>3.4902948206546531</v>
      </c>
      <c r="N172" s="42">
        <f>FINV(N171,I172,I174)</f>
        <v>5.9525446831591751</v>
      </c>
      <c r="O172" s="42" t="str">
        <f>IF(L172&lt;M172,"TN",IF(L172&lt;N172,"*","**"))</f>
        <v>TN</v>
      </c>
      <c r="P172"/>
      <c r="Q172" s="42">
        <f>SQRT(K174/B170)</f>
        <v>3.2381193101346142</v>
      </c>
      <c r="R172" s="42">
        <v>4.51</v>
      </c>
      <c r="S172" s="92" t="s">
        <v>45</v>
      </c>
      <c r="T172" s="17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  <c r="BA172" s="28"/>
      <c r="BB172" s="28"/>
      <c r="BC172" s="28"/>
      <c r="BD172" s="28"/>
      <c r="BE172" s="28"/>
      <c r="BF172" s="28"/>
      <c r="BG172" s="28"/>
      <c r="BH172" s="28"/>
      <c r="BI172" s="28"/>
      <c r="BJ172" s="28"/>
      <c r="BK172" s="28"/>
      <c r="BL172" s="28"/>
      <c r="BM172" s="28"/>
      <c r="BN172" s="28"/>
      <c r="BO172" s="28"/>
      <c r="BP172" s="28"/>
      <c r="BQ172" s="28"/>
      <c r="BR172" s="28"/>
      <c r="BS172" s="28"/>
      <c r="BT172" s="28"/>
      <c r="BU172" s="28"/>
      <c r="BV172" s="28"/>
      <c r="BW172" s="28"/>
      <c r="BX172" s="28"/>
      <c r="BY172" s="28"/>
      <c r="BZ172" s="28"/>
      <c r="CA172" s="28"/>
      <c r="CB172" s="28"/>
      <c r="CC172" s="28"/>
      <c r="CD172" s="28"/>
      <c r="CE172" s="28"/>
      <c r="CF172" s="28"/>
    </row>
    <row r="173" spans="1:84" ht="15.75">
      <c r="H173" s="42" t="s">
        <v>21</v>
      </c>
      <c r="I173" s="42">
        <f>B169-1</f>
        <v>4</v>
      </c>
      <c r="J173" s="42">
        <f>J163</f>
        <v>716.30000000000018</v>
      </c>
      <c r="K173" s="42">
        <f>J173/I173</f>
        <v>179.07500000000005</v>
      </c>
      <c r="L173" s="42">
        <f>K173/K174</f>
        <v>4.2696205046691826</v>
      </c>
      <c r="M173" s="42">
        <f>FINV(M171,I173,I174)</f>
        <v>3.2591667269802373</v>
      </c>
      <c r="N173" s="42">
        <f>FINV(N171,I173,I174)</f>
        <v>5.4119514345743891</v>
      </c>
      <c r="O173" s="42" t="str">
        <f>IF(L173&lt;M173,"TN",IF(L173&lt;N173,"*","**"))</f>
        <v>*</v>
      </c>
      <c r="Q173" s="17"/>
      <c r="R173" s="17"/>
      <c r="S173" s="17"/>
      <c r="T173" s="17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28"/>
      <c r="BB173" s="28"/>
      <c r="BC173" s="28"/>
      <c r="BD173" s="28"/>
      <c r="BE173" s="28"/>
      <c r="BF173" s="28"/>
      <c r="BG173" s="28"/>
      <c r="BH173" s="28"/>
      <c r="BI173" s="28"/>
      <c r="BJ173" s="28"/>
      <c r="BK173" s="28"/>
      <c r="BL173" s="28"/>
      <c r="BM173" s="28"/>
      <c r="BN173" s="28"/>
      <c r="BO173" s="28"/>
      <c r="BP173" s="28"/>
      <c r="BQ173" s="28"/>
      <c r="BR173" s="28"/>
      <c r="BS173" s="28"/>
      <c r="BT173" s="28"/>
      <c r="BU173" s="28"/>
      <c r="BV173" s="28"/>
      <c r="BW173" s="28"/>
      <c r="BX173" s="28"/>
      <c r="BY173" s="28"/>
      <c r="BZ173" s="28"/>
      <c r="CA173" s="28"/>
      <c r="CB173" s="28"/>
      <c r="CC173" s="28"/>
      <c r="CD173" s="28"/>
      <c r="CE173" s="28"/>
      <c r="CF173" s="28"/>
    </row>
    <row r="174" spans="1:84" ht="15.75" customHeight="1">
      <c r="H174" s="42" t="s">
        <v>28</v>
      </c>
      <c r="I174" s="42">
        <f>I172*I173</f>
        <v>12</v>
      </c>
      <c r="J174" s="42">
        <f>J164</f>
        <v>503.30000000000018</v>
      </c>
      <c r="K174" s="42">
        <f>J174/I174</f>
        <v>41.941666666666684</v>
      </c>
      <c r="L174" s="77"/>
      <c r="M174" s="77"/>
      <c r="N174" s="77"/>
      <c r="O174" s="77"/>
      <c r="Q174" s="66" t="s">
        <v>21</v>
      </c>
      <c r="R174" s="42" t="s">
        <v>20</v>
      </c>
      <c r="S174" s="42" t="s">
        <v>32</v>
      </c>
      <c r="T174" s="42" t="s">
        <v>33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8"/>
      <c r="BE174" s="28"/>
      <c r="BF174" s="28"/>
      <c r="BG174" s="28"/>
      <c r="BH174" s="28"/>
      <c r="BI174" s="28"/>
      <c r="BJ174" s="28"/>
      <c r="BK174" s="28"/>
      <c r="BL174" s="28"/>
      <c r="BM174" s="28"/>
      <c r="BN174" s="28"/>
      <c r="BO174" s="28"/>
      <c r="BP174" s="28"/>
      <c r="BQ174" s="28"/>
      <c r="BR174" s="28"/>
      <c r="BS174" s="28"/>
      <c r="BT174" s="28"/>
      <c r="BU174" s="28"/>
      <c r="BV174" s="28"/>
      <c r="BW174" s="28"/>
      <c r="BX174" s="28"/>
      <c r="BY174" s="28"/>
      <c r="BZ174" s="28"/>
      <c r="CA174" s="28"/>
      <c r="CB174" s="28"/>
      <c r="CC174" s="28"/>
      <c r="CD174" s="28"/>
      <c r="CE174" s="28"/>
      <c r="CF174" s="28"/>
    </row>
    <row r="175" spans="1:84" ht="15.75" customHeight="1">
      <c r="H175" s="42" t="s">
        <v>3</v>
      </c>
      <c r="I175" s="42">
        <f>SUM(I172:I174)</f>
        <v>19</v>
      </c>
      <c r="J175" s="42">
        <f>J161</f>
        <v>1454.8000000000002</v>
      </c>
      <c r="K175" s="77"/>
      <c r="L175" s="77"/>
      <c r="M175" s="77"/>
      <c r="N175" s="77"/>
      <c r="O175" s="77"/>
      <c r="Q175" s="66" t="s">
        <v>16</v>
      </c>
      <c r="R175" s="66">
        <v>11.25</v>
      </c>
      <c r="S175" s="66" t="e">
        <f>R175+S172</f>
        <v>#VALUE!</v>
      </c>
      <c r="T175" s="66" t="s">
        <v>34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  <c r="BC175" s="28"/>
      <c r="BD175" s="28"/>
      <c r="BE175" s="28"/>
      <c r="BF175" s="28"/>
      <c r="BG175" s="28"/>
      <c r="BH175" s="28"/>
      <c r="BI175" s="28"/>
      <c r="BJ175" s="28"/>
      <c r="BK175" s="28"/>
      <c r="BL175" s="28"/>
      <c r="BM175" s="28"/>
      <c r="BN175" s="28"/>
      <c r="BO175" s="28"/>
      <c r="BP175" s="28"/>
      <c r="BQ175" s="28"/>
      <c r="BR175" s="28"/>
      <c r="BS175" s="28"/>
      <c r="BT175" s="28"/>
      <c r="BU175" s="28"/>
      <c r="BV175" s="28"/>
      <c r="BW175" s="28"/>
      <c r="BX175" s="28"/>
      <c r="BY175" s="28"/>
      <c r="BZ175" s="28"/>
      <c r="CA175" s="28"/>
      <c r="CB175" s="28"/>
      <c r="CC175" s="28"/>
      <c r="CD175" s="28"/>
      <c r="CE175" s="28"/>
      <c r="CF175" s="28"/>
    </row>
    <row r="176" spans="1:84" ht="15.75" customHeight="1">
      <c r="H176" s="35"/>
      <c r="I176" s="35"/>
      <c r="J176" s="35"/>
      <c r="K176" s="35"/>
      <c r="L176" s="35"/>
      <c r="M176" s="35"/>
      <c r="N176" s="35"/>
      <c r="O176" s="35"/>
      <c r="Q176" s="66" t="s">
        <v>18</v>
      </c>
      <c r="R176" s="66">
        <v>12.25</v>
      </c>
      <c r="S176" s="66" t="e">
        <f>R176+S172</f>
        <v>#VALUE!</v>
      </c>
      <c r="T176" s="88" t="s">
        <v>56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28"/>
      <c r="BB176" s="28"/>
      <c r="BC176" s="28"/>
      <c r="BD176" s="28"/>
      <c r="BE176" s="28"/>
      <c r="BF176" s="28"/>
      <c r="BG176" s="28"/>
      <c r="BH176" s="28"/>
      <c r="BI176" s="28"/>
      <c r="BJ176" s="28"/>
      <c r="BK176" s="28"/>
      <c r="BL176" s="28"/>
      <c r="BM176" s="28"/>
      <c r="BN176" s="28"/>
      <c r="BO176" s="28"/>
      <c r="BP176" s="28"/>
      <c r="BQ176" s="28"/>
      <c r="BR176" s="28"/>
      <c r="BS176" s="28"/>
      <c r="BT176" s="28"/>
      <c r="BU176" s="28"/>
      <c r="BV176" s="28"/>
      <c r="BW176" s="28"/>
      <c r="BX176" s="28"/>
      <c r="BY176" s="28"/>
      <c r="BZ176" s="28"/>
      <c r="CA176" s="28"/>
      <c r="CB176" s="28"/>
      <c r="CC176" s="28"/>
      <c r="CD176" s="28"/>
      <c r="CE176" s="28"/>
      <c r="CF176" s="28"/>
    </row>
    <row r="177" spans="1:84" ht="15.75" customHeight="1">
      <c r="Q177" s="66" t="s">
        <v>19</v>
      </c>
      <c r="R177" s="66">
        <v>19.5</v>
      </c>
      <c r="S177" s="66" t="e">
        <f>R177+S172</f>
        <v>#VALUE!</v>
      </c>
      <c r="T177" s="88" t="s">
        <v>56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  <c r="BA177" s="28"/>
      <c r="BB177" s="28"/>
      <c r="BC177" s="28"/>
      <c r="BD177" s="28"/>
      <c r="BE177" s="28"/>
      <c r="BF177" s="28"/>
      <c r="BG177" s="28"/>
      <c r="BH177" s="28"/>
      <c r="BI177" s="28"/>
      <c r="BJ177" s="28"/>
      <c r="BK177" s="28"/>
      <c r="BL177" s="28"/>
      <c r="BM177" s="28"/>
      <c r="BN177" s="28"/>
      <c r="BO177" s="28"/>
      <c r="BP177" s="28"/>
      <c r="BQ177" s="28"/>
      <c r="BR177" s="28"/>
      <c r="BS177" s="28"/>
      <c r="BT177" s="28"/>
      <c r="BU177" s="28"/>
      <c r="BV177" s="28"/>
      <c r="BW177" s="28"/>
      <c r="BX177" s="28"/>
      <c r="BY177" s="28"/>
      <c r="BZ177" s="28"/>
      <c r="CA177" s="28"/>
      <c r="CB177" s="28"/>
      <c r="CC177" s="28"/>
      <c r="CD177" s="28"/>
      <c r="CE177" s="28"/>
      <c r="CF177" s="28"/>
    </row>
    <row r="178" spans="1:84" ht="15.75" customHeight="1">
      <c r="Q178" s="66" t="s">
        <v>15</v>
      </c>
      <c r="R178" s="66">
        <v>24</v>
      </c>
      <c r="S178" s="66"/>
      <c r="T178" s="88" t="s">
        <v>56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28"/>
      <c r="BB178" s="28"/>
      <c r="BC178" s="28"/>
      <c r="BD178" s="28"/>
      <c r="BE178" s="28"/>
      <c r="BF178" s="28"/>
      <c r="BG178" s="28"/>
      <c r="BH178" s="28"/>
      <c r="BI178" s="28"/>
      <c r="BJ178" s="28"/>
      <c r="BK178" s="28"/>
      <c r="BL178" s="28"/>
      <c r="BM178" s="28"/>
      <c r="BN178" s="28"/>
      <c r="BO178" s="28"/>
      <c r="BP178" s="28"/>
      <c r="BQ178" s="28"/>
      <c r="BR178" s="28"/>
      <c r="BS178" s="28"/>
      <c r="BT178" s="28"/>
      <c r="BU178" s="28"/>
      <c r="BV178" s="28"/>
      <c r="BW178" s="28"/>
      <c r="BX178" s="28"/>
      <c r="BY178" s="28"/>
      <c r="BZ178" s="28"/>
      <c r="CA178" s="28"/>
      <c r="CB178" s="28"/>
      <c r="CC178" s="28"/>
      <c r="CD178" s="28"/>
      <c r="CE178" s="28"/>
      <c r="CF178" s="28"/>
    </row>
    <row r="179" spans="1:84" ht="15.75" customHeight="1">
      <c r="Q179" s="66" t="s">
        <v>17</v>
      </c>
      <c r="R179" s="66">
        <v>26</v>
      </c>
      <c r="S179" s="66"/>
      <c r="T179" s="66" t="s">
        <v>35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  <c r="BA179" s="28"/>
      <c r="BB179" s="28"/>
      <c r="BC179" s="28"/>
      <c r="BD179" s="28"/>
      <c r="BE179" s="28"/>
      <c r="BF179" s="28"/>
      <c r="BG179" s="28"/>
      <c r="BH179" s="28"/>
      <c r="BI179" s="28"/>
      <c r="BJ179" s="28"/>
      <c r="BK179" s="28"/>
      <c r="BL179" s="28"/>
      <c r="BM179" s="28"/>
      <c r="BN179" s="28"/>
      <c r="BO179" s="28"/>
      <c r="BP179" s="28"/>
      <c r="BQ179" s="28"/>
      <c r="BR179" s="28"/>
      <c r="BS179" s="28"/>
      <c r="BT179" s="28"/>
      <c r="BU179" s="28"/>
      <c r="BV179" s="28"/>
      <c r="BW179" s="28"/>
      <c r="BX179" s="28"/>
      <c r="BY179" s="28"/>
      <c r="BZ179" s="28"/>
      <c r="CA179" s="28"/>
      <c r="CB179" s="28"/>
      <c r="CC179" s="28"/>
      <c r="CD179" s="28"/>
      <c r="CE179" s="28"/>
      <c r="CF179" s="28"/>
    </row>
    <row r="180" spans="1:84" ht="15.75" customHeight="1">
      <c r="Q180" s="17"/>
      <c r="R180" s="17"/>
      <c r="S180" s="17"/>
      <c r="T180" s="17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28"/>
      <c r="BB180" s="28"/>
      <c r="BC180" s="28"/>
      <c r="BD180" s="28"/>
      <c r="BE180" s="28"/>
      <c r="BF180" s="28"/>
      <c r="BG180" s="28"/>
      <c r="BH180" s="28"/>
      <c r="BI180" s="28"/>
      <c r="BJ180" s="28"/>
      <c r="BK180" s="28"/>
      <c r="BL180" s="28"/>
      <c r="BM180" s="28"/>
      <c r="BN180" s="28"/>
      <c r="BO180" s="28"/>
      <c r="BP180" s="28"/>
      <c r="BQ180" s="28"/>
      <c r="BR180" s="28"/>
      <c r="BS180" s="28"/>
      <c r="BT180" s="28"/>
      <c r="BU180" s="28"/>
      <c r="BV180" s="28"/>
      <c r="BW180" s="28"/>
      <c r="BX180" s="28"/>
      <c r="BY180" s="28"/>
      <c r="BZ180" s="28"/>
      <c r="CA180" s="28"/>
      <c r="CB180" s="28"/>
      <c r="CC180" s="28"/>
      <c r="CD180" s="28"/>
      <c r="CE180" s="28"/>
      <c r="CF180" s="28"/>
    </row>
    <row r="181" spans="1:84" ht="15.75" customHeight="1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28"/>
      <c r="BB181" s="28"/>
      <c r="BC181" s="28"/>
      <c r="BD181" s="28"/>
      <c r="BE181" s="28"/>
      <c r="BF181" s="28"/>
      <c r="BG181" s="28"/>
      <c r="BH181" s="28"/>
      <c r="BI181" s="28"/>
      <c r="BJ181" s="28"/>
      <c r="BK181" s="28"/>
      <c r="BL181" s="28"/>
      <c r="BM181" s="28"/>
      <c r="BN181" s="28"/>
      <c r="BO181" s="28"/>
      <c r="BP181" s="28"/>
      <c r="BQ181" s="28"/>
      <c r="BR181" s="28"/>
      <c r="BS181" s="28"/>
      <c r="BT181" s="28"/>
      <c r="BU181" s="28"/>
      <c r="BV181" s="28"/>
      <c r="BW181" s="28"/>
      <c r="BX181" s="28"/>
      <c r="BY181" s="28"/>
      <c r="BZ181" s="28"/>
      <c r="CA181" s="28"/>
      <c r="CB181" s="28"/>
      <c r="CC181" s="28"/>
      <c r="CD181" s="28"/>
      <c r="CE181" s="28"/>
      <c r="CF181" s="28"/>
    </row>
    <row r="182" spans="1:84" ht="15.75" customHeight="1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28"/>
      <c r="BB182" s="28"/>
      <c r="BC182" s="28"/>
      <c r="BD182" s="28"/>
      <c r="BE182" s="28"/>
      <c r="BF182" s="28"/>
      <c r="BG182" s="28"/>
      <c r="BH182" s="28"/>
      <c r="BI182" s="28"/>
      <c r="BJ182" s="28"/>
      <c r="BK182" s="28"/>
      <c r="BL182" s="28"/>
      <c r="BM182" s="28"/>
      <c r="BN182" s="28"/>
      <c r="BO182" s="28"/>
      <c r="BP182" s="28"/>
      <c r="BQ182" s="28"/>
      <c r="BR182" s="28"/>
      <c r="BS182" s="28"/>
      <c r="BT182" s="28"/>
      <c r="BU182" s="28"/>
      <c r="BV182" s="28"/>
      <c r="BW182" s="28"/>
      <c r="BX182" s="28"/>
      <c r="BY182" s="28"/>
      <c r="BZ182" s="28"/>
      <c r="CA182" s="28"/>
      <c r="CB182" s="28"/>
      <c r="CC182" s="28"/>
      <c r="CD182" s="28"/>
      <c r="CE182" s="28"/>
      <c r="CF182" s="28"/>
    </row>
    <row r="183" spans="1:84" ht="15.75" customHeight="1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  <c r="AS183" s="28"/>
      <c r="AT183" s="28"/>
      <c r="AU183" s="28"/>
      <c r="AV183" s="28"/>
      <c r="AW183" s="28"/>
      <c r="AX183" s="28"/>
      <c r="AY183" s="28"/>
      <c r="AZ183" s="28"/>
      <c r="BA183" s="28"/>
      <c r="BB183" s="28"/>
      <c r="BC183" s="28"/>
      <c r="BD183" s="28"/>
      <c r="BE183" s="28"/>
      <c r="BF183" s="28"/>
      <c r="BG183" s="28"/>
      <c r="BH183" s="28"/>
      <c r="BI183" s="28"/>
      <c r="BJ183" s="28"/>
      <c r="BK183" s="28"/>
      <c r="BL183" s="28"/>
      <c r="BM183" s="28"/>
      <c r="BN183" s="28"/>
      <c r="BO183" s="28"/>
      <c r="BP183" s="28"/>
      <c r="BQ183" s="28"/>
      <c r="BR183" s="28"/>
      <c r="BS183" s="28"/>
      <c r="BT183" s="28"/>
      <c r="BU183" s="28"/>
      <c r="BV183" s="28"/>
      <c r="BW183" s="28"/>
      <c r="BX183" s="28"/>
      <c r="BY183" s="28"/>
      <c r="BZ183" s="28"/>
      <c r="CA183" s="28"/>
      <c r="CB183" s="28"/>
      <c r="CC183" s="28"/>
      <c r="CD183" s="28"/>
      <c r="CE183" s="28"/>
      <c r="CF183" s="28"/>
    </row>
    <row r="184" spans="1:84" ht="15.75" customHeight="1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  <c r="BA184" s="28"/>
      <c r="BB184" s="28"/>
      <c r="BC184" s="28"/>
      <c r="BD184" s="28"/>
      <c r="BE184" s="28"/>
      <c r="BF184" s="28"/>
      <c r="BG184" s="28"/>
      <c r="BH184" s="28"/>
      <c r="BI184" s="28"/>
      <c r="BJ184" s="28"/>
      <c r="BK184" s="28"/>
      <c r="BL184" s="28"/>
      <c r="BM184" s="28"/>
      <c r="BN184" s="28"/>
      <c r="BO184" s="28"/>
      <c r="BP184" s="28"/>
      <c r="BQ184" s="28"/>
      <c r="BR184" s="28"/>
      <c r="BS184" s="28"/>
      <c r="BT184" s="28"/>
      <c r="BU184" s="28"/>
      <c r="BV184" s="28"/>
      <c r="BW184" s="28"/>
      <c r="BX184" s="28"/>
      <c r="BY184" s="28"/>
      <c r="BZ184" s="28"/>
      <c r="CA184" s="28"/>
      <c r="CB184" s="28"/>
      <c r="CC184" s="28"/>
      <c r="CD184" s="28"/>
      <c r="CE184" s="28"/>
      <c r="CF184" s="28"/>
    </row>
    <row r="185" spans="1:84" ht="15.75" customHeight="1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28"/>
      <c r="BB185" s="28"/>
      <c r="BC185" s="28"/>
      <c r="BD185" s="28"/>
      <c r="BE185" s="28"/>
      <c r="BF185" s="28"/>
      <c r="BG185" s="28"/>
      <c r="BH185" s="28"/>
      <c r="BI185" s="28"/>
      <c r="BJ185" s="28"/>
      <c r="BK185" s="28"/>
      <c r="BL185" s="28"/>
      <c r="BM185" s="28"/>
      <c r="BN185" s="28"/>
      <c r="BO185" s="28"/>
      <c r="BP185" s="28"/>
      <c r="BQ185" s="28"/>
      <c r="BR185" s="28"/>
      <c r="BS185" s="28"/>
      <c r="BT185" s="28"/>
      <c r="BU185" s="28"/>
      <c r="BV185" s="28"/>
      <c r="BW185" s="28"/>
      <c r="BX185" s="28"/>
      <c r="BY185" s="28"/>
      <c r="BZ185" s="28"/>
      <c r="CA185" s="28"/>
      <c r="CB185" s="28"/>
      <c r="CC185" s="28"/>
      <c r="CD185" s="28"/>
      <c r="CE185" s="28"/>
      <c r="CF185" s="28"/>
    </row>
    <row r="186" spans="1:84" ht="15.75" customHeight="1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  <c r="BA186" s="28"/>
      <c r="BB186" s="28"/>
      <c r="BC186" s="28"/>
      <c r="BD186" s="28"/>
      <c r="BE186" s="28"/>
      <c r="BF186" s="28"/>
      <c r="BG186" s="28"/>
      <c r="BH186" s="28"/>
      <c r="BI186" s="28"/>
      <c r="BJ186" s="28"/>
      <c r="BK186" s="28"/>
      <c r="BL186" s="28"/>
      <c r="BM186" s="28"/>
      <c r="BN186" s="28"/>
      <c r="BO186" s="28"/>
      <c r="BP186" s="28"/>
      <c r="BQ186" s="28"/>
      <c r="BR186" s="28"/>
      <c r="BS186" s="28"/>
      <c r="BT186" s="28"/>
      <c r="BU186" s="28"/>
      <c r="BV186" s="28"/>
      <c r="BW186" s="28"/>
      <c r="BX186" s="28"/>
      <c r="BY186" s="28"/>
      <c r="BZ186" s="28"/>
      <c r="CA186" s="28"/>
      <c r="CB186" s="28"/>
      <c r="CC186" s="28"/>
      <c r="CD186" s="28"/>
      <c r="CE186" s="28"/>
      <c r="CF186" s="28"/>
    </row>
    <row r="187" spans="1:84" ht="15.75" customHeight="1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 t="s">
        <v>45</v>
      </c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  <c r="BA187" s="28"/>
      <c r="BB187" s="28"/>
      <c r="BC187" s="28"/>
      <c r="BD187" s="28"/>
      <c r="BE187" s="28"/>
      <c r="BF187" s="28"/>
      <c r="BG187" s="28"/>
      <c r="BH187" s="28"/>
      <c r="BI187" s="28"/>
      <c r="BJ187" s="28"/>
      <c r="BK187" s="28"/>
      <c r="BL187" s="28"/>
      <c r="BM187" s="28"/>
      <c r="BN187" s="28"/>
      <c r="BO187" s="28"/>
      <c r="BP187" s="28"/>
      <c r="BQ187" s="28"/>
      <c r="BR187" s="28"/>
      <c r="BS187" s="28"/>
      <c r="BT187" s="28"/>
      <c r="BU187" s="28"/>
      <c r="BV187" s="28"/>
      <c r="BW187" s="28"/>
      <c r="BX187" s="28"/>
      <c r="BY187" s="28"/>
      <c r="BZ187" s="28"/>
      <c r="CA187" s="28"/>
      <c r="CB187" s="28"/>
      <c r="CC187" s="28"/>
      <c r="CD187" s="28"/>
      <c r="CE187" s="28"/>
      <c r="CF187" s="28"/>
    </row>
    <row r="188" spans="1:84" ht="15.75" customHeight="1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  <c r="BA188" s="28"/>
      <c r="BB188" s="28"/>
      <c r="BC188" s="28"/>
      <c r="BD188" s="28"/>
      <c r="BE188" s="28"/>
      <c r="BF188" s="28"/>
      <c r="BG188" s="28"/>
      <c r="BH188" s="28"/>
      <c r="BI188" s="28"/>
      <c r="BJ188" s="28"/>
      <c r="BK188" s="28"/>
      <c r="BL188" s="28"/>
      <c r="BM188" s="28"/>
      <c r="BN188" s="28"/>
      <c r="BO188" s="28"/>
      <c r="BP188" s="28"/>
      <c r="BQ188" s="28"/>
      <c r="BR188" s="28"/>
      <c r="BS188" s="28"/>
      <c r="BT188" s="28"/>
      <c r="BU188" s="28"/>
      <c r="BV188" s="28"/>
      <c r="BW188" s="28"/>
      <c r="BX188" s="28"/>
      <c r="BY188" s="28"/>
      <c r="BZ188" s="28"/>
      <c r="CA188" s="28"/>
      <c r="CB188" s="28"/>
      <c r="CC188" s="28"/>
      <c r="CD188" s="28"/>
      <c r="CE188" s="28"/>
      <c r="CF188" s="28"/>
    </row>
    <row r="189" spans="1:84" ht="15.75" customHeight="1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/>
      <c r="AX189" s="28"/>
      <c r="AY189" s="28"/>
      <c r="AZ189" s="28"/>
      <c r="BA189" s="28"/>
      <c r="BB189" s="28"/>
      <c r="BC189" s="28"/>
      <c r="BD189" s="28"/>
      <c r="BE189" s="28"/>
      <c r="BF189" s="28"/>
      <c r="BG189" s="28"/>
      <c r="BH189" s="28"/>
      <c r="BI189" s="28"/>
      <c r="BJ189" s="28"/>
      <c r="BK189" s="28"/>
      <c r="BL189" s="28"/>
      <c r="BM189" s="28"/>
      <c r="BN189" s="28"/>
      <c r="BO189" s="28"/>
      <c r="BP189" s="28"/>
      <c r="BQ189" s="28"/>
      <c r="BR189" s="28"/>
      <c r="BS189" s="28"/>
      <c r="BT189" s="28"/>
      <c r="BU189" s="28"/>
      <c r="BV189" s="28"/>
      <c r="BW189" s="28"/>
      <c r="BX189" s="28"/>
      <c r="BY189" s="28"/>
      <c r="BZ189" s="28"/>
      <c r="CA189" s="28"/>
      <c r="CB189" s="28"/>
      <c r="CC189" s="28"/>
      <c r="CD189" s="28"/>
      <c r="CE189" s="28"/>
      <c r="CF189" s="28"/>
    </row>
    <row r="190" spans="1:84" ht="15.75" customHeight="1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  <c r="BA190" s="28"/>
      <c r="BB190" s="28"/>
      <c r="BC190" s="28"/>
      <c r="BD190" s="28"/>
      <c r="BE190" s="28"/>
      <c r="BF190" s="28"/>
      <c r="BG190" s="28"/>
      <c r="BH190" s="28"/>
      <c r="BI190" s="28"/>
      <c r="BJ190" s="28"/>
      <c r="BK190" s="28"/>
      <c r="BL190" s="28"/>
      <c r="BM190" s="28"/>
      <c r="BN190" s="28"/>
      <c r="BO190" s="28"/>
      <c r="BP190" s="28"/>
      <c r="BQ190" s="28"/>
      <c r="BR190" s="28"/>
      <c r="BS190" s="28"/>
      <c r="BT190" s="28"/>
      <c r="BU190" s="28"/>
      <c r="BV190" s="28"/>
      <c r="BW190" s="28"/>
      <c r="BX190" s="28"/>
      <c r="BY190" s="28"/>
      <c r="BZ190" s="28"/>
      <c r="CA190" s="28"/>
      <c r="CB190" s="28"/>
      <c r="CC190" s="28"/>
      <c r="CD190" s="28"/>
      <c r="CE190" s="28"/>
      <c r="CF190" s="28"/>
    </row>
    <row r="191" spans="1:84" ht="15.75" customHeight="1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  <c r="BA191" s="28"/>
      <c r="BB191" s="28"/>
      <c r="BC191" s="28"/>
      <c r="BD191" s="28"/>
      <c r="BE191" s="28"/>
      <c r="BF191" s="28"/>
      <c r="BG191" s="28"/>
      <c r="BH191" s="28"/>
      <c r="BI191" s="28"/>
      <c r="BJ191" s="28"/>
      <c r="BK191" s="28"/>
      <c r="BL191" s="28"/>
      <c r="BM191" s="28"/>
      <c r="BN191" s="28"/>
      <c r="BO191" s="28"/>
      <c r="BP191" s="28"/>
      <c r="BQ191" s="28"/>
      <c r="BR191" s="28"/>
      <c r="BS191" s="28"/>
      <c r="BT191" s="28"/>
      <c r="BU191" s="28"/>
      <c r="BV191" s="28"/>
      <c r="BW191" s="28"/>
      <c r="BX191" s="28"/>
      <c r="BY191" s="28"/>
      <c r="BZ191" s="28"/>
      <c r="CA191" s="28"/>
      <c r="CB191" s="28"/>
      <c r="CC191" s="28"/>
      <c r="CD191" s="28"/>
      <c r="CE191" s="28"/>
      <c r="CF191" s="28"/>
    </row>
    <row r="192" spans="1:84" ht="15.75" customHeight="1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  <c r="BA192" s="28"/>
      <c r="BB192" s="28"/>
      <c r="BC192" s="28"/>
      <c r="BD192" s="28"/>
      <c r="BE192" s="28"/>
      <c r="BF192" s="28"/>
      <c r="BG192" s="28"/>
      <c r="BH192" s="28"/>
      <c r="BI192" s="28"/>
      <c r="BJ192" s="28"/>
      <c r="BK192" s="28"/>
      <c r="BL192" s="28"/>
      <c r="BM192" s="28"/>
      <c r="BN192" s="28"/>
      <c r="BO192" s="28"/>
      <c r="BP192" s="28"/>
      <c r="BQ192" s="28"/>
      <c r="BR192" s="28"/>
      <c r="BS192" s="28"/>
      <c r="BT192" s="28"/>
      <c r="BU192" s="28"/>
      <c r="BV192" s="28"/>
      <c r="BW192" s="28"/>
      <c r="BX192" s="28"/>
      <c r="BY192" s="28"/>
      <c r="BZ192" s="28"/>
      <c r="CA192" s="28"/>
      <c r="CB192" s="28"/>
      <c r="CC192" s="28"/>
      <c r="CD192" s="28"/>
      <c r="CE192" s="28"/>
      <c r="CF192" s="28"/>
    </row>
    <row r="193" spans="1:84" ht="15.75" customHeight="1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  <c r="BA193" s="28"/>
      <c r="BB193" s="28"/>
      <c r="BC193" s="28"/>
      <c r="BD193" s="28"/>
      <c r="BE193" s="28"/>
      <c r="BF193" s="28"/>
      <c r="BG193" s="28"/>
      <c r="BH193" s="28"/>
      <c r="BI193" s="28"/>
      <c r="BJ193" s="28"/>
      <c r="BK193" s="28"/>
      <c r="BL193" s="28"/>
      <c r="BM193" s="28"/>
      <c r="BN193" s="28"/>
      <c r="BO193" s="28"/>
      <c r="BP193" s="28"/>
      <c r="BQ193" s="28"/>
      <c r="BR193" s="28"/>
      <c r="BS193" s="28"/>
      <c r="BT193" s="28"/>
      <c r="BU193" s="28"/>
      <c r="BV193" s="28"/>
      <c r="BW193" s="28"/>
      <c r="BX193" s="28"/>
      <c r="BY193" s="28"/>
      <c r="BZ193" s="28"/>
      <c r="CA193" s="28"/>
      <c r="CB193" s="28"/>
      <c r="CC193" s="28"/>
      <c r="CD193" s="28"/>
      <c r="CE193" s="28"/>
      <c r="CF193" s="28"/>
    </row>
    <row r="194" spans="1:84" ht="15.75" customHeight="1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  <c r="BA194" s="28"/>
      <c r="BB194" s="28"/>
      <c r="BC194" s="28"/>
      <c r="BD194" s="28"/>
      <c r="BE194" s="28"/>
      <c r="BF194" s="28"/>
      <c r="BG194" s="28"/>
      <c r="BH194" s="28"/>
      <c r="BI194" s="28"/>
      <c r="BJ194" s="28"/>
      <c r="BK194" s="28"/>
      <c r="BL194" s="28"/>
      <c r="BM194" s="28"/>
      <c r="BN194" s="28"/>
      <c r="BO194" s="28"/>
      <c r="BP194" s="28"/>
      <c r="BQ194" s="28"/>
      <c r="BR194" s="28"/>
      <c r="BS194" s="28"/>
      <c r="BT194" s="28"/>
      <c r="BU194" s="28"/>
      <c r="BV194" s="28"/>
      <c r="BW194" s="28"/>
      <c r="BX194" s="28"/>
      <c r="BY194" s="28"/>
      <c r="BZ194" s="28"/>
      <c r="CA194" s="28"/>
      <c r="CB194" s="28"/>
      <c r="CC194" s="28"/>
      <c r="CD194" s="28"/>
      <c r="CE194" s="28"/>
      <c r="CF194" s="28"/>
    </row>
    <row r="195" spans="1:84" ht="15.75" customHeight="1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  <c r="BA195" s="28"/>
      <c r="BB195" s="28"/>
      <c r="BC195" s="28"/>
      <c r="BD195" s="28"/>
      <c r="BE195" s="28"/>
      <c r="BF195" s="28"/>
      <c r="BG195" s="28"/>
      <c r="BH195" s="28"/>
      <c r="BI195" s="28"/>
      <c r="BJ195" s="28"/>
      <c r="BK195" s="28"/>
      <c r="BL195" s="28"/>
      <c r="BM195" s="28"/>
      <c r="BN195" s="28"/>
      <c r="BO195" s="28"/>
      <c r="BP195" s="28"/>
      <c r="BQ195" s="28"/>
      <c r="BR195" s="28"/>
      <c r="BS195" s="28"/>
      <c r="BT195" s="28"/>
      <c r="BU195" s="28"/>
      <c r="BV195" s="28"/>
      <c r="BW195" s="28"/>
      <c r="BX195" s="28"/>
      <c r="BY195" s="28"/>
      <c r="BZ195" s="28"/>
      <c r="CA195" s="28"/>
      <c r="CB195" s="28"/>
      <c r="CC195" s="28"/>
      <c r="CD195" s="28"/>
      <c r="CE195" s="28"/>
      <c r="CF195" s="28"/>
    </row>
    <row r="196" spans="1:84" ht="15.75" customHeight="1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  <c r="BB196" s="28"/>
      <c r="BC196" s="28"/>
      <c r="BD196" s="28"/>
      <c r="BE196" s="28"/>
      <c r="BF196" s="28"/>
      <c r="BG196" s="28"/>
      <c r="BH196" s="28"/>
      <c r="BI196" s="28"/>
      <c r="BJ196" s="28"/>
      <c r="BK196" s="28"/>
      <c r="BL196" s="28"/>
      <c r="BM196" s="28"/>
      <c r="BN196" s="28"/>
      <c r="BO196" s="28"/>
      <c r="BP196" s="28"/>
      <c r="BQ196" s="28"/>
      <c r="BR196" s="28"/>
      <c r="BS196" s="28"/>
      <c r="BT196" s="28"/>
      <c r="BU196" s="28"/>
      <c r="BV196" s="28"/>
      <c r="BW196" s="28"/>
      <c r="BX196" s="28"/>
      <c r="BY196" s="28"/>
      <c r="BZ196" s="28"/>
      <c r="CA196" s="28"/>
      <c r="CB196" s="28"/>
      <c r="CC196" s="28"/>
      <c r="CD196" s="28"/>
      <c r="CE196" s="28"/>
      <c r="CF196" s="28"/>
    </row>
    <row r="197" spans="1:84" ht="15.75" customHeight="1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28"/>
      <c r="AS197" s="28"/>
      <c r="AT197" s="28"/>
      <c r="AU197" s="28"/>
      <c r="AV197" s="28"/>
      <c r="AW197" s="28"/>
      <c r="AX197" s="28"/>
      <c r="AY197" s="28"/>
      <c r="AZ197" s="28"/>
      <c r="BA197" s="28"/>
      <c r="BB197" s="28"/>
      <c r="BC197" s="28"/>
      <c r="BD197" s="28"/>
      <c r="BE197" s="28"/>
      <c r="BF197" s="28"/>
      <c r="BG197" s="28"/>
      <c r="BH197" s="28"/>
      <c r="BI197" s="28"/>
      <c r="BJ197" s="28"/>
      <c r="BK197" s="28"/>
      <c r="BL197" s="28"/>
      <c r="BM197" s="28"/>
      <c r="BN197" s="28"/>
      <c r="BO197" s="28"/>
      <c r="BP197" s="28"/>
      <c r="BQ197" s="28"/>
      <c r="BR197" s="28"/>
      <c r="BS197" s="28"/>
      <c r="BT197" s="28"/>
      <c r="BU197" s="28"/>
      <c r="BV197" s="28"/>
      <c r="BW197" s="28"/>
      <c r="BX197" s="28"/>
      <c r="BY197" s="28"/>
      <c r="BZ197" s="28"/>
      <c r="CA197" s="28"/>
      <c r="CB197" s="28"/>
      <c r="CC197" s="28"/>
      <c r="CD197" s="28"/>
      <c r="CE197" s="28"/>
      <c r="CF197" s="28"/>
    </row>
    <row r="198" spans="1:84" ht="15.75" customHeight="1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  <c r="BA198" s="28"/>
      <c r="BB198" s="28"/>
      <c r="BC198" s="28"/>
      <c r="BD198" s="28"/>
      <c r="BE198" s="28"/>
      <c r="BF198" s="28"/>
      <c r="BG198" s="28"/>
      <c r="BH198" s="28"/>
      <c r="BI198" s="28"/>
      <c r="BJ198" s="28"/>
      <c r="BK198" s="28"/>
      <c r="BL198" s="28"/>
      <c r="BM198" s="28"/>
      <c r="BN198" s="28"/>
      <c r="BO198" s="28"/>
      <c r="BP198" s="28"/>
      <c r="BQ198" s="28"/>
      <c r="BR198" s="28"/>
      <c r="BS198" s="28"/>
      <c r="BT198" s="28"/>
      <c r="BU198" s="28"/>
      <c r="BV198" s="28"/>
      <c r="BW198" s="28"/>
      <c r="BX198" s="28"/>
      <c r="BY198" s="28"/>
      <c r="BZ198" s="28"/>
      <c r="CA198" s="28"/>
      <c r="CB198" s="28"/>
      <c r="CC198" s="28"/>
      <c r="CD198" s="28"/>
      <c r="CE198" s="28"/>
      <c r="CF198" s="28"/>
    </row>
    <row r="199" spans="1:84" ht="15.75" customHeight="1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T199" s="28"/>
      <c r="AU199" s="28"/>
      <c r="AV199" s="28"/>
      <c r="AW199" s="28"/>
      <c r="AX199" s="28"/>
      <c r="AY199" s="28"/>
      <c r="AZ199" s="28"/>
      <c r="BA199" s="28"/>
      <c r="BB199" s="28"/>
      <c r="BC199" s="28"/>
      <c r="BD199" s="28"/>
      <c r="BE199" s="28"/>
      <c r="BF199" s="28"/>
      <c r="BG199" s="28"/>
      <c r="BH199" s="28"/>
      <c r="BI199" s="28"/>
      <c r="BJ199" s="28"/>
      <c r="BK199" s="28"/>
      <c r="BL199" s="28"/>
      <c r="BM199" s="28"/>
      <c r="BN199" s="28"/>
      <c r="BO199" s="28"/>
      <c r="BP199" s="28"/>
      <c r="BQ199" s="28"/>
      <c r="BR199" s="28"/>
      <c r="BS199" s="28"/>
      <c r="BT199" s="28"/>
      <c r="BU199" s="28"/>
      <c r="BV199" s="28"/>
      <c r="BW199" s="28"/>
      <c r="BX199" s="28"/>
      <c r="BY199" s="28"/>
      <c r="BZ199" s="28"/>
      <c r="CA199" s="28"/>
      <c r="CB199" s="28"/>
      <c r="CC199" s="28"/>
      <c r="CD199" s="28"/>
      <c r="CE199" s="28"/>
      <c r="CF199" s="28"/>
    </row>
    <row r="200" spans="1:84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  <c r="AS200" s="28"/>
      <c r="AT200" s="28"/>
      <c r="AU200" s="28"/>
      <c r="AV200" s="28"/>
      <c r="AW200" s="28"/>
      <c r="AX200" s="28"/>
      <c r="AY200" s="28"/>
      <c r="AZ200" s="28"/>
      <c r="BA200" s="28"/>
      <c r="BB200" s="28"/>
      <c r="BC200" s="28"/>
      <c r="BD200" s="28"/>
      <c r="BE200" s="28"/>
      <c r="BF200" s="28"/>
      <c r="BG200" s="28"/>
      <c r="BH200" s="28"/>
      <c r="BI200" s="28"/>
      <c r="BJ200" s="28"/>
      <c r="BK200" s="28"/>
      <c r="BL200" s="28"/>
      <c r="BM200" s="28"/>
      <c r="BN200" s="28"/>
      <c r="BO200" s="28"/>
      <c r="BP200" s="28"/>
      <c r="BQ200" s="28"/>
      <c r="BR200" s="28"/>
      <c r="BS200" s="28"/>
      <c r="BT200" s="28"/>
      <c r="BU200" s="28"/>
      <c r="BV200" s="28"/>
      <c r="BW200" s="28"/>
      <c r="BX200" s="28"/>
      <c r="BY200" s="28"/>
      <c r="BZ200" s="28"/>
      <c r="CA200" s="28"/>
      <c r="CB200" s="28"/>
      <c r="CC200" s="28"/>
      <c r="CD200" s="28"/>
      <c r="CE200" s="28"/>
      <c r="CF200" s="28"/>
    </row>
    <row r="201" spans="1:84" s="27" customFormat="1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28"/>
      <c r="AS201" s="28"/>
      <c r="AT201" s="28"/>
      <c r="AU201" s="28"/>
      <c r="AV201" s="28"/>
      <c r="AW201" s="28"/>
      <c r="AX201" s="28"/>
      <c r="AY201" s="28"/>
      <c r="AZ201" s="28"/>
      <c r="BA201" s="28"/>
      <c r="BB201" s="28"/>
      <c r="BC201" s="28"/>
      <c r="BD201" s="28"/>
      <c r="BE201" s="28"/>
      <c r="BF201" s="28"/>
      <c r="BG201" s="28"/>
      <c r="BH201" s="28"/>
      <c r="BI201" s="28"/>
      <c r="BJ201" s="28"/>
      <c r="BK201" s="28"/>
      <c r="BL201" s="28"/>
      <c r="BM201" s="28"/>
      <c r="BN201" s="28"/>
      <c r="BO201" s="28"/>
      <c r="BP201" s="28"/>
      <c r="BQ201" s="28"/>
      <c r="BR201" s="28"/>
      <c r="BS201" s="28"/>
      <c r="BT201" s="28"/>
      <c r="BU201" s="28"/>
      <c r="BV201" s="28"/>
      <c r="BW201" s="28"/>
      <c r="BX201" s="28"/>
      <c r="BY201" s="28"/>
      <c r="BZ201" s="28"/>
      <c r="CA201" s="28"/>
      <c r="CB201" s="28"/>
      <c r="CC201" s="28"/>
      <c r="CD201" s="28"/>
      <c r="CE201" s="28"/>
      <c r="CF201" s="28"/>
    </row>
    <row r="202" spans="1:84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  <c r="AS202" s="28"/>
      <c r="AT202" s="28"/>
      <c r="AU202" s="28"/>
      <c r="AV202" s="28"/>
      <c r="AW202" s="28"/>
      <c r="AX202" s="28"/>
      <c r="AY202" s="28"/>
      <c r="AZ202" s="28"/>
      <c r="BA202" s="28"/>
      <c r="BB202" s="28"/>
      <c r="BC202" s="28"/>
      <c r="BD202" s="28"/>
      <c r="BE202" s="28"/>
      <c r="BF202" s="28"/>
      <c r="BG202" s="28"/>
      <c r="BH202" s="28"/>
      <c r="BI202" s="28"/>
      <c r="BJ202" s="28"/>
      <c r="BK202" s="28"/>
      <c r="BL202" s="28"/>
      <c r="BM202" s="28"/>
      <c r="BN202" s="28"/>
      <c r="BO202" s="28"/>
      <c r="BP202" s="28"/>
      <c r="BQ202" s="28"/>
      <c r="BR202" s="28"/>
      <c r="BS202" s="28"/>
      <c r="BT202" s="28"/>
      <c r="BU202" s="28"/>
      <c r="BV202" s="28"/>
      <c r="BW202" s="28"/>
      <c r="BX202" s="28"/>
      <c r="BY202" s="28"/>
      <c r="BZ202" s="28"/>
      <c r="CA202" s="28"/>
      <c r="CB202" s="28"/>
      <c r="CC202" s="28"/>
      <c r="CD202" s="28"/>
      <c r="CE202" s="28"/>
      <c r="CF202" s="28"/>
    </row>
    <row r="203" spans="1:84" ht="15.75" customHeight="1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  <c r="AS203" s="28"/>
      <c r="AT203" s="28"/>
      <c r="AU203" s="28"/>
      <c r="AV203" s="28"/>
      <c r="AW203" s="28"/>
      <c r="AX203" s="28"/>
      <c r="AY203" s="28"/>
      <c r="AZ203" s="28"/>
      <c r="BA203" s="28"/>
      <c r="BB203" s="28"/>
      <c r="BC203" s="28"/>
      <c r="BD203" s="28"/>
      <c r="BE203" s="28"/>
      <c r="BF203" s="28"/>
      <c r="BG203" s="28"/>
      <c r="BH203" s="28"/>
      <c r="BI203" s="28"/>
      <c r="BJ203" s="28"/>
      <c r="BK203" s="28"/>
      <c r="BL203" s="28"/>
      <c r="BM203" s="28"/>
      <c r="BN203" s="28"/>
      <c r="BO203" s="28"/>
      <c r="BP203" s="28"/>
      <c r="BQ203" s="28"/>
      <c r="BR203" s="28"/>
      <c r="BS203" s="28"/>
      <c r="BT203" s="28"/>
      <c r="BU203" s="28"/>
      <c r="BV203" s="28"/>
      <c r="BW203" s="28"/>
      <c r="BX203" s="28"/>
      <c r="BY203" s="28"/>
      <c r="BZ203" s="28"/>
      <c r="CA203" s="28"/>
      <c r="CB203" s="28"/>
      <c r="CC203" s="28"/>
      <c r="CD203" s="28"/>
      <c r="CE203" s="28"/>
      <c r="CF203" s="28"/>
    </row>
    <row r="204" spans="1:84" ht="15.75" customHeight="1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8"/>
      <c r="AS204" s="28"/>
      <c r="AT204" s="28"/>
      <c r="AU204" s="28"/>
      <c r="AV204" s="28"/>
      <c r="AW204" s="28"/>
      <c r="AX204" s="28"/>
      <c r="AY204" s="28"/>
      <c r="AZ204" s="28"/>
      <c r="BA204" s="28"/>
      <c r="BB204" s="28"/>
      <c r="BC204" s="28"/>
      <c r="BD204" s="28"/>
      <c r="BE204" s="28"/>
      <c r="BF204" s="28"/>
      <c r="BG204" s="28"/>
      <c r="BH204" s="28"/>
      <c r="BI204" s="28"/>
      <c r="BJ204" s="28"/>
      <c r="BK204" s="28"/>
      <c r="BL204" s="28"/>
      <c r="BM204" s="28"/>
      <c r="BN204" s="28"/>
      <c r="BO204" s="28"/>
      <c r="BP204" s="28"/>
      <c r="BQ204" s="28"/>
      <c r="BR204" s="28"/>
      <c r="BS204" s="28"/>
      <c r="BT204" s="28"/>
      <c r="BU204" s="28"/>
      <c r="BV204" s="28"/>
      <c r="BW204" s="28"/>
      <c r="BX204" s="28"/>
      <c r="BY204" s="28"/>
      <c r="BZ204" s="28"/>
      <c r="CA204" s="28"/>
      <c r="CB204" s="28"/>
      <c r="CC204" s="28"/>
      <c r="CD204" s="28"/>
      <c r="CE204" s="28"/>
      <c r="CF204" s="28"/>
    </row>
    <row r="205" spans="1:84" ht="15.75" customHeight="1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  <c r="AS205" s="28"/>
      <c r="AT205" s="28"/>
      <c r="AU205" s="28"/>
      <c r="AV205" s="28"/>
      <c r="AW205" s="28"/>
      <c r="AX205" s="28"/>
      <c r="AY205" s="28"/>
      <c r="AZ205" s="28"/>
      <c r="BA205" s="28"/>
      <c r="BB205" s="28"/>
      <c r="BC205" s="28"/>
      <c r="BD205" s="28"/>
      <c r="BE205" s="28"/>
      <c r="BF205" s="28"/>
      <c r="BG205" s="28"/>
      <c r="BH205" s="28"/>
      <c r="BI205" s="28"/>
      <c r="BJ205" s="28"/>
      <c r="BK205" s="28"/>
      <c r="BL205" s="28"/>
      <c r="BM205" s="28"/>
      <c r="BN205" s="28"/>
      <c r="BO205" s="28"/>
      <c r="BP205" s="28"/>
      <c r="BQ205" s="28"/>
      <c r="BR205" s="28"/>
      <c r="BS205" s="28"/>
      <c r="BT205" s="28"/>
      <c r="BU205" s="28"/>
      <c r="BV205" s="28"/>
      <c r="BW205" s="28"/>
      <c r="BX205" s="28"/>
      <c r="BY205" s="28"/>
      <c r="BZ205" s="28"/>
      <c r="CA205" s="28"/>
      <c r="CB205" s="28"/>
      <c r="CC205" s="28"/>
      <c r="CD205" s="28"/>
      <c r="CE205" s="28"/>
      <c r="CF205" s="28"/>
    </row>
    <row r="206" spans="1:84" ht="15.75" customHeight="1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  <c r="BA206" s="28"/>
      <c r="BB206" s="28"/>
      <c r="BC206" s="28"/>
      <c r="BD206" s="28"/>
      <c r="BE206" s="28"/>
      <c r="BF206" s="28"/>
      <c r="BG206" s="28"/>
      <c r="BH206" s="28"/>
      <c r="BI206" s="28"/>
      <c r="BJ206" s="28"/>
      <c r="BK206" s="28"/>
      <c r="BL206" s="28"/>
      <c r="BM206" s="28"/>
      <c r="BN206" s="28"/>
      <c r="BO206" s="28"/>
      <c r="BP206" s="28"/>
      <c r="BQ206" s="28"/>
      <c r="BR206" s="28"/>
      <c r="BS206" s="28"/>
      <c r="BT206" s="28"/>
      <c r="BU206" s="28"/>
      <c r="BV206" s="28"/>
      <c r="BW206" s="28"/>
      <c r="BX206" s="28"/>
      <c r="BY206" s="28"/>
      <c r="BZ206" s="28"/>
      <c r="CA206" s="28"/>
      <c r="CB206" s="28"/>
      <c r="CC206" s="28"/>
      <c r="CD206" s="28"/>
      <c r="CE206" s="28"/>
      <c r="CF206" s="28"/>
    </row>
    <row r="207" spans="1:84" ht="15.75" customHeight="1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28"/>
      <c r="BC207" s="28"/>
      <c r="BD207" s="28"/>
      <c r="BE207" s="28"/>
      <c r="BF207" s="28"/>
      <c r="BG207" s="28"/>
      <c r="BH207" s="28"/>
      <c r="BI207" s="28"/>
      <c r="BJ207" s="28"/>
      <c r="BK207" s="28"/>
      <c r="BL207" s="28"/>
      <c r="BM207" s="28"/>
      <c r="BN207" s="28"/>
      <c r="BO207" s="28"/>
      <c r="BP207" s="28"/>
      <c r="BQ207" s="28"/>
      <c r="BR207" s="28"/>
      <c r="BS207" s="28"/>
      <c r="BT207" s="28"/>
      <c r="BU207" s="28"/>
      <c r="BV207" s="28"/>
      <c r="BW207" s="28"/>
      <c r="BX207" s="28"/>
      <c r="BY207" s="28"/>
      <c r="BZ207" s="28"/>
      <c r="CA207" s="28"/>
      <c r="CB207" s="28"/>
      <c r="CC207" s="28"/>
      <c r="CD207" s="28"/>
      <c r="CE207" s="28"/>
      <c r="CF207" s="28"/>
    </row>
    <row r="208" spans="1:84" ht="15.75" customHeight="1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  <c r="BC208" s="28"/>
      <c r="BD208" s="28"/>
      <c r="BE208" s="28"/>
      <c r="BF208" s="28"/>
      <c r="BG208" s="28"/>
      <c r="BH208" s="28"/>
      <c r="BI208" s="28"/>
      <c r="BJ208" s="28"/>
      <c r="BK208" s="28"/>
      <c r="BL208" s="28"/>
      <c r="BM208" s="28"/>
      <c r="BN208" s="28"/>
      <c r="BO208" s="28"/>
      <c r="BP208" s="28"/>
      <c r="BQ208" s="28"/>
      <c r="BR208" s="28"/>
      <c r="BS208" s="28"/>
      <c r="BT208" s="28"/>
      <c r="BU208" s="28"/>
      <c r="BV208" s="28"/>
      <c r="BW208" s="28"/>
      <c r="BX208" s="28"/>
      <c r="BY208" s="28"/>
      <c r="BZ208" s="28"/>
      <c r="CA208" s="28"/>
      <c r="CB208" s="28"/>
      <c r="CC208" s="28"/>
      <c r="CD208" s="28"/>
      <c r="CE208" s="28"/>
      <c r="CF208" s="28"/>
    </row>
    <row r="209" spans="1:84" ht="15.75" customHeight="1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8"/>
      <c r="AZ209" s="28"/>
      <c r="BA209" s="28"/>
      <c r="BB209" s="28"/>
      <c r="BC209" s="28"/>
      <c r="BD209" s="28"/>
      <c r="BE209" s="28"/>
      <c r="BF209" s="28"/>
      <c r="BG209" s="28"/>
      <c r="BH209" s="28"/>
      <c r="BI209" s="28"/>
      <c r="BJ209" s="28"/>
      <c r="BK209" s="28"/>
      <c r="BL209" s="28"/>
      <c r="BM209" s="28"/>
      <c r="BN209" s="28"/>
      <c r="BO209" s="28"/>
      <c r="BP209" s="28"/>
      <c r="BQ209" s="28"/>
      <c r="BR209" s="28"/>
      <c r="BS209" s="28"/>
      <c r="BT209" s="28"/>
      <c r="BU209" s="28"/>
      <c r="BV209" s="28"/>
      <c r="BW209" s="28"/>
      <c r="BX209" s="28"/>
      <c r="BY209" s="28"/>
      <c r="BZ209" s="28"/>
      <c r="CA209" s="28"/>
      <c r="CB209" s="28"/>
      <c r="CC209" s="28"/>
      <c r="CD209" s="28"/>
      <c r="CE209" s="28"/>
      <c r="CF209" s="28"/>
    </row>
    <row r="210" spans="1:84" ht="15.75" customHeight="1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  <c r="BC210" s="28"/>
      <c r="BD210" s="28"/>
      <c r="BE210" s="28"/>
      <c r="BF210" s="28"/>
      <c r="BG210" s="28"/>
      <c r="BH210" s="28"/>
      <c r="BI210" s="28"/>
      <c r="BJ210" s="28"/>
      <c r="BK210" s="28"/>
      <c r="BL210" s="28"/>
      <c r="BM210" s="28"/>
      <c r="BN210" s="28"/>
      <c r="BO210" s="28"/>
      <c r="BP210" s="28"/>
      <c r="BQ210" s="28"/>
      <c r="BR210" s="28"/>
      <c r="BS210" s="28"/>
      <c r="BT210" s="28"/>
      <c r="BU210" s="28"/>
      <c r="BV210" s="28"/>
      <c r="BW210" s="28"/>
      <c r="BX210" s="28"/>
      <c r="BY210" s="28"/>
      <c r="BZ210" s="28"/>
      <c r="CA210" s="28"/>
      <c r="CB210" s="28"/>
      <c r="CC210" s="28"/>
      <c r="CD210" s="28"/>
      <c r="CE210" s="28"/>
      <c r="CF210" s="28"/>
    </row>
    <row r="211" spans="1:84" ht="15.75" customHeight="1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8"/>
      <c r="AZ211" s="28"/>
      <c r="BA211" s="28"/>
      <c r="BB211" s="28"/>
      <c r="BC211" s="28"/>
      <c r="BD211" s="28"/>
      <c r="BE211" s="28"/>
      <c r="BF211" s="28"/>
      <c r="BG211" s="28"/>
      <c r="BH211" s="28"/>
      <c r="BI211" s="28"/>
      <c r="BJ211" s="28"/>
      <c r="BK211" s="28"/>
      <c r="BL211" s="28"/>
      <c r="BM211" s="28"/>
      <c r="BN211" s="28"/>
      <c r="BO211" s="28"/>
      <c r="BP211" s="28"/>
      <c r="BQ211" s="28"/>
      <c r="BR211" s="28"/>
      <c r="BS211" s="28"/>
      <c r="BT211" s="28"/>
      <c r="BU211" s="28"/>
      <c r="BV211" s="28"/>
      <c r="BW211" s="28"/>
      <c r="BX211" s="28"/>
      <c r="BY211" s="28"/>
      <c r="BZ211" s="28"/>
      <c r="CA211" s="28"/>
      <c r="CB211" s="28"/>
      <c r="CC211" s="28"/>
      <c r="CD211" s="28"/>
      <c r="CE211" s="28"/>
      <c r="CF211" s="28"/>
    </row>
    <row r="212" spans="1:84" ht="15.75" customHeight="1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  <c r="BC212" s="28"/>
      <c r="BD212" s="28"/>
      <c r="BE212" s="28"/>
      <c r="BF212" s="28"/>
      <c r="BG212" s="28"/>
      <c r="BH212" s="28"/>
      <c r="BI212" s="28"/>
      <c r="BJ212" s="28"/>
      <c r="BK212" s="28"/>
      <c r="BL212" s="28"/>
      <c r="BM212" s="28"/>
      <c r="BN212" s="28"/>
      <c r="BO212" s="28"/>
      <c r="BP212" s="28"/>
      <c r="BQ212" s="28"/>
      <c r="BR212" s="28"/>
      <c r="BS212" s="28"/>
      <c r="BT212" s="28"/>
      <c r="BU212" s="28"/>
      <c r="BV212" s="28"/>
      <c r="BW212" s="28"/>
      <c r="BX212" s="28"/>
      <c r="BY212" s="28"/>
      <c r="BZ212" s="28"/>
      <c r="CA212" s="28"/>
      <c r="CB212" s="28"/>
      <c r="CC212" s="28"/>
      <c r="CD212" s="28"/>
      <c r="CE212" s="28"/>
      <c r="CF212" s="28"/>
    </row>
    <row r="213" spans="1:84" ht="15.75" customHeight="1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  <c r="BC213" s="28"/>
      <c r="BD213" s="28"/>
      <c r="BE213" s="28"/>
      <c r="BF213" s="28"/>
      <c r="BG213" s="28"/>
      <c r="BH213" s="28"/>
      <c r="BI213" s="28"/>
      <c r="BJ213" s="28"/>
      <c r="BK213" s="28"/>
      <c r="BL213" s="28"/>
      <c r="BM213" s="28"/>
      <c r="BN213" s="28"/>
      <c r="BO213" s="28"/>
      <c r="BP213" s="28"/>
      <c r="BQ213" s="28"/>
      <c r="BR213" s="28"/>
      <c r="BS213" s="28"/>
      <c r="BT213" s="28"/>
      <c r="BU213" s="28"/>
      <c r="BV213" s="28"/>
      <c r="BW213" s="28"/>
      <c r="BX213" s="28"/>
      <c r="BY213" s="28"/>
      <c r="BZ213" s="28"/>
      <c r="CA213" s="28"/>
      <c r="CB213" s="28"/>
      <c r="CC213" s="28"/>
      <c r="CD213" s="28"/>
      <c r="CE213" s="28"/>
      <c r="CF213" s="28"/>
    </row>
    <row r="214" spans="1:84" ht="15.75" customHeight="1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  <c r="BC214" s="28"/>
      <c r="BD214" s="28"/>
      <c r="BE214" s="28"/>
      <c r="BF214" s="28"/>
      <c r="BG214" s="28"/>
      <c r="BH214" s="28"/>
      <c r="BI214" s="28"/>
      <c r="BJ214" s="28"/>
      <c r="BK214" s="28"/>
      <c r="BL214" s="28"/>
      <c r="BM214" s="28"/>
      <c r="BN214" s="28"/>
      <c r="BO214" s="28"/>
      <c r="BP214" s="28"/>
      <c r="BQ214" s="28"/>
      <c r="BR214" s="28"/>
      <c r="BS214" s="28"/>
      <c r="BT214" s="28"/>
      <c r="BU214" s="28"/>
      <c r="BV214" s="28"/>
      <c r="BW214" s="28"/>
      <c r="BX214" s="28"/>
      <c r="BY214" s="28"/>
      <c r="BZ214" s="28"/>
      <c r="CA214" s="28"/>
      <c r="CB214" s="28"/>
      <c r="CC214" s="28"/>
      <c r="CD214" s="28"/>
      <c r="CE214" s="28"/>
      <c r="CF214" s="28"/>
    </row>
    <row r="215" spans="1:84" ht="15.75" customHeight="1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28"/>
      <c r="BC215" s="28"/>
      <c r="BD215" s="28"/>
      <c r="BE215" s="28"/>
      <c r="BF215" s="28"/>
      <c r="BG215" s="28"/>
      <c r="BH215" s="28"/>
      <c r="BI215" s="28"/>
      <c r="BJ215" s="28"/>
      <c r="BK215" s="28"/>
      <c r="BL215" s="28"/>
      <c r="BM215" s="28"/>
      <c r="BN215" s="28"/>
      <c r="BO215" s="28"/>
      <c r="BP215" s="28"/>
      <c r="BQ215" s="28"/>
      <c r="BR215" s="28"/>
      <c r="BS215" s="28"/>
      <c r="BT215" s="28"/>
      <c r="BU215" s="28"/>
      <c r="BV215" s="28"/>
      <c r="BW215" s="28"/>
      <c r="BX215" s="28"/>
      <c r="BY215" s="28"/>
      <c r="BZ215" s="28"/>
      <c r="CA215" s="28"/>
      <c r="CB215" s="28"/>
      <c r="CC215" s="28"/>
      <c r="CD215" s="28"/>
      <c r="CE215" s="28"/>
      <c r="CF215" s="28"/>
    </row>
    <row r="216" spans="1:84" ht="15.75" customHeight="1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28"/>
      <c r="BC216" s="28"/>
      <c r="BD216" s="28"/>
      <c r="BE216" s="28"/>
      <c r="BF216" s="28"/>
      <c r="BG216" s="28"/>
      <c r="BH216" s="28"/>
      <c r="BI216" s="28"/>
      <c r="BJ216" s="28"/>
      <c r="BK216" s="28"/>
      <c r="BL216" s="28"/>
      <c r="BM216" s="28"/>
      <c r="BN216" s="28"/>
      <c r="BO216" s="28"/>
      <c r="BP216" s="28"/>
      <c r="BQ216" s="28"/>
      <c r="BR216" s="28"/>
      <c r="BS216" s="28"/>
      <c r="BT216" s="28"/>
      <c r="BU216" s="28"/>
      <c r="BV216" s="28"/>
      <c r="BW216" s="28"/>
      <c r="BX216" s="28"/>
      <c r="BY216" s="28"/>
      <c r="BZ216" s="28"/>
      <c r="CA216" s="28"/>
      <c r="CB216" s="28"/>
      <c r="CC216" s="28"/>
      <c r="CD216" s="28"/>
      <c r="CE216" s="28"/>
      <c r="CF216" s="28"/>
    </row>
    <row r="217" spans="1:84" ht="15.75" customHeight="1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28"/>
      <c r="BB217" s="28"/>
      <c r="BC217" s="28"/>
      <c r="BD217" s="28"/>
      <c r="BE217" s="28"/>
      <c r="BF217" s="28"/>
      <c r="BG217" s="28"/>
      <c r="BH217" s="28"/>
      <c r="BI217" s="28"/>
      <c r="BJ217" s="28"/>
      <c r="BK217" s="28"/>
      <c r="BL217" s="28"/>
      <c r="BM217" s="28"/>
      <c r="BN217" s="28"/>
      <c r="BO217" s="28"/>
      <c r="BP217" s="28"/>
      <c r="BQ217" s="28"/>
      <c r="BR217" s="28"/>
      <c r="BS217" s="28"/>
      <c r="BT217" s="28"/>
      <c r="BU217" s="28"/>
      <c r="BV217" s="28"/>
      <c r="BW217" s="28"/>
      <c r="BX217" s="28"/>
      <c r="BY217" s="28"/>
      <c r="BZ217" s="28"/>
      <c r="CA217" s="28"/>
      <c r="CB217" s="28"/>
      <c r="CC217" s="28"/>
      <c r="CD217" s="28"/>
      <c r="CE217" s="28"/>
      <c r="CF217" s="28"/>
    </row>
    <row r="218" spans="1:84" ht="15.75" customHeight="1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  <c r="BG218" s="28"/>
      <c r="BH218" s="28"/>
      <c r="BI218" s="28"/>
      <c r="BJ218" s="28"/>
      <c r="BK218" s="28"/>
      <c r="BL218" s="28"/>
      <c r="BM218" s="28"/>
      <c r="BN218" s="28"/>
      <c r="BO218" s="28"/>
      <c r="BP218" s="28"/>
      <c r="BQ218" s="28"/>
      <c r="BR218" s="28"/>
      <c r="BS218" s="28"/>
      <c r="BT218" s="28"/>
      <c r="BU218" s="28"/>
      <c r="BV218" s="28"/>
      <c r="BW218" s="28"/>
      <c r="BX218" s="28"/>
      <c r="BY218" s="28"/>
      <c r="BZ218" s="28"/>
      <c r="CA218" s="28"/>
      <c r="CB218" s="28"/>
      <c r="CC218" s="28"/>
      <c r="CD218" s="28"/>
      <c r="CE218" s="28"/>
      <c r="CF218" s="28"/>
    </row>
    <row r="219" spans="1:84" ht="15.75" customHeight="1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  <c r="AH219" s="28"/>
      <c r="AI219" s="28"/>
      <c r="AJ219" s="28"/>
      <c r="AK219" s="28"/>
      <c r="AL219" s="28"/>
      <c r="AM219" s="28"/>
      <c r="AN219" s="28"/>
      <c r="AO219" s="28"/>
      <c r="AP219" s="28"/>
      <c r="AQ219" s="28"/>
      <c r="AR219" s="28"/>
      <c r="AS219" s="28"/>
      <c r="AT219" s="28"/>
      <c r="AU219" s="28"/>
      <c r="AV219" s="28"/>
      <c r="AW219" s="28"/>
      <c r="AX219" s="28"/>
      <c r="AY219" s="28"/>
      <c r="AZ219" s="28"/>
      <c r="BA219" s="28"/>
      <c r="BB219" s="28"/>
      <c r="BC219" s="28"/>
      <c r="BD219" s="28"/>
      <c r="BE219" s="28"/>
      <c r="BF219" s="28"/>
      <c r="BG219" s="28"/>
      <c r="BH219" s="28"/>
      <c r="BI219" s="28"/>
      <c r="BJ219" s="28"/>
      <c r="BK219" s="28"/>
      <c r="BL219" s="28"/>
      <c r="BM219" s="28"/>
      <c r="BN219" s="28"/>
      <c r="BO219" s="28"/>
      <c r="BP219" s="28"/>
      <c r="BQ219" s="28"/>
      <c r="BR219" s="28"/>
      <c r="BS219" s="28"/>
      <c r="BT219" s="28"/>
      <c r="BU219" s="28"/>
      <c r="BV219" s="28"/>
      <c r="BW219" s="28"/>
      <c r="BX219" s="28"/>
      <c r="BY219" s="28"/>
      <c r="BZ219" s="28"/>
      <c r="CA219" s="28"/>
      <c r="CB219" s="28"/>
      <c r="CC219" s="28"/>
      <c r="CD219" s="28"/>
      <c r="CE219" s="28"/>
      <c r="CF219" s="28"/>
    </row>
    <row r="220" spans="1:84" ht="15.75" customHeight="1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  <c r="AM220" s="28"/>
      <c r="AN220" s="28"/>
      <c r="AO220" s="28"/>
      <c r="AP220" s="28"/>
      <c r="AQ220" s="28"/>
      <c r="AR220" s="28"/>
      <c r="AS220" s="28"/>
      <c r="AT220" s="28"/>
      <c r="AU220" s="28"/>
      <c r="AV220" s="28"/>
      <c r="AW220" s="28"/>
      <c r="AX220" s="28"/>
      <c r="AY220" s="28"/>
      <c r="AZ220" s="28"/>
      <c r="BA220" s="28"/>
      <c r="BB220" s="28"/>
      <c r="BC220" s="28"/>
      <c r="BD220" s="28"/>
      <c r="BE220" s="28"/>
      <c r="BF220" s="28"/>
      <c r="BG220" s="28"/>
      <c r="BH220" s="28"/>
      <c r="BI220" s="28"/>
      <c r="BJ220" s="28"/>
      <c r="BK220" s="28"/>
      <c r="BL220" s="28"/>
      <c r="BM220" s="28"/>
      <c r="BN220" s="28"/>
      <c r="BO220" s="28"/>
      <c r="BP220" s="28"/>
      <c r="BQ220" s="28"/>
      <c r="BR220" s="28"/>
      <c r="BS220" s="28"/>
      <c r="BT220" s="28"/>
      <c r="BU220" s="28"/>
      <c r="BV220" s="28"/>
      <c r="BW220" s="28"/>
      <c r="BX220" s="28"/>
      <c r="BY220" s="28"/>
      <c r="BZ220" s="28"/>
      <c r="CA220" s="28"/>
      <c r="CB220" s="28"/>
      <c r="CC220" s="28"/>
      <c r="CD220" s="28"/>
      <c r="CE220" s="28"/>
      <c r="CF220" s="28"/>
    </row>
    <row r="221" spans="1:84" ht="15.75" customHeight="1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  <c r="AH221" s="28"/>
      <c r="AI221" s="28"/>
      <c r="AJ221" s="28"/>
      <c r="AK221" s="28"/>
      <c r="AL221" s="28"/>
      <c r="AM221" s="28"/>
      <c r="AN221" s="28"/>
      <c r="AO221" s="28"/>
      <c r="AP221" s="28"/>
      <c r="AQ221" s="28"/>
      <c r="AR221" s="28"/>
      <c r="AS221" s="28"/>
      <c r="AT221" s="28"/>
      <c r="AU221" s="28"/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  <c r="BG221" s="28"/>
      <c r="BH221" s="28"/>
      <c r="BI221" s="28"/>
      <c r="BJ221" s="28"/>
      <c r="BK221" s="28"/>
      <c r="BL221" s="28"/>
      <c r="BM221" s="28"/>
      <c r="BN221" s="28"/>
      <c r="BO221" s="28"/>
      <c r="BP221" s="28"/>
      <c r="BQ221" s="28"/>
      <c r="BR221" s="28"/>
      <c r="BS221" s="28"/>
      <c r="BT221" s="28"/>
      <c r="BU221" s="28"/>
      <c r="BV221" s="28"/>
      <c r="BW221" s="28"/>
      <c r="BX221" s="28"/>
      <c r="BY221" s="28"/>
      <c r="BZ221" s="28"/>
      <c r="CA221" s="28"/>
      <c r="CB221" s="28"/>
      <c r="CC221" s="28"/>
      <c r="CD221" s="28"/>
      <c r="CE221" s="28"/>
      <c r="CF221" s="28"/>
    </row>
    <row r="222" spans="1:84" ht="15.75" customHeight="1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  <c r="AH222" s="28"/>
      <c r="AI222" s="28"/>
      <c r="AJ222" s="28"/>
      <c r="AK222" s="28"/>
      <c r="AL222" s="28"/>
      <c r="AM222" s="28"/>
      <c r="AN222" s="28"/>
      <c r="AO222" s="28"/>
      <c r="AP222" s="28"/>
      <c r="AQ222" s="28"/>
      <c r="AR222" s="28"/>
      <c r="AS222" s="28"/>
      <c r="AT222" s="28"/>
      <c r="AU222" s="28"/>
      <c r="AV222" s="28"/>
      <c r="AW222" s="28"/>
      <c r="AX222" s="28"/>
      <c r="AY222" s="28"/>
      <c r="AZ222" s="28"/>
      <c r="BA222" s="28"/>
      <c r="BB222" s="28"/>
      <c r="BC222" s="28"/>
      <c r="BD222" s="28"/>
      <c r="BE222" s="28"/>
      <c r="BF222" s="28"/>
      <c r="BG222" s="28"/>
      <c r="BH222" s="28"/>
      <c r="BI222" s="28"/>
      <c r="BJ222" s="28"/>
      <c r="BK222" s="28"/>
      <c r="BL222" s="28"/>
      <c r="BM222" s="28"/>
      <c r="BN222" s="28"/>
      <c r="BO222" s="28"/>
      <c r="BP222" s="28"/>
      <c r="BQ222" s="28"/>
      <c r="BR222" s="28"/>
      <c r="BS222" s="28"/>
      <c r="BT222" s="28"/>
      <c r="BU222" s="28"/>
      <c r="BV222" s="28"/>
      <c r="BW222" s="28"/>
      <c r="BX222" s="28"/>
      <c r="BY222" s="28"/>
      <c r="BZ222" s="28"/>
      <c r="CA222" s="28"/>
      <c r="CB222" s="28"/>
      <c r="CC222" s="28"/>
      <c r="CD222" s="28"/>
      <c r="CE222" s="28"/>
      <c r="CF222" s="28"/>
    </row>
    <row r="223" spans="1:84" ht="15.75" customHeight="1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  <c r="AH223" s="28"/>
      <c r="AI223" s="28"/>
      <c r="AJ223" s="28"/>
      <c r="AK223" s="28"/>
      <c r="AL223" s="28"/>
      <c r="AM223" s="28"/>
      <c r="AN223" s="28"/>
      <c r="AO223" s="28"/>
      <c r="AP223" s="28"/>
      <c r="AQ223" s="28"/>
      <c r="AR223" s="28"/>
      <c r="AS223" s="28"/>
      <c r="AT223" s="28"/>
      <c r="AU223" s="28"/>
      <c r="AV223" s="28"/>
      <c r="AW223" s="28"/>
      <c r="AX223" s="28"/>
      <c r="AY223" s="28"/>
      <c r="AZ223" s="28"/>
      <c r="BA223" s="28"/>
      <c r="BB223" s="28"/>
      <c r="BC223" s="28"/>
      <c r="BD223" s="28"/>
      <c r="BE223" s="28"/>
      <c r="BF223" s="28"/>
      <c r="BG223" s="28"/>
      <c r="BH223" s="28"/>
      <c r="BI223" s="28"/>
      <c r="BJ223" s="28"/>
      <c r="BK223" s="28"/>
      <c r="BL223" s="28"/>
      <c r="BM223" s="28"/>
      <c r="BN223" s="28"/>
      <c r="BO223" s="28"/>
      <c r="BP223" s="28"/>
      <c r="BQ223" s="28"/>
      <c r="BR223" s="28"/>
      <c r="BS223" s="28"/>
      <c r="BT223" s="28"/>
      <c r="BU223" s="28"/>
      <c r="BV223" s="28"/>
      <c r="BW223" s="28"/>
      <c r="BX223" s="28"/>
      <c r="BY223" s="28"/>
      <c r="BZ223" s="28"/>
      <c r="CA223" s="28"/>
      <c r="CB223" s="28"/>
      <c r="CC223" s="28"/>
      <c r="CD223" s="28"/>
      <c r="CE223" s="28"/>
      <c r="CF223" s="28"/>
    </row>
    <row r="224" spans="1:84" ht="15.75" customHeight="1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  <c r="AH224" s="28"/>
      <c r="AI224" s="28"/>
      <c r="AJ224" s="28"/>
      <c r="AK224" s="28"/>
      <c r="AL224" s="28"/>
      <c r="AM224" s="28"/>
      <c r="AN224" s="28"/>
      <c r="AO224" s="28"/>
      <c r="AP224" s="28"/>
      <c r="AQ224" s="28"/>
      <c r="AR224" s="28"/>
      <c r="AS224" s="28"/>
      <c r="AT224" s="28"/>
      <c r="AU224" s="28"/>
      <c r="AV224" s="28"/>
      <c r="AW224" s="28"/>
      <c r="AX224" s="28"/>
      <c r="AY224" s="28"/>
      <c r="AZ224" s="28"/>
      <c r="BA224" s="28"/>
      <c r="BB224" s="28"/>
      <c r="BC224" s="28"/>
      <c r="BD224" s="28"/>
      <c r="BE224" s="28"/>
      <c r="BF224" s="28"/>
      <c r="BG224" s="28"/>
      <c r="BH224" s="28"/>
      <c r="BI224" s="28"/>
      <c r="BJ224" s="28"/>
      <c r="BK224" s="28"/>
      <c r="BL224" s="28"/>
      <c r="BM224" s="28"/>
      <c r="BN224" s="28"/>
      <c r="BO224" s="28"/>
      <c r="BP224" s="28"/>
      <c r="BQ224" s="28"/>
      <c r="BR224" s="28"/>
      <c r="BS224" s="28"/>
      <c r="BT224" s="28"/>
      <c r="BU224" s="28"/>
      <c r="BV224" s="28"/>
      <c r="BW224" s="28"/>
      <c r="BX224" s="28"/>
      <c r="BY224" s="28"/>
      <c r="BZ224" s="28"/>
      <c r="CA224" s="28"/>
      <c r="CB224" s="28"/>
      <c r="CC224" s="28"/>
      <c r="CD224" s="28"/>
      <c r="CE224" s="28"/>
      <c r="CF224" s="28"/>
    </row>
    <row r="225" spans="1:84" ht="15.75" customHeight="1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  <c r="AH225" s="28"/>
      <c r="AI225" s="28"/>
      <c r="AJ225" s="28"/>
      <c r="AK225" s="28"/>
      <c r="AL225" s="28"/>
      <c r="AM225" s="28"/>
      <c r="AN225" s="28"/>
      <c r="AO225" s="28"/>
      <c r="AP225" s="28"/>
      <c r="AQ225" s="28"/>
      <c r="AR225" s="28"/>
      <c r="AS225" s="28"/>
      <c r="AT225" s="28"/>
      <c r="AU225" s="28"/>
      <c r="AV225" s="28"/>
      <c r="AW225" s="28"/>
      <c r="AX225" s="28"/>
      <c r="AY225" s="28"/>
      <c r="AZ225" s="28"/>
      <c r="BA225" s="28"/>
      <c r="BB225" s="28"/>
      <c r="BC225" s="28"/>
      <c r="BD225" s="28"/>
      <c r="BE225" s="28"/>
      <c r="BF225" s="28"/>
      <c r="BG225" s="28"/>
      <c r="BH225" s="28"/>
      <c r="BI225" s="28"/>
      <c r="BJ225" s="28"/>
      <c r="BK225" s="28"/>
      <c r="BL225" s="28"/>
      <c r="BM225" s="28"/>
      <c r="BN225" s="28"/>
      <c r="BO225" s="28"/>
      <c r="BP225" s="28"/>
      <c r="BQ225" s="28"/>
      <c r="BR225" s="28"/>
      <c r="BS225" s="28"/>
      <c r="BT225" s="28"/>
      <c r="BU225" s="28"/>
      <c r="BV225" s="28"/>
      <c r="BW225" s="28"/>
      <c r="BX225" s="28"/>
      <c r="BY225" s="28"/>
      <c r="BZ225" s="28"/>
      <c r="CA225" s="28"/>
      <c r="CB225" s="28"/>
      <c r="CC225" s="28"/>
      <c r="CD225" s="28"/>
      <c r="CE225" s="28"/>
      <c r="CF225" s="28"/>
    </row>
    <row r="226" spans="1:84" ht="15.75" customHeight="1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  <c r="AH226" s="28"/>
      <c r="AI226" s="28"/>
      <c r="AJ226" s="28"/>
      <c r="AK226" s="28"/>
      <c r="AL226" s="28"/>
      <c r="AM226" s="28"/>
      <c r="AN226" s="28"/>
      <c r="AO226" s="28"/>
      <c r="AP226" s="28"/>
      <c r="AQ226" s="28"/>
      <c r="AR226" s="28"/>
      <c r="AS226" s="28"/>
      <c r="AT226" s="28"/>
      <c r="AU226" s="28"/>
      <c r="AV226" s="28"/>
      <c r="AW226" s="28"/>
      <c r="AX226" s="28"/>
      <c r="AY226" s="28"/>
      <c r="AZ226" s="28"/>
      <c r="BA226" s="28"/>
      <c r="BB226" s="28"/>
      <c r="BC226" s="28"/>
      <c r="BD226" s="28"/>
      <c r="BE226" s="28"/>
      <c r="BF226" s="28"/>
      <c r="BG226" s="28"/>
      <c r="BH226" s="28"/>
      <c r="BI226" s="28"/>
      <c r="BJ226" s="28"/>
      <c r="BK226" s="28"/>
      <c r="BL226" s="28"/>
      <c r="BM226" s="28"/>
      <c r="BN226" s="28"/>
      <c r="BO226" s="28"/>
      <c r="BP226" s="28"/>
      <c r="BQ226" s="28"/>
      <c r="BR226" s="28"/>
      <c r="BS226" s="28"/>
      <c r="BT226" s="28"/>
      <c r="BU226" s="28"/>
      <c r="BV226" s="28"/>
      <c r="BW226" s="28"/>
      <c r="BX226" s="28"/>
      <c r="BY226" s="28"/>
      <c r="BZ226" s="28"/>
      <c r="CA226" s="28"/>
      <c r="CB226" s="28"/>
      <c r="CC226" s="28"/>
      <c r="CD226" s="28"/>
      <c r="CE226" s="28"/>
      <c r="CF226" s="28"/>
    </row>
    <row r="227" spans="1:84" ht="15.75" customHeight="1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  <c r="AH227" s="28"/>
      <c r="AI227" s="28"/>
      <c r="AJ227" s="28"/>
      <c r="AK227" s="28"/>
      <c r="AL227" s="28"/>
      <c r="AM227" s="28"/>
      <c r="AN227" s="28"/>
      <c r="AO227" s="28"/>
      <c r="AP227" s="28"/>
      <c r="AQ227" s="28"/>
      <c r="AR227" s="28"/>
      <c r="AS227" s="28"/>
      <c r="AT227" s="28"/>
      <c r="AU227" s="28"/>
      <c r="AV227" s="28"/>
      <c r="AW227" s="28"/>
      <c r="AX227" s="28"/>
      <c r="AY227" s="28"/>
      <c r="AZ227" s="28"/>
      <c r="BA227" s="28"/>
      <c r="BB227" s="28"/>
      <c r="BC227" s="28"/>
      <c r="BD227" s="28"/>
      <c r="BE227" s="28"/>
      <c r="BF227" s="28"/>
      <c r="BG227" s="28"/>
      <c r="BH227" s="28"/>
      <c r="BI227" s="28"/>
      <c r="BJ227" s="28"/>
      <c r="BK227" s="28"/>
      <c r="BL227" s="28"/>
      <c r="BM227" s="28"/>
      <c r="BN227" s="28"/>
      <c r="BO227" s="28"/>
      <c r="BP227" s="28"/>
      <c r="BQ227" s="28"/>
      <c r="BR227" s="28"/>
      <c r="BS227" s="28"/>
      <c r="BT227" s="28"/>
      <c r="BU227" s="28"/>
      <c r="BV227" s="28"/>
      <c r="BW227" s="28"/>
      <c r="BX227" s="28"/>
      <c r="BY227" s="28"/>
      <c r="BZ227" s="28"/>
      <c r="CA227" s="28"/>
      <c r="CB227" s="28"/>
      <c r="CC227" s="28"/>
      <c r="CD227" s="28"/>
      <c r="CE227" s="28"/>
      <c r="CF227" s="28"/>
    </row>
    <row r="228" spans="1:84" ht="15.75" customHeight="1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  <c r="AH228" s="28"/>
      <c r="AI228" s="28"/>
      <c r="AJ228" s="28"/>
      <c r="AK228" s="28"/>
      <c r="AL228" s="28"/>
      <c r="AM228" s="28"/>
      <c r="AN228" s="28"/>
      <c r="AO228" s="28"/>
      <c r="AP228" s="28"/>
      <c r="AQ228" s="28"/>
      <c r="AR228" s="28"/>
      <c r="AS228" s="28"/>
      <c r="AT228" s="28"/>
      <c r="AU228" s="28"/>
      <c r="AV228" s="28"/>
      <c r="AW228" s="28"/>
      <c r="AX228" s="28"/>
      <c r="AY228" s="28"/>
      <c r="AZ228" s="28"/>
      <c r="BA228" s="28"/>
      <c r="BB228" s="28"/>
      <c r="BC228" s="28"/>
      <c r="BD228" s="28"/>
      <c r="BE228" s="28"/>
      <c r="BF228" s="28"/>
      <c r="BG228" s="28"/>
      <c r="BH228" s="28"/>
      <c r="BI228" s="28"/>
      <c r="BJ228" s="28"/>
      <c r="BK228" s="28"/>
      <c r="BL228" s="28"/>
      <c r="BM228" s="28"/>
      <c r="BN228" s="28"/>
      <c r="BO228" s="28"/>
      <c r="BP228" s="28"/>
      <c r="BQ228" s="28"/>
      <c r="BR228" s="28"/>
      <c r="BS228" s="28"/>
      <c r="BT228" s="28"/>
      <c r="BU228" s="28"/>
      <c r="BV228" s="28"/>
      <c r="BW228" s="28"/>
      <c r="BX228" s="28"/>
      <c r="BY228" s="28"/>
      <c r="BZ228" s="28"/>
      <c r="CA228" s="28"/>
      <c r="CB228" s="28"/>
      <c r="CC228" s="28"/>
      <c r="CD228" s="28"/>
      <c r="CE228" s="28"/>
      <c r="CF228" s="28"/>
    </row>
    <row r="229" spans="1:84" s="27" customFormat="1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  <c r="AH229" s="28"/>
      <c r="AI229" s="28"/>
      <c r="AJ229" s="28"/>
      <c r="AK229" s="28"/>
      <c r="AL229" s="28"/>
      <c r="AM229" s="28"/>
      <c r="AN229" s="28"/>
      <c r="AO229" s="28"/>
      <c r="AP229" s="28"/>
      <c r="AQ229" s="28"/>
      <c r="AR229" s="28"/>
      <c r="AS229" s="28"/>
      <c r="AT229" s="28"/>
      <c r="AU229" s="28"/>
      <c r="AV229" s="28"/>
      <c r="AW229" s="28"/>
      <c r="AX229" s="28"/>
      <c r="AY229" s="28"/>
      <c r="AZ229" s="28"/>
      <c r="BA229" s="28"/>
      <c r="BB229" s="28"/>
      <c r="BC229" s="28"/>
      <c r="BD229" s="28"/>
      <c r="BE229" s="28"/>
      <c r="BF229" s="28"/>
      <c r="BG229" s="28"/>
      <c r="BH229" s="28"/>
      <c r="BI229" s="28"/>
      <c r="BJ229" s="28"/>
      <c r="BK229" s="28"/>
      <c r="BL229" s="28"/>
      <c r="BM229" s="28"/>
      <c r="BN229" s="28"/>
      <c r="BO229" s="28"/>
      <c r="BP229" s="28"/>
      <c r="BQ229" s="28"/>
      <c r="BR229" s="28"/>
      <c r="BS229" s="28"/>
      <c r="BT229" s="28"/>
      <c r="BU229" s="28"/>
      <c r="BV229" s="28"/>
      <c r="BW229" s="28"/>
      <c r="BX229" s="28"/>
      <c r="BY229" s="28"/>
      <c r="BZ229" s="28"/>
      <c r="CA229" s="28"/>
      <c r="CB229" s="28"/>
      <c r="CC229" s="28"/>
      <c r="CD229" s="28"/>
      <c r="CE229" s="28"/>
      <c r="CF229" s="28"/>
    </row>
    <row r="230" spans="1:84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  <c r="AH230" s="28"/>
      <c r="AI230" s="28"/>
      <c r="AJ230" s="28"/>
      <c r="AK230" s="28"/>
      <c r="AL230" s="28"/>
      <c r="AM230" s="28"/>
      <c r="AN230" s="28"/>
      <c r="AO230" s="28"/>
      <c r="AP230" s="28"/>
      <c r="AQ230" s="28"/>
      <c r="AR230" s="28"/>
      <c r="AS230" s="28"/>
      <c r="AT230" s="28"/>
      <c r="AU230" s="28"/>
      <c r="AV230" s="28"/>
      <c r="AW230" s="28"/>
      <c r="AX230" s="28"/>
      <c r="AY230" s="28"/>
      <c r="AZ230" s="28"/>
      <c r="BA230" s="28"/>
      <c r="BB230" s="28"/>
      <c r="BC230" s="28"/>
      <c r="BD230" s="28"/>
      <c r="BE230" s="28"/>
      <c r="BF230" s="28"/>
      <c r="BG230" s="28"/>
      <c r="BH230" s="28"/>
      <c r="BI230" s="28"/>
      <c r="BJ230" s="28"/>
      <c r="BK230" s="28"/>
      <c r="BL230" s="28"/>
      <c r="BM230" s="28"/>
      <c r="BN230" s="28"/>
      <c r="BO230" s="28"/>
      <c r="BP230" s="28"/>
      <c r="BQ230" s="28"/>
      <c r="BR230" s="28"/>
      <c r="BS230" s="28"/>
      <c r="BT230" s="28"/>
      <c r="BU230" s="28"/>
      <c r="BV230" s="28"/>
      <c r="BW230" s="28"/>
      <c r="BX230" s="28"/>
      <c r="BY230" s="28"/>
      <c r="BZ230" s="28"/>
      <c r="CA230" s="28"/>
      <c r="CB230" s="28"/>
      <c r="CC230" s="28"/>
      <c r="CD230" s="28"/>
      <c r="CE230" s="28"/>
      <c r="CF230" s="28"/>
    </row>
    <row r="231" spans="1:84" ht="15.75" customHeight="1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  <c r="AH231" s="28"/>
      <c r="AI231" s="28"/>
      <c r="AJ231" s="28"/>
      <c r="AK231" s="28"/>
      <c r="AL231" s="28"/>
      <c r="AM231" s="28"/>
      <c r="AN231" s="28"/>
      <c r="AO231" s="28"/>
      <c r="AP231" s="28"/>
      <c r="AQ231" s="28"/>
      <c r="AR231" s="28"/>
      <c r="AS231" s="28"/>
      <c r="AT231" s="28"/>
      <c r="AU231" s="28"/>
      <c r="AV231" s="28"/>
      <c r="AW231" s="28"/>
      <c r="AX231" s="28"/>
      <c r="AY231" s="28"/>
      <c r="AZ231" s="28"/>
      <c r="BA231" s="28"/>
      <c r="BB231" s="28"/>
      <c r="BC231" s="28"/>
      <c r="BD231" s="28"/>
      <c r="BE231" s="28"/>
      <c r="BF231" s="28"/>
      <c r="BG231" s="28"/>
      <c r="BH231" s="28"/>
      <c r="BI231" s="28"/>
      <c r="BJ231" s="28"/>
      <c r="BK231" s="28"/>
      <c r="BL231" s="28"/>
      <c r="BM231" s="28"/>
      <c r="BN231" s="28"/>
      <c r="BO231" s="28"/>
      <c r="BP231" s="28"/>
      <c r="BQ231" s="28"/>
      <c r="BR231" s="28"/>
      <c r="BS231" s="28"/>
      <c r="BT231" s="28"/>
      <c r="BU231" s="28"/>
      <c r="BV231" s="28"/>
      <c r="BW231" s="28"/>
      <c r="BX231" s="28"/>
      <c r="BY231" s="28"/>
      <c r="BZ231" s="28"/>
      <c r="CA231" s="28"/>
      <c r="CB231" s="28"/>
      <c r="CC231" s="28"/>
      <c r="CD231" s="28"/>
      <c r="CE231" s="28"/>
      <c r="CF231" s="28"/>
    </row>
    <row r="232" spans="1:84" ht="15.75" customHeight="1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  <c r="AH232" s="28"/>
      <c r="AI232" s="28"/>
      <c r="AJ232" s="28"/>
      <c r="AK232" s="28"/>
      <c r="AL232" s="28"/>
      <c r="AM232" s="28"/>
      <c r="AN232" s="28"/>
      <c r="AO232" s="28"/>
      <c r="AP232" s="28"/>
      <c r="AQ232" s="28"/>
      <c r="AR232" s="28"/>
      <c r="AS232" s="28"/>
      <c r="AT232" s="28"/>
      <c r="AU232" s="28"/>
      <c r="AV232" s="28"/>
      <c r="AW232" s="28"/>
      <c r="AX232" s="28"/>
      <c r="AY232" s="28"/>
      <c r="AZ232" s="28"/>
      <c r="BA232" s="28"/>
      <c r="BB232" s="28"/>
      <c r="BC232" s="28"/>
      <c r="BD232" s="28"/>
      <c r="BE232" s="28"/>
      <c r="BF232" s="28"/>
      <c r="BG232" s="28"/>
      <c r="BH232" s="28"/>
      <c r="BI232" s="28"/>
      <c r="BJ232" s="28"/>
      <c r="BK232" s="28"/>
      <c r="BL232" s="28"/>
      <c r="BM232" s="28"/>
      <c r="BN232" s="28"/>
      <c r="BO232" s="28"/>
      <c r="BP232" s="28"/>
      <c r="BQ232" s="28"/>
      <c r="BR232" s="28"/>
      <c r="BS232" s="28"/>
      <c r="BT232" s="28"/>
      <c r="BU232" s="28"/>
      <c r="BV232" s="28"/>
      <c r="BW232" s="28"/>
      <c r="BX232" s="28"/>
      <c r="BY232" s="28"/>
      <c r="BZ232" s="28"/>
      <c r="CA232" s="28"/>
      <c r="CB232" s="28"/>
      <c r="CC232" s="28"/>
      <c r="CD232" s="28"/>
      <c r="CE232" s="28"/>
      <c r="CF232" s="28"/>
    </row>
    <row r="233" spans="1:84" ht="15.75" customHeight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  <c r="AH233" s="28"/>
      <c r="AI233" s="28"/>
      <c r="AJ233" s="28"/>
      <c r="AK233" s="28"/>
      <c r="AL233" s="28"/>
      <c r="AM233" s="28"/>
      <c r="AN233" s="28"/>
      <c r="AO233" s="28"/>
      <c r="AP233" s="28"/>
      <c r="AQ233" s="28"/>
      <c r="AR233" s="28"/>
      <c r="AS233" s="28"/>
      <c r="AT233" s="28"/>
      <c r="AU233" s="28"/>
      <c r="AV233" s="28"/>
      <c r="AW233" s="28"/>
      <c r="AX233" s="28"/>
      <c r="AY233" s="28"/>
      <c r="AZ233" s="28"/>
      <c r="BA233" s="28"/>
      <c r="BB233" s="28"/>
      <c r="BC233" s="28"/>
      <c r="BD233" s="28"/>
      <c r="BE233" s="28"/>
      <c r="BF233" s="28"/>
      <c r="BG233" s="28"/>
      <c r="BH233" s="28"/>
      <c r="BI233" s="28"/>
      <c r="BJ233" s="28"/>
      <c r="BK233" s="28"/>
      <c r="BL233" s="28"/>
      <c r="BM233" s="28"/>
      <c r="BN233" s="28"/>
      <c r="BO233" s="28"/>
      <c r="BP233" s="28"/>
      <c r="BQ233" s="28"/>
      <c r="BR233" s="28"/>
      <c r="BS233" s="28"/>
      <c r="BT233" s="28"/>
      <c r="BU233" s="28"/>
      <c r="BV233" s="28"/>
      <c r="BW233" s="28"/>
      <c r="BX233" s="28"/>
      <c r="BY233" s="28"/>
      <c r="BZ233" s="28"/>
      <c r="CA233" s="28"/>
      <c r="CB233" s="28"/>
      <c r="CC233" s="28"/>
      <c r="CD233" s="28"/>
      <c r="CE233" s="28"/>
      <c r="CF233" s="28"/>
    </row>
    <row r="234" spans="1:84" ht="15.75" customHeight="1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  <c r="AH234" s="28"/>
      <c r="AI234" s="28"/>
      <c r="AJ234" s="28"/>
      <c r="AK234" s="28"/>
      <c r="AL234" s="28"/>
      <c r="AM234" s="28"/>
      <c r="AN234" s="28"/>
      <c r="AO234" s="28"/>
      <c r="AP234" s="28"/>
      <c r="AQ234" s="28"/>
      <c r="AR234" s="28"/>
      <c r="AS234" s="28"/>
      <c r="AT234" s="28"/>
      <c r="AU234" s="28"/>
      <c r="AV234" s="28"/>
      <c r="AW234" s="28"/>
      <c r="AX234" s="28"/>
      <c r="AY234" s="28"/>
      <c r="AZ234" s="28"/>
      <c r="BA234" s="28"/>
      <c r="BB234" s="28"/>
      <c r="BC234" s="28"/>
      <c r="BD234" s="28"/>
      <c r="BE234" s="28"/>
      <c r="BF234" s="28"/>
      <c r="BG234" s="28"/>
      <c r="BH234" s="28"/>
      <c r="BI234" s="28"/>
      <c r="BJ234" s="28"/>
      <c r="BK234" s="28"/>
      <c r="BL234" s="28"/>
      <c r="BM234" s="28"/>
      <c r="BN234" s="28"/>
      <c r="BO234" s="28"/>
      <c r="BP234" s="28"/>
      <c r="BQ234" s="28"/>
      <c r="BR234" s="28"/>
      <c r="BS234" s="28"/>
      <c r="BT234" s="28"/>
      <c r="BU234" s="28"/>
      <c r="BV234" s="28"/>
      <c r="BW234" s="28"/>
      <c r="BX234" s="28"/>
      <c r="BY234" s="28"/>
      <c r="BZ234" s="28"/>
      <c r="CA234" s="28"/>
      <c r="CB234" s="28"/>
      <c r="CC234" s="28"/>
      <c r="CD234" s="28"/>
      <c r="CE234" s="28"/>
      <c r="CF234" s="28"/>
    </row>
    <row r="235" spans="1:84" ht="15.75" customHeight="1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  <c r="AH235" s="28"/>
      <c r="AI235" s="28"/>
      <c r="AJ235" s="28"/>
      <c r="AK235" s="28"/>
      <c r="AL235" s="28"/>
      <c r="AM235" s="28"/>
      <c r="AN235" s="28"/>
      <c r="AO235" s="28"/>
      <c r="AP235" s="28"/>
      <c r="AQ235" s="28"/>
      <c r="AR235" s="28"/>
      <c r="AS235" s="28"/>
      <c r="AT235" s="28"/>
      <c r="AU235" s="28"/>
      <c r="AV235" s="28"/>
      <c r="AW235" s="28"/>
      <c r="AX235" s="28"/>
      <c r="AY235" s="28"/>
      <c r="AZ235" s="28"/>
      <c r="BA235" s="28"/>
      <c r="BB235" s="28"/>
      <c r="BC235" s="28"/>
      <c r="BD235" s="28"/>
      <c r="BE235" s="28"/>
      <c r="BF235" s="28"/>
      <c r="BG235" s="28"/>
      <c r="BH235" s="28"/>
      <c r="BI235" s="28"/>
      <c r="BJ235" s="28"/>
      <c r="BK235" s="28"/>
      <c r="BL235" s="28"/>
      <c r="BM235" s="28"/>
      <c r="BN235" s="28"/>
      <c r="BO235" s="28"/>
      <c r="BP235" s="28"/>
      <c r="BQ235" s="28"/>
      <c r="BR235" s="28"/>
      <c r="BS235" s="28"/>
      <c r="BT235" s="28"/>
      <c r="BU235" s="28"/>
      <c r="BV235" s="28"/>
      <c r="BW235" s="28"/>
      <c r="BX235" s="28"/>
      <c r="BY235" s="28"/>
      <c r="BZ235" s="28"/>
      <c r="CA235" s="28"/>
      <c r="CB235" s="28"/>
      <c r="CC235" s="28"/>
      <c r="CD235" s="28"/>
      <c r="CE235" s="28"/>
      <c r="CF235" s="28"/>
    </row>
    <row r="236" spans="1:84" ht="15.75" customHeight="1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  <c r="AH236" s="28"/>
      <c r="AI236" s="28"/>
      <c r="AJ236" s="28"/>
      <c r="AK236" s="28"/>
      <c r="AL236" s="28"/>
      <c r="AM236" s="28"/>
      <c r="AN236" s="28"/>
      <c r="AO236" s="28"/>
      <c r="AP236" s="28"/>
      <c r="AQ236" s="28"/>
      <c r="AR236" s="28"/>
      <c r="AS236" s="28"/>
      <c r="AT236" s="28"/>
      <c r="AU236" s="28"/>
      <c r="AV236" s="28"/>
      <c r="AW236" s="28"/>
      <c r="AX236" s="28"/>
      <c r="AY236" s="28"/>
      <c r="AZ236" s="28"/>
      <c r="BA236" s="28"/>
      <c r="BB236" s="28"/>
      <c r="BC236" s="28"/>
      <c r="BD236" s="28"/>
      <c r="BE236" s="28"/>
      <c r="BF236" s="28"/>
      <c r="BG236" s="28"/>
      <c r="BH236" s="28"/>
      <c r="BI236" s="28"/>
      <c r="BJ236" s="28"/>
      <c r="BK236" s="28"/>
      <c r="BL236" s="28"/>
      <c r="BM236" s="28"/>
      <c r="BN236" s="28"/>
      <c r="BO236" s="28"/>
      <c r="BP236" s="28"/>
      <c r="BQ236" s="28"/>
      <c r="BR236" s="28"/>
      <c r="BS236" s="28"/>
      <c r="BT236" s="28"/>
      <c r="BU236" s="28"/>
      <c r="BV236" s="28"/>
      <c r="BW236" s="28"/>
      <c r="BX236" s="28"/>
      <c r="BY236" s="28"/>
      <c r="BZ236" s="28"/>
      <c r="CA236" s="28"/>
      <c r="CB236" s="28"/>
      <c r="CC236" s="28"/>
      <c r="CD236" s="28"/>
      <c r="CE236" s="28"/>
      <c r="CF236" s="28"/>
    </row>
    <row r="237" spans="1:84" ht="15.75" customHeight="1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  <c r="AH237" s="28"/>
      <c r="AI237" s="28"/>
      <c r="AJ237" s="28"/>
      <c r="AK237" s="28"/>
      <c r="AL237" s="28"/>
      <c r="AM237" s="28"/>
      <c r="AN237" s="28"/>
      <c r="AO237" s="28"/>
      <c r="AP237" s="28"/>
      <c r="AQ237" s="28"/>
      <c r="AR237" s="28"/>
      <c r="AS237" s="28"/>
      <c r="AT237" s="28"/>
      <c r="AU237" s="28"/>
      <c r="AV237" s="28"/>
      <c r="AW237" s="28"/>
      <c r="AX237" s="28"/>
      <c r="AY237" s="28"/>
      <c r="AZ237" s="28"/>
      <c r="BA237" s="28"/>
      <c r="BB237" s="28"/>
      <c r="BC237" s="28"/>
      <c r="BD237" s="28"/>
      <c r="BE237" s="28"/>
      <c r="BF237" s="28"/>
      <c r="BG237" s="28"/>
      <c r="BH237" s="28"/>
      <c r="BI237" s="28"/>
      <c r="BJ237" s="28"/>
      <c r="BK237" s="28"/>
      <c r="BL237" s="28"/>
      <c r="BM237" s="28"/>
      <c r="BN237" s="28"/>
      <c r="BO237" s="28"/>
      <c r="BP237" s="28"/>
      <c r="BQ237" s="28"/>
      <c r="BR237" s="28"/>
      <c r="BS237" s="28"/>
      <c r="BT237" s="28"/>
      <c r="BU237" s="28"/>
      <c r="BV237" s="28"/>
      <c r="BW237" s="28"/>
      <c r="BX237" s="28"/>
      <c r="BY237" s="28"/>
      <c r="BZ237" s="28"/>
      <c r="CA237" s="28"/>
      <c r="CB237" s="28"/>
      <c r="CC237" s="28"/>
      <c r="CD237" s="28"/>
      <c r="CE237" s="28"/>
      <c r="CF237" s="28"/>
    </row>
    <row r="238" spans="1:84" ht="15.75" customHeight="1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  <c r="AH238" s="28"/>
      <c r="AI238" s="28"/>
      <c r="AJ238" s="28"/>
      <c r="AK238" s="28"/>
      <c r="AL238" s="28"/>
      <c r="AM238" s="28"/>
      <c r="AN238" s="28"/>
      <c r="AO238" s="28"/>
      <c r="AP238" s="28"/>
      <c r="AQ238" s="28"/>
      <c r="AR238" s="28"/>
      <c r="AS238" s="28"/>
      <c r="AT238" s="28"/>
      <c r="AU238" s="28"/>
      <c r="AV238" s="28"/>
      <c r="AW238" s="28"/>
      <c r="AX238" s="28"/>
      <c r="AY238" s="28"/>
      <c r="AZ238" s="28"/>
      <c r="BA238" s="28"/>
      <c r="BB238" s="28"/>
      <c r="BC238" s="28"/>
      <c r="BD238" s="28"/>
      <c r="BE238" s="28"/>
      <c r="BF238" s="28"/>
      <c r="BG238" s="28"/>
      <c r="BH238" s="28"/>
      <c r="BI238" s="28"/>
      <c r="BJ238" s="28"/>
      <c r="BK238" s="28"/>
      <c r="BL238" s="28"/>
      <c r="BM238" s="28"/>
      <c r="BN238" s="28"/>
      <c r="BO238" s="28"/>
      <c r="BP238" s="28"/>
      <c r="BQ238" s="28"/>
      <c r="BR238" s="28"/>
      <c r="BS238" s="28"/>
      <c r="BT238" s="28"/>
      <c r="BU238" s="28"/>
      <c r="BV238" s="28"/>
      <c r="BW238" s="28"/>
      <c r="BX238" s="28"/>
      <c r="BY238" s="28"/>
      <c r="BZ238" s="28"/>
      <c r="CA238" s="28"/>
      <c r="CB238" s="28"/>
      <c r="CC238" s="28"/>
      <c r="CD238" s="28"/>
      <c r="CE238" s="28"/>
      <c r="CF238" s="28"/>
    </row>
    <row r="239" spans="1:84" ht="15.75" customHeight="1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  <c r="AH239" s="28"/>
      <c r="AI239" s="28"/>
      <c r="AJ239" s="28"/>
      <c r="AK239" s="28"/>
      <c r="AL239" s="28"/>
      <c r="AM239" s="28"/>
      <c r="AN239" s="28"/>
      <c r="AO239" s="28"/>
      <c r="AP239" s="28"/>
      <c r="AQ239" s="28"/>
      <c r="AR239" s="28"/>
      <c r="AS239" s="28"/>
      <c r="AT239" s="28"/>
      <c r="AU239" s="28"/>
      <c r="AV239" s="28"/>
      <c r="AW239" s="28"/>
      <c r="AX239" s="28"/>
      <c r="AY239" s="28"/>
      <c r="AZ239" s="28"/>
      <c r="BA239" s="28"/>
      <c r="BB239" s="28"/>
      <c r="BC239" s="28"/>
      <c r="BD239" s="28"/>
      <c r="BE239" s="28"/>
      <c r="BF239" s="28"/>
      <c r="BG239" s="28"/>
      <c r="BH239" s="28"/>
      <c r="BI239" s="28"/>
      <c r="BJ239" s="28"/>
      <c r="BK239" s="28"/>
      <c r="BL239" s="28"/>
      <c r="BM239" s="28"/>
      <c r="BN239" s="28"/>
      <c r="BO239" s="28"/>
      <c r="BP239" s="28"/>
      <c r="BQ239" s="28"/>
      <c r="BR239" s="28"/>
      <c r="BS239" s="28"/>
      <c r="BT239" s="28"/>
      <c r="BU239" s="28"/>
      <c r="BV239" s="28"/>
      <c r="BW239" s="28"/>
      <c r="BX239" s="28"/>
      <c r="BY239" s="28"/>
      <c r="BZ239" s="28"/>
      <c r="CA239" s="28"/>
      <c r="CB239" s="28"/>
      <c r="CC239" s="28"/>
      <c r="CD239" s="28"/>
      <c r="CE239" s="28"/>
      <c r="CF239" s="28"/>
    </row>
    <row r="240" spans="1:84" ht="15.75" customHeight="1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  <c r="AH240" s="28"/>
      <c r="AI240" s="28"/>
      <c r="AJ240" s="28"/>
      <c r="AK240" s="28"/>
      <c r="AL240" s="28"/>
      <c r="AM240" s="28"/>
      <c r="AN240" s="28"/>
      <c r="AO240" s="28"/>
      <c r="AP240" s="28"/>
      <c r="AQ240" s="28"/>
      <c r="AR240" s="28"/>
      <c r="AS240" s="28"/>
      <c r="AT240" s="28"/>
      <c r="AU240" s="28"/>
      <c r="AV240" s="28"/>
      <c r="AW240" s="28"/>
      <c r="AX240" s="28"/>
      <c r="AY240" s="28"/>
      <c r="AZ240" s="28"/>
      <c r="BA240" s="28"/>
      <c r="BB240" s="28"/>
      <c r="BC240" s="28"/>
      <c r="BD240" s="28"/>
      <c r="BE240" s="28"/>
      <c r="BF240" s="28"/>
      <c r="BG240" s="28"/>
      <c r="BH240" s="28"/>
      <c r="BI240" s="28"/>
      <c r="BJ240" s="28"/>
      <c r="BK240" s="28"/>
      <c r="BL240" s="28"/>
      <c r="BM240" s="28"/>
      <c r="BN240" s="28"/>
      <c r="BO240" s="28"/>
      <c r="BP240" s="28"/>
      <c r="BQ240" s="28"/>
      <c r="BR240" s="28"/>
      <c r="BS240" s="28"/>
      <c r="BT240" s="28"/>
      <c r="BU240" s="28"/>
      <c r="BV240" s="28"/>
      <c r="BW240" s="28"/>
      <c r="BX240" s="28"/>
      <c r="BY240" s="28"/>
      <c r="BZ240" s="28"/>
      <c r="CA240" s="28"/>
      <c r="CB240" s="28"/>
      <c r="CC240" s="28"/>
      <c r="CD240" s="28"/>
      <c r="CE240" s="28"/>
      <c r="CF240" s="28"/>
    </row>
    <row r="241" spans="1:84" ht="15.75" customHeight="1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  <c r="AH241" s="28"/>
      <c r="AI241" s="28"/>
      <c r="AJ241" s="28"/>
      <c r="AK241" s="28"/>
      <c r="AL241" s="28"/>
      <c r="AM241" s="28"/>
      <c r="AN241" s="28"/>
      <c r="AO241" s="28"/>
      <c r="AP241" s="28"/>
      <c r="AQ241" s="28"/>
      <c r="AR241" s="28"/>
      <c r="AS241" s="28"/>
      <c r="AT241" s="28"/>
      <c r="AU241" s="28"/>
      <c r="AV241" s="28"/>
      <c r="AW241" s="28"/>
      <c r="AX241" s="28"/>
      <c r="AY241" s="28"/>
      <c r="AZ241" s="28"/>
      <c r="BA241" s="28"/>
      <c r="BB241" s="28"/>
      <c r="BC241" s="28"/>
      <c r="BD241" s="28"/>
      <c r="BE241" s="28"/>
      <c r="BF241" s="28"/>
      <c r="BG241" s="28"/>
      <c r="BH241" s="28"/>
      <c r="BI241" s="28"/>
      <c r="BJ241" s="28"/>
      <c r="BK241" s="28"/>
      <c r="BL241" s="28"/>
      <c r="BM241" s="28"/>
      <c r="BN241" s="28"/>
      <c r="BO241" s="28"/>
      <c r="BP241" s="28"/>
      <c r="BQ241" s="28"/>
      <c r="BR241" s="28"/>
      <c r="BS241" s="28"/>
      <c r="BT241" s="28"/>
      <c r="BU241" s="28"/>
      <c r="BV241" s="28"/>
      <c r="BW241" s="28"/>
      <c r="BX241" s="28"/>
      <c r="BY241" s="28"/>
      <c r="BZ241" s="28"/>
      <c r="CA241" s="28"/>
      <c r="CB241" s="28"/>
      <c r="CC241" s="28"/>
      <c r="CD241" s="28"/>
      <c r="CE241" s="28"/>
      <c r="CF241" s="28"/>
    </row>
    <row r="242" spans="1:84" ht="15.75" customHeight="1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  <c r="AH242" s="28"/>
      <c r="AI242" s="28"/>
      <c r="AJ242" s="28"/>
      <c r="AK242" s="28"/>
      <c r="AL242" s="28"/>
      <c r="AM242" s="28"/>
      <c r="AN242" s="28"/>
      <c r="AO242" s="28"/>
      <c r="AP242" s="28"/>
      <c r="AQ242" s="28"/>
      <c r="AR242" s="28"/>
      <c r="AS242" s="28"/>
      <c r="AT242" s="28"/>
      <c r="AU242" s="28"/>
      <c r="AV242" s="28"/>
      <c r="AW242" s="28"/>
      <c r="AX242" s="28"/>
      <c r="AY242" s="28"/>
      <c r="AZ242" s="28"/>
      <c r="BA242" s="28"/>
      <c r="BB242" s="28"/>
      <c r="BC242" s="28"/>
      <c r="BD242" s="28"/>
      <c r="BE242" s="28"/>
      <c r="BF242" s="28"/>
      <c r="BG242" s="28"/>
      <c r="BH242" s="28"/>
      <c r="BI242" s="28"/>
      <c r="BJ242" s="28"/>
      <c r="BK242" s="28"/>
      <c r="BL242" s="28"/>
      <c r="BM242" s="28"/>
      <c r="BN242" s="28"/>
      <c r="BO242" s="28"/>
      <c r="BP242" s="28"/>
      <c r="BQ242" s="28"/>
      <c r="BR242" s="28"/>
      <c r="BS242" s="28"/>
      <c r="BT242" s="28"/>
      <c r="BU242" s="28"/>
      <c r="BV242" s="28"/>
      <c r="BW242" s="28"/>
      <c r="BX242" s="28"/>
      <c r="BY242" s="28"/>
      <c r="BZ242" s="28"/>
      <c r="CA242" s="28"/>
      <c r="CB242" s="28"/>
      <c r="CC242" s="28"/>
      <c r="CD242" s="28"/>
      <c r="CE242" s="28"/>
      <c r="CF242" s="28"/>
    </row>
    <row r="243" spans="1:84" ht="15.75" customHeight="1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  <c r="AH243" s="28"/>
      <c r="AI243" s="28"/>
      <c r="AJ243" s="28"/>
      <c r="AK243" s="28"/>
      <c r="AL243" s="28"/>
      <c r="AM243" s="28"/>
      <c r="AN243" s="28"/>
      <c r="AO243" s="28"/>
      <c r="AP243" s="28"/>
      <c r="AQ243" s="28"/>
      <c r="AR243" s="28"/>
      <c r="AS243" s="28"/>
      <c r="AT243" s="28"/>
      <c r="AU243" s="28"/>
      <c r="AV243" s="28"/>
      <c r="AW243" s="28"/>
      <c r="AX243" s="28"/>
      <c r="AY243" s="28"/>
      <c r="AZ243" s="28"/>
      <c r="BA243" s="28"/>
      <c r="BB243" s="28"/>
      <c r="BC243" s="28"/>
      <c r="BD243" s="28"/>
      <c r="BE243" s="28"/>
      <c r="BF243" s="28"/>
      <c r="BG243" s="28"/>
      <c r="BH243" s="28"/>
      <c r="BI243" s="28"/>
      <c r="BJ243" s="28"/>
      <c r="BK243" s="28"/>
      <c r="BL243" s="28"/>
      <c r="BM243" s="28"/>
      <c r="BN243" s="28"/>
      <c r="BO243" s="28"/>
      <c r="BP243" s="28"/>
      <c r="BQ243" s="28"/>
      <c r="BR243" s="28"/>
      <c r="BS243" s="28"/>
      <c r="BT243" s="28"/>
      <c r="BU243" s="28"/>
      <c r="BV243" s="28"/>
      <c r="BW243" s="28"/>
      <c r="BX243" s="28"/>
      <c r="BY243" s="28"/>
      <c r="BZ243" s="28"/>
      <c r="CA243" s="28"/>
      <c r="CB243" s="28"/>
      <c r="CC243" s="28"/>
      <c r="CD243" s="28"/>
      <c r="CE243" s="28"/>
      <c r="CF243" s="28"/>
    </row>
    <row r="244" spans="1:84" ht="15.75" customHeight="1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  <c r="AH244" s="28"/>
      <c r="AI244" s="28"/>
      <c r="AJ244" s="28"/>
      <c r="AK244" s="28"/>
      <c r="AL244" s="28"/>
      <c r="AM244" s="28"/>
      <c r="AN244" s="28"/>
      <c r="AO244" s="28"/>
      <c r="AP244" s="28"/>
      <c r="AQ244" s="28"/>
      <c r="AR244" s="28"/>
      <c r="AS244" s="28"/>
      <c r="AT244" s="28"/>
      <c r="AU244" s="28"/>
      <c r="AV244" s="28"/>
      <c r="AW244" s="28"/>
      <c r="AX244" s="28"/>
      <c r="AY244" s="28"/>
      <c r="AZ244" s="28"/>
      <c r="BA244" s="28"/>
      <c r="BB244" s="28"/>
      <c r="BC244" s="28"/>
      <c r="BD244" s="28"/>
      <c r="BE244" s="28"/>
      <c r="BF244" s="28"/>
      <c r="BG244" s="28"/>
      <c r="BH244" s="28"/>
      <c r="BI244" s="28"/>
      <c r="BJ244" s="28"/>
      <c r="BK244" s="28"/>
      <c r="BL244" s="28"/>
      <c r="BM244" s="28"/>
      <c r="BN244" s="28"/>
      <c r="BO244" s="28"/>
      <c r="BP244" s="28"/>
      <c r="BQ244" s="28"/>
      <c r="BR244" s="28"/>
      <c r="BS244" s="28"/>
      <c r="BT244" s="28"/>
      <c r="BU244" s="28"/>
      <c r="BV244" s="28"/>
      <c r="BW244" s="28"/>
      <c r="BX244" s="28"/>
      <c r="BY244" s="28"/>
      <c r="BZ244" s="28"/>
      <c r="CA244" s="28"/>
      <c r="CB244" s="28"/>
      <c r="CC244" s="28"/>
      <c r="CD244" s="28"/>
      <c r="CE244" s="28"/>
      <c r="CF244" s="28"/>
    </row>
    <row r="245" spans="1:84" ht="15.75" customHeight="1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28"/>
      <c r="AS245" s="28"/>
      <c r="AT245" s="28"/>
      <c r="AU245" s="28"/>
      <c r="AV245" s="28"/>
      <c r="AW245" s="28"/>
      <c r="AX245" s="28"/>
      <c r="AY245" s="28"/>
      <c r="AZ245" s="28"/>
      <c r="BA245" s="28"/>
      <c r="BB245" s="28"/>
      <c r="BC245" s="28"/>
      <c r="BD245" s="28"/>
      <c r="BE245" s="28"/>
      <c r="BF245" s="28"/>
      <c r="BG245" s="28"/>
      <c r="BH245" s="28"/>
      <c r="BI245" s="28"/>
      <c r="BJ245" s="28"/>
      <c r="BK245" s="28"/>
      <c r="BL245" s="28"/>
      <c r="BM245" s="28"/>
      <c r="BN245" s="28"/>
      <c r="BO245" s="28"/>
      <c r="BP245" s="28"/>
      <c r="BQ245" s="28"/>
      <c r="BR245" s="28"/>
      <c r="BS245" s="28"/>
      <c r="BT245" s="28"/>
      <c r="BU245" s="28"/>
      <c r="BV245" s="28"/>
      <c r="BW245" s="28"/>
      <c r="BX245" s="28"/>
      <c r="BY245" s="28"/>
      <c r="BZ245" s="28"/>
      <c r="CA245" s="28"/>
      <c r="CB245" s="28"/>
      <c r="CC245" s="28"/>
      <c r="CD245" s="28"/>
      <c r="CE245" s="28"/>
      <c r="CF245" s="28"/>
    </row>
    <row r="246" spans="1:84" ht="15.75" customHeight="1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  <c r="AH246" s="28"/>
      <c r="AI246" s="28"/>
      <c r="AJ246" s="28"/>
      <c r="AK246" s="28"/>
      <c r="AL246" s="28"/>
      <c r="AM246" s="28"/>
      <c r="AN246" s="28"/>
      <c r="AO246" s="28"/>
      <c r="AP246" s="28"/>
      <c r="AQ246" s="28"/>
      <c r="AR246" s="28"/>
      <c r="AS246" s="28"/>
      <c r="AT246" s="28"/>
      <c r="AU246" s="28"/>
      <c r="AV246" s="28"/>
      <c r="AW246" s="28"/>
      <c r="AX246" s="28"/>
      <c r="AY246" s="28"/>
      <c r="AZ246" s="28"/>
      <c r="BA246" s="28"/>
      <c r="BB246" s="28"/>
      <c r="BC246" s="28"/>
      <c r="BD246" s="28"/>
      <c r="BE246" s="28"/>
      <c r="BF246" s="28"/>
      <c r="BG246" s="28"/>
      <c r="BH246" s="28"/>
      <c r="BI246" s="28"/>
      <c r="BJ246" s="28"/>
      <c r="BK246" s="28"/>
      <c r="BL246" s="28"/>
      <c r="BM246" s="28"/>
      <c r="BN246" s="28"/>
      <c r="BO246" s="28"/>
      <c r="BP246" s="28"/>
      <c r="BQ246" s="28"/>
      <c r="BR246" s="28"/>
      <c r="BS246" s="28"/>
      <c r="BT246" s="28"/>
      <c r="BU246" s="28"/>
      <c r="BV246" s="28"/>
      <c r="BW246" s="28"/>
      <c r="BX246" s="28"/>
      <c r="BY246" s="28"/>
      <c r="BZ246" s="28"/>
      <c r="CA246" s="28"/>
      <c r="CB246" s="28"/>
      <c r="CC246" s="28"/>
      <c r="CD246" s="28"/>
      <c r="CE246" s="28"/>
      <c r="CF246" s="28"/>
    </row>
    <row r="247" spans="1:84" ht="15.75" customHeight="1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  <c r="AH247" s="28"/>
      <c r="AI247" s="28"/>
      <c r="AJ247" s="28"/>
      <c r="AK247" s="28"/>
      <c r="AL247" s="28"/>
      <c r="AM247" s="28"/>
      <c r="AN247" s="28"/>
      <c r="AO247" s="28"/>
      <c r="AP247" s="28"/>
      <c r="AQ247" s="28"/>
      <c r="AR247" s="28"/>
      <c r="AS247" s="28"/>
      <c r="AT247" s="28"/>
      <c r="AU247" s="28"/>
      <c r="AV247" s="28"/>
      <c r="AW247" s="28"/>
      <c r="AX247" s="28"/>
      <c r="AY247" s="28"/>
      <c r="AZ247" s="28"/>
      <c r="BA247" s="28"/>
      <c r="BB247" s="28"/>
      <c r="BC247" s="28"/>
      <c r="BD247" s="28"/>
      <c r="BE247" s="28"/>
      <c r="BF247" s="28"/>
      <c r="BG247" s="28"/>
      <c r="BH247" s="28"/>
      <c r="BI247" s="28"/>
      <c r="BJ247" s="28"/>
      <c r="BK247" s="28"/>
      <c r="BL247" s="28"/>
      <c r="BM247" s="28"/>
      <c r="BN247" s="28"/>
      <c r="BO247" s="28"/>
      <c r="BP247" s="28"/>
      <c r="BQ247" s="28"/>
      <c r="BR247" s="28"/>
      <c r="BS247" s="28"/>
      <c r="BT247" s="28"/>
      <c r="BU247" s="28"/>
      <c r="BV247" s="28"/>
      <c r="BW247" s="28"/>
      <c r="BX247" s="28"/>
      <c r="BY247" s="28"/>
      <c r="BZ247" s="28"/>
      <c r="CA247" s="28"/>
      <c r="CB247" s="28"/>
      <c r="CC247" s="28"/>
      <c r="CD247" s="28"/>
      <c r="CE247" s="28"/>
      <c r="CF247" s="28"/>
    </row>
    <row r="248" spans="1:84" ht="15.75" customHeight="1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  <c r="AH248" s="28"/>
      <c r="AI248" s="28"/>
      <c r="AJ248" s="28"/>
      <c r="AK248" s="28"/>
      <c r="AL248" s="28"/>
      <c r="AM248" s="28"/>
      <c r="AN248" s="28"/>
      <c r="AO248" s="28"/>
      <c r="AP248" s="28"/>
      <c r="AQ248" s="28"/>
      <c r="AR248" s="28"/>
      <c r="AS248" s="28"/>
      <c r="AT248" s="28"/>
      <c r="AU248" s="28"/>
      <c r="AV248" s="28"/>
      <c r="AW248" s="28"/>
      <c r="AX248" s="28"/>
      <c r="AY248" s="28"/>
      <c r="AZ248" s="28"/>
      <c r="BA248" s="28"/>
      <c r="BB248" s="28"/>
      <c r="BC248" s="28"/>
      <c r="BD248" s="28"/>
      <c r="BE248" s="28"/>
      <c r="BF248" s="28"/>
      <c r="BG248" s="28"/>
      <c r="BH248" s="28"/>
      <c r="BI248" s="28"/>
      <c r="BJ248" s="28"/>
      <c r="BK248" s="28"/>
      <c r="BL248" s="28"/>
      <c r="BM248" s="28"/>
      <c r="BN248" s="28"/>
      <c r="BO248" s="28"/>
      <c r="BP248" s="28"/>
      <c r="BQ248" s="28"/>
      <c r="BR248" s="28"/>
      <c r="BS248" s="28"/>
      <c r="BT248" s="28"/>
      <c r="BU248" s="28"/>
      <c r="BV248" s="28"/>
      <c r="BW248" s="28"/>
      <c r="BX248" s="28"/>
      <c r="BY248" s="28"/>
      <c r="BZ248" s="28"/>
      <c r="CA248" s="28"/>
      <c r="CB248" s="28"/>
      <c r="CC248" s="28"/>
      <c r="CD248" s="28"/>
      <c r="CE248" s="28"/>
      <c r="CF248" s="28"/>
    </row>
    <row r="249" spans="1:84" ht="15.75" customHeight="1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  <c r="AH249" s="28"/>
      <c r="AI249" s="28"/>
      <c r="AJ249" s="28"/>
      <c r="AK249" s="28"/>
      <c r="AL249" s="28"/>
      <c r="AM249" s="28"/>
      <c r="AN249" s="28"/>
      <c r="AO249" s="28"/>
      <c r="AP249" s="28"/>
      <c r="AQ249" s="28"/>
      <c r="AR249" s="28"/>
      <c r="AS249" s="28"/>
      <c r="AT249" s="28"/>
      <c r="AU249" s="28"/>
      <c r="AV249" s="28"/>
      <c r="AW249" s="28"/>
      <c r="AX249" s="28"/>
      <c r="AY249" s="28"/>
      <c r="AZ249" s="28"/>
      <c r="BA249" s="28"/>
      <c r="BB249" s="28"/>
      <c r="BC249" s="28"/>
      <c r="BD249" s="28"/>
      <c r="BE249" s="28"/>
      <c r="BF249" s="28"/>
      <c r="BG249" s="28"/>
      <c r="BH249" s="28"/>
      <c r="BI249" s="28"/>
      <c r="BJ249" s="28"/>
      <c r="BK249" s="28"/>
      <c r="BL249" s="28"/>
      <c r="BM249" s="28"/>
      <c r="BN249" s="28"/>
      <c r="BO249" s="28"/>
      <c r="BP249" s="28"/>
      <c r="BQ249" s="28"/>
      <c r="BR249" s="28"/>
      <c r="BS249" s="28"/>
      <c r="BT249" s="28"/>
      <c r="BU249" s="28"/>
      <c r="BV249" s="28"/>
      <c r="BW249" s="28"/>
      <c r="BX249" s="28"/>
      <c r="BY249" s="28"/>
      <c r="BZ249" s="28"/>
      <c r="CA249" s="28"/>
      <c r="CB249" s="28"/>
      <c r="CC249" s="28"/>
      <c r="CD249" s="28"/>
      <c r="CE249" s="28"/>
      <c r="CF249" s="28"/>
    </row>
    <row r="250" spans="1:84" ht="15.75" customHeight="1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  <c r="AH250" s="28"/>
      <c r="AI250" s="28"/>
      <c r="AJ250" s="28"/>
      <c r="AK250" s="28"/>
      <c r="AL250" s="28"/>
      <c r="AM250" s="28"/>
      <c r="AN250" s="28"/>
      <c r="AO250" s="28"/>
      <c r="AP250" s="28"/>
      <c r="AQ250" s="28"/>
      <c r="AR250" s="28"/>
      <c r="AS250" s="28"/>
      <c r="AT250" s="28"/>
      <c r="AU250" s="28"/>
      <c r="AV250" s="28"/>
      <c r="AW250" s="28"/>
      <c r="AX250" s="28"/>
      <c r="AY250" s="28"/>
      <c r="AZ250" s="28"/>
      <c r="BA250" s="28"/>
      <c r="BB250" s="28"/>
      <c r="BC250" s="28"/>
      <c r="BD250" s="28"/>
      <c r="BE250" s="28"/>
      <c r="BF250" s="28"/>
      <c r="BG250" s="28"/>
      <c r="BH250" s="28"/>
      <c r="BI250" s="28"/>
      <c r="BJ250" s="28"/>
      <c r="BK250" s="28"/>
      <c r="BL250" s="28"/>
      <c r="BM250" s="28"/>
      <c r="BN250" s="28"/>
      <c r="BO250" s="28"/>
      <c r="BP250" s="28"/>
      <c r="BQ250" s="28"/>
      <c r="BR250" s="28"/>
      <c r="BS250" s="28"/>
      <c r="BT250" s="28"/>
      <c r="BU250" s="28"/>
      <c r="BV250" s="28"/>
      <c r="BW250" s="28"/>
      <c r="BX250" s="28"/>
      <c r="BY250" s="28"/>
      <c r="BZ250" s="28"/>
      <c r="CA250" s="28"/>
      <c r="CB250" s="28"/>
      <c r="CC250" s="28"/>
      <c r="CD250" s="28"/>
      <c r="CE250" s="28"/>
      <c r="CF250" s="28"/>
    </row>
    <row r="251" spans="1:84" ht="15.75" customHeight="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  <c r="AH251" s="28"/>
      <c r="AI251" s="28"/>
      <c r="AJ251" s="28"/>
      <c r="AK251" s="28"/>
      <c r="AL251" s="28"/>
      <c r="AM251" s="28"/>
      <c r="AN251" s="28"/>
      <c r="AO251" s="28"/>
      <c r="AP251" s="28"/>
      <c r="AQ251" s="28"/>
      <c r="AR251" s="28"/>
      <c r="AS251" s="28"/>
      <c r="AT251" s="28"/>
      <c r="AU251" s="28"/>
      <c r="AV251" s="28"/>
      <c r="AW251" s="28"/>
      <c r="AX251" s="28"/>
      <c r="AY251" s="28"/>
      <c r="AZ251" s="28"/>
      <c r="BA251" s="28"/>
      <c r="BB251" s="28"/>
      <c r="BC251" s="28"/>
      <c r="BD251" s="28"/>
      <c r="BE251" s="28"/>
      <c r="BF251" s="28"/>
      <c r="BG251" s="28"/>
      <c r="BH251" s="28"/>
      <c r="BI251" s="28"/>
      <c r="BJ251" s="28"/>
      <c r="BK251" s="28"/>
      <c r="BL251" s="28"/>
      <c r="BM251" s="28"/>
      <c r="BN251" s="28"/>
      <c r="BO251" s="28"/>
      <c r="BP251" s="28"/>
      <c r="BQ251" s="28"/>
      <c r="BR251" s="28"/>
      <c r="BS251" s="28"/>
      <c r="BT251" s="28"/>
      <c r="BU251" s="28"/>
      <c r="BV251" s="28"/>
      <c r="BW251" s="28"/>
      <c r="BX251" s="28"/>
      <c r="BY251" s="28"/>
      <c r="BZ251" s="28"/>
      <c r="CA251" s="28"/>
      <c r="CB251" s="28"/>
      <c r="CC251" s="28"/>
      <c r="CD251" s="28"/>
      <c r="CE251" s="28"/>
      <c r="CF251" s="28"/>
    </row>
    <row r="252" spans="1:84" ht="15.75" customHeight="1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  <c r="AH252" s="28"/>
      <c r="AI252" s="28"/>
      <c r="AJ252" s="28"/>
      <c r="AK252" s="28"/>
      <c r="AL252" s="28"/>
      <c r="AM252" s="28"/>
      <c r="AN252" s="28"/>
      <c r="AO252" s="28"/>
      <c r="AP252" s="28"/>
      <c r="AQ252" s="28"/>
      <c r="AR252" s="28"/>
      <c r="AS252" s="28"/>
      <c r="AT252" s="28"/>
      <c r="AU252" s="28"/>
      <c r="AV252" s="28"/>
      <c r="AW252" s="28"/>
      <c r="AX252" s="28"/>
      <c r="AY252" s="28"/>
      <c r="AZ252" s="28"/>
      <c r="BA252" s="28"/>
      <c r="BB252" s="28"/>
      <c r="BC252" s="28"/>
      <c r="BD252" s="28"/>
      <c r="BE252" s="28"/>
      <c r="BF252" s="28"/>
      <c r="BG252" s="28"/>
      <c r="BH252" s="28"/>
      <c r="BI252" s="28"/>
      <c r="BJ252" s="28"/>
      <c r="BK252" s="28"/>
      <c r="BL252" s="28"/>
      <c r="BM252" s="28"/>
      <c r="BN252" s="28"/>
      <c r="BO252" s="28"/>
      <c r="BP252" s="28"/>
      <c r="BQ252" s="28"/>
      <c r="BR252" s="28"/>
      <c r="BS252" s="28"/>
      <c r="BT252" s="28"/>
      <c r="BU252" s="28"/>
      <c r="BV252" s="28"/>
      <c r="BW252" s="28"/>
      <c r="BX252" s="28"/>
      <c r="BY252" s="28"/>
      <c r="BZ252" s="28"/>
      <c r="CA252" s="28"/>
      <c r="CB252" s="28"/>
      <c r="CC252" s="28"/>
      <c r="CD252" s="28"/>
      <c r="CE252" s="28"/>
      <c r="CF252" s="28"/>
    </row>
    <row r="253" spans="1:84" ht="15.75" customHeight="1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28"/>
      <c r="AJ253" s="28"/>
      <c r="AK253" s="28"/>
      <c r="AL253" s="28"/>
      <c r="AM253" s="28"/>
      <c r="AN253" s="28"/>
      <c r="AO253" s="28"/>
      <c r="AP253" s="28"/>
      <c r="AQ253" s="28"/>
      <c r="AR253" s="28"/>
      <c r="AS253" s="28"/>
      <c r="AT253" s="28"/>
      <c r="AU253" s="28"/>
      <c r="AV253" s="28"/>
      <c r="AW253" s="28"/>
      <c r="AX253" s="28"/>
      <c r="AY253" s="28"/>
      <c r="AZ253" s="28"/>
      <c r="BA253" s="28"/>
      <c r="BB253" s="28"/>
      <c r="BC253" s="28"/>
      <c r="BD253" s="28"/>
      <c r="BE253" s="28"/>
      <c r="BF253" s="28"/>
      <c r="BG253" s="28"/>
      <c r="BH253" s="28"/>
      <c r="BI253" s="28"/>
      <c r="BJ253" s="28"/>
      <c r="BK253" s="28"/>
      <c r="BL253" s="28"/>
      <c r="BM253" s="28"/>
      <c r="BN253" s="28"/>
      <c r="BO253" s="28"/>
      <c r="BP253" s="28"/>
      <c r="BQ253" s="28"/>
      <c r="BR253" s="28"/>
      <c r="BS253" s="28"/>
      <c r="BT253" s="28"/>
      <c r="BU253" s="28"/>
      <c r="BV253" s="28"/>
      <c r="BW253" s="28"/>
      <c r="BX253" s="28"/>
      <c r="BY253" s="28"/>
      <c r="BZ253" s="28"/>
      <c r="CA253" s="28"/>
      <c r="CB253" s="28"/>
      <c r="CC253" s="28"/>
      <c r="CD253" s="28"/>
      <c r="CE253" s="28"/>
      <c r="CF253" s="28"/>
    </row>
    <row r="254" spans="1:84" ht="15.75" customHeight="1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  <c r="AH254" s="28"/>
      <c r="AI254" s="28"/>
      <c r="AJ254" s="28"/>
      <c r="AK254" s="28"/>
      <c r="AL254" s="28"/>
      <c r="AM254" s="28"/>
      <c r="AN254" s="28"/>
      <c r="AO254" s="28"/>
      <c r="AP254" s="28"/>
      <c r="AQ254" s="28"/>
      <c r="AR254" s="28"/>
      <c r="AS254" s="28"/>
      <c r="AT254" s="28"/>
      <c r="AU254" s="28"/>
      <c r="AV254" s="28"/>
      <c r="AW254" s="28"/>
      <c r="AX254" s="28"/>
      <c r="AY254" s="28"/>
      <c r="AZ254" s="28"/>
      <c r="BA254" s="28"/>
      <c r="BB254" s="28"/>
      <c r="BC254" s="28"/>
      <c r="BD254" s="28"/>
      <c r="BE254" s="28"/>
      <c r="BF254" s="28"/>
      <c r="BG254" s="28"/>
      <c r="BH254" s="28"/>
      <c r="BI254" s="28"/>
      <c r="BJ254" s="28"/>
      <c r="BK254" s="28"/>
      <c r="BL254" s="28"/>
      <c r="BM254" s="28"/>
      <c r="BN254" s="28"/>
      <c r="BO254" s="28"/>
      <c r="BP254" s="28"/>
      <c r="BQ254" s="28"/>
      <c r="BR254" s="28"/>
      <c r="BS254" s="28"/>
      <c r="BT254" s="28"/>
      <c r="BU254" s="28"/>
      <c r="BV254" s="28"/>
      <c r="BW254" s="28"/>
      <c r="BX254" s="28"/>
      <c r="BY254" s="28"/>
      <c r="BZ254" s="28"/>
      <c r="CA254" s="28"/>
      <c r="CB254" s="28"/>
      <c r="CC254" s="28"/>
      <c r="CD254" s="28"/>
      <c r="CE254" s="28"/>
      <c r="CF254" s="28"/>
    </row>
    <row r="255" spans="1:84" ht="15.75" customHeight="1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  <c r="AH255" s="28"/>
      <c r="AI255" s="28"/>
      <c r="AJ255" s="28"/>
      <c r="AK255" s="28"/>
      <c r="AL255" s="28"/>
      <c r="AM255" s="28"/>
      <c r="AN255" s="28"/>
      <c r="AO255" s="28"/>
      <c r="AP255" s="28"/>
      <c r="AQ255" s="28"/>
      <c r="AR255" s="28"/>
      <c r="AS255" s="28"/>
      <c r="AT255" s="28"/>
      <c r="AU255" s="28"/>
      <c r="AV255" s="28"/>
      <c r="AW255" s="28"/>
      <c r="AX255" s="28"/>
      <c r="AY255" s="28"/>
      <c r="AZ255" s="28"/>
      <c r="BA255" s="28"/>
      <c r="BB255" s="28"/>
      <c r="BC255" s="28"/>
      <c r="BD255" s="28"/>
      <c r="BE255" s="28"/>
      <c r="BF255" s="28"/>
      <c r="BG255" s="28"/>
      <c r="BH255" s="28"/>
      <c r="BI255" s="28"/>
      <c r="BJ255" s="28"/>
      <c r="BK255" s="28"/>
      <c r="BL255" s="28"/>
      <c r="BM255" s="28"/>
      <c r="BN255" s="28"/>
      <c r="BO255" s="28"/>
      <c r="BP255" s="28"/>
      <c r="BQ255" s="28"/>
      <c r="BR255" s="28"/>
      <c r="BS255" s="28"/>
      <c r="BT255" s="28"/>
      <c r="BU255" s="28"/>
      <c r="BV255" s="28"/>
      <c r="BW255" s="28"/>
      <c r="BX255" s="28"/>
      <c r="BY255" s="28"/>
      <c r="BZ255" s="28"/>
      <c r="CA255" s="28"/>
      <c r="CB255" s="28"/>
      <c r="CC255" s="28"/>
      <c r="CD255" s="28"/>
      <c r="CE255" s="28"/>
      <c r="CF255" s="28"/>
    </row>
    <row r="256" spans="1:84" ht="15.75" customHeight="1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  <c r="AH256" s="28"/>
      <c r="AI256" s="28"/>
      <c r="AJ256" s="28"/>
      <c r="AK256" s="28"/>
      <c r="AL256" s="28"/>
      <c r="AM256" s="28"/>
      <c r="AN256" s="28"/>
      <c r="AO256" s="28"/>
      <c r="AP256" s="28"/>
      <c r="AQ256" s="28"/>
      <c r="AR256" s="28"/>
      <c r="AS256" s="28"/>
      <c r="AT256" s="28"/>
      <c r="AU256" s="28"/>
      <c r="AV256" s="28"/>
      <c r="AW256" s="28"/>
      <c r="AX256" s="28"/>
      <c r="AY256" s="28"/>
      <c r="AZ256" s="28"/>
      <c r="BA256" s="28"/>
      <c r="BB256" s="28"/>
      <c r="BC256" s="28"/>
      <c r="BD256" s="28"/>
      <c r="BE256" s="28"/>
      <c r="BF256" s="28"/>
      <c r="BG256" s="28"/>
      <c r="BH256" s="28"/>
      <c r="BI256" s="28"/>
      <c r="BJ256" s="28"/>
      <c r="BK256" s="28"/>
      <c r="BL256" s="28"/>
      <c r="BM256" s="28"/>
      <c r="BN256" s="28"/>
      <c r="BO256" s="28"/>
      <c r="BP256" s="28"/>
      <c r="BQ256" s="28"/>
      <c r="BR256" s="28"/>
      <c r="BS256" s="28"/>
      <c r="BT256" s="28"/>
      <c r="BU256" s="28"/>
      <c r="BV256" s="28"/>
      <c r="BW256" s="28"/>
      <c r="BX256" s="28"/>
      <c r="BY256" s="28"/>
      <c r="BZ256" s="28"/>
      <c r="CA256" s="28"/>
      <c r="CB256" s="28"/>
      <c r="CC256" s="28"/>
      <c r="CD256" s="28"/>
      <c r="CE256" s="28"/>
      <c r="CF256" s="28"/>
    </row>
    <row r="257" spans="1:84" s="27" customFormat="1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  <c r="AH257" s="28"/>
      <c r="AI257" s="28"/>
      <c r="AJ257" s="28"/>
      <c r="AK257" s="28"/>
      <c r="AL257" s="28"/>
      <c r="AM257" s="28"/>
      <c r="AN257" s="28"/>
      <c r="AO257" s="28"/>
      <c r="AP257" s="28"/>
      <c r="AQ257" s="28"/>
      <c r="AR257" s="28"/>
      <c r="AS257" s="28"/>
      <c r="AT257" s="28"/>
      <c r="AU257" s="28"/>
      <c r="AV257" s="28"/>
      <c r="AW257" s="28"/>
      <c r="AX257" s="28"/>
      <c r="AY257" s="28"/>
      <c r="AZ257" s="28"/>
      <c r="BA257" s="28"/>
      <c r="BB257" s="28"/>
      <c r="BC257" s="28"/>
      <c r="BD257" s="28"/>
      <c r="BE257" s="28"/>
      <c r="BF257" s="28"/>
      <c r="BG257" s="28"/>
      <c r="BH257" s="28"/>
      <c r="BI257" s="28"/>
      <c r="BJ257" s="28"/>
      <c r="BK257" s="28"/>
      <c r="BL257" s="28"/>
      <c r="BM257" s="28"/>
      <c r="BN257" s="28"/>
      <c r="BO257" s="28"/>
      <c r="BP257" s="28"/>
      <c r="BQ257" s="28"/>
      <c r="BR257" s="28"/>
      <c r="BS257" s="28"/>
      <c r="BT257" s="28"/>
      <c r="BU257" s="28"/>
      <c r="BV257" s="28"/>
      <c r="BW257" s="28"/>
      <c r="BX257" s="28"/>
      <c r="BY257" s="28"/>
      <c r="BZ257" s="28"/>
      <c r="CA257" s="28"/>
      <c r="CB257" s="28"/>
      <c r="CC257" s="28"/>
      <c r="CD257" s="28"/>
      <c r="CE257" s="28"/>
      <c r="CF257" s="28"/>
    </row>
    <row r="258" spans="1:84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  <c r="AH258" s="28"/>
      <c r="AI258" s="28"/>
      <c r="AJ258" s="28"/>
      <c r="AK258" s="28"/>
      <c r="AL258" s="28"/>
      <c r="AM258" s="28"/>
      <c r="AN258" s="28"/>
      <c r="AO258" s="28"/>
      <c r="AP258" s="28"/>
      <c r="AQ258" s="28"/>
      <c r="AR258" s="28"/>
      <c r="AS258" s="28"/>
      <c r="AT258" s="28"/>
      <c r="AU258" s="28"/>
      <c r="AV258" s="28"/>
      <c r="AW258" s="28"/>
      <c r="AX258" s="28"/>
      <c r="AY258" s="28"/>
      <c r="AZ258" s="28"/>
      <c r="BA258" s="28"/>
      <c r="BB258" s="28"/>
      <c r="BC258" s="28"/>
      <c r="BD258" s="28"/>
      <c r="BE258" s="28"/>
      <c r="BF258" s="28"/>
      <c r="BG258" s="28"/>
      <c r="BH258" s="28"/>
      <c r="BI258" s="28"/>
      <c r="BJ258" s="28"/>
      <c r="BK258" s="28"/>
      <c r="BL258" s="28"/>
      <c r="BM258" s="28"/>
      <c r="BN258" s="28"/>
      <c r="BO258" s="28"/>
      <c r="BP258" s="28"/>
      <c r="BQ258" s="28"/>
      <c r="BR258" s="28"/>
      <c r="BS258" s="28"/>
      <c r="BT258" s="28"/>
      <c r="BU258" s="28"/>
      <c r="BV258" s="28"/>
      <c r="BW258" s="28"/>
      <c r="BX258" s="28"/>
      <c r="BY258" s="28"/>
      <c r="BZ258" s="28"/>
      <c r="CA258" s="28"/>
      <c r="CB258" s="28"/>
      <c r="CC258" s="28"/>
      <c r="CD258" s="28"/>
      <c r="CE258" s="28"/>
      <c r="CF258" s="28"/>
    </row>
    <row r="259" spans="1:84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  <c r="AH259" s="28"/>
      <c r="AI259" s="28"/>
      <c r="AJ259" s="28"/>
      <c r="AK259" s="28"/>
      <c r="AL259" s="28"/>
      <c r="AM259" s="28"/>
      <c r="AN259" s="28"/>
      <c r="AO259" s="28"/>
      <c r="AP259" s="28"/>
      <c r="AQ259" s="28"/>
      <c r="AR259" s="28"/>
      <c r="AS259" s="28"/>
      <c r="AT259" s="28"/>
      <c r="AU259" s="28"/>
      <c r="AV259" s="28"/>
      <c r="AW259" s="28"/>
      <c r="AX259" s="28"/>
      <c r="AY259" s="28"/>
      <c r="AZ259" s="28"/>
      <c r="BA259" s="28"/>
      <c r="BB259" s="28"/>
      <c r="BC259" s="28"/>
      <c r="BD259" s="28"/>
      <c r="BE259" s="28"/>
      <c r="BF259" s="28"/>
      <c r="BG259" s="28"/>
      <c r="BH259" s="28"/>
      <c r="BI259" s="28"/>
      <c r="BJ259" s="28"/>
      <c r="BK259" s="28"/>
      <c r="BL259" s="28"/>
      <c r="BM259" s="28"/>
      <c r="BN259" s="28"/>
      <c r="BO259" s="28"/>
      <c r="BP259" s="28"/>
      <c r="BQ259" s="28"/>
      <c r="BR259" s="28"/>
      <c r="BS259" s="28"/>
      <c r="BT259" s="28"/>
      <c r="BU259" s="28"/>
      <c r="BV259" s="28"/>
      <c r="BW259" s="28"/>
      <c r="BX259" s="28"/>
      <c r="BY259" s="28"/>
      <c r="BZ259" s="28"/>
      <c r="CA259" s="28"/>
      <c r="CB259" s="28"/>
      <c r="CC259" s="28"/>
      <c r="CD259" s="28"/>
      <c r="CE259" s="28"/>
      <c r="CF259" s="28"/>
    </row>
    <row r="260" spans="1:84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  <c r="AH260" s="28"/>
      <c r="AI260" s="28"/>
      <c r="AJ260" s="28"/>
      <c r="AK260" s="28"/>
      <c r="AL260" s="28"/>
      <c r="AM260" s="28"/>
      <c r="AN260" s="28"/>
      <c r="AO260" s="28"/>
      <c r="AP260" s="28"/>
      <c r="AQ260" s="28"/>
      <c r="AR260" s="28"/>
      <c r="AS260" s="28"/>
      <c r="AT260" s="28"/>
      <c r="AU260" s="28"/>
      <c r="AV260" s="28"/>
      <c r="AW260" s="28"/>
      <c r="AX260" s="28"/>
      <c r="AY260" s="28"/>
      <c r="AZ260" s="28"/>
      <c r="BA260" s="28"/>
      <c r="BB260" s="28"/>
      <c r="BC260" s="28"/>
      <c r="BD260" s="28"/>
      <c r="BE260" s="28"/>
      <c r="BF260" s="28"/>
      <c r="BG260" s="28"/>
      <c r="BH260" s="28"/>
      <c r="BI260" s="28"/>
      <c r="BJ260" s="28"/>
      <c r="BK260" s="28"/>
      <c r="BL260" s="28"/>
      <c r="BM260" s="28"/>
      <c r="BN260" s="28"/>
      <c r="BO260" s="28"/>
      <c r="BP260" s="28"/>
      <c r="BQ260" s="28"/>
      <c r="BR260" s="28"/>
      <c r="BS260" s="28"/>
      <c r="BT260" s="28"/>
      <c r="BU260" s="28"/>
      <c r="BV260" s="28"/>
      <c r="BW260" s="28"/>
      <c r="BX260" s="28"/>
      <c r="BY260" s="28"/>
      <c r="BZ260" s="28"/>
      <c r="CA260" s="28"/>
      <c r="CB260" s="28"/>
      <c r="CC260" s="28"/>
      <c r="CD260" s="28"/>
      <c r="CE260" s="28"/>
      <c r="CF260" s="28"/>
    </row>
    <row r="261" spans="1:84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  <c r="AH261" s="28"/>
      <c r="AI261" s="28"/>
      <c r="AJ261" s="28"/>
      <c r="AK261" s="28"/>
      <c r="AL261" s="28"/>
      <c r="AM261" s="28"/>
      <c r="AN261" s="28"/>
      <c r="AO261" s="28"/>
      <c r="AP261" s="28"/>
      <c r="AQ261" s="28"/>
      <c r="AR261" s="28"/>
      <c r="AS261" s="28"/>
      <c r="AT261" s="28"/>
      <c r="AU261" s="28"/>
      <c r="AV261" s="28"/>
      <c r="AW261" s="28"/>
      <c r="AX261" s="28"/>
      <c r="AY261" s="28"/>
      <c r="AZ261" s="28"/>
      <c r="BA261" s="28"/>
      <c r="BB261" s="28"/>
      <c r="BC261" s="28"/>
      <c r="BD261" s="28"/>
      <c r="BE261" s="28"/>
      <c r="BF261" s="28"/>
      <c r="BG261" s="28"/>
      <c r="BH261" s="28"/>
      <c r="BI261" s="28"/>
      <c r="BJ261" s="28"/>
      <c r="BK261" s="28"/>
      <c r="BL261" s="28"/>
      <c r="BM261" s="28"/>
      <c r="BN261" s="28"/>
      <c r="BO261" s="28"/>
      <c r="BP261" s="28"/>
      <c r="BQ261" s="28"/>
      <c r="BR261" s="28"/>
      <c r="BS261" s="28"/>
      <c r="BT261" s="28"/>
      <c r="BU261" s="28"/>
      <c r="BV261" s="28"/>
      <c r="BW261" s="28"/>
      <c r="BX261" s="28"/>
      <c r="BY261" s="28"/>
      <c r="BZ261" s="28"/>
      <c r="CA261" s="28"/>
      <c r="CB261" s="28"/>
      <c r="CC261" s="28"/>
      <c r="CD261" s="28"/>
      <c r="CE261" s="28"/>
      <c r="CF261" s="28"/>
    </row>
    <row r="262" spans="1:84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  <c r="AH262" s="28"/>
      <c r="AI262" s="28"/>
      <c r="AJ262" s="28"/>
      <c r="AK262" s="28"/>
      <c r="AL262" s="28"/>
      <c r="AM262" s="28"/>
      <c r="AN262" s="28"/>
      <c r="AO262" s="28"/>
      <c r="AP262" s="28"/>
      <c r="AQ262" s="28"/>
      <c r="AR262" s="28"/>
      <c r="AS262" s="28"/>
      <c r="AT262" s="28"/>
      <c r="AU262" s="28"/>
      <c r="AV262" s="28"/>
      <c r="AW262" s="28"/>
      <c r="AX262" s="28"/>
      <c r="AY262" s="28"/>
      <c r="AZ262" s="28"/>
      <c r="BA262" s="28"/>
      <c r="BB262" s="28"/>
      <c r="BC262" s="28"/>
      <c r="BD262" s="28"/>
      <c r="BE262" s="28"/>
      <c r="BF262" s="28"/>
      <c r="BG262" s="28"/>
      <c r="BH262" s="28"/>
      <c r="BI262" s="28"/>
      <c r="BJ262" s="28"/>
      <c r="BK262" s="28"/>
      <c r="BL262" s="28"/>
      <c r="BM262" s="28"/>
      <c r="BN262" s="28"/>
      <c r="BO262" s="28"/>
      <c r="BP262" s="28"/>
      <c r="BQ262" s="28"/>
      <c r="BR262" s="28"/>
      <c r="BS262" s="28"/>
      <c r="BT262" s="28"/>
      <c r="BU262" s="28"/>
      <c r="BV262" s="28"/>
      <c r="BW262" s="28"/>
      <c r="BX262" s="28"/>
      <c r="BY262" s="28"/>
      <c r="BZ262" s="28"/>
      <c r="CA262" s="28"/>
      <c r="CB262" s="28"/>
      <c r="CC262" s="28"/>
      <c r="CD262" s="28"/>
      <c r="CE262" s="28"/>
      <c r="CF262" s="28"/>
    </row>
    <row r="263" spans="1:84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  <c r="AH263" s="28"/>
      <c r="AI263" s="28"/>
      <c r="AJ263" s="28"/>
      <c r="AK263" s="28"/>
      <c r="AL263" s="28"/>
      <c r="AM263" s="28"/>
      <c r="AN263" s="28"/>
      <c r="AO263" s="28"/>
      <c r="AP263" s="28"/>
      <c r="AQ263" s="28"/>
      <c r="AR263" s="28"/>
      <c r="AS263" s="28"/>
      <c r="AT263" s="28"/>
      <c r="AU263" s="28"/>
      <c r="AV263" s="28"/>
      <c r="AW263" s="28"/>
      <c r="AX263" s="28"/>
      <c r="AY263" s="28"/>
      <c r="AZ263" s="28"/>
      <c r="BA263" s="28"/>
      <c r="BB263" s="28"/>
      <c r="BC263" s="28"/>
      <c r="BD263" s="28"/>
      <c r="BE263" s="28"/>
      <c r="BF263" s="28"/>
      <c r="BG263" s="28"/>
      <c r="BH263" s="28"/>
      <c r="BI263" s="28"/>
      <c r="BJ263" s="28"/>
      <c r="BK263" s="28"/>
      <c r="BL263" s="28"/>
      <c r="BM263" s="28"/>
      <c r="BN263" s="28"/>
      <c r="BO263" s="28"/>
      <c r="BP263" s="28"/>
      <c r="BQ263" s="28"/>
      <c r="BR263" s="28"/>
      <c r="BS263" s="28"/>
      <c r="BT263" s="28"/>
      <c r="BU263" s="28"/>
      <c r="BV263" s="28"/>
      <c r="BW263" s="28"/>
      <c r="BX263" s="28"/>
      <c r="BY263" s="28"/>
      <c r="BZ263" s="28"/>
      <c r="CA263" s="28"/>
      <c r="CB263" s="28"/>
      <c r="CC263" s="28"/>
      <c r="CD263" s="28"/>
      <c r="CE263" s="28"/>
      <c r="CF263" s="28"/>
    </row>
    <row r="264" spans="1:84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  <c r="AH264" s="28"/>
      <c r="AI264" s="28"/>
      <c r="AJ264" s="28"/>
      <c r="AK264" s="28"/>
      <c r="AL264" s="28"/>
      <c r="AM264" s="28"/>
      <c r="AN264" s="28"/>
      <c r="AO264" s="28"/>
      <c r="AP264" s="28"/>
      <c r="AQ264" s="28"/>
      <c r="AR264" s="28"/>
      <c r="AS264" s="28"/>
      <c r="AT264" s="28"/>
      <c r="AU264" s="28"/>
      <c r="AV264" s="28"/>
      <c r="AW264" s="28"/>
      <c r="AX264" s="28"/>
      <c r="AY264" s="28"/>
      <c r="AZ264" s="28"/>
      <c r="BA264" s="28"/>
      <c r="BB264" s="28"/>
      <c r="BC264" s="28"/>
      <c r="BD264" s="28"/>
      <c r="BE264" s="28"/>
      <c r="BF264" s="28"/>
      <c r="BG264" s="28"/>
      <c r="BH264" s="28"/>
      <c r="BI264" s="28"/>
      <c r="BJ264" s="28"/>
      <c r="BK264" s="28"/>
      <c r="BL264" s="28"/>
      <c r="BM264" s="28"/>
      <c r="BN264" s="28"/>
      <c r="BO264" s="28"/>
      <c r="BP264" s="28"/>
      <c r="BQ264" s="28"/>
      <c r="BR264" s="28"/>
      <c r="BS264" s="28"/>
      <c r="BT264" s="28"/>
      <c r="BU264" s="28"/>
      <c r="BV264" s="28"/>
      <c r="BW264" s="28"/>
      <c r="BX264" s="28"/>
      <c r="BY264" s="28"/>
      <c r="BZ264" s="28"/>
      <c r="CA264" s="28"/>
      <c r="CB264" s="28"/>
      <c r="CC264" s="28"/>
      <c r="CD264" s="28"/>
      <c r="CE264" s="28"/>
      <c r="CF264" s="28"/>
    </row>
    <row r="265" spans="1:84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  <c r="AH265" s="28"/>
      <c r="AI265" s="28"/>
      <c r="AJ265" s="28"/>
      <c r="AK265" s="28"/>
      <c r="AL265" s="28"/>
      <c r="AM265" s="28"/>
      <c r="AN265" s="28"/>
      <c r="AO265" s="28"/>
      <c r="AP265" s="28"/>
      <c r="AQ265" s="28"/>
      <c r="AR265" s="28"/>
      <c r="AS265" s="28"/>
      <c r="AT265" s="28"/>
      <c r="AU265" s="28"/>
      <c r="AV265" s="28"/>
      <c r="AW265" s="28"/>
      <c r="AX265" s="28"/>
      <c r="AY265" s="28"/>
      <c r="AZ265" s="28"/>
      <c r="BA265" s="28"/>
      <c r="BB265" s="28"/>
      <c r="BC265" s="28"/>
      <c r="BD265" s="28"/>
      <c r="BE265" s="28"/>
      <c r="BF265" s="28"/>
      <c r="BG265" s="28"/>
      <c r="BH265" s="28"/>
      <c r="BI265" s="28"/>
      <c r="BJ265" s="28"/>
      <c r="BK265" s="28"/>
      <c r="BL265" s="28"/>
      <c r="BM265" s="28"/>
      <c r="BN265" s="28"/>
      <c r="BO265" s="28"/>
      <c r="BP265" s="28"/>
      <c r="BQ265" s="28"/>
      <c r="BR265" s="28"/>
      <c r="BS265" s="28"/>
      <c r="BT265" s="28"/>
      <c r="BU265" s="28"/>
      <c r="BV265" s="28"/>
      <c r="BW265" s="28"/>
      <c r="BX265" s="28"/>
      <c r="BY265" s="28"/>
      <c r="BZ265" s="28"/>
      <c r="CA265" s="28"/>
      <c r="CB265" s="28"/>
      <c r="CC265" s="28"/>
      <c r="CD265" s="28"/>
      <c r="CE265" s="28"/>
      <c r="CF265" s="28"/>
    </row>
    <row r="266" spans="1:84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28"/>
      <c r="AS266" s="28"/>
      <c r="AT266" s="28"/>
      <c r="AU266" s="28"/>
      <c r="AV266" s="28"/>
      <c r="AW266" s="28"/>
      <c r="AX266" s="28"/>
      <c r="AY266" s="28"/>
      <c r="AZ266" s="28"/>
      <c r="BA266" s="28"/>
      <c r="BB266" s="28"/>
      <c r="BC266" s="28"/>
      <c r="BD266" s="28"/>
      <c r="BE266" s="28"/>
      <c r="BF266" s="28"/>
      <c r="BG266" s="28"/>
      <c r="BH266" s="28"/>
      <c r="BI266" s="28"/>
      <c r="BJ266" s="28"/>
      <c r="BK266" s="28"/>
      <c r="BL266" s="28"/>
      <c r="BM266" s="28"/>
      <c r="BN266" s="28"/>
      <c r="BO266" s="28"/>
      <c r="BP266" s="28"/>
      <c r="BQ266" s="28"/>
      <c r="BR266" s="28"/>
      <c r="BS266" s="28"/>
      <c r="BT266" s="28"/>
      <c r="BU266" s="28"/>
      <c r="BV266" s="28"/>
      <c r="BW266" s="28"/>
      <c r="BX266" s="28"/>
      <c r="BY266" s="28"/>
      <c r="BZ266" s="28"/>
      <c r="CA266" s="28"/>
      <c r="CB266" s="28"/>
      <c r="CC266" s="28"/>
      <c r="CD266" s="28"/>
      <c r="CE266" s="28"/>
      <c r="CF266" s="28"/>
    </row>
    <row r="267" spans="1:84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H267" s="28"/>
      <c r="AI267" s="28"/>
      <c r="AJ267" s="28"/>
      <c r="AK267" s="28"/>
      <c r="AL267" s="28"/>
      <c r="AM267" s="28"/>
      <c r="AN267" s="28"/>
      <c r="AO267" s="28"/>
      <c r="AP267" s="28"/>
      <c r="AQ267" s="28"/>
      <c r="AR267" s="28"/>
      <c r="AS267" s="28"/>
      <c r="AT267" s="28"/>
      <c r="AU267" s="28"/>
      <c r="AV267" s="28"/>
      <c r="AW267" s="28"/>
      <c r="AX267" s="28"/>
      <c r="AY267" s="28"/>
      <c r="AZ267" s="28"/>
      <c r="BA267" s="28"/>
      <c r="BB267" s="28"/>
      <c r="BC267" s="28"/>
      <c r="BD267" s="28"/>
      <c r="BE267" s="28"/>
      <c r="BF267" s="28"/>
      <c r="BG267" s="28"/>
      <c r="BH267" s="28"/>
      <c r="BI267" s="28"/>
      <c r="BJ267" s="28"/>
      <c r="BK267" s="28"/>
      <c r="BL267" s="28"/>
      <c r="BM267" s="28"/>
      <c r="BN267" s="28"/>
      <c r="BO267" s="28"/>
      <c r="BP267" s="28"/>
      <c r="BQ267" s="28"/>
      <c r="BR267" s="28"/>
      <c r="BS267" s="28"/>
      <c r="BT267" s="28"/>
      <c r="BU267" s="28"/>
      <c r="BV267" s="28"/>
      <c r="BW267" s="28"/>
      <c r="BX267" s="28"/>
      <c r="BY267" s="28"/>
      <c r="BZ267" s="28"/>
      <c r="CA267" s="28"/>
      <c r="CB267" s="28"/>
      <c r="CC267" s="28"/>
      <c r="CD267" s="28"/>
      <c r="CE267" s="28"/>
      <c r="CF267" s="28"/>
    </row>
    <row r="268" spans="1:84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H268" s="28"/>
      <c r="AI268" s="28"/>
      <c r="AJ268" s="28"/>
      <c r="AK268" s="28"/>
      <c r="AL268" s="28"/>
      <c r="AM268" s="28"/>
      <c r="AN268" s="28"/>
      <c r="AO268" s="28"/>
      <c r="AP268" s="28"/>
      <c r="AQ268" s="28"/>
      <c r="AR268" s="28"/>
      <c r="AS268" s="28"/>
      <c r="AT268" s="28"/>
      <c r="AU268" s="28"/>
      <c r="AV268" s="28"/>
      <c r="AW268" s="28"/>
      <c r="AX268" s="28"/>
      <c r="AY268" s="28"/>
      <c r="AZ268" s="28"/>
      <c r="BA268" s="28"/>
      <c r="BB268" s="28"/>
      <c r="BC268" s="28"/>
      <c r="BD268" s="28"/>
      <c r="BE268" s="28"/>
      <c r="BF268" s="28"/>
      <c r="BG268" s="28"/>
      <c r="BH268" s="28"/>
      <c r="BI268" s="28"/>
      <c r="BJ268" s="28"/>
      <c r="BK268" s="28"/>
      <c r="BL268" s="28"/>
      <c r="BM268" s="28"/>
      <c r="BN268" s="28"/>
      <c r="BO268" s="28"/>
      <c r="BP268" s="28"/>
      <c r="BQ268" s="28"/>
      <c r="BR268" s="28"/>
      <c r="BS268" s="28"/>
      <c r="BT268" s="28"/>
      <c r="BU268" s="28"/>
      <c r="BV268" s="28"/>
      <c r="BW268" s="28"/>
      <c r="BX268" s="28"/>
      <c r="BY268" s="28"/>
      <c r="BZ268" s="28"/>
      <c r="CA268" s="28"/>
      <c r="CB268" s="28"/>
      <c r="CC268" s="28"/>
      <c r="CD268" s="28"/>
      <c r="CE268" s="28"/>
      <c r="CF268" s="28"/>
    </row>
    <row r="269" spans="1:84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F269" s="28"/>
      <c r="AG269" s="28"/>
      <c r="AH269" s="28"/>
      <c r="AI269" s="28"/>
      <c r="AJ269" s="28"/>
      <c r="AK269" s="28"/>
      <c r="AL269" s="28"/>
      <c r="AM269" s="28"/>
      <c r="AN269" s="28"/>
      <c r="AO269" s="28"/>
      <c r="AP269" s="28"/>
      <c r="AQ269" s="28"/>
      <c r="AR269" s="28"/>
      <c r="AS269" s="28"/>
      <c r="AT269" s="28"/>
      <c r="AU269" s="28"/>
      <c r="AV269" s="28"/>
      <c r="AW269" s="28"/>
      <c r="AX269" s="28"/>
      <c r="AY269" s="28"/>
      <c r="AZ269" s="28"/>
      <c r="BA269" s="28"/>
      <c r="BB269" s="28"/>
      <c r="BC269" s="28"/>
      <c r="BD269" s="28"/>
      <c r="BE269" s="28"/>
      <c r="BF269" s="28"/>
      <c r="BG269" s="28"/>
      <c r="BH269" s="28"/>
      <c r="BI269" s="28"/>
      <c r="BJ269" s="28"/>
      <c r="BK269" s="28"/>
      <c r="BL269" s="28"/>
      <c r="BM269" s="28"/>
      <c r="BN269" s="28"/>
      <c r="BO269" s="28"/>
      <c r="BP269" s="28"/>
      <c r="BQ269" s="28"/>
      <c r="BR269" s="28"/>
      <c r="BS269" s="28"/>
      <c r="BT269" s="28"/>
      <c r="BU269" s="28"/>
      <c r="BV269" s="28"/>
      <c r="BW269" s="28"/>
      <c r="BX269" s="28"/>
      <c r="BY269" s="28"/>
      <c r="BZ269" s="28"/>
      <c r="CA269" s="28"/>
      <c r="CB269" s="28"/>
      <c r="CC269" s="28"/>
      <c r="CD269" s="28"/>
      <c r="CE269" s="28"/>
      <c r="CF269" s="28"/>
    </row>
    <row r="270" spans="1:84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F270" s="28"/>
      <c r="AG270" s="28"/>
      <c r="AH270" s="28"/>
      <c r="AI270" s="28"/>
      <c r="AJ270" s="28"/>
      <c r="AK270" s="28"/>
      <c r="AL270" s="28"/>
      <c r="AM270" s="28"/>
      <c r="AN270" s="28"/>
      <c r="AO270" s="28"/>
      <c r="AP270" s="28"/>
      <c r="AQ270" s="28"/>
      <c r="AR270" s="28"/>
      <c r="AS270" s="28"/>
      <c r="AT270" s="28"/>
      <c r="AU270" s="28"/>
      <c r="AV270" s="28"/>
      <c r="AW270" s="28"/>
      <c r="AX270" s="28"/>
      <c r="AY270" s="28"/>
      <c r="AZ270" s="28"/>
      <c r="BA270" s="28"/>
      <c r="BB270" s="28"/>
      <c r="BC270" s="28"/>
      <c r="BD270" s="28"/>
      <c r="BE270" s="28"/>
      <c r="BF270" s="28"/>
      <c r="BG270" s="28"/>
      <c r="BH270" s="28"/>
      <c r="BI270" s="28"/>
      <c r="BJ270" s="28"/>
      <c r="BK270" s="28"/>
      <c r="BL270" s="28"/>
      <c r="BM270" s="28"/>
      <c r="BN270" s="28"/>
      <c r="BO270" s="28"/>
      <c r="BP270" s="28"/>
      <c r="BQ270" s="28"/>
      <c r="BR270" s="28"/>
      <c r="BS270" s="28"/>
      <c r="BT270" s="28"/>
      <c r="BU270" s="28"/>
      <c r="BV270" s="28"/>
      <c r="BW270" s="28"/>
      <c r="BX270" s="28"/>
      <c r="BY270" s="28"/>
      <c r="BZ270" s="28"/>
      <c r="CA270" s="28"/>
      <c r="CB270" s="28"/>
      <c r="CC270" s="28"/>
      <c r="CD270" s="28"/>
      <c r="CE270" s="28"/>
      <c r="CF270" s="28"/>
    </row>
    <row r="271" spans="1:84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F271" s="28"/>
      <c r="AG271" s="28"/>
      <c r="AH271" s="28"/>
      <c r="AI271" s="28"/>
      <c r="AJ271" s="28"/>
      <c r="AK271" s="28"/>
      <c r="AL271" s="28"/>
      <c r="AM271" s="28"/>
      <c r="AN271" s="28"/>
      <c r="AO271" s="28"/>
      <c r="AP271" s="28"/>
      <c r="AQ271" s="28"/>
      <c r="AR271" s="28"/>
      <c r="AS271" s="28"/>
      <c r="AT271" s="28"/>
      <c r="AU271" s="28"/>
      <c r="AV271" s="28"/>
      <c r="AW271" s="28"/>
      <c r="AX271" s="28"/>
      <c r="AY271" s="28"/>
      <c r="AZ271" s="28"/>
      <c r="BA271" s="28"/>
      <c r="BB271" s="28"/>
      <c r="BC271" s="28"/>
      <c r="BD271" s="28"/>
      <c r="BE271" s="28"/>
      <c r="BF271" s="28"/>
      <c r="BG271" s="28"/>
      <c r="BH271" s="28"/>
      <c r="BI271" s="28"/>
      <c r="BJ271" s="28"/>
      <c r="BK271" s="28"/>
      <c r="BL271" s="28"/>
      <c r="BM271" s="28"/>
      <c r="BN271" s="28"/>
      <c r="BO271" s="28"/>
      <c r="BP271" s="28"/>
      <c r="BQ271" s="28"/>
      <c r="BR271" s="28"/>
      <c r="BS271" s="28"/>
      <c r="BT271" s="28"/>
      <c r="BU271" s="28"/>
      <c r="BV271" s="28"/>
      <c r="BW271" s="28"/>
      <c r="BX271" s="28"/>
      <c r="BY271" s="28"/>
      <c r="BZ271" s="28"/>
      <c r="CA271" s="28"/>
      <c r="CB271" s="28"/>
      <c r="CC271" s="28"/>
      <c r="CD271" s="28"/>
      <c r="CE271" s="28"/>
      <c r="CF271" s="28"/>
    </row>
    <row r="272" spans="1:84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F272" s="28"/>
      <c r="AG272" s="28"/>
      <c r="AH272" s="28"/>
      <c r="AI272" s="28"/>
      <c r="AJ272" s="28"/>
      <c r="AK272" s="28"/>
      <c r="AL272" s="28"/>
      <c r="AM272" s="28"/>
      <c r="AN272" s="28"/>
      <c r="AO272" s="28"/>
      <c r="AP272" s="28"/>
      <c r="AQ272" s="28"/>
      <c r="AR272" s="28"/>
      <c r="AS272" s="28"/>
      <c r="AT272" s="28"/>
      <c r="AU272" s="28"/>
      <c r="AV272" s="28"/>
      <c r="AW272" s="28"/>
      <c r="AX272" s="28"/>
      <c r="AY272" s="28"/>
      <c r="AZ272" s="28"/>
      <c r="BA272" s="28"/>
      <c r="BB272" s="28"/>
      <c r="BC272" s="28"/>
      <c r="BD272" s="28"/>
      <c r="BE272" s="28"/>
      <c r="BF272" s="28"/>
      <c r="BG272" s="28"/>
      <c r="BH272" s="28"/>
      <c r="BI272" s="28"/>
      <c r="BJ272" s="28"/>
      <c r="BK272" s="28"/>
      <c r="BL272" s="28"/>
      <c r="BM272" s="28"/>
      <c r="BN272" s="28"/>
      <c r="BO272" s="28"/>
      <c r="BP272" s="28"/>
      <c r="BQ272" s="28"/>
      <c r="BR272" s="28"/>
      <c r="BS272" s="28"/>
      <c r="BT272" s="28"/>
      <c r="BU272" s="28"/>
      <c r="BV272" s="28"/>
      <c r="BW272" s="28"/>
      <c r="BX272" s="28"/>
      <c r="BY272" s="28"/>
      <c r="BZ272" s="28"/>
      <c r="CA272" s="28"/>
      <c r="CB272" s="28"/>
      <c r="CC272" s="28"/>
      <c r="CD272" s="28"/>
      <c r="CE272" s="28"/>
      <c r="CF272" s="28"/>
    </row>
    <row r="273" spans="1:84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F273" s="28"/>
      <c r="AG273" s="28"/>
      <c r="AH273" s="28"/>
      <c r="AI273" s="28"/>
      <c r="AJ273" s="28"/>
      <c r="AK273" s="28"/>
      <c r="AL273" s="28"/>
      <c r="AM273" s="28"/>
      <c r="AN273" s="28"/>
      <c r="AO273" s="28"/>
      <c r="AP273" s="28"/>
      <c r="AQ273" s="28"/>
      <c r="AR273" s="28"/>
      <c r="AS273" s="28"/>
      <c r="AT273" s="28"/>
      <c r="AU273" s="28"/>
      <c r="AV273" s="28"/>
      <c r="AW273" s="28"/>
      <c r="AX273" s="28"/>
      <c r="AY273" s="28"/>
      <c r="AZ273" s="28"/>
      <c r="BA273" s="28"/>
      <c r="BB273" s="28"/>
      <c r="BC273" s="28"/>
      <c r="BD273" s="28"/>
      <c r="BE273" s="28"/>
      <c r="BF273" s="28"/>
      <c r="BG273" s="28"/>
      <c r="BH273" s="28"/>
      <c r="BI273" s="28"/>
      <c r="BJ273" s="28"/>
      <c r="BK273" s="28"/>
      <c r="BL273" s="28"/>
      <c r="BM273" s="28"/>
      <c r="BN273" s="28"/>
      <c r="BO273" s="28"/>
      <c r="BP273" s="28"/>
      <c r="BQ273" s="28"/>
      <c r="BR273" s="28"/>
      <c r="BS273" s="28"/>
      <c r="BT273" s="28"/>
      <c r="BU273" s="28"/>
      <c r="BV273" s="28"/>
      <c r="BW273" s="28"/>
      <c r="BX273" s="28"/>
      <c r="BY273" s="28"/>
      <c r="BZ273" s="28"/>
      <c r="CA273" s="28"/>
      <c r="CB273" s="28"/>
      <c r="CC273" s="28"/>
      <c r="CD273" s="28"/>
      <c r="CE273" s="28"/>
      <c r="CF273" s="28"/>
    </row>
    <row r="274" spans="1:84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F274" s="28"/>
      <c r="AG274" s="28"/>
      <c r="AH274" s="28"/>
      <c r="AI274" s="28"/>
      <c r="AJ274" s="28"/>
      <c r="AK274" s="28"/>
      <c r="AL274" s="28"/>
      <c r="AM274" s="28"/>
      <c r="AN274" s="28"/>
      <c r="AO274" s="28"/>
      <c r="AP274" s="28"/>
      <c r="AQ274" s="28"/>
      <c r="AR274" s="28"/>
      <c r="AS274" s="28"/>
      <c r="AT274" s="28"/>
      <c r="AU274" s="28"/>
      <c r="AV274" s="28"/>
      <c r="AW274" s="28"/>
      <c r="AX274" s="28"/>
      <c r="AY274" s="28"/>
      <c r="AZ274" s="28"/>
      <c r="BA274" s="28"/>
      <c r="BB274" s="28"/>
      <c r="BC274" s="28"/>
      <c r="BD274" s="28"/>
      <c r="BE274" s="28"/>
      <c r="BF274" s="28"/>
      <c r="BG274" s="28"/>
      <c r="BH274" s="28"/>
      <c r="BI274" s="28"/>
      <c r="BJ274" s="28"/>
      <c r="BK274" s="28"/>
      <c r="BL274" s="28"/>
      <c r="BM274" s="28"/>
      <c r="BN274" s="28"/>
      <c r="BO274" s="28"/>
      <c r="BP274" s="28"/>
      <c r="BQ274" s="28"/>
      <c r="BR274" s="28"/>
      <c r="BS274" s="28"/>
      <c r="BT274" s="28"/>
      <c r="BU274" s="28"/>
      <c r="BV274" s="28"/>
      <c r="BW274" s="28"/>
      <c r="BX274" s="28"/>
      <c r="BY274" s="28"/>
      <c r="BZ274" s="28"/>
      <c r="CA274" s="28"/>
      <c r="CB274" s="28"/>
      <c r="CC274" s="28"/>
      <c r="CD274" s="28"/>
      <c r="CE274" s="28"/>
      <c r="CF274" s="28"/>
    </row>
    <row r="275" spans="1:84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F275" s="28"/>
      <c r="AG275" s="28"/>
      <c r="AH275" s="28"/>
      <c r="AI275" s="28"/>
      <c r="AJ275" s="28"/>
      <c r="AK275" s="28"/>
      <c r="AL275" s="28"/>
      <c r="AM275" s="28"/>
      <c r="AN275" s="28"/>
      <c r="AO275" s="28"/>
      <c r="AP275" s="28"/>
      <c r="AQ275" s="28"/>
      <c r="AR275" s="28"/>
      <c r="AS275" s="28"/>
      <c r="AT275" s="28"/>
      <c r="AU275" s="28"/>
      <c r="AV275" s="28"/>
      <c r="AW275" s="28"/>
      <c r="AX275" s="28"/>
      <c r="AY275" s="28"/>
      <c r="AZ275" s="28"/>
      <c r="BA275" s="28"/>
      <c r="BB275" s="28"/>
      <c r="BC275" s="28"/>
      <c r="BD275" s="28"/>
      <c r="BE275" s="28"/>
      <c r="BF275" s="28"/>
      <c r="BG275" s="28"/>
      <c r="BH275" s="28"/>
      <c r="BI275" s="28"/>
      <c r="BJ275" s="28"/>
      <c r="BK275" s="28"/>
      <c r="BL275" s="28"/>
      <c r="BM275" s="28"/>
      <c r="BN275" s="28"/>
      <c r="BO275" s="28"/>
      <c r="BP275" s="28"/>
      <c r="BQ275" s="28"/>
      <c r="BR275" s="28"/>
      <c r="BS275" s="28"/>
      <c r="BT275" s="28"/>
      <c r="BU275" s="28"/>
      <c r="BV275" s="28"/>
      <c r="BW275" s="28"/>
      <c r="BX275" s="28"/>
      <c r="BY275" s="28"/>
      <c r="BZ275" s="28"/>
      <c r="CA275" s="28"/>
      <c r="CB275" s="28"/>
      <c r="CC275" s="28"/>
      <c r="CD275" s="28"/>
      <c r="CE275" s="28"/>
      <c r="CF275" s="28"/>
    </row>
    <row r="276" spans="1:84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F276" s="28"/>
      <c r="AG276" s="28"/>
      <c r="AH276" s="28"/>
      <c r="AI276" s="28"/>
      <c r="AJ276" s="28"/>
      <c r="AK276" s="28"/>
      <c r="AL276" s="28"/>
      <c r="AM276" s="28"/>
      <c r="AN276" s="28"/>
      <c r="AO276" s="28"/>
      <c r="AP276" s="28"/>
      <c r="AQ276" s="28"/>
      <c r="AR276" s="28"/>
      <c r="AS276" s="28"/>
      <c r="AT276" s="28"/>
      <c r="AU276" s="28"/>
      <c r="AV276" s="28"/>
      <c r="AW276" s="28"/>
      <c r="AX276" s="28"/>
      <c r="AY276" s="28"/>
      <c r="AZ276" s="28"/>
      <c r="BA276" s="28"/>
      <c r="BB276" s="28"/>
      <c r="BC276" s="28"/>
      <c r="BD276" s="28"/>
      <c r="BE276" s="28"/>
      <c r="BF276" s="28"/>
      <c r="BG276" s="28"/>
      <c r="BH276" s="28"/>
      <c r="BI276" s="28"/>
      <c r="BJ276" s="28"/>
      <c r="BK276" s="28"/>
      <c r="BL276" s="28"/>
      <c r="BM276" s="28"/>
      <c r="BN276" s="28"/>
      <c r="BO276" s="28"/>
      <c r="BP276" s="28"/>
      <c r="BQ276" s="28"/>
      <c r="BR276" s="28"/>
      <c r="BS276" s="28"/>
      <c r="BT276" s="28"/>
      <c r="BU276" s="28"/>
      <c r="BV276" s="28"/>
      <c r="BW276" s="28"/>
      <c r="BX276" s="28"/>
      <c r="BY276" s="28"/>
      <c r="BZ276" s="28"/>
      <c r="CA276" s="28"/>
      <c r="CB276" s="28"/>
      <c r="CC276" s="28"/>
      <c r="CD276" s="28"/>
      <c r="CE276" s="28"/>
      <c r="CF276" s="28"/>
    </row>
    <row r="277" spans="1:84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F277" s="28"/>
      <c r="AG277" s="28"/>
      <c r="AH277" s="28"/>
      <c r="AI277" s="28"/>
      <c r="AJ277" s="28"/>
      <c r="AK277" s="28"/>
      <c r="AL277" s="28"/>
      <c r="AM277" s="28"/>
      <c r="AN277" s="28"/>
      <c r="AO277" s="28"/>
      <c r="AP277" s="28"/>
      <c r="AQ277" s="28"/>
      <c r="AR277" s="28"/>
      <c r="AS277" s="28"/>
      <c r="AT277" s="28"/>
      <c r="AU277" s="28"/>
      <c r="AV277" s="28"/>
      <c r="AW277" s="28"/>
      <c r="AX277" s="28"/>
      <c r="AY277" s="28"/>
      <c r="AZ277" s="28"/>
      <c r="BA277" s="28"/>
      <c r="BB277" s="28"/>
      <c r="BC277" s="28"/>
      <c r="BD277" s="28"/>
      <c r="BE277" s="28"/>
      <c r="BF277" s="28"/>
      <c r="BG277" s="28"/>
      <c r="BH277" s="28"/>
      <c r="BI277" s="28"/>
      <c r="BJ277" s="28"/>
      <c r="BK277" s="28"/>
      <c r="BL277" s="28"/>
      <c r="BM277" s="28"/>
      <c r="BN277" s="28"/>
      <c r="BO277" s="28"/>
      <c r="BP277" s="28"/>
      <c r="BQ277" s="28"/>
      <c r="BR277" s="28"/>
      <c r="BS277" s="28"/>
      <c r="BT277" s="28"/>
      <c r="BU277" s="28"/>
      <c r="BV277" s="28"/>
      <c r="BW277" s="28"/>
      <c r="BX277" s="28"/>
      <c r="BY277" s="28"/>
      <c r="BZ277" s="28"/>
      <c r="CA277" s="28"/>
      <c r="CB277" s="28"/>
      <c r="CC277" s="28"/>
      <c r="CD277" s="28"/>
      <c r="CE277" s="28"/>
      <c r="CF277" s="28"/>
    </row>
    <row r="278" spans="1:84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F278" s="28"/>
      <c r="AG278" s="28"/>
      <c r="AH278" s="28"/>
      <c r="AI278" s="28"/>
      <c r="AJ278" s="28"/>
      <c r="AK278" s="28"/>
      <c r="AL278" s="28"/>
      <c r="AM278" s="28"/>
      <c r="AN278" s="28"/>
      <c r="AO278" s="28"/>
      <c r="AP278" s="28"/>
      <c r="AQ278" s="28"/>
      <c r="AR278" s="28"/>
      <c r="AS278" s="28"/>
      <c r="AT278" s="28"/>
      <c r="AU278" s="28"/>
      <c r="AV278" s="28"/>
      <c r="AW278" s="28"/>
      <c r="AX278" s="28"/>
      <c r="AY278" s="28"/>
      <c r="AZ278" s="28"/>
      <c r="BA278" s="28"/>
      <c r="BB278" s="28"/>
      <c r="BC278" s="28"/>
      <c r="BD278" s="28"/>
      <c r="BE278" s="28"/>
      <c r="BF278" s="28"/>
      <c r="BG278" s="28"/>
      <c r="BH278" s="28"/>
      <c r="BI278" s="28"/>
      <c r="BJ278" s="28"/>
      <c r="BK278" s="28"/>
      <c r="BL278" s="28"/>
      <c r="BM278" s="28"/>
      <c r="BN278" s="28"/>
      <c r="BO278" s="28"/>
      <c r="BP278" s="28"/>
      <c r="BQ278" s="28"/>
      <c r="BR278" s="28"/>
      <c r="BS278" s="28"/>
      <c r="BT278" s="28"/>
      <c r="BU278" s="28"/>
      <c r="BV278" s="28"/>
      <c r="BW278" s="28"/>
      <c r="BX278" s="28"/>
      <c r="BY278" s="28"/>
      <c r="BZ278" s="28"/>
      <c r="CA278" s="28"/>
      <c r="CB278" s="28"/>
      <c r="CC278" s="28"/>
      <c r="CD278" s="28"/>
      <c r="CE278" s="28"/>
      <c r="CF278" s="28"/>
    </row>
    <row r="279" spans="1:84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F279" s="28"/>
      <c r="AG279" s="28"/>
      <c r="AH279" s="28"/>
      <c r="AI279" s="28"/>
      <c r="AJ279" s="28"/>
      <c r="AK279" s="28"/>
      <c r="AL279" s="28"/>
      <c r="AM279" s="28"/>
      <c r="AN279" s="28"/>
      <c r="AO279" s="28"/>
      <c r="AP279" s="28"/>
      <c r="AQ279" s="28"/>
      <c r="AR279" s="28"/>
      <c r="AS279" s="28"/>
      <c r="AT279" s="28"/>
      <c r="AU279" s="28"/>
      <c r="AV279" s="28"/>
      <c r="AW279" s="28"/>
      <c r="AX279" s="28"/>
      <c r="AY279" s="28"/>
      <c r="AZ279" s="28"/>
      <c r="BA279" s="28"/>
      <c r="BB279" s="28"/>
      <c r="BC279" s="28"/>
      <c r="BD279" s="28"/>
      <c r="BE279" s="28"/>
      <c r="BF279" s="28"/>
      <c r="BG279" s="28"/>
      <c r="BH279" s="28"/>
      <c r="BI279" s="28"/>
      <c r="BJ279" s="28"/>
      <c r="BK279" s="28"/>
      <c r="BL279" s="28"/>
      <c r="BM279" s="28"/>
      <c r="BN279" s="28"/>
      <c r="BO279" s="28"/>
      <c r="BP279" s="28"/>
      <c r="BQ279" s="28"/>
      <c r="BR279" s="28"/>
      <c r="BS279" s="28"/>
      <c r="BT279" s="28"/>
      <c r="BU279" s="28"/>
      <c r="BV279" s="28"/>
      <c r="BW279" s="28"/>
      <c r="BX279" s="28"/>
      <c r="BY279" s="28"/>
      <c r="BZ279" s="28"/>
      <c r="CA279" s="28"/>
      <c r="CB279" s="28"/>
      <c r="CC279" s="28"/>
      <c r="CD279" s="28"/>
      <c r="CE279" s="28"/>
      <c r="CF279" s="28"/>
    </row>
    <row r="280" spans="1:84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F280" s="28"/>
      <c r="AG280" s="28"/>
      <c r="AH280" s="28"/>
      <c r="AI280" s="28"/>
      <c r="AJ280" s="28"/>
      <c r="AK280" s="28"/>
      <c r="AL280" s="28"/>
      <c r="AM280" s="28"/>
      <c r="AN280" s="28"/>
      <c r="AO280" s="28"/>
      <c r="AP280" s="28"/>
      <c r="AQ280" s="28"/>
      <c r="AR280" s="28"/>
      <c r="AS280" s="28"/>
      <c r="AT280" s="28"/>
      <c r="AU280" s="28"/>
      <c r="AV280" s="28"/>
      <c r="AW280" s="28"/>
      <c r="AX280" s="28"/>
      <c r="AY280" s="28"/>
      <c r="AZ280" s="28"/>
      <c r="BA280" s="28"/>
      <c r="BB280" s="28"/>
      <c r="BC280" s="28"/>
      <c r="BD280" s="28"/>
      <c r="BE280" s="28"/>
      <c r="BF280" s="28"/>
      <c r="BG280" s="28"/>
      <c r="BH280" s="28"/>
      <c r="BI280" s="28"/>
      <c r="BJ280" s="28"/>
      <c r="BK280" s="28"/>
      <c r="BL280" s="28"/>
      <c r="BM280" s="28"/>
      <c r="BN280" s="28"/>
      <c r="BO280" s="28"/>
      <c r="BP280" s="28"/>
      <c r="BQ280" s="28"/>
      <c r="BR280" s="28"/>
      <c r="BS280" s="28"/>
      <c r="BT280" s="28"/>
      <c r="BU280" s="28"/>
      <c r="BV280" s="28"/>
      <c r="BW280" s="28"/>
      <c r="BX280" s="28"/>
      <c r="BY280" s="28"/>
      <c r="BZ280" s="28"/>
      <c r="CA280" s="28"/>
      <c r="CB280" s="28"/>
      <c r="CC280" s="28"/>
      <c r="CD280" s="28"/>
      <c r="CE280" s="28"/>
      <c r="CF280" s="28"/>
    </row>
    <row r="281" spans="1:84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F281" s="28"/>
      <c r="AG281" s="28"/>
      <c r="AH281" s="28"/>
      <c r="AI281" s="28"/>
      <c r="AJ281" s="28"/>
      <c r="AK281" s="28"/>
      <c r="AL281" s="28"/>
      <c r="AM281" s="28"/>
      <c r="AN281" s="28"/>
      <c r="AO281" s="28"/>
      <c r="AP281" s="28"/>
      <c r="AQ281" s="28"/>
      <c r="AR281" s="28"/>
      <c r="AS281" s="28"/>
      <c r="AT281" s="28"/>
      <c r="AU281" s="28"/>
      <c r="AV281" s="28"/>
      <c r="AW281" s="28"/>
      <c r="AX281" s="28"/>
      <c r="AY281" s="28"/>
      <c r="AZ281" s="28"/>
      <c r="BA281" s="28"/>
      <c r="BB281" s="28"/>
      <c r="BC281" s="28"/>
      <c r="BD281" s="28"/>
      <c r="BE281" s="28"/>
      <c r="BF281" s="28"/>
      <c r="BG281" s="28"/>
      <c r="BH281" s="28"/>
      <c r="BI281" s="28"/>
      <c r="BJ281" s="28"/>
      <c r="BK281" s="28"/>
      <c r="BL281" s="28"/>
      <c r="BM281" s="28"/>
      <c r="BN281" s="28"/>
      <c r="BO281" s="28"/>
      <c r="BP281" s="28"/>
      <c r="BQ281" s="28"/>
      <c r="BR281" s="28"/>
      <c r="BS281" s="28"/>
      <c r="BT281" s="28"/>
      <c r="BU281" s="28"/>
      <c r="BV281" s="28"/>
      <c r="BW281" s="28"/>
      <c r="BX281" s="28"/>
      <c r="BY281" s="28"/>
      <c r="BZ281" s="28"/>
      <c r="CA281" s="28"/>
      <c r="CB281" s="28"/>
      <c r="CC281" s="28"/>
      <c r="CD281" s="28"/>
      <c r="CE281" s="28"/>
      <c r="CF281" s="28"/>
    </row>
    <row r="282" spans="1:84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F282" s="28"/>
      <c r="AG282" s="28"/>
      <c r="AH282" s="28"/>
      <c r="AI282" s="28"/>
      <c r="AJ282" s="28"/>
      <c r="AK282" s="28"/>
      <c r="AL282" s="28"/>
      <c r="AM282" s="28"/>
      <c r="AN282" s="28"/>
      <c r="AO282" s="28"/>
      <c r="AP282" s="28"/>
      <c r="AQ282" s="28"/>
      <c r="AR282" s="28"/>
      <c r="AS282" s="28"/>
      <c r="AT282" s="28"/>
      <c r="AU282" s="28"/>
      <c r="AV282" s="28"/>
      <c r="AW282" s="28"/>
      <c r="AX282" s="28"/>
      <c r="AY282" s="28"/>
      <c r="AZ282" s="28"/>
      <c r="BA282" s="28"/>
      <c r="BB282" s="28"/>
      <c r="BC282" s="28"/>
      <c r="BD282" s="28"/>
      <c r="BE282" s="28"/>
      <c r="BF282" s="28"/>
      <c r="BG282" s="28"/>
      <c r="BH282" s="28"/>
      <c r="BI282" s="28"/>
      <c r="BJ282" s="28"/>
      <c r="BK282" s="28"/>
      <c r="BL282" s="28"/>
      <c r="BM282" s="28"/>
      <c r="BN282" s="28"/>
      <c r="BO282" s="28"/>
      <c r="BP282" s="28"/>
      <c r="BQ282" s="28"/>
      <c r="BR282" s="28"/>
      <c r="BS282" s="28"/>
      <c r="BT282" s="28"/>
      <c r="BU282" s="28"/>
      <c r="BV282" s="28"/>
      <c r="BW282" s="28"/>
      <c r="BX282" s="28"/>
      <c r="BY282" s="28"/>
      <c r="BZ282" s="28"/>
      <c r="CA282" s="28"/>
      <c r="CB282" s="28"/>
      <c r="CC282" s="28"/>
      <c r="CD282" s="28"/>
      <c r="CE282" s="28"/>
      <c r="CF282" s="28"/>
    </row>
    <row r="283" spans="1:84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F283" s="28"/>
      <c r="AG283" s="28"/>
      <c r="AH283" s="28"/>
      <c r="AI283" s="28"/>
      <c r="AJ283" s="28"/>
      <c r="AK283" s="28"/>
      <c r="AL283" s="28"/>
      <c r="AM283" s="28"/>
      <c r="AN283" s="28"/>
      <c r="AO283" s="28"/>
      <c r="AP283" s="28"/>
      <c r="AQ283" s="28"/>
      <c r="AR283" s="28"/>
      <c r="AS283" s="28"/>
      <c r="AT283" s="28"/>
      <c r="AU283" s="28"/>
      <c r="AV283" s="28"/>
      <c r="AW283" s="28"/>
      <c r="AX283" s="28"/>
      <c r="AY283" s="28"/>
      <c r="AZ283" s="28"/>
      <c r="BA283" s="28"/>
      <c r="BB283" s="28"/>
      <c r="BC283" s="28"/>
      <c r="BD283" s="28"/>
      <c r="BE283" s="28"/>
      <c r="BF283" s="28"/>
      <c r="BG283" s="28"/>
      <c r="BH283" s="28"/>
      <c r="BI283" s="28"/>
      <c r="BJ283" s="28"/>
      <c r="BK283" s="28"/>
      <c r="BL283" s="28"/>
      <c r="BM283" s="28"/>
      <c r="BN283" s="28"/>
      <c r="BO283" s="28"/>
      <c r="BP283" s="28"/>
      <c r="BQ283" s="28"/>
      <c r="BR283" s="28"/>
      <c r="BS283" s="28"/>
      <c r="BT283" s="28"/>
      <c r="BU283" s="28"/>
      <c r="BV283" s="28"/>
      <c r="BW283" s="28"/>
      <c r="BX283" s="28"/>
      <c r="BY283" s="28"/>
      <c r="BZ283" s="28"/>
      <c r="CA283" s="28"/>
      <c r="CB283" s="28"/>
      <c r="CC283" s="28"/>
      <c r="CD283" s="28"/>
      <c r="CE283" s="28"/>
      <c r="CF283" s="28"/>
    </row>
    <row r="284" spans="1:84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F284" s="28"/>
      <c r="AG284" s="28"/>
      <c r="AH284" s="28"/>
      <c r="AI284" s="28"/>
      <c r="AJ284" s="28"/>
      <c r="AK284" s="28"/>
      <c r="AL284" s="28"/>
      <c r="AM284" s="28"/>
      <c r="AN284" s="28"/>
      <c r="AO284" s="28"/>
      <c r="AP284" s="28"/>
      <c r="AQ284" s="28"/>
      <c r="AR284" s="28"/>
      <c r="AS284" s="28"/>
      <c r="AT284" s="28"/>
      <c r="AU284" s="28"/>
      <c r="AV284" s="28"/>
      <c r="AW284" s="28"/>
      <c r="AX284" s="28"/>
      <c r="AY284" s="28"/>
      <c r="AZ284" s="28"/>
      <c r="BA284" s="28"/>
      <c r="BB284" s="28"/>
      <c r="BC284" s="28"/>
      <c r="BD284" s="28"/>
      <c r="BE284" s="28"/>
      <c r="BF284" s="28"/>
      <c r="BG284" s="28"/>
      <c r="BH284" s="28"/>
      <c r="BI284" s="28"/>
      <c r="BJ284" s="28"/>
      <c r="BK284" s="28"/>
      <c r="BL284" s="28"/>
      <c r="BM284" s="28"/>
      <c r="BN284" s="28"/>
      <c r="BO284" s="28"/>
      <c r="BP284" s="28"/>
      <c r="BQ284" s="28"/>
      <c r="BR284" s="28"/>
      <c r="BS284" s="28"/>
      <c r="BT284" s="28"/>
      <c r="BU284" s="28"/>
      <c r="BV284" s="28"/>
      <c r="BW284" s="28"/>
      <c r="BX284" s="28"/>
      <c r="BY284" s="28"/>
      <c r="BZ284" s="28"/>
      <c r="CA284" s="28"/>
      <c r="CB284" s="28"/>
      <c r="CC284" s="28"/>
      <c r="CD284" s="28"/>
      <c r="CE284" s="28"/>
      <c r="CF284" s="28"/>
    </row>
    <row r="285" spans="1:84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F285" s="28"/>
      <c r="AG285" s="28"/>
      <c r="AH285" s="28"/>
      <c r="AI285" s="28"/>
      <c r="AJ285" s="28"/>
      <c r="AK285" s="28"/>
      <c r="AL285" s="28"/>
      <c r="AM285" s="28"/>
      <c r="AN285" s="28"/>
      <c r="AO285" s="28"/>
      <c r="AP285" s="28"/>
      <c r="AQ285" s="28"/>
      <c r="AR285" s="28"/>
      <c r="AS285" s="28"/>
      <c r="AT285" s="28"/>
      <c r="AU285" s="28"/>
      <c r="AV285" s="28"/>
      <c r="AW285" s="28"/>
      <c r="AX285" s="28"/>
      <c r="AY285" s="28"/>
      <c r="AZ285" s="28"/>
      <c r="BA285" s="28"/>
      <c r="BB285" s="28"/>
      <c r="BC285" s="28"/>
      <c r="BD285" s="28"/>
      <c r="BE285" s="28"/>
      <c r="BF285" s="28"/>
      <c r="BG285" s="28"/>
      <c r="BH285" s="28"/>
      <c r="BI285" s="28"/>
      <c r="BJ285" s="28"/>
      <c r="BK285" s="28"/>
      <c r="BL285" s="28"/>
      <c r="BM285" s="28"/>
      <c r="BN285" s="28"/>
      <c r="BO285" s="28"/>
      <c r="BP285" s="28"/>
      <c r="BQ285" s="28"/>
      <c r="BR285" s="28"/>
      <c r="BS285" s="28"/>
      <c r="BT285" s="28"/>
      <c r="BU285" s="28"/>
      <c r="BV285" s="28"/>
      <c r="BW285" s="28"/>
      <c r="BX285" s="28"/>
      <c r="BY285" s="28"/>
      <c r="BZ285" s="28"/>
      <c r="CA285" s="28"/>
      <c r="CB285" s="28"/>
      <c r="CC285" s="28"/>
      <c r="CD285" s="28"/>
      <c r="CE285" s="28"/>
      <c r="CF285" s="28"/>
    </row>
    <row r="286" spans="1:84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F286" s="28"/>
      <c r="AG286" s="28"/>
      <c r="AH286" s="28"/>
      <c r="AI286" s="28"/>
      <c r="AJ286" s="28"/>
      <c r="AK286" s="28"/>
      <c r="AL286" s="28"/>
      <c r="AM286" s="28"/>
      <c r="AN286" s="28"/>
      <c r="AO286" s="28"/>
      <c r="AP286" s="28"/>
      <c r="AQ286" s="28"/>
      <c r="AR286" s="28"/>
      <c r="AS286" s="28"/>
      <c r="AT286" s="28"/>
      <c r="AU286" s="28"/>
      <c r="AV286" s="28"/>
      <c r="AW286" s="28"/>
      <c r="AX286" s="28"/>
      <c r="AY286" s="28"/>
      <c r="AZ286" s="28"/>
      <c r="BA286" s="28"/>
      <c r="BB286" s="28"/>
      <c r="BC286" s="28"/>
      <c r="BD286" s="28"/>
      <c r="BE286" s="28"/>
      <c r="BF286" s="28"/>
      <c r="BG286" s="28"/>
      <c r="BH286" s="28"/>
      <c r="BI286" s="28"/>
      <c r="BJ286" s="28"/>
      <c r="BK286" s="28"/>
      <c r="BL286" s="28"/>
      <c r="BM286" s="28"/>
      <c r="BN286" s="28"/>
      <c r="BO286" s="28"/>
      <c r="BP286" s="28"/>
      <c r="BQ286" s="28"/>
      <c r="BR286" s="28"/>
      <c r="BS286" s="28"/>
      <c r="BT286" s="28"/>
      <c r="BU286" s="28"/>
      <c r="BV286" s="28"/>
      <c r="BW286" s="28"/>
      <c r="BX286" s="28"/>
      <c r="BY286" s="28"/>
      <c r="BZ286" s="28"/>
      <c r="CA286" s="28"/>
      <c r="CB286" s="28"/>
      <c r="CC286" s="28"/>
      <c r="CD286" s="28"/>
      <c r="CE286" s="28"/>
      <c r="CF286" s="28"/>
    </row>
    <row r="287" spans="1:84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F287" s="28"/>
      <c r="AG287" s="28"/>
      <c r="AH287" s="28"/>
      <c r="AI287" s="28"/>
      <c r="AJ287" s="28"/>
      <c r="AK287" s="28"/>
      <c r="AL287" s="28"/>
      <c r="AM287" s="28"/>
      <c r="AN287" s="28"/>
      <c r="AO287" s="28"/>
      <c r="AP287" s="28"/>
      <c r="AQ287" s="28"/>
      <c r="AR287" s="28"/>
      <c r="AS287" s="28"/>
      <c r="AT287" s="28"/>
      <c r="AU287" s="28"/>
      <c r="AV287" s="28"/>
      <c r="AW287" s="28"/>
      <c r="AX287" s="28"/>
      <c r="AY287" s="28"/>
      <c r="AZ287" s="28"/>
      <c r="BA287" s="28"/>
      <c r="BB287" s="28"/>
      <c r="BC287" s="28"/>
      <c r="BD287" s="28"/>
      <c r="BE287" s="28"/>
      <c r="BF287" s="28"/>
      <c r="BG287" s="28"/>
      <c r="BH287" s="28"/>
      <c r="BI287" s="28"/>
      <c r="BJ287" s="28"/>
      <c r="BK287" s="28"/>
      <c r="BL287" s="28"/>
      <c r="BM287" s="28"/>
      <c r="BN287" s="28"/>
      <c r="BO287" s="28"/>
      <c r="BP287" s="28"/>
      <c r="BQ287" s="28"/>
      <c r="BR287" s="28"/>
      <c r="BS287" s="28"/>
      <c r="BT287" s="28"/>
      <c r="BU287" s="28"/>
      <c r="BV287" s="28"/>
      <c r="BW287" s="28"/>
      <c r="BX287" s="28"/>
      <c r="BY287" s="28"/>
      <c r="BZ287" s="28"/>
      <c r="CA287" s="28"/>
      <c r="CB287" s="28"/>
      <c r="CC287" s="28"/>
      <c r="CD287" s="28"/>
      <c r="CE287" s="28"/>
      <c r="CF287" s="28"/>
    </row>
    <row r="288" spans="1:84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F288" s="28"/>
      <c r="AG288" s="28"/>
      <c r="AH288" s="28"/>
      <c r="AI288" s="28"/>
      <c r="AJ288" s="28"/>
      <c r="AK288" s="28"/>
      <c r="AL288" s="28"/>
      <c r="AM288" s="28"/>
      <c r="AN288" s="28"/>
      <c r="AO288" s="28"/>
      <c r="AP288" s="28"/>
      <c r="AQ288" s="28"/>
      <c r="AR288" s="28"/>
      <c r="AS288" s="28"/>
      <c r="AT288" s="28"/>
      <c r="AU288" s="28"/>
      <c r="AV288" s="28"/>
      <c r="AW288" s="28"/>
      <c r="AX288" s="28"/>
      <c r="AY288" s="28"/>
      <c r="AZ288" s="28"/>
      <c r="BA288" s="28"/>
      <c r="BB288" s="28"/>
      <c r="BC288" s="28"/>
      <c r="BD288" s="28"/>
      <c r="BE288" s="28"/>
      <c r="BF288" s="28"/>
      <c r="BG288" s="28"/>
      <c r="BH288" s="28"/>
      <c r="BI288" s="28"/>
      <c r="BJ288" s="28"/>
      <c r="BK288" s="28"/>
      <c r="BL288" s="28"/>
      <c r="BM288" s="28"/>
      <c r="BN288" s="28"/>
      <c r="BO288" s="28"/>
      <c r="BP288" s="28"/>
      <c r="BQ288" s="28"/>
      <c r="BR288" s="28"/>
      <c r="BS288" s="28"/>
      <c r="BT288" s="28"/>
      <c r="BU288" s="28"/>
      <c r="BV288" s="28"/>
      <c r="BW288" s="28"/>
      <c r="BX288" s="28"/>
      <c r="BY288" s="28"/>
      <c r="BZ288" s="28"/>
      <c r="CA288" s="28"/>
      <c r="CB288" s="28"/>
      <c r="CC288" s="28"/>
      <c r="CD288" s="28"/>
      <c r="CE288" s="28"/>
      <c r="CF288" s="28"/>
    </row>
    <row r="289" spans="1:84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F289" s="28"/>
      <c r="AG289" s="28"/>
      <c r="AH289" s="28"/>
      <c r="AI289" s="28"/>
      <c r="AJ289" s="28"/>
      <c r="AK289" s="28"/>
      <c r="AL289" s="28"/>
      <c r="AM289" s="28"/>
      <c r="AN289" s="28"/>
      <c r="AO289" s="28"/>
      <c r="AP289" s="28"/>
      <c r="AQ289" s="28"/>
      <c r="AR289" s="28"/>
      <c r="AS289" s="28"/>
      <c r="AT289" s="28"/>
      <c r="AU289" s="28"/>
      <c r="AV289" s="28"/>
      <c r="AW289" s="28"/>
      <c r="AX289" s="28"/>
      <c r="AY289" s="28"/>
      <c r="AZ289" s="28"/>
      <c r="BA289" s="28"/>
      <c r="BB289" s="28"/>
      <c r="BC289" s="28"/>
      <c r="BD289" s="28"/>
      <c r="BE289" s="28"/>
      <c r="BF289" s="28"/>
      <c r="BG289" s="28"/>
      <c r="BH289" s="28"/>
      <c r="BI289" s="28"/>
      <c r="BJ289" s="28"/>
      <c r="BK289" s="28"/>
      <c r="BL289" s="28"/>
      <c r="BM289" s="28"/>
      <c r="BN289" s="28"/>
      <c r="BO289" s="28"/>
      <c r="BP289" s="28"/>
      <c r="BQ289" s="28"/>
      <c r="BR289" s="28"/>
      <c r="BS289" s="28"/>
      <c r="BT289" s="28"/>
      <c r="BU289" s="28"/>
      <c r="BV289" s="28"/>
      <c r="BW289" s="28"/>
      <c r="BX289" s="28"/>
      <c r="BY289" s="28"/>
      <c r="BZ289" s="28"/>
      <c r="CA289" s="28"/>
      <c r="CB289" s="28"/>
      <c r="CC289" s="28"/>
      <c r="CD289" s="28"/>
      <c r="CE289" s="28"/>
      <c r="CF289" s="28"/>
    </row>
    <row r="290" spans="1:84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F290" s="28"/>
      <c r="AG290" s="28"/>
      <c r="AH290" s="28"/>
      <c r="AI290" s="28"/>
      <c r="AJ290" s="28"/>
      <c r="AK290" s="28"/>
      <c r="AL290" s="28"/>
      <c r="AM290" s="28"/>
      <c r="AN290" s="28"/>
      <c r="AO290" s="28"/>
      <c r="AP290" s="28"/>
      <c r="AQ290" s="28"/>
      <c r="AR290" s="28"/>
      <c r="AS290" s="28"/>
      <c r="AT290" s="28"/>
      <c r="AU290" s="28"/>
      <c r="AV290" s="28"/>
      <c r="AW290" s="28"/>
      <c r="AX290" s="28"/>
      <c r="AY290" s="28"/>
      <c r="AZ290" s="28"/>
      <c r="BA290" s="28"/>
      <c r="BB290" s="28"/>
      <c r="BC290" s="28"/>
      <c r="BD290" s="28"/>
      <c r="BE290" s="28"/>
      <c r="BF290" s="28"/>
      <c r="BG290" s="28"/>
      <c r="BH290" s="28"/>
      <c r="BI290" s="28"/>
      <c r="BJ290" s="28"/>
      <c r="BK290" s="28"/>
      <c r="BL290" s="28"/>
      <c r="BM290" s="28"/>
      <c r="BN290" s="28"/>
      <c r="BO290" s="28"/>
      <c r="BP290" s="28"/>
      <c r="BQ290" s="28"/>
      <c r="BR290" s="28"/>
      <c r="BS290" s="28"/>
      <c r="BT290" s="28"/>
      <c r="BU290" s="28"/>
      <c r="BV290" s="28"/>
      <c r="BW290" s="28"/>
      <c r="BX290" s="28"/>
      <c r="BY290" s="28"/>
      <c r="BZ290" s="28"/>
      <c r="CA290" s="28"/>
      <c r="CB290" s="28"/>
      <c r="CC290" s="28"/>
      <c r="CD290" s="28"/>
      <c r="CE290" s="28"/>
      <c r="CF290" s="28"/>
    </row>
    <row r="291" spans="1:84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F291" s="28"/>
      <c r="AG291" s="28"/>
      <c r="AH291" s="28"/>
      <c r="AI291" s="28"/>
      <c r="AJ291" s="28"/>
      <c r="AK291" s="28"/>
      <c r="AL291" s="28"/>
      <c r="AM291" s="28"/>
      <c r="AN291" s="28"/>
      <c r="AO291" s="28"/>
      <c r="AP291" s="28"/>
      <c r="AQ291" s="28"/>
      <c r="AR291" s="28"/>
      <c r="AS291" s="28"/>
      <c r="AT291" s="28"/>
      <c r="AU291" s="28"/>
      <c r="AV291" s="28"/>
      <c r="AW291" s="28"/>
      <c r="AX291" s="28"/>
      <c r="AY291" s="28"/>
      <c r="AZ291" s="28"/>
      <c r="BA291" s="28"/>
      <c r="BB291" s="28"/>
      <c r="BC291" s="28"/>
      <c r="BD291" s="28"/>
      <c r="BE291" s="28"/>
      <c r="BF291" s="28"/>
      <c r="BG291" s="28"/>
      <c r="BH291" s="28"/>
      <c r="BI291" s="28"/>
      <c r="BJ291" s="28"/>
      <c r="BK291" s="28"/>
      <c r="BL291" s="28"/>
      <c r="BM291" s="28"/>
      <c r="BN291" s="28"/>
      <c r="BO291" s="28"/>
      <c r="BP291" s="28"/>
      <c r="BQ291" s="28"/>
      <c r="BR291" s="28"/>
      <c r="BS291" s="28"/>
      <c r="BT291" s="28"/>
      <c r="BU291" s="28"/>
      <c r="BV291" s="28"/>
      <c r="BW291" s="28"/>
      <c r="BX291" s="28"/>
      <c r="BY291" s="28"/>
      <c r="BZ291" s="28"/>
      <c r="CA291" s="28"/>
      <c r="CB291" s="28"/>
      <c r="CC291" s="28"/>
      <c r="CD291" s="28"/>
      <c r="CE291" s="28"/>
      <c r="CF291" s="28"/>
    </row>
    <row r="292" spans="1:84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F292" s="28"/>
      <c r="AG292" s="28"/>
      <c r="AH292" s="28"/>
      <c r="AI292" s="28"/>
      <c r="AJ292" s="28"/>
      <c r="AK292" s="28"/>
      <c r="AL292" s="28"/>
      <c r="AM292" s="28"/>
      <c r="AN292" s="28"/>
      <c r="AO292" s="28"/>
      <c r="AP292" s="28"/>
      <c r="AQ292" s="28"/>
      <c r="AR292" s="28"/>
      <c r="AS292" s="28"/>
      <c r="AT292" s="28"/>
      <c r="AU292" s="28"/>
      <c r="AV292" s="28"/>
      <c r="AW292" s="28"/>
      <c r="AX292" s="28"/>
      <c r="AY292" s="28"/>
      <c r="AZ292" s="28"/>
      <c r="BA292" s="28"/>
      <c r="BB292" s="28"/>
      <c r="BC292" s="28"/>
      <c r="BD292" s="28"/>
      <c r="BE292" s="28"/>
      <c r="BF292" s="28"/>
      <c r="BG292" s="28"/>
      <c r="BH292" s="28"/>
      <c r="BI292" s="28"/>
      <c r="BJ292" s="28"/>
      <c r="BK292" s="28"/>
      <c r="BL292" s="28"/>
      <c r="BM292" s="28"/>
      <c r="BN292" s="28"/>
      <c r="BO292" s="28"/>
      <c r="BP292" s="28"/>
      <c r="BQ292" s="28"/>
      <c r="BR292" s="28"/>
      <c r="BS292" s="28"/>
      <c r="BT292" s="28"/>
      <c r="BU292" s="28"/>
      <c r="BV292" s="28"/>
      <c r="BW292" s="28"/>
      <c r="BX292" s="28"/>
      <c r="BY292" s="28"/>
      <c r="BZ292" s="28"/>
      <c r="CA292" s="28"/>
      <c r="CB292" s="28"/>
      <c r="CC292" s="28"/>
      <c r="CD292" s="28"/>
      <c r="CE292" s="28"/>
      <c r="CF292" s="28"/>
    </row>
    <row r="293" spans="1:84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F293" s="28"/>
      <c r="AG293" s="28"/>
      <c r="AH293" s="28"/>
      <c r="AI293" s="28"/>
      <c r="AJ293" s="28"/>
      <c r="AK293" s="28"/>
      <c r="AL293" s="28"/>
      <c r="AM293" s="28"/>
      <c r="AN293" s="28"/>
      <c r="AO293" s="28"/>
      <c r="AP293" s="28"/>
      <c r="AQ293" s="28"/>
      <c r="AR293" s="28"/>
      <c r="AS293" s="28"/>
      <c r="AT293" s="28"/>
      <c r="AU293" s="28"/>
      <c r="AV293" s="28"/>
      <c r="AW293" s="28"/>
      <c r="AX293" s="28"/>
      <c r="AY293" s="28"/>
      <c r="AZ293" s="28"/>
      <c r="BA293" s="28"/>
      <c r="BB293" s="28"/>
      <c r="BC293" s="28"/>
      <c r="BD293" s="28"/>
      <c r="BE293" s="28"/>
      <c r="BF293" s="28"/>
      <c r="BG293" s="28"/>
      <c r="BH293" s="28"/>
      <c r="BI293" s="28"/>
      <c r="BJ293" s="28"/>
      <c r="BK293" s="28"/>
      <c r="BL293" s="28"/>
      <c r="BM293" s="28"/>
      <c r="BN293" s="28"/>
      <c r="BO293" s="28"/>
      <c r="BP293" s="28"/>
      <c r="BQ293" s="28"/>
      <c r="BR293" s="28"/>
      <c r="BS293" s="28"/>
      <c r="BT293" s="28"/>
      <c r="BU293" s="28"/>
      <c r="BV293" s="28"/>
      <c r="BW293" s="28"/>
      <c r="BX293" s="28"/>
      <c r="BY293" s="28"/>
      <c r="BZ293" s="28"/>
      <c r="CA293" s="28"/>
      <c r="CB293" s="28"/>
      <c r="CC293" s="28"/>
      <c r="CD293" s="28"/>
      <c r="CE293" s="28"/>
      <c r="CF293" s="28"/>
    </row>
    <row r="294" spans="1:84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F294" s="28"/>
      <c r="AG294" s="28"/>
      <c r="AH294" s="28"/>
      <c r="AI294" s="28"/>
      <c r="AJ294" s="28"/>
      <c r="AK294" s="28"/>
      <c r="AL294" s="28"/>
      <c r="AM294" s="28"/>
      <c r="AN294" s="28"/>
      <c r="AO294" s="28"/>
      <c r="AP294" s="28"/>
      <c r="AQ294" s="28"/>
      <c r="AR294" s="28"/>
      <c r="AS294" s="28"/>
      <c r="AT294" s="28"/>
      <c r="AU294" s="28"/>
      <c r="AV294" s="28"/>
      <c r="AW294" s="28"/>
      <c r="AX294" s="28"/>
      <c r="AY294" s="28"/>
      <c r="AZ294" s="28"/>
      <c r="BA294" s="28"/>
      <c r="BB294" s="28"/>
      <c r="BC294" s="28"/>
      <c r="BD294" s="28"/>
      <c r="BE294" s="28"/>
      <c r="BF294" s="28"/>
      <c r="BG294" s="28"/>
      <c r="BH294" s="28"/>
      <c r="BI294" s="28"/>
      <c r="BJ294" s="28"/>
      <c r="BK294" s="28"/>
      <c r="BL294" s="28"/>
      <c r="BM294" s="28"/>
      <c r="BN294" s="28"/>
      <c r="BO294" s="28"/>
      <c r="BP294" s="28"/>
      <c r="BQ294" s="28"/>
      <c r="BR294" s="28"/>
      <c r="BS294" s="28"/>
      <c r="BT294" s="28"/>
      <c r="BU294" s="28"/>
      <c r="BV294" s="28"/>
      <c r="BW294" s="28"/>
      <c r="BX294" s="28"/>
      <c r="BY294" s="28"/>
      <c r="BZ294" s="28"/>
      <c r="CA294" s="28"/>
      <c r="CB294" s="28"/>
      <c r="CC294" s="28"/>
      <c r="CD294" s="28"/>
      <c r="CE294" s="28"/>
      <c r="CF294" s="28"/>
    </row>
    <row r="295" spans="1:84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F295" s="28"/>
      <c r="AG295" s="28"/>
      <c r="AH295" s="28"/>
      <c r="AI295" s="28"/>
      <c r="AJ295" s="28"/>
      <c r="AK295" s="28"/>
      <c r="AL295" s="28"/>
      <c r="AM295" s="28"/>
      <c r="AN295" s="28"/>
      <c r="AO295" s="28"/>
      <c r="AP295" s="28"/>
      <c r="AQ295" s="28"/>
      <c r="AR295" s="28"/>
      <c r="AS295" s="28"/>
      <c r="AT295" s="28"/>
      <c r="AU295" s="28"/>
      <c r="AV295" s="28"/>
      <c r="AW295" s="28"/>
      <c r="AX295" s="28"/>
      <c r="AY295" s="28"/>
      <c r="AZ295" s="28"/>
      <c r="BA295" s="28"/>
      <c r="BB295" s="28"/>
      <c r="BC295" s="28"/>
      <c r="BD295" s="28"/>
      <c r="BE295" s="28"/>
      <c r="BF295" s="28"/>
      <c r="BG295" s="28"/>
      <c r="BH295" s="28"/>
      <c r="BI295" s="28"/>
      <c r="BJ295" s="28"/>
      <c r="BK295" s="28"/>
      <c r="BL295" s="28"/>
      <c r="BM295" s="28"/>
      <c r="BN295" s="28"/>
      <c r="BO295" s="28"/>
      <c r="BP295" s="28"/>
      <c r="BQ295" s="28"/>
      <c r="BR295" s="28"/>
      <c r="BS295" s="28"/>
      <c r="BT295" s="28"/>
      <c r="BU295" s="28"/>
      <c r="BV295" s="28"/>
      <c r="BW295" s="28"/>
      <c r="BX295" s="28"/>
      <c r="BY295" s="28"/>
      <c r="BZ295" s="28"/>
      <c r="CA295" s="28"/>
      <c r="CB295" s="28"/>
      <c r="CC295" s="28"/>
      <c r="CD295" s="28"/>
      <c r="CE295" s="28"/>
      <c r="CF295" s="28"/>
    </row>
    <row r="296" spans="1:84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F296" s="28"/>
      <c r="AG296" s="28"/>
      <c r="AH296" s="28"/>
      <c r="AI296" s="28"/>
      <c r="AJ296" s="28"/>
      <c r="AK296" s="28"/>
      <c r="AL296" s="28"/>
      <c r="AM296" s="28"/>
      <c r="AN296" s="28"/>
      <c r="AO296" s="28"/>
      <c r="AP296" s="28"/>
      <c r="AQ296" s="28"/>
      <c r="AR296" s="28"/>
      <c r="AS296" s="28"/>
      <c r="AT296" s="28"/>
      <c r="AU296" s="28"/>
      <c r="AV296" s="28"/>
      <c r="AW296" s="28"/>
      <c r="AX296" s="28"/>
      <c r="AY296" s="28"/>
      <c r="AZ296" s="28"/>
      <c r="BA296" s="28"/>
      <c r="BB296" s="28"/>
      <c r="BC296" s="28"/>
      <c r="BD296" s="28"/>
      <c r="BE296" s="28"/>
      <c r="BF296" s="28"/>
      <c r="BG296" s="28"/>
      <c r="BH296" s="28"/>
      <c r="BI296" s="28"/>
      <c r="BJ296" s="28"/>
      <c r="BK296" s="28"/>
      <c r="BL296" s="28"/>
      <c r="BM296" s="28"/>
      <c r="BN296" s="28"/>
      <c r="BO296" s="28"/>
      <c r="BP296" s="28"/>
      <c r="BQ296" s="28"/>
      <c r="BR296" s="28"/>
      <c r="BS296" s="28"/>
      <c r="BT296" s="28"/>
      <c r="BU296" s="28"/>
      <c r="BV296" s="28"/>
      <c r="BW296" s="28"/>
      <c r="BX296" s="28"/>
      <c r="BY296" s="28"/>
      <c r="BZ296" s="28"/>
      <c r="CA296" s="28"/>
      <c r="CB296" s="28"/>
      <c r="CC296" s="28"/>
      <c r="CD296" s="28"/>
      <c r="CE296" s="28"/>
      <c r="CF296" s="28"/>
    </row>
    <row r="297" spans="1:84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F297" s="28"/>
      <c r="AG297" s="28"/>
      <c r="AH297" s="28"/>
      <c r="AI297" s="28"/>
      <c r="AJ297" s="28"/>
      <c r="AK297" s="28"/>
      <c r="AL297" s="28"/>
      <c r="AM297" s="28"/>
      <c r="AN297" s="28"/>
      <c r="AO297" s="28"/>
      <c r="AP297" s="28"/>
      <c r="AQ297" s="28"/>
      <c r="AR297" s="28"/>
      <c r="AS297" s="28"/>
      <c r="AT297" s="28"/>
      <c r="AU297" s="28"/>
      <c r="AV297" s="28"/>
      <c r="AW297" s="28"/>
      <c r="AX297" s="28"/>
      <c r="AY297" s="28"/>
      <c r="AZ297" s="28"/>
      <c r="BA297" s="28"/>
      <c r="BB297" s="28"/>
      <c r="BC297" s="28"/>
      <c r="BD297" s="28"/>
      <c r="BE297" s="28"/>
      <c r="BF297" s="28"/>
      <c r="BG297" s="28"/>
      <c r="BH297" s="28"/>
      <c r="BI297" s="28"/>
      <c r="BJ297" s="28"/>
      <c r="BK297" s="28"/>
      <c r="BL297" s="28"/>
      <c r="BM297" s="28"/>
      <c r="BN297" s="28"/>
      <c r="BO297" s="28"/>
      <c r="BP297" s="28"/>
      <c r="BQ297" s="28"/>
      <c r="BR297" s="28"/>
      <c r="BS297" s="28"/>
      <c r="BT297" s="28"/>
      <c r="BU297" s="28"/>
      <c r="BV297" s="28"/>
      <c r="BW297" s="28"/>
      <c r="BX297" s="28"/>
      <c r="BY297" s="28"/>
      <c r="BZ297" s="28"/>
      <c r="CA297" s="28"/>
      <c r="CB297" s="28"/>
      <c r="CC297" s="28"/>
      <c r="CD297" s="28"/>
      <c r="CE297" s="28"/>
      <c r="CF297" s="28"/>
    </row>
    <row r="298" spans="1:84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F298" s="28"/>
      <c r="AG298" s="28"/>
      <c r="AH298" s="28"/>
      <c r="AI298" s="28"/>
      <c r="AJ298" s="28"/>
      <c r="AK298" s="28"/>
      <c r="AL298" s="28"/>
      <c r="AM298" s="28"/>
      <c r="AN298" s="28"/>
      <c r="AO298" s="28"/>
      <c r="AP298" s="28"/>
      <c r="AQ298" s="28"/>
      <c r="AR298" s="28"/>
      <c r="AS298" s="28"/>
      <c r="AT298" s="28"/>
      <c r="AU298" s="28"/>
      <c r="AV298" s="28"/>
      <c r="AW298" s="28"/>
      <c r="AX298" s="28"/>
      <c r="AY298" s="28"/>
      <c r="AZ298" s="28"/>
      <c r="BA298" s="28"/>
      <c r="BB298" s="28"/>
      <c r="BC298" s="28"/>
      <c r="BD298" s="28"/>
      <c r="BE298" s="28"/>
      <c r="BF298" s="28"/>
      <c r="BG298" s="28"/>
      <c r="BH298" s="28"/>
      <c r="BI298" s="28"/>
      <c r="BJ298" s="28"/>
      <c r="BK298" s="28"/>
      <c r="BL298" s="28"/>
      <c r="BM298" s="28"/>
      <c r="BN298" s="28"/>
      <c r="BO298" s="28"/>
      <c r="BP298" s="28"/>
      <c r="BQ298" s="28"/>
      <c r="BR298" s="28"/>
      <c r="BS298" s="28"/>
      <c r="BT298" s="28"/>
      <c r="BU298" s="28"/>
      <c r="BV298" s="28"/>
      <c r="BW298" s="28"/>
      <c r="BX298" s="28"/>
      <c r="BY298" s="28"/>
      <c r="BZ298" s="28"/>
      <c r="CA298" s="28"/>
      <c r="CB298" s="28"/>
      <c r="CC298" s="28"/>
      <c r="CD298" s="28"/>
      <c r="CE298" s="28"/>
      <c r="CF298" s="28"/>
    </row>
    <row r="299" spans="1:84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F299" s="28"/>
      <c r="AG299" s="28"/>
      <c r="AH299" s="28"/>
      <c r="AI299" s="28"/>
      <c r="AJ299" s="28"/>
      <c r="AK299" s="28"/>
      <c r="AL299" s="28"/>
      <c r="AM299" s="28"/>
      <c r="AN299" s="28"/>
      <c r="AO299" s="28"/>
      <c r="AP299" s="28"/>
      <c r="AQ299" s="28"/>
      <c r="AR299" s="28"/>
      <c r="AS299" s="28"/>
      <c r="AT299" s="28"/>
      <c r="AU299" s="28"/>
      <c r="AV299" s="28"/>
      <c r="AW299" s="28"/>
      <c r="AX299" s="28"/>
      <c r="AY299" s="28"/>
      <c r="AZ299" s="28"/>
      <c r="BA299" s="28"/>
      <c r="BB299" s="28"/>
      <c r="BC299" s="28"/>
      <c r="BD299" s="28"/>
      <c r="BE299" s="28"/>
      <c r="BF299" s="28"/>
      <c r="BG299" s="28"/>
      <c r="BH299" s="28"/>
      <c r="BI299" s="28"/>
      <c r="BJ299" s="28"/>
      <c r="BK299" s="28"/>
      <c r="BL299" s="28"/>
      <c r="BM299" s="28"/>
      <c r="BN299" s="28"/>
      <c r="BO299" s="28"/>
      <c r="BP299" s="28"/>
      <c r="BQ299" s="28"/>
      <c r="BR299" s="28"/>
      <c r="BS299" s="28"/>
      <c r="BT299" s="28"/>
      <c r="BU299" s="28"/>
      <c r="BV299" s="28"/>
      <c r="BW299" s="28"/>
      <c r="BX299" s="28"/>
      <c r="BY299" s="28"/>
      <c r="BZ299" s="28"/>
      <c r="CA299" s="28"/>
      <c r="CB299" s="28"/>
      <c r="CC299" s="28"/>
      <c r="CD299" s="28"/>
      <c r="CE299" s="28"/>
      <c r="CF299" s="28"/>
    </row>
    <row r="300" spans="1:84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F300" s="28"/>
      <c r="AG300" s="28"/>
      <c r="AH300" s="28"/>
      <c r="AI300" s="28"/>
      <c r="AJ300" s="28"/>
      <c r="AK300" s="28"/>
      <c r="AL300" s="28"/>
      <c r="AM300" s="28"/>
      <c r="AN300" s="28"/>
      <c r="AO300" s="28"/>
      <c r="AP300" s="28"/>
      <c r="AQ300" s="28"/>
      <c r="AR300" s="28"/>
      <c r="AS300" s="28"/>
      <c r="AT300" s="28"/>
      <c r="AU300" s="28"/>
      <c r="AV300" s="28"/>
      <c r="AW300" s="28"/>
      <c r="AX300" s="28"/>
      <c r="AY300" s="28"/>
      <c r="AZ300" s="28"/>
      <c r="BA300" s="28"/>
      <c r="BB300" s="28"/>
      <c r="BC300" s="28"/>
      <c r="BD300" s="28"/>
      <c r="BE300" s="28"/>
      <c r="BF300" s="28"/>
      <c r="BG300" s="28"/>
      <c r="BH300" s="28"/>
      <c r="BI300" s="28"/>
      <c r="BJ300" s="28"/>
      <c r="BK300" s="28"/>
      <c r="BL300" s="28"/>
      <c r="BM300" s="28"/>
      <c r="BN300" s="28"/>
      <c r="BO300" s="28"/>
      <c r="BP300" s="28"/>
      <c r="BQ300" s="28"/>
      <c r="BR300" s="28"/>
      <c r="BS300" s="28"/>
      <c r="BT300" s="28"/>
      <c r="BU300" s="28"/>
      <c r="BV300" s="28"/>
      <c r="BW300" s="28"/>
      <c r="BX300" s="28"/>
      <c r="BY300" s="28"/>
      <c r="BZ300" s="28"/>
      <c r="CA300" s="28"/>
      <c r="CB300" s="28"/>
      <c r="CC300" s="28"/>
      <c r="CD300" s="28"/>
      <c r="CE300" s="28"/>
      <c r="CF300" s="28"/>
    </row>
    <row r="301" spans="1:84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F301" s="28"/>
      <c r="AG301" s="28"/>
      <c r="AH301" s="28"/>
      <c r="AI301" s="28"/>
      <c r="AJ301" s="28"/>
      <c r="AK301" s="28"/>
      <c r="AL301" s="28"/>
      <c r="AM301" s="28"/>
      <c r="AN301" s="28"/>
      <c r="AO301" s="28"/>
      <c r="AP301" s="28"/>
      <c r="AQ301" s="28"/>
      <c r="AR301" s="28"/>
      <c r="AS301" s="28"/>
      <c r="AT301" s="28"/>
      <c r="AU301" s="28"/>
      <c r="AV301" s="28"/>
      <c r="AW301" s="28"/>
      <c r="AX301" s="28"/>
      <c r="AY301" s="28"/>
      <c r="AZ301" s="28"/>
      <c r="BA301" s="28"/>
      <c r="BB301" s="28"/>
      <c r="BC301" s="28"/>
      <c r="BD301" s="28"/>
      <c r="BE301" s="28"/>
      <c r="BF301" s="28"/>
      <c r="BG301" s="28"/>
      <c r="BH301" s="28"/>
      <c r="BI301" s="28"/>
      <c r="BJ301" s="28"/>
      <c r="BK301" s="28"/>
      <c r="BL301" s="28"/>
      <c r="BM301" s="28"/>
      <c r="BN301" s="28"/>
      <c r="BO301" s="28"/>
      <c r="BP301" s="28"/>
      <c r="BQ301" s="28"/>
      <c r="BR301" s="28"/>
      <c r="BS301" s="28"/>
      <c r="BT301" s="28"/>
      <c r="BU301" s="28"/>
      <c r="BV301" s="28"/>
      <c r="BW301" s="28"/>
      <c r="BX301" s="28"/>
      <c r="BY301" s="28"/>
      <c r="BZ301" s="28"/>
      <c r="CA301" s="28"/>
      <c r="CB301" s="28"/>
      <c r="CC301" s="28"/>
      <c r="CD301" s="28"/>
      <c r="CE301" s="28"/>
      <c r="CF301" s="28"/>
    </row>
    <row r="302" spans="1:84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F302" s="28"/>
      <c r="AG302" s="28"/>
      <c r="AH302" s="28"/>
      <c r="AI302" s="28"/>
      <c r="AJ302" s="28"/>
      <c r="AK302" s="28"/>
      <c r="AL302" s="28"/>
      <c r="AM302" s="28"/>
      <c r="AN302" s="28"/>
      <c r="AO302" s="28"/>
      <c r="AP302" s="28"/>
      <c r="AQ302" s="28"/>
      <c r="AR302" s="28"/>
      <c r="AS302" s="28"/>
      <c r="AT302" s="28"/>
      <c r="AU302" s="28"/>
      <c r="AV302" s="28"/>
      <c r="AW302" s="28"/>
      <c r="AX302" s="28"/>
      <c r="AY302" s="28"/>
      <c r="AZ302" s="28"/>
      <c r="BA302" s="28"/>
      <c r="BB302" s="28"/>
      <c r="BC302" s="28"/>
      <c r="BD302" s="28"/>
      <c r="BE302" s="28"/>
      <c r="BF302" s="28"/>
      <c r="BG302" s="28"/>
      <c r="BH302" s="28"/>
      <c r="BI302" s="28"/>
      <c r="BJ302" s="28"/>
      <c r="BK302" s="28"/>
      <c r="BL302" s="28"/>
      <c r="BM302" s="28"/>
      <c r="BN302" s="28"/>
      <c r="BO302" s="28"/>
      <c r="BP302" s="28"/>
      <c r="BQ302" s="28"/>
      <c r="BR302" s="28"/>
      <c r="BS302" s="28"/>
      <c r="BT302" s="28"/>
      <c r="BU302" s="28"/>
      <c r="BV302" s="28"/>
      <c r="BW302" s="28"/>
      <c r="BX302" s="28"/>
      <c r="BY302" s="28"/>
      <c r="BZ302" s="28"/>
      <c r="CA302" s="28"/>
      <c r="CB302" s="28"/>
      <c r="CC302" s="28"/>
      <c r="CD302" s="28"/>
      <c r="CE302" s="28"/>
      <c r="CF302" s="28"/>
    </row>
    <row r="303" spans="1:84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F303" s="28"/>
      <c r="AG303" s="28"/>
      <c r="AH303" s="28"/>
      <c r="AI303" s="28"/>
      <c r="AJ303" s="28"/>
      <c r="AK303" s="28"/>
      <c r="AL303" s="28"/>
      <c r="AM303" s="28"/>
      <c r="AN303" s="28"/>
      <c r="AO303" s="28"/>
      <c r="AP303" s="28"/>
      <c r="AQ303" s="28"/>
      <c r="AR303" s="28"/>
      <c r="AS303" s="28"/>
      <c r="AT303" s="28"/>
      <c r="AU303" s="28"/>
      <c r="AV303" s="28"/>
      <c r="AW303" s="28"/>
      <c r="AX303" s="28"/>
      <c r="AY303" s="28"/>
      <c r="AZ303" s="28"/>
      <c r="BA303" s="28"/>
      <c r="BB303" s="28"/>
      <c r="BC303" s="28"/>
      <c r="BD303" s="28"/>
      <c r="BE303" s="28"/>
      <c r="BF303" s="28"/>
      <c r="BG303" s="28"/>
      <c r="BH303" s="28"/>
      <c r="BI303" s="28"/>
      <c r="BJ303" s="28"/>
      <c r="BK303" s="28"/>
      <c r="BL303" s="28"/>
      <c r="BM303" s="28"/>
      <c r="BN303" s="28"/>
      <c r="BO303" s="28"/>
      <c r="BP303" s="28"/>
      <c r="BQ303" s="28"/>
      <c r="BR303" s="28"/>
      <c r="BS303" s="28"/>
      <c r="BT303" s="28"/>
      <c r="BU303" s="28"/>
      <c r="BV303" s="28"/>
      <c r="BW303" s="28"/>
      <c r="BX303" s="28"/>
      <c r="BY303" s="28"/>
      <c r="BZ303" s="28"/>
      <c r="CA303" s="28"/>
      <c r="CB303" s="28"/>
      <c r="CC303" s="28"/>
      <c r="CD303" s="28"/>
      <c r="CE303" s="28"/>
      <c r="CF303" s="28"/>
    </row>
    <row r="304" spans="1:84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F304" s="28"/>
      <c r="AG304" s="28"/>
      <c r="AH304" s="28"/>
      <c r="AI304" s="28"/>
      <c r="AJ304" s="28"/>
      <c r="AK304" s="28"/>
      <c r="AL304" s="28"/>
      <c r="AM304" s="28"/>
      <c r="AN304" s="28"/>
      <c r="AO304" s="28"/>
      <c r="AP304" s="28"/>
      <c r="AQ304" s="28"/>
      <c r="AR304" s="28"/>
      <c r="AS304" s="28"/>
      <c r="AT304" s="28"/>
      <c r="AU304" s="28"/>
      <c r="AV304" s="28"/>
      <c r="AW304" s="28"/>
      <c r="AX304" s="28"/>
      <c r="AY304" s="28"/>
      <c r="AZ304" s="28"/>
      <c r="BA304" s="28"/>
      <c r="BB304" s="28"/>
      <c r="BC304" s="28"/>
      <c r="BD304" s="28"/>
      <c r="BE304" s="28"/>
      <c r="BF304" s="28"/>
      <c r="BG304" s="28"/>
      <c r="BH304" s="28"/>
      <c r="BI304" s="28"/>
      <c r="BJ304" s="28"/>
      <c r="BK304" s="28"/>
      <c r="BL304" s="28"/>
      <c r="BM304" s="28"/>
      <c r="BN304" s="28"/>
      <c r="BO304" s="28"/>
      <c r="BP304" s="28"/>
      <c r="BQ304" s="28"/>
      <c r="BR304" s="28"/>
      <c r="BS304" s="28"/>
      <c r="BT304" s="28"/>
      <c r="BU304" s="28"/>
      <c r="BV304" s="28"/>
      <c r="BW304" s="28"/>
      <c r="BX304" s="28"/>
      <c r="BY304" s="28"/>
      <c r="BZ304" s="28"/>
      <c r="CA304" s="28"/>
      <c r="CB304" s="28"/>
      <c r="CC304" s="28"/>
      <c r="CD304" s="28"/>
      <c r="CE304" s="28"/>
      <c r="CF304" s="28"/>
    </row>
    <row r="305" spans="1:84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F305" s="28"/>
      <c r="AG305" s="28"/>
      <c r="AH305" s="28"/>
      <c r="AI305" s="28"/>
      <c r="AJ305" s="28"/>
      <c r="AK305" s="28"/>
      <c r="AL305" s="28"/>
      <c r="AM305" s="28"/>
      <c r="AN305" s="28"/>
      <c r="AO305" s="28"/>
      <c r="AP305" s="28"/>
      <c r="AQ305" s="28"/>
      <c r="AR305" s="28"/>
      <c r="AS305" s="28"/>
      <c r="AT305" s="28"/>
      <c r="AU305" s="28"/>
      <c r="AV305" s="28"/>
      <c r="AW305" s="28"/>
      <c r="AX305" s="28"/>
      <c r="AY305" s="28"/>
      <c r="AZ305" s="28"/>
      <c r="BA305" s="28"/>
      <c r="BB305" s="28"/>
      <c r="BC305" s="28"/>
      <c r="BD305" s="28"/>
      <c r="BE305" s="28"/>
      <c r="BF305" s="28"/>
      <c r="BG305" s="28"/>
      <c r="BH305" s="28"/>
      <c r="BI305" s="28"/>
      <c r="BJ305" s="28"/>
      <c r="BK305" s="28"/>
      <c r="BL305" s="28"/>
      <c r="BM305" s="28"/>
      <c r="BN305" s="28"/>
      <c r="BO305" s="28"/>
      <c r="BP305" s="28"/>
      <c r="BQ305" s="28"/>
      <c r="BR305" s="28"/>
      <c r="BS305" s="28"/>
      <c r="BT305" s="28"/>
      <c r="BU305" s="28"/>
      <c r="BV305" s="28"/>
      <c r="BW305" s="28"/>
      <c r="BX305" s="28"/>
      <c r="BY305" s="28"/>
      <c r="BZ305" s="28"/>
      <c r="CA305" s="28"/>
      <c r="CB305" s="28"/>
      <c r="CC305" s="28"/>
      <c r="CD305" s="28"/>
      <c r="CE305" s="28"/>
      <c r="CF305" s="28"/>
    </row>
    <row r="306" spans="1:84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F306" s="28"/>
      <c r="AG306" s="28"/>
      <c r="AH306" s="28"/>
      <c r="AI306" s="28"/>
      <c r="AJ306" s="28"/>
      <c r="AK306" s="28"/>
      <c r="AL306" s="28"/>
      <c r="AM306" s="28"/>
      <c r="AN306" s="28"/>
      <c r="AO306" s="28"/>
      <c r="AP306" s="28"/>
      <c r="AQ306" s="28"/>
      <c r="AR306" s="28"/>
      <c r="AS306" s="28"/>
      <c r="AT306" s="28"/>
      <c r="AU306" s="28"/>
      <c r="AV306" s="28"/>
      <c r="AW306" s="28"/>
      <c r="AX306" s="28"/>
      <c r="AY306" s="28"/>
      <c r="AZ306" s="28"/>
      <c r="BA306" s="28"/>
      <c r="BB306" s="28"/>
      <c r="BC306" s="28"/>
      <c r="BD306" s="28"/>
      <c r="BE306" s="28"/>
      <c r="BF306" s="28"/>
      <c r="BG306" s="28"/>
      <c r="BH306" s="28"/>
      <c r="BI306" s="28"/>
      <c r="BJ306" s="28"/>
      <c r="BK306" s="28"/>
      <c r="BL306" s="28"/>
      <c r="BM306" s="28"/>
      <c r="BN306" s="28"/>
      <c r="BO306" s="28"/>
      <c r="BP306" s="28"/>
      <c r="BQ306" s="28"/>
      <c r="BR306" s="28"/>
      <c r="BS306" s="28"/>
      <c r="BT306" s="28"/>
      <c r="BU306" s="28"/>
      <c r="BV306" s="28"/>
      <c r="BW306" s="28"/>
      <c r="BX306" s="28"/>
      <c r="BY306" s="28"/>
      <c r="BZ306" s="28"/>
      <c r="CA306" s="28"/>
      <c r="CB306" s="28"/>
      <c r="CC306" s="28"/>
      <c r="CD306" s="28"/>
      <c r="CE306" s="28"/>
      <c r="CF306" s="28"/>
    </row>
    <row r="307" spans="1:84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F307" s="28"/>
      <c r="AG307" s="28"/>
      <c r="AH307" s="28"/>
      <c r="AI307" s="28"/>
      <c r="AJ307" s="28"/>
      <c r="AK307" s="28"/>
      <c r="AL307" s="28"/>
      <c r="AM307" s="28"/>
      <c r="AN307" s="28"/>
      <c r="AO307" s="28"/>
      <c r="AP307" s="28"/>
      <c r="AQ307" s="28"/>
      <c r="AR307" s="28"/>
      <c r="AS307" s="28"/>
      <c r="AT307" s="28"/>
      <c r="AU307" s="28"/>
      <c r="AV307" s="28"/>
      <c r="AW307" s="28"/>
      <c r="AX307" s="28"/>
      <c r="AY307" s="28"/>
      <c r="AZ307" s="28"/>
      <c r="BA307" s="28"/>
      <c r="BB307" s="28"/>
      <c r="BC307" s="28"/>
      <c r="BD307" s="28"/>
      <c r="BE307" s="28"/>
      <c r="BF307" s="28"/>
      <c r="BG307" s="28"/>
      <c r="BH307" s="28"/>
      <c r="BI307" s="28"/>
      <c r="BJ307" s="28"/>
      <c r="BK307" s="28"/>
      <c r="BL307" s="28"/>
      <c r="BM307" s="28"/>
      <c r="BN307" s="28"/>
      <c r="BO307" s="28"/>
      <c r="BP307" s="28"/>
      <c r="BQ307" s="28"/>
      <c r="BR307" s="28"/>
      <c r="BS307" s="28"/>
      <c r="BT307" s="28"/>
      <c r="BU307" s="28"/>
      <c r="BV307" s="28"/>
      <c r="BW307" s="28"/>
      <c r="BX307" s="28"/>
      <c r="BY307" s="28"/>
      <c r="BZ307" s="28"/>
      <c r="CA307" s="28"/>
      <c r="CB307" s="28"/>
      <c r="CC307" s="28"/>
      <c r="CD307" s="28"/>
      <c r="CE307" s="28"/>
      <c r="CF307" s="28"/>
    </row>
    <row r="308" spans="1:84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F308" s="28"/>
      <c r="AG308" s="28"/>
      <c r="AH308" s="28"/>
      <c r="AI308" s="28"/>
      <c r="AJ308" s="28"/>
      <c r="AK308" s="28"/>
      <c r="AL308" s="28"/>
      <c r="AM308" s="28"/>
      <c r="AN308" s="28"/>
      <c r="AO308" s="28"/>
      <c r="AP308" s="28"/>
      <c r="AQ308" s="28"/>
      <c r="AR308" s="28"/>
      <c r="AS308" s="28"/>
      <c r="AT308" s="28"/>
      <c r="AU308" s="28"/>
      <c r="AV308" s="28"/>
      <c r="AW308" s="28"/>
      <c r="AX308" s="28"/>
      <c r="AY308" s="28"/>
      <c r="AZ308" s="28"/>
      <c r="BA308" s="28"/>
      <c r="BB308" s="28"/>
      <c r="BC308" s="28"/>
      <c r="BD308" s="28"/>
      <c r="BE308" s="28"/>
      <c r="BF308" s="28"/>
      <c r="BG308" s="28"/>
      <c r="BH308" s="28"/>
      <c r="BI308" s="28"/>
      <c r="BJ308" s="28"/>
      <c r="BK308" s="28"/>
      <c r="BL308" s="28"/>
      <c r="BM308" s="28"/>
      <c r="BN308" s="28"/>
      <c r="BO308" s="28"/>
      <c r="BP308" s="28"/>
      <c r="BQ308" s="28"/>
      <c r="BR308" s="28"/>
      <c r="BS308" s="28"/>
      <c r="BT308" s="28"/>
      <c r="BU308" s="28"/>
      <c r="BV308" s="28"/>
      <c r="BW308" s="28"/>
      <c r="BX308" s="28"/>
      <c r="BY308" s="28"/>
      <c r="BZ308" s="28"/>
      <c r="CA308" s="28"/>
      <c r="CB308" s="28"/>
      <c r="CC308" s="28"/>
      <c r="CD308" s="28"/>
      <c r="CE308" s="28"/>
      <c r="CF308" s="28"/>
    </row>
    <row r="309" spans="1:84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F309" s="28"/>
      <c r="AG309" s="28"/>
      <c r="AH309" s="28"/>
      <c r="AI309" s="28"/>
      <c r="AJ309" s="28"/>
      <c r="AK309" s="28"/>
      <c r="AL309" s="28"/>
      <c r="AM309" s="28"/>
      <c r="AN309" s="28"/>
      <c r="AO309" s="28"/>
      <c r="AP309" s="28"/>
      <c r="AQ309" s="28"/>
      <c r="AR309" s="28"/>
      <c r="AS309" s="28"/>
      <c r="AT309" s="28"/>
      <c r="AU309" s="28"/>
      <c r="AV309" s="28"/>
      <c r="AW309" s="28"/>
      <c r="AX309" s="28"/>
      <c r="AY309" s="28"/>
      <c r="AZ309" s="28"/>
      <c r="BA309" s="28"/>
      <c r="BB309" s="28"/>
      <c r="BC309" s="28"/>
      <c r="BD309" s="28"/>
      <c r="BE309" s="28"/>
      <c r="BF309" s="28"/>
      <c r="BG309" s="28"/>
      <c r="BH309" s="28"/>
      <c r="BI309" s="28"/>
      <c r="BJ309" s="28"/>
      <c r="BK309" s="28"/>
      <c r="BL309" s="28"/>
      <c r="BM309" s="28"/>
      <c r="BN309" s="28"/>
      <c r="BO309" s="28"/>
      <c r="BP309" s="28"/>
      <c r="BQ309" s="28"/>
      <c r="BR309" s="28"/>
      <c r="BS309" s="28"/>
      <c r="BT309" s="28"/>
      <c r="BU309" s="28"/>
      <c r="BV309" s="28"/>
      <c r="BW309" s="28"/>
      <c r="BX309" s="28"/>
      <c r="BY309" s="28"/>
      <c r="BZ309" s="28"/>
      <c r="CA309" s="28"/>
      <c r="CB309" s="28"/>
      <c r="CC309" s="28"/>
      <c r="CD309" s="28"/>
      <c r="CE309" s="28"/>
      <c r="CF309" s="28"/>
    </row>
    <row r="310" spans="1:84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F310" s="28"/>
      <c r="AG310" s="28"/>
      <c r="AH310" s="28"/>
      <c r="AI310" s="28"/>
      <c r="AJ310" s="28"/>
      <c r="AK310" s="28"/>
      <c r="AL310" s="28"/>
      <c r="AM310" s="28"/>
      <c r="AN310" s="28"/>
      <c r="AO310" s="28"/>
      <c r="AP310" s="28"/>
      <c r="AQ310" s="28"/>
      <c r="AR310" s="28"/>
      <c r="AS310" s="28"/>
      <c r="AT310" s="28"/>
      <c r="AU310" s="28"/>
      <c r="AV310" s="28"/>
      <c r="AW310" s="28"/>
      <c r="AX310" s="28"/>
      <c r="AY310" s="28"/>
      <c r="AZ310" s="28"/>
      <c r="BA310" s="28"/>
      <c r="BB310" s="28"/>
      <c r="BC310" s="28"/>
      <c r="BD310" s="28"/>
      <c r="BE310" s="28"/>
      <c r="BF310" s="28"/>
      <c r="BG310" s="28"/>
      <c r="BH310" s="28"/>
      <c r="BI310" s="28"/>
      <c r="BJ310" s="28"/>
      <c r="BK310" s="28"/>
      <c r="BL310" s="28"/>
      <c r="BM310" s="28"/>
      <c r="BN310" s="28"/>
      <c r="BO310" s="28"/>
      <c r="BP310" s="28"/>
      <c r="BQ310" s="28"/>
      <c r="BR310" s="28"/>
      <c r="BS310" s="28"/>
      <c r="BT310" s="28"/>
      <c r="BU310" s="28"/>
      <c r="BV310" s="28"/>
      <c r="BW310" s="28"/>
      <c r="BX310" s="28"/>
      <c r="BY310" s="28"/>
      <c r="BZ310" s="28"/>
      <c r="CA310" s="28"/>
      <c r="CB310" s="28"/>
      <c r="CC310" s="28"/>
      <c r="CD310" s="28"/>
      <c r="CE310" s="28"/>
      <c r="CF310" s="28"/>
    </row>
    <row r="311" spans="1:84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F311" s="28"/>
      <c r="AG311" s="28"/>
      <c r="AH311" s="28"/>
      <c r="AI311" s="28"/>
      <c r="AJ311" s="28"/>
      <c r="AK311" s="28"/>
      <c r="AL311" s="28"/>
      <c r="AM311" s="28"/>
      <c r="AN311" s="28"/>
      <c r="AO311" s="28"/>
      <c r="AP311" s="28"/>
      <c r="AQ311" s="28"/>
      <c r="AR311" s="28"/>
      <c r="AS311" s="28"/>
      <c r="AT311" s="28"/>
      <c r="AU311" s="28"/>
      <c r="AV311" s="28"/>
      <c r="AW311" s="28"/>
      <c r="AX311" s="28"/>
      <c r="AY311" s="28"/>
      <c r="AZ311" s="28"/>
      <c r="BA311" s="28"/>
      <c r="BB311" s="28"/>
      <c r="BC311" s="28"/>
      <c r="BD311" s="28"/>
      <c r="BE311" s="28"/>
      <c r="BF311" s="28"/>
      <c r="BG311" s="28"/>
      <c r="BH311" s="28"/>
      <c r="BI311" s="28"/>
      <c r="BJ311" s="28"/>
      <c r="BK311" s="28"/>
      <c r="BL311" s="28"/>
      <c r="BM311" s="28"/>
      <c r="BN311" s="28"/>
      <c r="BO311" s="28"/>
      <c r="BP311" s="28"/>
      <c r="BQ311" s="28"/>
      <c r="BR311" s="28"/>
      <c r="BS311" s="28"/>
      <c r="BT311" s="28"/>
      <c r="BU311" s="28"/>
      <c r="BV311" s="28"/>
      <c r="BW311" s="28"/>
      <c r="BX311" s="28"/>
      <c r="BY311" s="28"/>
      <c r="BZ311" s="28"/>
      <c r="CA311" s="28"/>
      <c r="CB311" s="28"/>
      <c r="CC311" s="28"/>
      <c r="CD311" s="28"/>
      <c r="CE311" s="28"/>
      <c r="CF311" s="28"/>
    </row>
    <row r="312" spans="1:84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F312" s="28"/>
      <c r="AG312" s="28"/>
      <c r="AH312" s="28"/>
      <c r="AI312" s="28"/>
      <c r="AJ312" s="28"/>
      <c r="AK312" s="28"/>
      <c r="AL312" s="28"/>
      <c r="AM312" s="28"/>
      <c r="AN312" s="28"/>
      <c r="AO312" s="28"/>
      <c r="AP312" s="28"/>
      <c r="AQ312" s="28"/>
      <c r="AR312" s="28"/>
      <c r="AS312" s="28"/>
      <c r="AT312" s="28"/>
      <c r="AU312" s="28"/>
      <c r="AV312" s="28"/>
      <c r="AW312" s="28"/>
      <c r="AX312" s="28"/>
      <c r="AY312" s="28"/>
      <c r="AZ312" s="28"/>
      <c r="BA312" s="28"/>
      <c r="BB312" s="28"/>
      <c r="BC312" s="28"/>
      <c r="BD312" s="28"/>
      <c r="BE312" s="28"/>
      <c r="BF312" s="28"/>
      <c r="BG312" s="28"/>
      <c r="BH312" s="28"/>
      <c r="BI312" s="28"/>
      <c r="BJ312" s="28"/>
      <c r="BK312" s="28"/>
      <c r="BL312" s="28"/>
      <c r="BM312" s="28"/>
      <c r="BN312" s="28"/>
      <c r="BO312" s="28"/>
      <c r="BP312" s="28"/>
      <c r="BQ312" s="28"/>
      <c r="BR312" s="28"/>
      <c r="BS312" s="28"/>
      <c r="BT312" s="28"/>
      <c r="BU312" s="28"/>
      <c r="BV312" s="28"/>
      <c r="BW312" s="28"/>
      <c r="BX312" s="28"/>
      <c r="BY312" s="28"/>
      <c r="BZ312" s="28"/>
      <c r="CA312" s="28"/>
      <c r="CB312" s="28"/>
      <c r="CC312" s="28"/>
      <c r="CD312" s="28"/>
      <c r="CE312" s="28"/>
      <c r="CF312" s="28"/>
    </row>
    <row r="313" spans="1:84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F313" s="28"/>
      <c r="AG313" s="28"/>
      <c r="AH313" s="28"/>
      <c r="AI313" s="28"/>
      <c r="AJ313" s="28"/>
      <c r="AK313" s="28"/>
      <c r="AL313" s="28"/>
      <c r="AM313" s="28"/>
      <c r="AN313" s="28"/>
      <c r="AO313" s="28"/>
      <c r="AP313" s="28"/>
      <c r="AQ313" s="28"/>
      <c r="AR313" s="28"/>
      <c r="AS313" s="28"/>
      <c r="AT313" s="28"/>
      <c r="AU313" s="28"/>
      <c r="AV313" s="28"/>
      <c r="AW313" s="28"/>
      <c r="AX313" s="28"/>
      <c r="AY313" s="28"/>
      <c r="AZ313" s="28"/>
      <c r="BA313" s="28"/>
      <c r="BB313" s="28"/>
      <c r="BC313" s="28"/>
      <c r="BD313" s="28"/>
      <c r="BE313" s="28"/>
      <c r="BF313" s="28"/>
      <c r="BG313" s="28"/>
      <c r="BH313" s="28"/>
      <c r="BI313" s="28"/>
      <c r="BJ313" s="28"/>
      <c r="BK313" s="28"/>
      <c r="BL313" s="28"/>
      <c r="BM313" s="28"/>
      <c r="BN313" s="28"/>
      <c r="BO313" s="28"/>
      <c r="BP313" s="28"/>
      <c r="BQ313" s="28"/>
      <c r="BR313" s="28"/>
      <c r="BS313" s="28"/>
      <c r="BT313" s="28"/>
      <c r="BU313" s="28"/>
      <c r="BV313" s="28"/>
      <c r="BW313" s="28"/>
      <c r="BX313" s="28"/>
      <c r="BY313" s="28"/>
      <c r="BZ313" s="28"/>
      <c r="CA313" s="28"/>
      <c r="CB313" s="28"/>
      <c r="CC313" s="28"/>
      <c r="CD313" s="28"/>
      <c r="CE313" s="28"/>
      <c r="CF313" s="28"/>
    </row>
    <row r="314" spans="1:84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F314" s="28"/>
      <c r="AG314" s="28"/>
      <c r="AH314" s="28"/>
      <c r="AI314" s="28"/>
      <c r="AJ314" s="28"/>
      <c r="AK314" s="28"/>
      <c r="AL314" s="28"/>
      <c r="AM314" s="28"/>
      <c r="AN314" s="28"/>
      <c r="AO314" s="28"/>
      <c r="AP314" s="28"/>
      <c r="AQ314" s="28"/>
      <c r="AR314" s="28"/>
      <c r="AS314" s="28"/>
      <c r="AT314" s="28"/>
      <c r="AU314" s="28"/>
      <c r="AV314" s="28"/>
      <c r="AW314" s="28"/>
      <c r="AX314" s="28"/>
      <c r="AY314" s="28"/>
      <c r="AZ314" s="28"/>
      <c r="BA314" s="28"/>
      <c r="BB314" s="28"/>
      <c r="BC314" s="28"/>
      <c r="BD314" s="28"/>
      <c r="BE314" s="28"/>
      <c r="BF314" s="28"/>
      <c r="BG314" s="28"/>
      <c r="BH314" s="28"/>
      <c r="BI314" s="28"/>
      <c r="BJ314" s="28"/>
      <c r="BK314" s="28"/>
      <c r="BL314" s="28"/>
      <c r="BM314" s="28"/>
      <c r="BN314" s="28"/>
      <c r="BO314" s="28"/>
      <c r="BP314" s="28"/>
      <c r="BQ314" s="28"/>
      <c r="BR314" s="28"/>
      <c r="BS314" s="28"/>
      <c r="BT314" s="28"/>
      <c r="BU314" s="28"/>
      <c r="BV314" s="28"/>
      <c r="BW314" s="28"/>
      <c r="BX314" s="28"/>
      <c r="BY314" s="28"/>
      <c r="BZ314" s="28"/>
      <c r="CA314" s="28"/>
      <c r="CB314" s="28"/>
      <c r="CC314" s="28"/>
      <c r="CD314" s="28"/>
      <c r="CE314" s="28"/>
      <c r="CF314" s="28"/>
    </row>
    <row r="315" spans="1:84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F315" s="28"/>
      <c r="AG315" s="28"/>
      <c r="AH315" s="28"/>
      <c r="AI315" s="28"/>
      <c r="AJ315" s="28"/>
      <c r="AK315" s="28"/>
      <c r="AL315" s="28"/>
      <c r="AM315" s="28"/>
      <c r="AN315" s="28"/>
      <c r="AO315" s="28"/>
      <c r="AP315" s="28"/>
      <c r="AQ315" s="28"/>
      <c r="AR315" s="28"/>
      <c r="AS315" s="28"/>
      <c r="AT315" s="28"/>
      <c r="AU315" s="28"/>
      <c r="AV315" s="28"/>
      <c r="AW315" s="28"/>
      <c r="AX315" s="28"/>
      <c r="AY315" s="28"/>
      <c r="AZ315" s="28"/>
      <c r="BA315" s="28"/>
      <c r="BB315" s="28"/>
      <c r="BC315" s="28"/>
      <c r="BD315" s="28"/>
      <c r="BE315" s="28"/>
      <c r="BF315" s="28"/>
      <c r="BG315" s="28"/>
      <c r="BH315" s="28"/>
      <c r="BI315" s="28"/>
      <c r="BJ315" s="28"/>
      <c r="BK315" s="28"/>
      <c r="BL315" s="28"/>
      <c r="BM315" s="28"/>
      <c r="BN315" s="28"/>
      <c r="BO315" s="28"/>
      <c r="BP315" s="28"/>
      <c r="BQ315" s="28"/>
      <c r="BR315" s="28"/>
      <c r="BS315" s="28"/>
      <c r="BT315" s="28"/>
      <c r="BU315" s="28"/>
      <c r="BV315" s="28"/>
      <c r="BW315" s="28"/>
      <c r="BX315" s="28"/>
      <c r="BY315" s="28"/>
      <c r="BZ315" s="28"/>
      <c r="CA315" s="28"/>
      <c r="CB315" s="28"/>
      <c r="CC315" s="28"/>
      <c r="CD315" s="28"/>
      <c r="CE315" s="28"/>
      <c r="CF315" s="28"/>
    </row>
    <row r="316" spans="1:84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F316" s="28"/>
      <c r="AG316" s="28"/>
      <c r="AH316" s="28"/>
      <c r="AI316" s="28"/>
      <c r="AJ316" s="28"/>
      <c r="AK316" s="28"/>
      <c r="AL316" s="28"/>
      <c r="AM316" s="28"/>
      <c r="AN316" s="28"/>
      <c r="AO316" s="28"/>
      <c r="AP316" s="28"/>
      <c r="AQ316" s="28"/>
      <c r="AR316" s="28"/>
      <c r="AS316" s="28"/>
      <c r="AT316" s="28"/>
      <c r="AU316" s="28"/>
      <c r="AV316" s="28"/>
      <c r="AW316" s="28"/>
      <c r="AX316" s="28"/>
      <c r="AY316" s="28"/>
      <c r="AZ316" s="28"/>
      <c r="BA316" s="28"/>
      <c r="BB316" s="28"/>
      <c r="BC316" s="28"/>
      <c r="BD316" s="28"/>
      <c r="BE316" s="28"/>
      <c r="BF316" s="28"/>
      <c r="BG316" s="28"/>
      <c r="BH316" s="28"/>
      <c r="BI316" s="28"/>
      <c r="BJ316" s="28"/>
      <c r="BK316" s="28"/>
      <c r="BL316" s="28"/>
      <c r="BM316" s="28"/>
      <c r="BN316" s="28"/>
      <c r="BO316" s="28"/>
      <c r="BP316" s="28"/>
      <c r="BQ316" s="28"/>
      <c r="BR316" s="28"/>
      <c r="BS316" s="28"/>
      <c r="BT316" s="28"/>
      <c r="BU316" s="28"/>
      <c r="BV316" s="28"/>
      <c r="BW316" s="28"/>
      <c r="BX316" s="28"/>
      <c r="BY316" s="28"/>
      <c r="BZ316" s="28"/>
      <c r="CA316" s="28"/>
      <c r="CB316" s="28"/>
      <c r="CC316" s="28"/>
      <c r="CD316" s="28"/>
      <c r="CE316" s="28"/>
      <c r="CF316" s="28"/>
    </row>
    <row r="317" spans="1:84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F317" s="28"/>
      <c r="AG317" s="28"/>
      <c r="AH317" s="28"/>
      <c r="AI317" s="28"/>
      <c r="AJ317" s="28"/>
      <c r="AK317" s="28"/>
      <c r="AL317" s="28"/>
      <c r="AM317" s="28"/>
      <c r="AN317" s="28"/>
      <c r="AO317" s="28"/>
      <c r="AP317" s="28"/>
      <c r="AQ317" s="28"/>
      <c r="AR317" s="28"/>
      <c r="AS317" s="28"/>
      <c r="AT317" s="28"/>
      <c r="AU317" s="28"/>
      <c r="AV317" s="28"/>
      <c r="AW317" s="28"/>
      <c r="AX317" s="28"/>
      <c r="AY317" s="28"/>
      <c r="AZ317" s="28"/>
      <c r="BA317" s="28"/>
      <c r="BB317" s="28"/>
      <c r="BC317" s="28"/>
      <c r="BD317" s="28"/>
      <c r="BE317" s="28"/>
      <c r="BF317" s="28"/>
      <c r="BG317" s="28"/>
      <c r="BH317" s="28"/>
      <c r="BI317" s="28"/>
      <c r="BJ317" s="28"/>
      <c r="BK317" s="28"/>
      <c r="BL317" s="28"/>
      <c r="BM317" s="28"/>
      <c r="BN317" s="28"/>
      <c r="BO317" s="28"/>
      <c r="BP317" s="28"/>
      <c r="BQ317" s="28"/>
      <c r="BR317" s="28"/>
      <c r="BS317" s="28"/>
      <c r="BT317" s="28"/>
      <c r="BU317" s="28"/>
      <c r="BV317" s="28"/>
      <c r="BW317" s="28"/>
      <c r="BX317" s="28"/>
      <c r="BY317" s="28"/>
      <c r="BZ317" s="28"/>
      <c r="CA317" s="28"/>
      <c r="CB317" s="28"/>
      <c r="CC317" s="28"/>
      <c r="CD317" s="28"/>
      <c r="CE317" s="28"/>
      <c r="CF317" s="28"/>
    </row>
    <row r="318" spans="1:84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F318" s="28"/>
      <c r="AG318" s="28"/>
      <c r="AH318" s="28"/>
      <c r="AI318" s="28"/>
      <c r="AJ318" s="28"/>
      <c r="AK318" s="28"/>
      <c r="AL318" s="28"/>
      <c r="AM318" s="28"/>
      <c r="AN318" s="28"/>
      <c r="AO318" s="28"/>
      <c r="AP318" s="28"/>
      <c r="AQ318" s="28"/>
      <c r="AR318" s="28"/>
      <c r="AS318" s="28"/>
      <c r="AT318" s="28"/>
      <c r="AU318" s="28"/>
      <c r="AV318" s="28"/>
      <c r="AW318" s="28"/>
      <c r="AX318" s="28"/>
      <c r="AY318" s="28"/>
      <c r="AZ318" s="28"/>
      <c r="BA318" s="28"/>
      <c r="BB318" s="28"/>
      <c r="BC318" s="28"/>
      <c r="BD318" s="28"/>
      <c r="BE318" s="28"/>
      <c r="BF318" s="28"/>
      <c r="BG318" s="28"/>
      <c r="BH318" s="28"/>
      <c r="BI318" s="28"/>
      <c r="BJ318" s="28"/>
      <c r="BK318" s="28"/>
      <c r="BL318" s="28"/>
      <c r="BM318" s="28"/>
      <c r="BN318" s="28"/>
      <c r="BO318" s="28"/>
      <c r="BP318" s="28"/>
      <c r="BQ318" s="28"/>
      <c r="BR318" s="28"/>
      <c r="BS318" s="28"/>
      <c r="BT318" s="28"/>
      <c r="BU318" s="28"/>
      <c r="BV318" s="28"/>
      <c r="BW318" s="28"/>
      <c r="BX318" s="28"/>
      <c r="BY318" s="28"/>
      <c r="BZ318" s="28"/>
      <c r="CA318" s="28"/>
      <c r="CB318" s="28"/>
      <c r="CC318" s="28"/>
      <c r="CD318" s="28"/>
      <c r="CE318" s="28"/>
      <c r="CF318" s="28"/>
    </row>
    <row r="319" spans="1:84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F319" s="28"/>
      <c r="AG319" s="28"/>
      <c r="AH319" s="28"/>
      <c r="AI319" s="28"/>
      <c r="AJ319" s="28"/>
      <c r="AK319" s="28"/>
      <c r="AL319" s="28"/>
      <c r="AM319" s="28"/>
      <c r="AN319" s="28"/>
      <c r="AO319" s="28"/>
      <c r="AP319" s="28"/>
      <c r="AQ319" s="28"/>
      <c r="AR319" s="28"/>
      <c r="AS319" s="28"/>
      <c r="AT319" s="28"/>
      <c r="AU319" s="28"/>
      <c r="AV319" s="28"/>
      <c r="AW319" s="28"/>
      <c r="AX319" s="28"/>
      <c r="AY319" s="28"/>
      <c r="AZ319" s="28"/>
      <c r="BA319" s="28"/>
      <c r="BB319" s="28"/>
      <c r="BC319" s="28"/>
      <c r="BD319" s="28"/>
      <c r="BE319" s="28"/>
      <c r="BF319" s="28"/>
      <c r="BG319" s="28"/>
      <c r="BH319" s="28"/>
      <c r="BI319" s="28"/>
      <c r="BJ319" s="28"/>
      <c r="BK319" s="28"/>
      <c r="BL319" s="28"/>
      <c r="BM319" s="28"/>
      <c r="BN319" s="28"/>
      <c r="BO319" s="28"/>
      <c r="BP319" s="28"/>
      <c r="BQ319" s="28"/>
      <c r="BR319" s="28"/>
      <c r="BS319" s="28"/>
      <c r="BT319" s="28"/>
      <c r="BU319" s="28"/>
      <c r="BV319" s="28"/>
      <c r="BW319" s="28"/>
      <c r="BX319" s="28"/>
      <c r="BY319" s="28"/>
      <c r="BZ319" s="28"/>
      <c r="CA319" s="28"/>
      <c r="CB319" s="28"/>
      <c r="CC319" s="28"/>
      <c r="CD319" s="28"/>
      <c r="CE319" s="28"/>
      <c r="CF319" s="28"/>
    </row>
    <row r="320" spans="1:84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F320" s="28"/>
      <c r="AG320" s="28"/>
      <c r="AH320" s="28"/>
      <c r="AI320" s="28"/>
      <c r="AJ320" s="28"/>
      <c r="AK320" s="28"/>
      <c r="AL320" s="28"/>
      <c r="AM320" s="28"/>
      <c r="AN320" s="28"/>
      <c r="AO320" s="28"/>
      <c r="AP320" s="28"/>
      <c r="AQ320" s="28"/>
      <c r="AR320" s="28"/>
      <c r="AS320" s="28"/>
      <c r="AT320" s="28"/>
      <c r="AU320" s="28"/>
      <c r="AV320" s="28"/>
      <c r="AW320" s="28"/>
      <c r="AX320" s="28"/>
      <c r="AY320" s="28"/>
      <c r="AZ320" s="28"/>
      <c r="BA320" s="28"/>
      <c r="BB320" s="28"/>
      <c r="BC320" s="28"/>
      <c r="BD320" s="28"/>
      <c r="BE320" s="28"/>
      <c r="BF320" s="28"/>
      <c r="BG320" s="28"/>
      <c r="BH320" s="28"/>
      <c r="BI320" s="28"/>
      <c r="BJ320" s="28"/>
      <c r="BK320" s="28"/>
      <c r="BL320" s="28"/>
      <c r="BM320" s="28"/>
      <c r="BN320" s="28"/>
      <c r="BO320" s="28"/>
      <c r="BP320" s="28"/>
      <c r="BQ320" s="28"/>
      <c r="BR320" s="28"/>
      <c r="BS320" s="28"/>
      <c r="BT320" s="28"/>
      <c r="BU320" s="28"/>
      <c r="BV320" s="28"/>
      <c r="BW320" s="28"/>
      <c r="BX320" s="28"/>
      <c r="BY320" s="28"/>
      <c r="BZ320" s="28"/>
      <c r="CA320" s="28"/>
      <c r="CB320" s="28"/>
      <c r="CC320" s="28"/>
      <c r="CD320" s="28"/>
      <c r="CE320" s="28"/>
      <c r="CF320" s="28"/>
    </row>
    <row r="321" spans="1:84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F321" s="28"/>
      <c r="AG321" s="28"/>
      <c r="AH321" s="28"/>
      <c r="AI321" s="28"/>
      <c r="AJ321" s="28"/>
      <c r="AK321" s="28"/>
      <c r="AL321" s="28"/>
      <c r="AM321" s="28"/>
      <c r="AN321" s="28"/>
      <c r="AO321" s="28"/>
      <c r="AP321" s="28"/>
      <c r="AQ321" s="28"/>
      <c r="AR321" s="28"/>
      <c r="AS321" s="28"/>
      <c r="AT321" s="28"/>
      <c r="AU321" s="28"/>
      <c r="AV321" s="28"/>
      <c r="AW321" s="28"/>
      <c r="AX321" s="28"/>
      <c r="AY321" s="28"/>
      <c r="AZ321" s="28"/>
      <c r="BA321" s="28"/>
      <c r="BB321" s="28"/>
      <c r="BC321" s="28"/>
      <c r="BD321" s="28"/>
      <c r="BE321" s="28"/>
      <c r="BF321" s="28"/>
      <c r="BG321" s="28"/>
      <c r="BH321" s="28"/>
      <c r="BI321" s="28"/>
      <c r="BJ321" s="28"/>
      <c r="BK321" s="28"/>
      <c r="BL321" s="28"/>
      <c r="BM321" s="28"/>
      <c r="BN321" s="28"/>
      <c r="BO321" s="28"/>
      <c r="BP321" s="28"/>
      <c r="BQ321" s="28"/>
      <c r="BR321" s="28"/>
      <c r="BS321" s="28"/>
      <c r="BT321" s="28"/>
      <c r="BU321" s="28"/>
      <c r="BV321" s="28"/>
      <c r="BW321" s="28"/>
      <c r="BX321" s="28"/>
      <c r="BY321" s="28"/>
      <c r="BZ321" s="28"/>
      <c r="CA321" s="28"/>
      <c r="CB321" s="28"/>
      <c r="CC321" s="28"/>
      <c r="CD321" s="28"/>
      <c r="CE321" s="28"/>
      <c r="CF321" s="28"/>
    </row>
    <row r="322" spans="1:84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F322" s="28"/>
      <c r="AG322" s="28"/>
      <c r="AH322" s="28"/>
      <c r="AI322" s="28"/>
      <c r="AJ322" s="28"/>
      <c r="AK322" s="28"/>
      <c r="AL322" s="28"/>
      <c r="AM322" s="28"/>
      <c r="AN322" s="28"/>
      <c r="AO322" s="28"/>
      <c r="AP322" s="28"/>
      <c r="AQ322" s="28"/>
      <c r="AR322" s="28"/>
      <c r="AS322" s="28"/>
      <c r="AT322" s="28"/>
      <c r="AU322" s="28"/>
      <c r="AV322" s="28"/>
      <c r="AW322" s="28"/>
      <c r="AX322" s="28"/>
      <c r="AY322" s="28"/>
      <c r="AZ322" s="28"/>
      <c r="BA322" s="28"/>
      <c r="BB322" s="28"/>
      <c r="BC322" s="28"/>
      <c r="BD322" s="28"/>
      <c r="BE322" s="28"/>
      <c r="BF322" s="28"/>
      <c r="BG322" s="28"/>
      <c r="BH322" s="28"/>
      <c r="BI322" s="28"/>
      <c r="BJ322" s="28"/>
      <c r="BK322" s="28"/>
      <c r="BL322" s="28"/>
      <c r="BM322" s="28"/>
      <c r="BN322" s="28"/>
      <c r="BO322" s="28"/>
      <c r="BP322" s="28"/>
      <c r="BQ322" s="28"/>
      <c r="BR322" s="28"/>
      <c r="BS322" s="28"/>
      <c r="BT322" s="28"/>
      <c r="BU322" s="28"/>
      <c r="BV322" s="28"/>
      <c r="BW322" s="28"/>
      <c r="BX322" s="28"/>
      <c r="BY322" s="28"/>
      <c r="BZ322" s="28"/>
      <c r="CA322" s="28"/>
      <c r="CB322" s="28"/>
      <c r="CC322" s="28"/>
      <c r="CD322" s="28"/>
      <c r="CE322" s="28"/>
      <c r="CF322" s="28"/>
    </row>
    <row r="323" spans="1:84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F323" s="28"/>
      <c r="AG323" s="28"/>
      <c r="AH323" s="28"/>
      <c r="AI323" s="28"/>
      <c r="AJ323" s="28"/>
      <c r="AK323" s="28"/>
      <c r="AL323" s="28"/>
      <c r="AM323" s="28"/>
      <c r="AN323" s="28"/>
      <c r="AO323" s="28"/>
      <c r="AP323" s="28"/>
      <c r="AQ323" s="28"/>
      <c r="AR323" s="28"/>
      <c r="AS323" s="28"/>
      <c r="AT323" s="28"/>
      <c r="AU323" s="28"/>
      <c r="AV323" s="28"/>
      <c r="AW323" s="28"/>
      <c r="AX323" s="28"/>
      <c r="AY323" s="28"/>
      <c r="AZ323" s="28"/>
      <c r="BA323" s="28"/>
      <c r="BB323" s="28"/>
      <c r="BC323" s="28"/>
      <c r="BD323" s="28"/>
      <c r="BE323" s="28"/>
      <c r="BF323" s="28"/>
      <c r="BG323" s="28"/>
      <c r="BH323" s="28"/>
      <c r="BI323" s="28"/>
      <c r="BJ323" s="28"/>
      <c r="BK323" s="28"/>
      <c r="BL323" s="28"/>
      <c r="BM323" s="28"/>
      <c r="BN323" s="28"/>
      <c r="BO323" s="28"/>
      <c r="BP323" s="28"/>
      <c r="BQ323" s="28"/>
      <c r="BR323" s="28"/>
      <c r="BS323" s="28"/>
      <c r="BT323" s="28"/>
      <c r="BU323" s="28"/>
      <c r="BV323" s="28"/>
      <c r="BW323" s="28"/>
      <c r="BX323" s="28"/>
      <c r="BY323" s="28"/>
      <c r="BZ323" s="28"/>
      <c r="CA323" s="28"/>
      <c r="CB323" s="28"/>
      <c r="CC323" s="28"/>
      <c r="CD323" s="28"/>
      <c r="CE323" s="28"/>
      <c r="CF323" s="28"/>
    </row>
    <row r="324" spans="1:84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F324" s="28"/>
      <c r="AG324" s="28"/>
      <c r="AH324" s="28"/>
      <c r="AI324" s="28"/>
      <c r="AJ324" s="28"/>
      <c r="AK324" s="28"/>
      <c r="AL324" s="28"/>
      <c r="AM324" s="28"/>
      <c r="AN324" s="28"/>
      <c r="AO324" s="28"/>
      <c r="AP324" s="28"/>
      <c r="AQ324" s="28"/>
      <c r="AR324" s="28"/>
      <c r="AS324" s="28"/>
      <c r="AT324" s="28"/>
      <c r="AU324" s="28"/>
      <c r="AV324" s="28"/>
      <c r="AW324" s="28"/>
      <c r="AX324" s="28"/>
      <c r="AY324" s="28"/>
      <c r="AZ324" s="28"/>
      <c r="BA324" s="28"/>
      <c r="BB324" s="28"/>
      <c r="BC324" s="28"/>
      <c r="BD324" s="28"/>
      <c r="BE324" s="28"/>
      <c r="BF324" s="28"/>
      <c r="BG324" s="28"/>
      <c r="BH324" s="28"/>
      <c r="BI324" s="28"/>
      <c r="BJ324" s="28"/>
      <c r="BK324" s="28"/>
      <c r="BL324" s="28"/>
      <c r="BM324" s="28"/>
      <c r="BN324" s="28"/>
      <c r="BO324" s="28"/>
      <c r="BP324" s="28"/>
      <c r="BQ324" s="28"/>
      <c r="BR324" s="28"/>
      <c r="BS324" s="28"/>
      <c r="BT324" s="28"/>
      <c r="BU324" s="28"/>
      <c r="BV324" s="28"/>
      <c r="BW324" s="28"/>
      <c r="BX324" s="28"/>
      <c r="BY324" s="28"/>
      <c r="BZ324" s="28"/>
      <c r="CA324" s="28"/>
      <c r="CB324" s="28"/>
      <c r="CC324" s="28"/>
      <c r="CD324" s="28"/>
      <c r="CE324" s="28"/>
      <c r="CF324" s="28"/>
    </row>
    <row r="325" spans="1:84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F325" s="28"/>
      <c r="AG325" s="28"/>
      <c r="AH325" s="28"/>
      <c r="AI325" s="28"/>
      <c r="AJ325" s="28"/>
      <c r="AK325" s="28"/>
      <c r="AL325" s="28"/>
      <c r="AM325" s="28"/>
      <c r="AN325" s="28"/>
      <c r="AO325" s="28"/>
      <c r="AP325" s="28"/>
      <c r="AQ325" s="28"/>
      <c r="AR325" s="28"/>
      <c r="AS325" s="28"/>
      <c r="AT325" s="28"/>
      <c r="AU325" s="28"/>
      <c r="AV325" s="28"/>
      <c r="AW325" s="28"/>
      <c r="AX325" s="28"/>
      <c r="AY325" s="28"/>
      <c r="AZ325" s="28"/>
      <c r="BA325" s="28"/>
      <c r="BB325" s="28"/>
      <c r="BC325" s="28"/>
      <c r="BD325" s="28"/>
      <c r="BE325" s="28"/>
      <c r="BF325" s="28"/>
      <c r="BG325" s="28"/>
      <c r="BH325" s="28"/>
      <c r="BI325" s="28"/>
      <c r="BJ325" s="28"/>
      <c r="BK325" s="28"/>
      <c r="BL325" s="28"/>
      <c r="BM325" s="28"/>
      <c r="BN325" s="28"/>
      <c r="BO325" s="28"/>
      <c r="BP325" s="28"/>
      <c r="BQ325" s="28"/>
      <c r="BR325" s="28"/>
      <c r="BS325" s="28"/>
      <c r="BT325" s="28"/>
      <c r="BU325" s="28"/>
      <c r="BV325" s="28"/>
      <c r="BW325" s="28"/>
      <c r="BX325" s="28"/>
      <c r="BY325" s="28"/>
      <c r="BZ325" s="28"/>
      <c r="CA325" s="28"/>
      <c r="CB325" s="28"/>
      <c r="CC325" s="28"/>
      <c r="CD325" s="28"/>
      <c r="CE325" s="28"/>
      <c r="CF325" s="28"/>
    </row>
    <row r="326" spans="1:84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F326" s="28"/>
      <c r="AG326" s="28"/>
      <c r="AH326" s="28"/>
      <c r="AI326" s="28"/>
      <c r="AJ326" s="28"/>
      <c r="AK326" s="28"/>
      <c r="AL326" s="28"/>
      <c r="AM326" s="28"/>
      <c r="AN326" s="28"/>
      <c r="AO326" s="28"/>
      <c r="AP326" s="28"/>
      <c r="AQ326" s="28"/>
      <c r="AR326" s="28"/>
      <c r="AS326" s="28"/>
      <c r="AT326" s="28"/>
      <c r="AU326" s="28"/>
      <c r="AV326" s="28"/>
      <c r="AW326" s="28"/>
      <c r="AX326" s="28"/>
      <c r="AY326" s="28"/>
      <c r="AZ326" s="28"/>
      <c r="BA326" s="28"/>
      <c r="BB326" s="28"/>
      <c r="BC326" s="28"/>
      <c r="BD326" s="28"/>
      <c r="BE326" s="28"/>
      <c r="BF326" s="28"/>
      <c r="BG326" s="28"/>
      <c r="BH326" s="28"/>
      <c r="BI326" s="28"/>
      <c r="BJ326" s="28"/>
      <c r="BK326" s="28"/>
      <c r="BL326" s="28"/>
      <c r="BM326" s="28"/>
      <c r="BN326" s="28"/>
      <c r="BO326" s="28"/>
      <c r="BP326" s="28"/>
      <c r="BQ326" s="28"/>
      <c r="BR326" s="28"/>
      <c r="BS326" s="28"/>
      <c r="BT326" s="28"/>
      <c r="BU326" s="28"/>
      <c r="BV326" s="28"/>
      <c r="BW326" s="28"/>
      <c r="BX326" s="28"/>
      <c r="BY326" s="28"/>
      <c r="BZ326" s="28"/>
      <c r="CA326" s="28"/>
      <c r="CB326" s="28"/>
      <c r="CC326" s="28"/>
      <c r="CD326" s="28"/>
      <c r="CE326" s="28"/>
      <c r="CF326" s="28"/>
    </row>
    <row r="327" spans="1:84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F327" s="28"/>
      <c r="AG327" s="28"/>
      <c r="AH327" s="28"/>
      <c r="AI327" s="28"/>
      <c r="AJ327" s="28"/>
      <c r="AK327" s="28"/>
      <c r="AL327" s="28"/>
      <c r="AM327" s="28"/>
      <c r="AN327" s="28"/>
      <c r="AO327" s="28"/>
      <c r="AP327" s="28"/>
      <c r="AQ327" s="28"/>
      <c r="AR327" s="28"/>
      <c r="AS327" s="28"/>
      <c r="AT327" s="28"/>
      <c r="AU327" s="28"/>
      <c r="AV327" s="28"/>
      <c r="AW327" s="28"/>
      <c r="AX327" s="28"/>
      <c r="AY327" s="28"/>
      <c r="AZ327" s="28"/>
      <c r="BA327" s="28"/>
      <c r="BB327" s="28"/>
      <c r="BC327" s="28"/>
      <c r="BD327" s="28"/>
      <c r="BE327" s="28"/>
      <c r="BF327" s="28"/>
      <c r="BG327" s="28"/>
      <c r="BH327" s="28"/>
      <c r="BI327" s="28"/>
      <c r="BJ327" s="28"/>
      <c r="BK327" s="28"/>
      <c r="BL327" s="28"/>
      <c r="BM327" s="28"/>
      <c r="BN327" s="28"/>
      <c r="BO327" s="28"/>
      <c r="BP327" s="28"/>
      <c r="BQ327" s="28"/>
      <c r="BR327" s="28"/>
      <c r="BS327" s="28"/>
      <c r="BT327" s="28"/>
      <c r="BU327" s="28"/>
      <c r="BV327" s="28"/>
      <c r="BW327" s="28"/>
      <c r="BX327" s="28"/>
      <c r="BY327" s="28"/>
      <c r="BZ327" s="28"/>
      <c r="CA327" s="28"/>
      <c r="CB327" s="28"/>
      <c r="CC327" s="28"/>
      <c r="CD327" s="28"/>
      <c r="CE327" s="28"/>
      <c r="CF327" s="28"/>
    </row>
    <row r="328" spans="1:84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F328" s="28"/>
      <c r="AG328" s="28"/>
      <c r="AH328" s="28"/>
      <c r="AI328" s="28"/>
      <c r="AJ328" s="28"/>
      <c r="AK328" s="28"/>
      <c r="AL328" s="28"/>
      <c r="AM328" s="28"/>
      <c r="AN328" s="28"/>
      <c r="AO328" s="28"/>
      <c r="AP328" s="28"/>
      <c r="AQ328" s="28"/>
      <c r="AR328" s="28"/>
      <c r="AS328" s="28"/>
      <c r="AT328" s="28"/>
      <c r="AU328" s="28"/>
      <c r="AV328" s="28"/>
      <c r="AW328" s="28"/>
      <c r="AX328" s="28"/>
      <c r="AY328" s="28"/>
      <c r="AZ328" s="28"/>
      <c r="BA328" s="28"/>
      <c r="BB328" s="28"/>
      <c r="BC328" s="28"/>
      <c r="BD328" s="28"/>
      <c r="BE328" s="28"/>
      <c r="BF328" s="28"/>
      <c r="BG328" s="28"/>
      <c r="BH328" s="28"/>
      <c r="BI328" s="28"/>
      <c r="BJ328" s="28"/>
      <c r="BK328" s="28"/>
      <c r="BL328" s="28"/>
      <c r="BM328" s="28"/>
      <c r="BN328" s="28"/>
      <c r="BO328" s="28"/>
      <c r="BP328" s="28"/>
      <c r="BQ328" s="28"/>
      <c r="BR328" s="28"/>
      <c r="BS328" s="28"/>
      <c r="BT328" s="28"/>
      <c r="BU328" s="28"/>
      <c r="BV328" s="28"/>
      <c r="BW328" s="28"/>
      <c r="BX328" s="28"/>
      <c r="BY328" s="28"/>
      <c r="BZ328" s="28"/>
      <c r="CA328" s="28"/>
      <c r="CB328" s="28"/>
      <c r="CC328" s="28"/>
      <c r="CD328" s="28"/>
      <c r="CE328" s="28"/>
      <c r="CF328" s="28"/>
    </row>
    <row r="329" spans="1:84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F329" s="28"/>
      <c r="AG329" s="28"/>
      <c r="AH329" s="28"/>
      <c r="AI329" s="28"/>
      <c r="AJ329" s="28"/>
      <c r="AK329" s="28"/>
      <c r="AL329" s="28"/>
      <c r="AM329" s="28"/>
      <c r="AN329" s="28"/>
      <c r="AO329" s="28"/>
      <c r="AP329" s="28"/>
      <c r="AQ329" s="28"/>
      <c r="AR329" s="28"/>
      <c r="AS329" s="28"/>
      <c r="AT329" s="28"/>
      <c r="AU329" s="28"/>
      <c r="AV329" s="28"/>
      <c r="AW329" s="28"/>
      <c r="AX329" s="28"/>
      <c r="AY329" s="28"/>
      <c r="AZ329" s="28"/>
      <c r="BA329" s="28"/>
      <c r="BB329" s="28"/>
      <c r="BC329" s="28"/>
      <c r="BD329" s="28"/>
      <c r="BE329" s="28"/>
      <c r="BF329" s="28"/>
      <c r="BG329" s="28"/>
      <c r="BH329" s="28"/>
      <c r="BI329" s="28"/>
      <c r="BJ329" s="28"/>
      <c r="BK329" s="28"/>
      <c r="BL329" s="28"/>
      <c r="BM329" s="28"/>
      <c r="BN329" s="28"/>
      <c r="BO329" s="28"/>
      <c r="BP329" s="28"/>
      <c r="BQ329" s="28"/>
      <c r="BR329" s="28"/>
      <c r="BS329" s="28"/>
      <c r="BT329" s="28"/>
      <c r="BU329" s="28"/>
      <c r="BV329" s="28"/>
      <c r="BW329" s="28"/>
      <c r="BX329" s="28"/>
      <c r="BY329" s="28"/>
      <c r="BZ329" s="28"/>
      <c r="CA329" s="28"/>
      <c r="CB329" s="28"/>
      <c r="CC329" s="28"/>
      <c r="CD329" s="28"/>
      <c r="CE329" s="28"/>
      <c r="CF329" s="28"/>
    </row>
    <row r="330" spans="1:84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F330" s="28"/>
      <c r="AG330" s="28"/>
      <c r="AH330" s="28"/>
      <c r="AI330" s="28"/>
      <c r="AJ330" s="28"/>
      <c r="AK330" s="28"/>
      <c r="AL330" s="28"/>
      <c r="AM330" s="28"/>
      <c r="AN330" s="28"/>
      <c r="AO330" s="28"/>
      <c r="AP330" s="28"/>
      <c r="AQ330" s="28"/>
      <c r="AR330" s="28"/>
      <c r="AS330" s="28"/>
      <c r="AT330" s="28"/>
      <c r="AU330" s="28"/>
      <c r="AV330" s="28"/>
      <c r="AW330" s="28"/>
      <c r="AX330" s="28"/>
      <c r="AY330" s="28"/>
      <c r="AZ330" s="28"/>
      <c r="BA330" s="28"/>
      <c r="BB330" s="28"/>
      <c r="BC330" s="28"/>
      <c r="BD330" s="28"/>
      <c r="BE330" s="28"/>
      <c r="BF330" s="28"/>
      <c r="BG330" s="28"/>
      <c r="BH330" s="28"/>
      <c r="BI330" s="28"/>
      <c r="BJ330" s="28"/>
      <c r="BK330" s="28"/>
      <c r="BL330" s="28"/>
      <c r="BM330" s="28"/>
      <c r="BN330" s="28"/>
      <c r="BO330" s="28"/>
      <c r="BP330" s="28"/>
      <c r="BQ330" s="28"/>
      <c r="BR330" s="28"/>
      <c r="BS330" s="28"/>
      <c r="BT330" s="28"/>
      <c r="BU330" s="28"/>
      <c r="BV330" s="28"/>
      <c r="BW330" s="28"/>
      <c r="BX330" s="28"/>
      <c r="BY330" s="28"/>
      <c r="BZ330" s="28"/>
      <c r="CA330" s="28"/>
      <c r="CB330" s="28"/>
      <c r="CC330" s="28"/>
      <c r="CD330" s="28"/>
      <c r="CE330" s="28"/>
      <c r="CF330" s="28"/>
    </row>
    <row r="331" spans="1:84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F331" s="28"/>
      <c r="AG331" s="28"/>
      <c r="AH331" s="28"/>
      <c r="AI331" s="28"/>
      <c r="AJ331" s="28"/>
      <c r="AK331" s="28"/>
      <c r="AL331" s="28"/>
      <c r="AM331" s="28"/>
      <c r="AN331" s="28"/>
      <c r="AO331" s="28"/>
      <c r="AP331" s="28"/>
      <c r="AQ331" s="28"/>
      <c r="AR331" s="28"/>
      <c r="AS331" s="28"/>
      <c r="AT331" s="28"/>
      <c r="AU331" s="28"/>
      <c r="AV331" s="28"/>
      <c r="AW331" s="28"/>
      <c r="AX331" s="28"/>
      <c r="AY331" s="28"/>
      <c r="AZ331" s="28"/>
      <c r="BA331" s="28"/>
      <c r="BB331" s="28"/>
      <c r="BC331" s="28"/>
      <c r="BD331" s="28"/>
      <c r="BE331" s="28"/>
      <c r="BF331" s="28"/>
      <c r="BG331" s="28"/>
      <c r="BH331" s="28"/>
      <c r="BI331" s="28"/>
      <c r="BJ331" s="28"/>
      <c r="BK331" s="28"/>
      <c r="BL331" s="28"/>
      <c r="BM331" s="28"/>
      <c r="BN331" s="28"/>
      <c r="BO331" s="28"/>
      <c r="BP331" s="28"/>
      <c r="BQ331" s="28"/>
      <c r="BR331" s="28"/>
      <c r="BS331" s="28"/>
      <c r="BT331" s="28"/>
      <c r="BU331" s="28"/>
      <c r="BV331" s="28"/>
      <c r="BW331" s="28"/>
      <c r="BX331" s="28"/>
      <c r="BY331" s="28"/>
      <c r="BZ331" s="28"/>
      <c r="CA331" s="28"/>
      <c r="CB331" s="28"/>
      <c r="CC331" s="28"/>
      <c r="CD331" s="28"/>
      <c r="CE331" s="28"/>
      <c r="CF331" s="28"/>
    </row>
    <row r="332" spans="1:84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F332" s="28"/>
      <c r="AG332" s="28"/>
      <c r="AH332" s="28"/>
      <c r="AI332" s="28"/>
      <c r="AJ332" s="28"/>
      <c r="AK332" s="28"/>
      <c r="AL332" s="28"/>
      <c r="AM332" s="28"/>
      <c r="AN332" s="28"/>
      <c r="AO332" s="28"/>
      <c r="AP332" s="28"/>
      <c r="AQ332" s="28"/>
      <c r="AR332" s="28"/>
      <c r="AS332" s="28"/>
      <c r="AT332" s="28"/>
      <c r="AU332" s="28"/>
      <c r="AV332" s="28"/>
      <c r="AW332" s="28"/>
      <c r="AX332" s="28"/>
      <c r="AY332" s="28"/>
      <c r="AZ332" s="28"/>
      <c r="BA332" s="28"/>
      <c r="BB332" s="28"/>
      <c r="BC332" s="28"/>
      <c r="BD332" s="28"/>
      <c r="BE332" s="28"/>
      <c r="BF332" s="28"/>
      <c r="BG332" s="28"/>
      <c r="BH332" s="28"/>
      <c r="BI332" s="28"/>
      <c r="BJ332" s="28"/>
      <c r="BK332" s="28"/>
      <c r="BL332" s="28"/>
      <c r="BM332" s="28"/>
      <c r="BN332" s="28"/>
      <c r="BO332" s="28"/>
      <c r="BP332" s="28"/>
      <c r="BQ332" s="28"/>
      <c r="BR332" s="28"/>
      <c r="BS332" s="28"/>
      <c r="BT332" s="28"/>
      <c r="BU332" s="28"/>
      <c r="BV332" s="28"/>
      <c r="BW332" s="28"/>
      <c r="BX332" s="28"/>
      <c r="BY332" s="28"/>
      <c r="BZ332" s="28"/>
      <c r="CA332" s="28"/>
      <c r="CB332" s="28"/>
      <c r="CC332" s="28"/>
      <c r="CD332" s="28"/>
      <c r="CE332" s="28"/>
      <c r="CF332" s="28"/>
    </row>
    <row r="333" spans="1:84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F333" s="28"/>
      <c r="AG333" s="28"/>
      <c r="AH333" s="28"/>
      <c r="AI333" s="28"/>
      <c r="AJ333" s="28"/>
      <c r="AK333" s="28"/>
      <c r="AL333" s="28"/>
      <c r="AM333" s="28"/>
      <c r="AN333" s="28"/>
      <c r="AO333" s="28"/>
      <c r="AP333" s="28"/>
      <c r="AQ333" s="28"/>
      <c r="AR333" s="28"/>
      <c r="AS333" s="28"/>
      <c r="AT333" s="28"/>
      <c r="AU333" s="28"/>
      <c r="AV333" s="28"/>
      <c r="AW333" s="28"/>
      <c r="AX333" s="28"/>
      <c r="AY333" s="28"/>
      <c r="AZ333" s="28"/>
      <c r="BA333" s="28"/>
      <c r="BB333" s="28"/>
      <c r="BC333" s="28"/>
      <c r="BD333" s="28"/>
      <c r="BE333" s="28"/>
      <c r="BF333" s="28"/>
      <c r="BG333" s="28"/>
      <c r="BH333" s="28"/>
      <c r="BI333" s="28"/>
      <c r="BJ333" s="28"/>
      <c r="BK333" s="28"/>
      <c r="BL333" s="28"/>
      <c r="BM333" s="28"/>
      <c r="BN333" s="28"/>
      <c r="BO333" s="28"/>
      <c r="BP333" s="28"/>
      <c r="BQ333" s="28"/>
      <c r="BR333" s="28"/>
      <c r="BS333" s="28"/>
      <c r="BT333" s="28"/>
      <c r="BU333" s="28"/>
      <c r="BV333" s="28"/>
      <c r="BW333" s="28"/>
      <c r="BX333" s="28"/>
      <c r="BY333" s="28"/>
      <c r="BZ333" s="28"/>
      <c r="CA333" s="28"/>
      <c r="CB333" s="28"/>
      <c r="CC333" s="28"/>
      <c r="CD333" s="28"/>
      <c r="CE333" s="28"/>
      <c r="CF333" s="28"/>
    </row>
    <row r="334" spans="1:84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F334" s="28"/>
      <c r="AG334" s="28"/>
      <c r="AH334" s="28"/>
      <c r="AI334" s="28"/>
      <c r="AJ334" s="28"/>
      <c r="AK334" s="28"/>
      <c r="AL334" s="28"/>
      <c r="AM334" s="28"/>
      <c r="AN334" s="28"/>
      <c r="AO334" s="28"/>
      <c r="AP334" s="28"/>
      <c r="AQ334" s="28"/>
      <c r="AR334" s="28"/>
      <c r="AS334" s="28"/>
      <c r="AT334" s="28"/>
      <c r="AU334" s="28"/>
      <c r="AV334" s="28"/>
      <c r="AW334" s="28"/>
      <c r="AX334" s="28"/>
      <c r="AY334" s="28"/>
      <c r="AZ334" s="28"/>
      <c r="BA334" s="28"/>
      <c r="BB334" s="28"/>
      <c r="BC334" s="28"/>
      <c r="BD334" s="28"/>
      <c r="BE334" s="28"/>
      <c r="BF334" s="28"/>
      <c r="BG334" s="28"/>
      <c r="BH334" s="28"/>
      <c r="BI334" s="28"/>
      <c r="BJ334" s="28"/>
      <c r="BK334" s="28"/>
      <c r="BL334" s="28"/>
      <c r="BM334" s="28"/>
      <c r="BN334" s="28"/>
      <c r="BO334" s="28"/>
      <c r="BP334" s="28"/>
      <c r="BQ334" s="28"/>
      <c r="BR334" s="28"/>
      <c r="BS334" s="28"/>
      <c r="BT334" s="28"/>
      <c r="BU334" s="28"/>
      <c r="BV334" s="28"/>
      <c r="BW334" s="28"/>
      <c r="BX334" s="28"/>
      <c r="BY334" s="28"/>
      <c r="BZ334" s="28"/>
      <c r="CA334" s="28"/>
      <c r="CB334" s="28"/>
      <c r="CC334" s="28"/>
      <c r="CD334" s="28"/>
      <c r="CE334" s="28"/>
      <c r="CF334" s="28"/>
    </row>
    <row r="335" spans="1:84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F335" s="28"/>
      <c r="AG335" s="28"/>
      <c r="AH335" s="28"/>
      <c r="AI335" s="28"/>
      <c r="AJ335" s="28"/>
      <c r="AK335" s="28"/>
      <c r="AL335" s="28"/>
      <c r="AM335" s="28"/>
      <c r="AN335" s="28"/>
      <c r="AO335" s="28"/>
      <c r="AP335" s="28"/>
      <c r="AQ335" s="28"/>
      <c r="AR335" s="28"/>
      <c r="AS335" s="28"/>
      <c r="AT335" s="28"/>
      <c r="AU335" s="28"/>
      <c r="AV335" s="28"/>
      <c r="AW335" s="28"/>
      <c r="AX335" s="28"/>
      <c r="AY335" s="28"/>
      <c r="AZ335" s="28"/>
      <c r="BA335" s="28"/>
      <c r="BB335" s="28"/>
      <c r="BC335" s="28"/>
      <c r="BD335" s="28"/>
      <c r="BE335" s="28"/>
      <c r="BF335" s="28"/>
      <c r="BG335" s="28"/>
      <c r="BH335" s="28"/>
      <c r="BI335" s="28"/>
      <c r="BJ335" s="28"/>
      <c r="BK335" s="28"/>
      <c r="BL335" s="28"/>
      <c r="BM335" s="28"/>
      <c r="BN335" s="28"/>
      <c r="BO335" s="28"/>
      <c r="BP335" s="28"/>
      <c r="BQ335" s="28"/>
      <c r="BR335" s="28"/>
      <c r="BS335" s="28"/>
      <c r="BT335" s="28"/>
      <c r="BU335" s="28"/>
      <c r="BV335" s="28"/>
      <c r="BW335" s="28"/>
      <c r="BX335" s="28"/>
      <c r="BY335" s="28"/>
      <c r="BZ335" s="28"/>
      <c r="CA335" s="28"/>
      <c r="CB335" s="28"/>
      <c r="CC335" s="28"/>
      <c r="CD335" s="28"/>
      <c r="CE335" s="28"/>
      <c r="CF335" s="28"/>
    </row>
    <row r="336" spans="1:84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F336" s="28"/>
      <c r="AG336" s="28"/>
      <c r="AH336" s="28"/>
      <c r="AI336" s="28"/>
      <c r="AJ336" s="28"/>
      <c r="AK336" s="28"/>
      <c r="AL336" s="28"/>
      <c r="AM336" s="28"/>
      <c r="AN336" s="28"/>
      <c r="AO336" s="28"/>
      <c r="AP336" s="28"/>
      <c r="AQ336" s="28"/>
      <c r="AR336" s="28"/>
      <c r="AS336" s="28"/>
      <c r="AT336" s="28"/>
      <c r="AU336" s="28"/>
      <c r="AV336" s="28"/>
      <c r="AW336" s="28"/>
      <c r="AX336" s="28"/>
      <c r="AY336" s="28"/>
      <c r="AZ336" s="28"/>
      <c r="BA336" s="28"/>
      <c r="BB336" s="28"/>
      <c r="BC336" s="28"/>
      <c r="BD336" s="28"/>
      <c r="BE336" s="28"/>
      <c r="BF336" s="28"/>
      <c r="BG336" s="28"/>
      <c r="BH336" s="28"/>
      <c r="BI336" s="28"/>
      <c r="BJ336" s="28"/>
      <c r="BK336" s="28"/>
      <c r="BL336" s="28"/>
      <c r="BM336" s="28"/>
      <c r="BN336" s="28"/>
      <c r="BO336" s="28"/>
      <c r="BP336" s="28"/>
      <c r="BQ336" s="28"/>
      <c r="BR336" s="28"/>
      <c r="BS336" s="28"/>
      <c r="BT336" s="28"/>
      <c r="BU336" s="28"/>
      <c r="BV336" s="28"/>
      <c r="BW336" s="28"/>
      <c r="BX336" s="28"/>
      <c r="BY336" s="28"/>
      <c r="BZ336" s="28"/>
      <c r="CA336" s="28"/>
      <c r="CB336" s="28"/>
      <c r="CC336" s="28"/>
      <c r="CD336" s="28"/>
      <c r="CE336" s="28"/>
      <c r="CF336" s="28"/>
    </row>
    <row r="337" spans="1:84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F337" s="28"/>
      <c r="AG337" s="28"/>
      <c r="AH337" s="28"/>
      <c r="AI337" s="28"/>
      <c r="AJ337" s="28"/>
      <c r="AK337" s="28"/>
      <c r="AL337" s="28"/>
      <c r="AM337" s="28"/>
      <c r="AN337" s="28"/>
      <c r="AO337" s="28"/>
      <c r="AP337" s="28"/>
      <c r="AQ337" s="28"/>
      <c r="AR337" s="28"/>
      <c r="AS337" s="28"/>
      <c r="AT337" s="28"/>
      <c r="AU337" s="28"/>
      <c r="AV337" s="28"/>
      <c r="AW337" s="28"/>
      <c r="AX337" s="28"/>
      <c r="AY337" s="28"/>
      <c r="AZ337" s="28"/>
      <c r="BA337" s="28"/>
      <c r="BB337" s="28"/>
      <c r="BC337" s="28"/>
      <c r="BD337" s="28"/>
      <c r="BE337" s="28"/>
      <c r="BF337" s="28"/>
      <c r="BG337" s="28"/>
      <c r="BH337" s="28"/>
      <c r="BI337" s="28"/>
      <c r="BJ337" s="28"/>
      <c r="BK337" s="28"/>
      <c r="BL337" s="28"/>
      <c r="BM337" s="28"/>
      <c r="BN337" s="28"/>
      <c r="BO337" s="28"/>
      <c r="BP337" s="28"/>
      <c r="BQ337" s="28"/>
      <c r="BR337" s="28"/>
      <c r="BS337" s="28"/>
      <c r="BT337" s="28"/>
      <c r="BU337" s="28"/>
      <c r="BV337" s="28"/>
      <c r="BW337" s="28"/>
      <c r="BX337" s="28"/>
      <c r="BY337" s="28"/>
      <c r="BZ337" s="28"/>
      <c r="CA337" s="28"/>
      <c r="CB337" s="28"/>
      <c r="CC337" s="28"/>
      <c r="CD337" s="28"/>
      <c r="CE337" s="28"/>
      <c r="CF337" s="28"/>
    </row>
    <row r="338" spans="1:84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F338" s="28"/>
      <c r="AG338" s="28"/>
      <c r="AH338" s="28"/>
      <c r="AI338" s="28"/>
      <c r="AJ338" s="28"/>
      <c r="AK338" s="28"/>
      <c r="AL338" s="28"/>
      <c r="AM338" s="28"/>
      <c r="AN338" s="28"/>
      <c r="AO338" s="28"/>
      <c r="AP338" s="28"/>
      <c r="AQ338" s="28"/>
      <c r="AR338" s="28"/>
      <c r="AS338" s="28"/>
      <c r="AT338" s="28"/>
      <c r="AU338" s="28"/>
      <c r="AV338" s="28"/>
      <c r="AW338" s="28"/>
      <c r="AX338" s="28"/>
      <c r="AY338" s="28"/>
      <c r="AZ338" s="28"/>
      <c r="BA338" s="28"/>
      <c r="BB338" s="28"/>
      <c r="BC338" s="28"/>
      <c r="BD338" s="28"/>
      <c r="BE338" s="28"/>
      <c r="BF338" s="28"/>
      <c r="BG338" s="28"/>
      <c r="BH338" s="28"/>
      <c r="BI338" s="28"/>
      <c r="BJ338" s="28"/>
      <c r="BK338" s="28"/>
      <c r="BL338" s="28"/>
      <c r="BM338" s="28"/>
      <c r="BN338" s="28"/>
      <c r="BO338" s="28"/>
      <c r="BP338" s="28"/>
      <c r="BQ338" s="28"/>
      <c r="BR338" s="28"/>
      <c r="BS338" s="28"/>
      <c r="BT338" s="28"/>
      <c r="BU338" s="28"/>
      <c r="BV338" s="28"/>
      <c r="BW338" s="28"/>
      <c r="BX338" s="28"/>
      <c r="BY338" s="28"/>
      <c r="BZ338" s="28"/>
      <c r="CA338" s="28"/>
      <c r="CB338" s="28"/>
      <c r="CC338" s="28"/>
      <c r="CD338" s="28"/>
      <c r="CE338" s="28"/>
      <c r="CF338" s="28"/>
    </row>
    <row r="339" spans="1:84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F339" s="28"/>
      <c r="AG339" s="28"/>
      <c r="AH339" s="28"/>
      <c r="AI339" s="28"/>
      <c r="AJ339" s="28"/>
      <c r="AK339" s="28"/>
      <c r="AL339" s="28"/>
      <c r="AM339" s="28"/>
      <c r="AN339" s="28"/>
      <c r="AO339" s="28"/>
      <c r="AP339" s="28"/>
      <c r="AQ339" s="28"/>
      <c r="AR339" s="28"/>
      <c r="AS339" s="28"/>
      <c r="AT339" s="28"/>
      <c r="AU339" s="28"/>
      <c r="AV339" s="28"/>
      <c r="AW339" s="28"/>
      <c r="AX339" s="28"/>
      <c r="AY339" s="28"/>
      <c r="AZ339" s="28"/>
      <c r="BA339" s="28"/>
      <c r="BB339" s="28"/>
      <c r="BC339" s="28"/>
      <c r="BD339" s="28"/>
      <c r="BE339" s="28"/>
      <c r="BF339" s="28"/>
      <c r="BG339" s="28"/>
      <c r="BH339" s="28"/>
      <c r="BI339" s="28"/>
      <c r="BJ339" s="28"/>
      <c r="BK339" s="28"/>
      <c r="BL339" s="28"/>
      <c r="BM339" s="28"/>
      <c r="BN339" s="28"/>
      <c r="BO339" s="28"/>
      <c r="BP339" s="28"/>
      <c r="BQ339" s="28"/>
      <c r="BR339" s="28"/>
      <c r="BS339" s="28"/>
      <c r="BT339" s="28"/>
      <c r="BU339" s="28"/>
      <c r="BV339" s="28"/>
      <c r="BW339" s="28"/>
      <c r="BX339" s="28"/>
      <c r="BY339" s="28"/>
      <c r="BZ339" s="28"/>
      <c r="CA339" s="28"/>
      <c r="CB339" s="28"/>
      <c r="CC339" s="28"/>
      <c r="CD339" s="28"/>
      <c r="CE339" s="28"/>
      <c r="CF339" s="28"/>
    </row>
    <row r="340" spans="1:84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F340" s="28"/>
      <c r="AG340" s="28"/>
      <c r="AH340" s="28"/>
      <c r="AI340" s="28"/>
      <c r="AJ340" s="28"/>
      <c r="AK340" s="28"/>
      <c r="AL340" s="28"/>
      <c r="AM340" s="28"/>
      <c r="AN340" s="28"/>
      <c r="AO340" s="28"/>
      <c r="AP340" s="28"/>
      <c r="AQ340" s="28"/>
      <c r="AR340" s="28"/>
      <c r="AS340" s="28"/>
      <c r="AT340" s="28"/>
      <c r="AU340" s="28"/>
      <c r="AV340" s="28"/>
      <c r="AW340" s="28"/>
      <c r="AX340" s="28"/>
      <c r="AY340" s="28"/>
      <c r="AZ340" s="28"/>
      <c r="BA340" s="28"/>
      <c r="BB340" s="28"/>
      <c r="BC340" s="28"/>
      <c r="BD340" s="28"/>
      <c r="BE340" s="28"/>
      <c r="BF340" s="28"/>
      <c r="BG340" s="28"/>
      <c r="BH340" s="28"/>
      <c r="BI340" s="28"/>
      <c r="BJ340" s="28"/>
      <c r="BK340" s="28"/>
      <c r="BL340" s="28"/>
      <c r="BM340" s="28"/>
      <c r="BN340" s="28"/>
      <c r="BO340" s="28"/>
      <c r="BP340" s="28"/>
      <c r="BQ340" s="28"/>
      <c r="BR340" s="28"/>
      <c r="BS340" s="28"/>
      <c r="BT340" s="28"/>
      <c r="BU340" s="28"/>
      <c r="BV340" s="28"/>
      <c r="BW340" s="28"/>
      <c r="BX340" s="28"/>
      <c r="BY340" s="28"/>
      <c r="BZ340" s="28"/>
      <c r="CA340" s="28"/>
      <c r="CB340" s="28"/>
      <c r="CC340" s="28"/>
      <c r="CD340" s="28"/>
      <c r="CE340" s="28"/>
      <c r="CF340" s="28"/>
    </row>
    <row r="341" spans="1:84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F341" s="28"/>
      <c r="AG341" s="28"/>
      <c r="AH341" s="28"/>
      <c r="AI341" s="28"/>
      <c r="AJ341" s="28"/>
      <c r="AK341" s="28"/>
      <c r="AL341" s="28"/>
      <c r="AM341" s="28"/>
      <c r="AN341" s="28"/>
      <c r="AO341" s="28"/>
      <c r="AP341" s="28"/>
      <c r="AQ341" s="28"/>
      <c r="AR341" s="28"/>
      <c r="AS341" s="28"/>
      <c r="AT341" s="28"/>
      <c r="AU341" s="28"/>
      <c r="AV341" s="28"/>
      <c r="AW341" s="28"/>
      <c r="AX341" s="28"/>
      <c r="AY341" s="28"/>
      <c r="AZ341" s="28"/>
      <c r="BA341" s="28"/>
      <c r="BB341" s="28"/>
      <c r="BC341" s="28"/>
      <c r="BD341" s="28"/>
      <c r="BE341" s="28"/>
      <c r="BF341" s="28"/>
      <c r="BG341" s="28"/>
      <c r="BH341" s="28"/>
      <c r="BI341" s="28"/>
      <c r="BJ341" s="28"/>
      <c r="BK341" s="28"/>
      <c r="BL341" s="28"/>
      <c r="BM341" s="28"/>
      <c r="BN341" s="28"/>
      <c r="BO341" s="28"/>
      <c r="BP341" s="28"/>
      <c r="BQ341" s="28"/>
      <c r="BR341" s="28"/>
      <c r="BS341" s="28"/>
      <c r="BT341" s="28"/>
      <c r="BU341" s="28"/>
      <c r="BV341" s="28"/>
      <c r="BW341" s="28"/>
      <c r="BX341" s="28"/>
      <c r="BY341" s="28"/>
      <c r="BZ341" s="28"/>
      <c r="CA341" s="28"/>
      <c r="CB341" s="28"/>
      <c r="CC341" s="28"/>
      <c r="CD341" s="28"/>
      <c r="CE341" s="28"/>
      <c r="CF341" s="28"/>
    </row>
    <row r="342" spans="1:84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F342" s="28"/>
      <c r="AG342" s="28"/>
      <c r="AH342" s="28"/>
      <c r="AI342" s="28"/>
      <c r="AJ342" s="28"/>
      <c r="AK342" s="28"/>
      <c r="AL342" s="28"/>
      <c r="AM342" s="28"/>
      <c r="AN342" s="28"/>
      <c r="AO342" s="28"/>
      <c r="AP342" s="28"/>
      <c r="AQ342" s="28"/>
      <c r="AR342" s="28"/>
      <c r="AS342" s="28"/>
      <c r="AT342" s="28"/>
      <c r="AU342" s="28"/>
      <c r="AV342" s="28"/>
      <c r="AW342" s="28"/>
      <c r="AX342" s="28"/>
      <c r="AY342" s="28"/>
      <c r="AZ342" s="28"/>
      <c r="BA342" s="28"/>
      <c r="BB342" s="28"/>
      <c r="BC342" s="28"/>
      <c r="BD342" s="28"/>
      <c r="BE342" s="28"/>
      <c r="BF342" s="28"/>
      <c r="BG342" s="28"/>
      <c r="BH342" s="28"/>
      <c r="BI342" s="28"/>
      <c r="BJ342" s="28"/>
      <c r="BK342" s="28"/>
      <c r="BL342" s="28"/>
      <c r="BM342" s="28"/>
      <c r="BN342" s="28"/>
      <c r="BO342" s="28"/>
      <c r="BP342" s="28"/>
      <c r="BQ342" s="28"/>
      <c r="BR342" s="28"/>
      <c r="BS342" s="28"/>
      <c r="BT342" s="28"/>
      <c r="BU342" s="28"/>
      <c r="BV342" s="28"/>
      <c r="BW342" s="28"/>
      <c r="BX342" s="28"/>
      <c r="BY342" s="28"/>
      <c r="BZ342" s="28"/>
      <c r="CA342" s="28"/>
      <c r="CB342" s="28"/>
      <c r="CC342" s="28"/>
      <c r="CD342" s="28"/>
      <c r="CE342" s="28"/>
      <c r="CF342" s="28"/>
    </row>
    <row r="343" spans="1:84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F343" s="28"/>
      <c r="AG343" s="28"/>
      <c r="AH343" s="28"/>
      <c r="AI343" s="28"/>
      <c r="AJ343" s="28"/>
      <c r="AK343" s="28"/>
      <c r="AL343" s="28"/>
      <c r="AM343" s="28"/>
      <c r="AN343" s="28"/>
      <c r="AO343" s="28"/>
      <c r="AP343" s="28"/>
      <c r="AQ343" s="28"/>
      <c r="AR343" s="28"/>
      <c r="AS343" s="28"/>
      <c r="AT343" s="28"/>
      <c r="AU343" s="28"/>
      <c r="AV343" s="28"/>
      <c r="AW343" s="28"/>
      <c r="AX343" s="28"/>
      <c r="AY343" s="28"/>
      <c r="AZ343" s="28"/>
      <c r="BA343" s="28"/>
      <c r="BB343" s="28"/>
      <c r="BC343" s="28"/>
      <c r="BD343" s="28"/>
      <c r="BE343" s="28"/>
      <c r="BF343" s="28"/>
      <c r="BG343" s="28"/>
      <c r="BH343" s="28"/>
      <c r="BI343" s="28"/>
      <c r="BJ343" s="28"/>
      <c r="BK343" s="28"/>
      <c r="BL343" s="28"/>
      <c r="BM343" s="28"/>
      <c r="BN343" s="28"/>
      <c r="BO343" s="28"/>
      <c r="BP343" s="28"/>
      <c r="BQ343" s="28"/>
      <c r="BR343" s="28"/>
      <c r="BS343" s="28"/>
      <c r="BT343" s="28"/>
      <c r="BU343" s="28"/>
      <c r="BV343" s="28"/>
      <c r="BW343" s="28"/>
      <c r="BX343" s="28"/>
      <c r="BY343" s="28"/>
      <c r="BZ343" s="28"/>
      <c r="CA343" s="28"/>
      <c r="CB343" s="28"/>
      <c r="CC343" s="28"/>
      <c r="CD343" s="28"/>
      <c r="CE343" s="28"/>
      <c r="CF343" s="28"/>
    </row>
    <row r="344" spans="1:84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F344" s="28"/>
      <c r="AG344" s="28"/>
      <c r="AH344" s="28"/>
      <c r="AI344" s="28"/>
      <c r="AJ344" s="28"/>
      <c r="AK344" s="28"/>
      <c r="AL344" s="28"/>
      <c r="AM344" s="28"/>
      <c r="AN344" s="28"/>
      <c r="AO344" s="28"/>
      <c r="AP344" s="28"/>
      <c r="AQ344" s="28"/>
      <c r="AR344" s="28"/>
      <c r="AS344" s="28"/>
      <c r="AT344" s="28"/>
      <c r="AU344" s="28"/>
      <c r="AV344" s="28"/>
      <c r="AW344" s="28"/>
      <c r="AX344" s="28"/>
      <c r="AY344" s="28"/>
      <c r="AZ344" s="28"/>
      <c r="BA344" s="28"/>
      <c r="BB344" s="28"/>
      <c r="BC344" s="28"/>
      <c r="BD344" s="28"/>
      <c r="BE344" s="28"/>
      <c r="BF344" s="28"/>
      <c r="BG344" s="28"/>
      <c r="BH344" s="28"/>
      <c r="BI344" s="28"/>
      <c r="BJ344" s="28"/>
      <c r="BK344" s="28"/>
      <c r="BL344" s="28"/>
      <c r="BM344" s="28"/>
      <c r="BN344" s="28"/>
      <c r="BO344" s="28"/>
      <c r="BP344" s="28"/>
      <c r="BQ344" s="28"/>
      <c r="BR344" s="28"/>
      <c r="BS344" s="28"/>
      <c r="BT344" s="28"/>
      <c r="BU344" s="28"/>
      <c r="BV344" s="28"/>
      <c r="BW344" s="28"/>
      <c r="BX344" s="28"/>
      <c r="BY344" s="28"/>
      <c r="BZ344" s="28"/>
      <c r="CA344" s="28"/>
      <c r="CB344" s="28"/>
      <c r="CC344" s="28"/>
      <c r="CD344" s="28"/>
      <c r="CE344" s="28"/>
      <c r="CF344" s="28"/>
    </row>
    <row r="345" spans="1:84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F345" s="28"/>
      <c r="AG345" s="28"/>
      <c r="AH345" s="28"/>
      <c r="AI345" s="28"/>
      <c r="AJ345" s="28"/>
      <c r="AK345" s="28"/>
      <c r="AL345" s="28"/>
      <c r="AM345" s="28"/>
      <c r="AN345" s="28"/>
      <c r="AO345" s="28"/>
      <c r="AP345" s="28"/>
      <c r="AQ345" s="28"/>
      <c r="AR345" s="28"/>
      <c r="AS345" s="28"/>
      <c r="AT345" s="28"/>
      <c r="AU345" s="28"/>
      <c r="AV345" s="28"/>
      <c r="AW345" s="28"/>
      <c r="AX345" s="28"/>
      <c r="AY345" s="28"/>
      <c r="AZ345" s="28"/>
      <c r="BA345" s="28"/>
      <c r="BB345" s="28"/>
      <c r="BC345" s="28"/>
      <c r="BD345" s="28"/>
      <c r="BE345" s="28"/>
      <c r="BF345" s="28"/>
      <c r="BG345" s="28"/>
      <c r="BH345" s="28"/>
      <c r="BI345" s="28"/>
      <c r="BJ345" s="28"/>
      <c r="BK345" s="28"/>
      <c r="BL345" s="28"/>
      <c r="BM345" s="28"/>
      <c r="BN345" s="28"/>
      <c r="BO345" s="28"/>
      <c r="BP345" s="28"/>
      <c r="BQ345" s="28"/>
      <c r="BR345" s="28"/>
      <c r="BS345" s="28"/>
      <c r="BT345" s="28"/>
      <c r="BU345" s="28"/>
      <c r="BV345" s="28"/>
      <c r="BW345" s="28"/>
      <c r="BX345" s="28"/>
      <c r="BY345" s="28"/>
      <c r="BZ345" s="28"/>
      <c r="CA345" s="28"/>
      <c r="CB345" s="28"/>
      <c r="CC345" s="28"/>
      <c r="CD345" s="28"/>
      <c r="CE345" s="28"/>
      <c r="CF345" s="28"/>
    </row>
    <row r="346" spans="1:84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F346" s="28"/>
      <c r="AG346" s="28"/>
      <c r="AH346" s="28"/>
      <c r="AI346" s="28"/>
      <c r="AJ346" s="28"/>
      <c r="AK346" s="28"/>
      <c r="AL346" s="28"/>
      <c r="AM346" s="28"/>
      <c r="AN346" s="28"/>
      <c r="AO346" s="28"/>
      <c r="AP346" s="28"/>
      <c r="AQ346" s="28"/>
      <c r="AR346" s="28"/>
      <c r="AS346" s="28"/>
      <c r="AT346" s="28"/>
      <c r="AU346" s="28"/>
      <c r="AV346" s="28"/>
      <c r="AW346" s="28"/>
      <c r="AX346" s="28"/>
      <c r="AY346" s="28"/>
      <c r="AZ346" s="28"/>
      <c r="BA346" s="28"/>
      <c r="BB346" s="28"/>
      <c r="BC346" s="28"/>
      <c r="BD346" s="28"/>
      <c r="BE346" s="28"/>
      <c r="BF346" s="28"/>
      <c r="BG346" s="28"/>
      <c r="BH346" s="28"/>
      <c r="BI346" s="28"/>
      <c r="BJ346" s="28"/>
      <c r="BK346" s="28"/>
      <c r="BL346" s="28"/>
      <c r="BM346" s="28"/>
      <c r="BN346" s="28"/>
      <c r="BO346" s="28"/>
      <c r="BP346" s="28"/>
      <c r="BQ346" s="28"/>
      <c r="BR346" s="28"/>
      <c r="BS346" s="28"/>
      <c r="BT346" s="28"/>
      <c r="BU346" s="28"/>
      <c r="BV346" s="28"/>
      <c r="BW346" s="28"/>
      <c r="BX346" s="28"/>
      <c r="BY346" s="28"/>
      <c r="BZ346" s="28"/>
      <c r="CA346" s="28"/>
      <c r="CB346" s="28"/>
      <c r="CC346" s="28"/>
      <c r="CD346" s="28"/>
      <c r="CE346" s="28"/>
      <c r="CF346" s="28"/>
    </row>
    <row r="347" spans="1:84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F347" s="28"/>
      <c r="AG347" s="28"/>
      <c r="AH347" s="28"/>
      <c r="AI347" s="28"/>
      <c r="AJ347" s="28"/>
      <c r="AK347" s="28"/>
      <c r="AL347" s="28"/>
      <c r="AM347" s="28"/>
      <c r="AN347" s="28"/>
      <c r="AO347" s="28"/>
      <c r="AP347" s="28"/>
      <c r="AQ347" s="28"/>
      <c r="AR347" s="28"/>
      <c r="AS347" s="28"/>
      <c r="AT347" s="28"/>
      <c r="AU347" s="28"/>
      <c r="AV347" s="28"/>
      <c r="AW347" s="28"/>
      <c r="AX347" s="28"/>
      <c r="AY347" s="28"/>
      <c r="AZ347" s="28"/>
      <c r="BA347" s="28"/>
      <c r="BB347" s="28"/>
      <c r="BC347" s="28"/>
      <c r="BD347" s="28"/>
      <c r="BE347" s="28"/>
      <c r="BF347" s="28"/>
      <c r="BG347" s="28"/>
      <c r="BH347" s="28"/>
      <c r="BI347" s="28"/>
      <c r="BJ347" s="28"/>
      <c r="BK347" s="28"/>
      <c r="BL347" s="28"/>
      <c r="BM347" s="28"/>
      <c r="BN347" s="28"/>
      <c r="BO347" s="28"/>
      <c r="BP347" s="28"/>
      <c r="BQ347" s="28"/>
      <c r="BR347" s="28"/>
      <c r="BS347" s="28"/>
      <c r="BT347" s="28"/>
      <c r="BU347" s="28"/>
      <c r="BV347" s="28"/>
      <c r="BW347" s="28"/>
      <c r="BX347" s="28"/>
      <c r="BY347" s="28"/>
      <c r="BZ347" s="28"/>
      <c r="CA347" s="28"/>
      <c r="CB347" s="28"/>
      <c r="CC347" s="28"/>
      <c r="CD347" s="28"/>
      <c r="CE347" s="28"/>
      <c r="CF347" s="28"/>
    </row>
    <row r="348" spans="1:84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F348" s="28"/>
      <c r="AG348" s="28"/>
      <c r="AH348" s="28"/>
      <c r="AI348" s="28"/>
      <c r="AJ348" s="28"/>
      <c r="AK348" s="28"/>
      <c r="AL348" s="28"/>
      <c r="AM348" s="28"/>
      <c r="AN348" s="28"/>
      <c r="AO348" s="28"/>
      <c r="AP348" s="28"/>
      <c r="AQ348" s="28"/>
      <c r="AR348" s="28"/>
      <c r="AS348" s="28"/>
      <c r="AT348" s="28"/>
      <c r="AU348" s="28"/>
      <c r="AV348" s="28"/>
      <c r="AW348" s="28"/>
      <c r="AX348" s="28"/>
      <c r="AY348" s="28"/>
      <c r="AZ348" s="28"/>
      <c r="BA348" s="28"/>
      <c r="BB348" s="28"/>
      <c r="BC348" s="28"/>
      <c r="BD348" s="28"/>
      <c r="BE348" s="28"/>
      <c r="BF348" s="28"/>
      <c r="BG348" s="28"/>
      <c r="BH348" s="28"/>
      <c r="BI348" s="28"/>
      <c r="BJ348" s="28"/>
      <c r="BK348" s="28"/>
      <c r="BL348" s="28"/>
      <c r="BM348" s="28"/>
      <c r="BN348" s="28"/>
      <c r="BO348" s="28"/>
      <c r="BP348" s="28"/>
      <c r="BQ348" s="28"/>
      <c r="BR348" s="28"/>
      <c r="BS348" s="28"/>
      <c r="BT348" s="28"/>
      <c r="BU348" s="28"/>
      <c r="BV348" s="28"/>
      <c r="BW348" s="28"/>
      <c r="BX348" s="28"/>
      <c r="BY348" s="28"/>
      <c r="BZ348" s="28"/>
      <c r="CA348" s="28"/>
      <c r="CB348" s="28"/>
      <c r="CC348" s="28"/>
      <c r="CD348" s="28"/>
      <c r="CE348" s="28"/>
      <c r="CF348" s="28"/>
    </row>
    <row r="349" spans="1:84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F349" s="28"/>
      <c r="AG349" s="28"/>
      <c r="AH349" s="28"/>
      <c r="AI349" s="28"/>
      <c r="AJ349" s="28"/>
      <c r="AK349" s="28"/>
      <c r="AL349" s="28"/>
      <c r="AM349" s="28"/>
      <c r="AN349" s="28"/>
      <c r="AO349" s="28"/>
      <c r="AP349" s="28"/>
      <c r="AQ349" s="28"/>
      <c r="AR349" s="28"/>
      <c r="AS349" s="28"/>
      <c r="AT349" s="28"/>
      <c r="AU349" s="28"/>
      <c r="AV349" s="28"/>
      <c r="AW349" s="28"/>
      <c r="AX349" s="28"/>
      <c r="AY349" s="28"/>
      <c r="AZ349" s="28"/>
      <c r="BA349" s="28"/>
      <c r="BB349" s="28"/>
      <c r="BC349" s="28"/>
      <c r="BD349" s="28"/>
      <c r="BE349" s="28"/>
      <c r="BF349" s="28"/>
      <c r="BG349" s="28"/>
      <c r="BH349" s="28"/>
      <c r="BI349" s="28"/>
      <c r="BJ349" s="28"/>
      <c r="BK349" s="28"/>
      <c r="BL349" s="28"/>
      <c r="BM349" s="28"/>
      <c r="BN349" s="28"/>
      <c r="BO349" s="28"/>
      <c r="BP349" s="28"/>
      <c r="BQ349" s="28"/>
      <c r="BR349" s="28"/>
      <c r="BS349" s="28"/>
      <c r="BT349" s="28"/>
      <c r="BU349" s="28"/>
      <c r="BV349" s="28"/>
      <c r="BW349" s="28"/>
      <c r="BX349" s="28"/>
      <c r="BY349" s="28"/>
      <c r="BZ349" s="28"/>
      <c r="CA349" s="28"/>
      <c r="CB349" s="28"/>
      <c r="CC349" s="28"/>
      <c r="CD349" s="28"/>
      <c r="CE349" s="28"/>
      <c r="CF349" s="28"/>
    </row>
    <row r="350" spans="1:84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F350" s="28"/>
      <c r="AG350" s="28"/>
      <c r="AH350" s="28"/>
      <c r="AI350" s="28"/>
      <c r="AJ350" s="28"/>
      <c r="AK350" s="28"/>
      <c r="AL350" s="28"/>
      <c r="AM350" s="28"/>
      <c r="AN350" s="28"/>
      <c r="AO350" s="28"/>
      <c r="AP350" s="28"/>
      <c r="AQ350" s="28"/>
      <c r="AR350" s="28"/>
      <c r="AS350" s="28"/>
      <c r="AT350" s="28"/>
      <c r="AU350" s="28"/>
      <c r="AV350" s="28"/>
      <c r="AW350" s="28"/>
      <c r="AX350" s="28"/>
      <c r="AY350" s="28"/>
      <c r="AZ350" s="28"/>
      <c r="BA350" s="28"/>
      <c r="BB350" s="28"/>
      <c r="BC350" s="28"/>
      <c r="BD350" s="28"/>
      <c r="BE350" s="28"/>
      <c r="BF350" s="28"/>
      <c r="BG350" s="28"/>
      <c r="BH350" s="28"/>
      <c r="BI350" s="28"/>
      <c r="BJ350" s="28"/>
      <c r="BK350" s="28"/>
      <c r="BL350" s="28"/>
      <c r="BM350" s="28"/>
      <c r="BN350" s="28"/>
      <c r="BO350" s="28"/>
      <c r="BP350" s="28"/>
      <c r="BQ350" s="28"/>
      <c r="BR350" s="28"/>
      <c r="BS350" s="28"/>
      <c r="BT350" s="28"/>
      <c r="BU350" s="28"/>
      <c r="BV350" s="28"/>
      <c r="BW350" s="28"/>
      <c r="BX350" s="28"/>
      <c r="BY350" s="28"/>
      <c r="BZ350" s="28"/>
      <c r="CA350" s="28"/>
      <c r="CB350" s="28"/>
      <c r="CC350" s="28"/>
      <c r="CD350" s="28"/>
      <c r="CE350" s="28"/>
      <c r="CF350" s="28"/>
    </row>
    <row r="351" spans="1:84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F351" s="28"/>
      <c r="AG351" s="28"/>
      <c r="AH351" s="28"/>
      <c r="AI351" s="28"/>
      <c r="AJ351" s="28"/>
      <c r="AK351" s="28"/>
      <c r="AL351" s="28"/>
      <c r="AM351" s="28"/>
      <c r="AN351" s="28"/>
      <c r="AO351" s="28"/>
      <c r="AP351" s="28"/>
      <c r="AQ351" s="28"/>
      <c r="AR351" s="28"/>
      <c r="AS351" s="28"/>
      <c r="AT351" s="28"/>
      <c r="AU351" s="28"/>
      <c r="AV351" s="28"/>
      <c r="AW351" s="28"/>
      <c r="AX351" s="28"/>
      <c r="AY351" s="28"/>
      <c r="AZ351" s="28"/>
      <c r="BA351" s="28"/>
      <c r="BB351" s="28"/>
      <c r="BC351" s="28"/>
      <c r="BD351" s="28"/>
      <c r="BE351" s="28"/>
      <c r="BF351" s="28"/>
      <c r="BG351" s="28"/>
      <c r="BH351" s="28"/>
      <c r="BI351" s="28"/>
      <c r="BJ351" s="28"/>
      <c r="BK351" s="28"/>
      <c r="BL351" s="28"/>
      <c r="BM351" s="28"/>
      <c r="BN351" s="28"/>
      <c r="BO351" s="28"/>
      <c r="BP351" s="28"/>
      <c r="BQ351" s="28"/>
      <c r="BR351" s="28"/>
      <c r="BS351" s="28"/>
      <c r="BT351" s="28"/>
      <c r="BU351" s="28"/>
      <c r="BV351" s="28"/>
      <c r="BW351" s="28"/>
      <c r="BX351" s="28"/>
      <c r="BY351" s="28"/>
      <c r="BZ351" s="28"/>
      <c r="CA351" s="28"/>
      <c r="CB351" s="28"/>
      <c r="CC351" s="28"/>
      <c r="CD351" s="28"/>
      <c r="CE351" s="28"/>
      <c r="CF351" s="28"/>
    </row>
    <row r="352" spans="1:84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F352" s="28"/>
      <c r="AG352" s="28"/>
      <c r="AH352" s="28"/>
      <c r="AI352" s="28"/>
      <c r="AJ352" s="28"/>
      <c r="AK352" s="28"/>
      <c r="AL352" s="28"/>
      <c r="AM352" s="28"/>
      <c r="AN352" s="28"/>
      <c r="AO352" s="28"/>
      <c r="AP352" s="28"/>
      <c r="AQ352" s="28"/>
      <c r="AR352" s="28"/>
      <c r="AS352" s="28"/>
      <c r="AT352" s="28"/>
      <c r="AU352" s="28"/>
      <c r="AV352" s="28"/>
      <c r="AW352" s="28"/>
      <c r="AX352" s="28"/>
      <c r="AY352" s="28"/>
      <c r="AZ352" s="28"/>
      <c r="BA352" s="28"/>
      <c r="BB352" s="28"/>
      <c r="BC352" s="28"/>
      <c r="BD352" s="28"/>
      <c r="BE352" s="28"/>
      <c r="BF352" s="28"/>
      <c r="BG352" s="28"/>
      <c r="BH352" s="28"/>
      <c r="BI352" s="28"/>
      <c r="BJ352" s="28"/>
      <c r="BK352" s="28"/>
      <c r="BL352" s="28"/>
      <c r="BM352" s="28"/>
      <c r="BN352" s="28"/>
      <c r="BO352" s="28"/>
      <c r="BP352" s="28"/>
      <c r="BQ352" s="28"/>
      <c r="BR352" s="28"/>
      <c r="BS352" s="28"/>
      <c r="BT352" s="28"/>
      <c r="BU352" s="28"/>
      <c r="BV352" s="28"/>
      <c r="BW352" s="28"/>
      <c r="BX352" s="28"/>
      <c r="BY352" s="28"/>
      <c r="BZ352" s="28"/>
      <c r="CA352" s="28"/>
      <c r="CB352" s="28"/>
      <c r="CC352" s="28"/>
      <c r="CD352" s="28"/>
      <c r="CE352" s="28"/>
      <c r="CF352" s="28"/>
    </row>
    <row r="353" spans="1:84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F353" s="28"/>
      <c r="AG353" s="28"/>
      <c r="AH353" s="28"/>
      <c r="AI353" s="28"/>
      <c r="AJ353" s="28"/>
      <c r="AK353" s="28"/>
      <c r="AL353" s="28"/>
      <c r="AM353" s="28"/>
      <c r="AN353" s="28"/>
      <c r="AO353" s="28"/>
      <c r="AP353" s="28"/>
      <c r="AQ353" s="28"/>
      <c r="AR353" s="28"/>
      <c r="AS353" s="28"/>
      <c r="AT353" s="28"/>
      <c r="AU353" s="28"/>
      <c r="AV353" s="28"/>
      <c r="AW353" s="28"/>
      <c r="AX353" s="28"/>
      <c r="AY353" s="28"/>
      <c r="AZ353" s="28"/>
      <c r="BA353" s="28"/>
      <c r="BB353" s="28"/>
      <c r="BC353" s="28"/>
      <c r="BD353" s="28"/>
      <c r="BE353" s="28"/>
      <c r="BF353" s="28"/>
      <c r="BG353" s="28"/>
      <c r="BH353" s="28"/>
      <c r="BI353" s="28"/>
      <c r="BJ353" s="28"/>
      <c r="BK353" s="28"/>
      <c r="BL353" s="28"/>
      <c r="BM353" s="28"/>
      <c r="BN353" s="28"/>
      <c r="BO353" s="28"/>
      <c r="BP353" s="28"/>
      <c r="BQ353" s="28"/>
      <c r="BR353" s="28"/>
      <c r="BS353" s="28"/>
      <c r="BT353" s="28"/>
      <c r="BU353" s="28"/>
      <c r="BV353" s="28"/>
      <c r="BW353" s="28"/>
      <c r="BX353" s="28"/>
      <c r="BY353" s="28"/>
      <c r="BZ353" s="28"/>
      <c r="CA353" s="28"/>
      <c r="CB353" s="28"/>
      <c r="CC353" s="28"/>
      <c r="CD353" s="28"/>
      <c r="CE353" s="28"/>
      <c r="CF353" s="28"/>
    </row>
    <row r="354" spans="1:84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F354" s="28"/>
      <c r="AG354" s="28"/>
      <c r="AH354" s="28"/>
      <c r="AI354" s="28"/>
      <c r="AJ354" s="28"/>
      <c r="AK354" s="28"/>
      <c r="AL354" s="28"/>
      <c r="AM354" s="28"/>
      <c r="AN354" s="28"/>
      <c r="AO354" s="28"/>
      <c r="AP354" s="28"/>
      <c r="AQ354" s="28"/>
      <c r="AR354" s="28"/>
      <c r="AS354" s="28"/>
      <c r="AT354" s="28"/>
      <c r="AU354" s="28"/>
      <c r="AV354" s="28"/>
      <c r="AW354" s="28"/>
      <c r="AX354" s="28"/>
      <c r="AY354" s="28"/>
      <c r="AZ354" s="28"/>
      <c r="BA354" s="28"/>
      <c r="BB354" s="28"/>
      <c r="BC354" s="28"/>
      <c r="BD354" s="28"/>
      <c r="BE354" s="28"/>
      <c r="BF354" s="28"/>
      <c r="BG354" s="28"/>
      <c r="BH354" s="28"/>
      <c r="BI354" s="28"/>
      <c r="BJ354" s="28"/>
      <c r="BK354" s="28"/>
      <c r="BL354" s="28"/>
      <c r="BM354" s="28"/>
      <c r="BN354" s="28"/>
      <c r="BO354" s="28"/>
      <c r="BP354" s="28"/>
      <c r="BQ354" s="28"/>
      <c r="BR354" s="28"/>
      <c r="BS354" s="28"/>
      <c r="BT354" s="28"/>
      <c r="BU354" s="28"/>
      <c r="BV354" s="28"/>
      <c r="BW354" s="28"/>
      <c r="BX354" s="28"/>
      <c r="BY354" s="28"/>
      <c r="BZ354" s="28"/>
      <c r="CA354" s="28"/>
      <c r="CB354" s="28"/>
      <c r="CC354" s="28"/>
      <c r="CD354" s="28"/>
      <c r="CE354" s="28"/>
      <c r="CF354" s="28"/>
    </row>
    <row r="355" spans="1:84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F355" s="28"/>
      <c r="AG355" s="28"/>
      <c r="AH355" s="28"/>
      <c r="AI355" s="28"/>
      <c r="AJ355" s="28"/>
      <c r="AK355" s="28"/>
      <c r="AL355" s="28"/>
      <c r="AM355" s="28"/>
      <c r="AN355" s="28"/>
      <c r="AO355" s="28"/>
      <c r="AP355" s="28"/>
      <c r="AQ355" s="28"/>
      <c r="AR355" s="28"/>
      <c r="AS355" s="28"/>
      <c r="AT355" s="28"/>
      <c r="AU355" s="28"/>
      <c r="AV355" s="28"/>
      <c r="AW355" s="28"/>
      <c r="AX355" s="28"/>
      <c r="AY355" s="28"/>
      <c r="AZ355" s="28"/>
      <c r="BA355" s="28"/>
      <c r="BB355" s="28"/>
      <c r="BC355" s="28"/>
      <c r="BD355" s="28"/>
      <c r="BE355" s="28"/>
      <c r="BF355" s="28"/>
      <c r="BG355" s="28"/>
      <c r="BH355" s="28"/>
      <c r="BI355" s="28"/>
      <c r="BJ355" s="28"/>
      <c r="BK355" s="28"/>
      <c r="BL355" s="28"/>
      <c r="BM355" s="28"/>
      <c r="BN355" s="28"/>
      <c r="BO355" s="28"/>
      <c r="BP355" s="28"/>
      <c r="BQ355" s="28"/>
      <c r="BR355" s="28"/>
      <c r="BS355" s="28"/>
      <c r="BT355" s="28"/>
      <c r="BU355" s="28"/>
      <c r="BV355" s="28"/>
      <c r="BW355" s="28"/>
      <c r="BX355" s="28"/>
      <c r="BY355" s="28"/>
      <c r="BZ355" s="28"/>
      <c r="CA355" s="28"/>
      <c r="CB355" s="28"/>
      <c r="CC355" s="28"/>
      <c r="CD355" s="28"/>
      <c r="CE355" s="28"/>
      <c r="CF355" s="28"/>
    </row>
    <row r="356" spans="1:84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8"/>
      <c r="AB356" s="28"/>
      <c r="AC356" s="28"/>
      <c r="AD356" s="28"/>
      <c r="AE356" s="28"/>
      <c r="AF356" s="28"/>
      <c r="AG356" s="28"/>
      <c r="AH356" s="28"/>
      <c r="AI356" s="28"/>
      <c r="AJ356" s="28"/>
      <c r="AK356" s="28"/>
      <c r="AL356" s="28"/>
      <c r="AM356" s="28"/>
      <c r="AN356" s="28"/>
      <c r="AO356" s="28"/>
      <c r="AP356" s="28"/>
      <c r="AQ356" s="28"/>
      <c r="AR356" s="28"/>
      <c r="AS356" s="28"/>
      <c r="AT356" s="28"/>
      <c r="AU356" s="28"/>
      <c r="AV356" s="28"/>
      <c r="AW356" s="28"/>
      <c r="AX356" s="28"/>
      <c r="AY356" s="28"/>
      <c r="AZ356" s="28"/>
      <c r="BA356" s="28"/>
      <c r="BB356" s="28"/>
      <c r="BC356" s="28"/>
      <c r="BD356" s="28"/>
      <c r="BE356" s="28"/>
      <c r="BF356" s="28"/>
      <c r="BG356" s="28"/>
      <c r="BH356" s="28"/>
      <c r="BI356" s="28"/>
      <c r="BJ356" s="28"/>
      <c r="BK356" s="28"/>
      <c r="BL356" s="28"/>
      <c r="BM356" s="28"/>
      <c r="BN356" s="28"/>
      <c r="BO356" s="28"/>
      <c r="BP356" s="28"/>
      <c r="BQ356" s="28"/>
      <c r="BR356" s="28"/>
      <c r="BS356" s="28"/>
      <c r="BT356" s="28"/>
      <c r="BU356" s="28"/>
      <c r="BV356" s="28"/>
      <c r="BW356" s="28"/>
      <c r="BX356" s="28"/>
      <c r="BY356" s="28"/>
      <c r="BZ356" s="28"/>
      <c r="CA356" s="28"/>
      <c r="CB356" s="28"/>
      <c r="CC356" s="28"/>
      <c r="CD356" s="28"/>
      <c r="CE356" s="28"/>
      <c r="CF356" s="28"/>
    </row>
    <row r="357" spans="1:84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F357" s="28"/>
      <c r="AG357" s="28"/>
      <c r="AH357" s="28"/>
      <c r="AI357" s="28"/>
      <c r="AJ357" s="28"/>
      <c r="AK357" s="28"/>
      <c r="AL357" s="28"/>
      <c r="AM357" s="28"/>
      <c r="AN357" s="28"/>
      <c r="AO357" s="28"/>
      <c r="AP357" s="28"/>
      <c r="AQ357" s="28"/>
      <c r="AR357" s="28"/>
      <c r="AS357" s="28"/>
      <c r="AT357" s="28"/>
      <c r="AU357" s="28"/>
      <c r="AV357" s="28"/>
      <c r="AW357" s="28"/>
      <c r="AX357" s="28"/>
      <c r="AY357" s="28"/>
      <c r="AZ357" s="28"/>
      <c r="BA357" s="28"/>
      <c r="BB357" s="28"/>
      <c r="BC357" s="28"/>
      <c r="BD357" s="28"/>
      <c r="BE357" s="28"/>
      <c r="BF357" s="28"/>
      <c r="BG357" s="28"/>
      <c r="BH357" s="28"/>
      <c r="BI357" s="28"/>
      <c r="BJ357" s="28"/>
      <c r="BK357" s="28"/>
      <c r="BL357" s="28"/>
      <c r="BM357" s="28"/>
      <c r="BN357" s="28"/>
      <c r="BO357" s="28"/>
      <c r="BP357" s="28"/>
      <c r="BQ357" s="28"/>
      <c r="BR357" s="28"/>
      <c r="BS357" s="28"/>
      <c r="BT357" s="28"/>
      <c r="BU357" s="28"/>
      <c r="BV357" s="28"/>
      <c r="BW357" s="28"/>
      <c r="BX357" s="28"/>
      <c r="BY357" s="28"/>
      <c r="BZ357" s="28"/>
      <c r="CA357" s="28"/>
      <c r="CB357" s="28"/>
      <c r="CC357" s="28"/>
      <c r="CD357" s="28"/>
      <c r="CE357" s="28"/>
      <c r="CF357" s="28"/>
    </row>
    <row r="358" spans="1:84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F358" s="28"/>
      <c r="AG358" s="28"/>
      <c r="AH358" s="28"/>
      <c r="AI358" s="28"/>
      <c r="AJ358" s="28"/>
      <c r="AK358" s="28"/>
      <c r="AL358" s="28"/>
      <c r="AM358" s="28"/>
      <c r="AN358" s="28"/>
      <c r="AO358" s="28"/>
      <c r="AP358" s="28"/>
      <c r="AQ358" s="28"/>
      <c r="AR358" s="28"/>
      <c r="AS358" s="28"/>
      <c r="AT358" s="28"/>
      <c r="AU358" s="28"/>
      <c r="AV358" s="28"/>
      <c r="AW358" s="28"/>
      <c r="AX358" s="28"/>
      <c r="AY358" s="28"/>
      <c r="AZ358" s="28"/>
      <c r="BA358" s="28"/>
      <c r="BB358" s="28"/>
      <c r="BC358" s="28"/>
      <c r="BD358" s="28"/>
      <c r="BE358" s="28"/>
      <c r="BF358" s="28"/>
      <c r="BG358" s="28"/>
      <c r="BH358" s="28"/>
      <c r="BI358" s="28"/>
      <c r="BJ358" s="28"/>
      <c r="BK358" s="28"/>
      <c r="BL358" s="28"/>
      <c r="BM358" s="28"/>
      <c r="BN358" s="28"/>
      <c r="BO358" s="28"/>
      <c r="BP358" s="28"/>
      <c r="BQ358" s="28"/>
      <c r="BR358" s="28"/>
      <c r="BS358" s="28"/>
      <c r="BT358" s="28"/>
      <c r="BU358" s="28"/>
      <c r="BV358" s="28"/>
      <c r="BW358" s="28"/>
      <c r="BX358" s="28"/>
      <c r="BY358" s="28"/>
      <c r="BZ358" s="28"/>
      <c r="CA358" s="28"/>
      <c r="CB358" s="28"/>
      <c r="CC358" s="28"/>
      <c r="CD358" s="28"/>
      <c r="CE358" s="28"/>
      <c r="CF358" s="28"/>
    </row>
    <row r="359" spans="1:84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F359" s="28"/>
      <c r="AG359" s="28"/>
      <c r="AH359" s="28"/>
      <c r="AI359" s="28"/>
      <c r="AJ359" s="28"/>
      <c r="AK359" s="28"/>
      <c r="AL359" s="28"/>
      <c r="AM359" s="28"/>
      <c r="AN359" s="28"/>
      <c r="AO359" s="28"/>
      <c r="AP359" s="28"/>
      <c r="AQ359" s="28"/>
      <c r="AR359" s="28"/>
      <c r="AS359" s="28"/>
      <c r="AT359" s="28"/>
      <c r="AU359" s="28"/>
      <c r="AV359" s="28"/>
      <c r="AW359" s="28"/>
      <c r="AX359" s="28"/>
      <c r="AY359" s="28"/>
      <c r="AZ359" s="28"/>
      <c r="BA359" s="28"/>
      <c r="BB359" s="28"/>
      <c r="BC359" s="28"/>
      <c r="BD359" s="28"/>
      <c r="BE359" s="28"/>
      <c r="BF359" s="28"/>
      <c r="BG359" s="28"/>
      <c r="BH359" s="28"/>
      <c r="BI359" s="28"/>
      <c r="BJ359" s="28"/>
      <c r="BK359" s="28"/>
      <c r="BL359" s="28"/>
      <c r="BM359" s="28"/>
      <c r="BN359" s="28"/>
      <c r="BO359" s="28"/>
      <c r="BP359" s="28"/>
      <c r="BQ359" s="28"/>
      <c r="BR359" s="28"/>
      <c r="BS359" s="28"/>
      <c r="BT359" s="28"/>
      <c r="BU359" s="28"/>
      <c r="BV359" s="28"/>
      <c r="BW359" s="28"/>
      <c r="BX359" s="28"/>
      <c r="BY359" s="28"/>
      <c r="BZ359" s="28"/>
      <c r="CA359" s="28"/>
      <c r="CB359" s="28"/>
      <c r="CC359" s="28"/>
      <c r="CD359" s="28"/>
      <c r="CE359" s="28"/>
      <c r="CF359" s="28"/>
    </row>
    <row r="360" spans="1:84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F360" s="28"/>
      <c r="AG360" s="28"/>
      <c r="AH360" s="28"/>
      <c r="AI360" s="28"/>
      <c r="AJ360" s="28"/>
      <c r="AK360" s="28"/>
      <c r="AL360" s="28"/>
      <c r="AM360" s="28"/>
      <c r="AN360" s="28"/>
      <c r="AO360" s="28"/>
      <c r="AP360" s="28"/>
      <c r="AQ360" s="28"/>
      <c r="AR360" s="28"/>
      <c r="AS360" s="28"/>
      <c r="AT360" s="28"/>
      <c r="AU360" s="28"/>
      <c r="AV360" s="28"/>
      <c r="AW360" s="28"/>
      <c r="AX360" s="28"/>
      <c r="AY360" s="28"/>
      <c r="AZ360" s="28"/>
      <c r="BA360" s="28"/>
      <c r="BB360" s="28"/>
      <c r="BC360" s="28"/>
      <c r="BD360" s="28"/>
      <c r="BE360" s="28"/>
      <c r="BF360" s="28"/>
      <c r="BG360" s="28"/>
      <c r="BH360" s="28"/>
      <c r="BI360" s="28"/>
      <c r="BJ360" s="28"/>
      <c r="BK360" s="28"/>
      <c r="BL360" s="28"/>
      <c r="BM360" s="28"/>
      <c r="BN360" s="28"/>
      <c r="BO360" s="28"/>
      <c r="BP360" s="28"/>
      <c r="BQ360" s="28"/>
      <c r="BR360" s="28"/>
      <c r="BS360" s="28"/>
      <c r="BT360" s="28"/>
      <c r="BU360" s="28"/>
      <c r="BV360" s="28"/>
      <c r="BW360" s="28"/>
      <c r="BX360" s="28"/>
      <c r="BY360" s="28"/>
      <c r="BZ360" s="28"/>
      <c r="CA360" s="28"/>
      <c r="CB360" s="28"/>
      <c r="CC360" s="28"/>
      <c r="CD360" s="28"/>
      <c r="CE360" s="28"/>
      <c r="CF360" s="28"/>
    </row>
    <row r="361" spans="1:84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F361" s="28"/>
      <c r="AG361" s="28"/>
      <c r="AH361" s="28"/>
      <c r="AI361" s="28"/>
      <c r="AJ361" s="28"/>
      <c r="AK361" s="28"/>
      <c r="AL361" s="28"/>
      <c r="AM361" s="28"/>
      <c r="AN361" s="28"/>
      <c r="AO361" s="28"/>
      <c r="AP361" s="28"/>
      <c r="AQ361" s="28"/>
      <c r="AR361" s="28"/>
      <c r="AS361" s="28"/>
      <c r="AT361" s="28"/>
      <c r="AU361" s="28"/>
      <c r="AV361" s="28"/>
      <c r="AW361" s="28"/>
      <c r="AX361" s="28"/>
      <c r="AY361" s="28"/>
      <c r="AZ361" s="28"/>
      <c r="BA361" s="28"/>
      <c r="BB361" s="28"/>
      <c r="BC361" s="28"/>
      <c r="BD361" s="28"/>
      <c r="BE361" s="28"/>
      <c r="BF361" s="28"/>
      <c r="BG361" s="28"/>
      <c r="BH361" s="28"/>
      <c r="BI361" s="28"/>
      <c r="BJ361" s="28"/>
      <c r="BK361" s="28"/>
      <c r="BL361" s="28"/>
      <c r="BM361" s="28"/>
      <c r="BN361" s="28"/>
      <c r="BO361" s="28"/>
      <c r="BP361" s="28"/>
      <c r="BQ361" s="28"/>
      <c r="BR361" s="28"/>
      <c r="BS361" s="28"/>
      <c r="BT361" s="28"/>
      <c r="BU361" s="28"/>
      <c r="BV361" s="28"/>
      <c r="BW361" s="28"/>
      <c r="BX361" s="28"/>
      <c r="BY361" s="28"/>
      <c r="BZ361" s="28"/>
      <c r="CA361" s="28"/>
      <c r="CB361" s="28"/>
      <c r="CC361" s="28"/>
      <c r="CD361" s="28"/>
      <c r="CE361" s="28"/>
      <c r="CF361" s="28"/>
    </row>
    <row r="362" spans="1:84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F362" s="28"/>
      <c r="AG362" s="28"/>
      <c r="AH362" s="28"/>
      <c r="AI362" s="28"/>
      <c r="AJ362" s="28"/>
      <c r="AK362" s="28"/>
      <c r="AL362" s="28"/>
      <c r="AM362" s="28"/>
      <c r="AN362" s="28"/>
      <c r="AO362" s="28"/>
      <c r="AP362" s="28"/>
      <c r="AQ362" s="28"/>
      <c r="AR362" s="28"/>
      <c r="AS362" s="28"/>
      <c r="AT362" s="28"/>
      <c r="AU362" s="28"/>
      <c r="AV362" s="28"/>
      <c r="AW362" s="28"/>
      <c r="AX362" s="28"/>
      <c r="AY362" s="28"/>
      <c r="AZ362" s="28"/>
      <c r="BA362" s="28"/>
      <c r="BB362" s="28"/>
      <c r="BC362" s="28"/>
      <c r="BD362" s="28"/>
      <c r="BE362" s="28"/>
      <c r="BF362" s="28"/>
      <c r="BG362" s="28"/>
      <c r="BH362" s="28"/>
      <c r="BI362" s="28"/>
      <c r="BJ362" s="28"/>
      <c r="BK362" s="28"/>
      <c r="BL362" s="28"/>
      <c r="BM362" s="28"/>
      <c r="BN362" s="28"/>
      <c r="BO362" s="28"/>
      <c r="BP362" s="28"/>
      <c r="BQ362" s="28"/>
      <c r="BR362" s="28"/>
      <c r="BS362" s="28"/>
      <c r="BT362" s="28"/>
      <c r="BU362" s="28"/>
      <c r="BV362" s="28"/>
      <c r="BW362" s="28"/>
      <c r="BX362" s="28"/>
      <c r="BY362" s="28"/>
      <c r="BZ362" s="28"/>
      <c r="CA362" s="28"/>
      <c r="CB362" s="28"/>
      <c r="CC362" s="28"/>
      <c r="CD362" s="28"/>
      <c r="CE362" s="28"/>
      <c r="CF362" s="28"/>
    </row>
    <row r="363" spans="1:84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F363" s="28"/>
      <c r="AG363" s="28"/>
      <c r="AH363" s="28"/>
      <c r="AI363" s="28"/>
      <c r="AJ363" s="28"/>
      <c r="AK363" s="28"/>
      <c r="AL363" s="28"/>
      <c r="AM363" s="28"/>
      <c r="AN363" s="28"/>
      <c r="AO363" s="28"/>
      <c r="AP363" s="28"/>
      <c r="AQ363" s="28"/>
      <c r="AR363" s="28"/>
      <c r="AS363" s="28"/>
      <c r="AT363" s="28"/>
      <c r="AU363" s="28"/>
      <c r="AV363" s="28"/>
      <c r="AW363" s="28"/>
      <c r="AX363" s="28"/>
      <c r="AY363" s="28"/>
      <c r="AZ363" s="28"/>
      <c r="BA363" s="28"/>
      <c r="BB363" s="28"/>
      <c r="BC363" s="28"/>
      <c r="BD363" s="28"/>
      <c r="BE363" s="28"/>
      <c r="BF363" s="28"/>
      <c r="BG363" s="28"/>
      <c r="BH363" s="28"/>
      <c r="BI363" s="28"/>
      <c r="BJ363" s="28"/>
      <c r="BK363" s="28"/>
      <c r="BL363" s="28"/>
      <c r="BM363" s="28"/>
      <c r="BN363" s="28"/>
      <c r="BO363" s="28"/>
      <c r="BP363" s="28"/>
      <c r="BQ363" s="28"/>
      <c r="BR363" s="28"/>
      <c r="BS363" s="28"/>
      <c r="BT363" s="28"/>
      <c r="BU363" s="28"/>
      <c r="BV363" s="28"/>
      <c r="BW363" s="28"/>
      <c r="BX363" s="28"/>
      <c r="BY363" s="28"/>
      <c r="BZ363" s="28"/>
      <c r="CA363" s="28"/>
      <c r="CB363" s="28"/>
      <c r="CC363" s="28"/>
      <c r="CD363" s="28"/>
      <c r="CE363" s="28"/>
      <c r="CF363" s="28"/>
    </row>
    <row r="364" spans="1:84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F364" s="28"/>
      <c r="AG364" s="28"/>
      <c r="AH364" s="28"/>
      <c r="AI364" s="28"/>
      <c r="AJ364" s="28"/>
      <c r="AK364" s="28"/>
      <c r="AL364" s="28"/>
      <c r="AM364" s="28"/>
      <c r="AN364" s="28"/>
      <c r="AO364" s="28"/>
      <c r="AP364" s="28"/>
      <c r="AQ364" s="28"/>
      <c r="AR364" s="28"/>
      <c r="AS364" s="28"/>
      <c r="AT364" s="28"/>
      <c r="AU364" s="28"/>
      <c r="AV364" s="28"/>
      <c r="AW364" s="28"/>
      <c r="AX364" s="28"/>
      <c r="AY364" s="28"/>
      <c r="AZ364" s="28"/>
      <c r="BA364" s="28"/>
      <c r="BB364" s="28"/>
      <c r="BC364" s="28"/>
      <c r="BD364" s="28"/>
      <c r="BE364" s="28"/>
      <c r="BF364" s="28"/>
      <c r="BG364" s="28"/>
      <c r="BH364" s="28"/>
      <c r="BI364" s="28"/>
      <c r="BJ364" s="28"/>
      <c r="BK364" s="28"/>
      <c r="BL364" s="28"/>
      <c r="BM364" s="28"/>
      <c r="BN364" s="28"/>
      <c r="BO364" s="28"/>
      <c r="BP364" s="28"/>
      <c r="BQ364" s="28"/>
      <c r="BR364" s="28"/>
      <c r="BS364" s="28"/>
      <c r="BT364" s="28"/>
      <c r="BU364" s="28"/>
      <c r="BV364" s="28"/>
      <c r="BW364" s="28"/>
      <c r="BX364" s="28"/>
      <c r="BY364" s="28"/>
      <c r="BZ364" s="28"/>
      <c r="CA364" s="28"/>
      <c r="CB364" s="28"/>
      <c r="CC364" s="28"/>
      <c r="CD364" s="28"/>
      <c r="CE364" s="28"/>
      <c r="CF364" s="28"/>
    </row>
    <row r="365" spans="1:84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F365" s="28"/>
      <c r="AG365" s="28"/>
      <c r="AH365" s="28"/>
      <c r="AI365" s="28"/>
      <c r="AJ365" s="28"/>
      <c r="AK365" s="28"/>
      <c r="AL365" s="28"/>
      <c r="AM365" s="28"/>
      <c r="AN365" s="28"/>
      <c r="AO365" s="28"/>
      <c r="AP365" s="28"/>
      <c r="AQ365" s="28"/>
      <c r="AR365" s="28"/>
      <c r="AS365" s="28"/>
      <c r="AT365" s="28"/>
      <c r="AU365" s="28"/>
      <c r="AV365" s="28"/>
      <c r="AW365" s="28"/>
      <c r="AX365" s="28"/>
      <c r="AY365" s="28"/>
      <c r="AZ365" s="28"/>
      <c r="BA365" s="28"/>
      <c r="BB365" s="28"/>
      <c r="BC365" s="28"/>
      <c r="BD365" s="28"/>
      <c r="BE365" s="28"/>
      <c r="BF365" s="28"/>
      <c r="BG365" s="28"/>
      <c r="BH365" s="28"/>
      <c r="BI365" s="28"/>
      <c r="BJ365" s="28"/>
      <c r="BK365" s="28"/>
      <c r="BL365" s="28"/>
      <c r="BM365" s="28"/>
      <c r="BN365" s="28"/>
      <c r="BO365" s="28"/>
      <c r="BP365" s="28"/>
      <c r="BQ365" s="28"/>
      <c r="BR365" s="28"/>
      <c r="BS365" s="28"/>
      <c r="BT365" s="28"/>
      <c r="BU365" s="28"/>
      <c r="BV365" s="28"/>
      <c r="BW365" s="28"/>
      <c r="BX365" s="28"/>
      <c r="BY365" s="28"/>
      <c r="BZ365" s="28"/>
      <c r="CA365" s="28"/>
      <c r="CB365" s="28"/>
      <c r="CC365" s="28"/>
      <c r="CD365" s="28"/>
      <c r="CE365" s="28"/>
      <c r="CF365" s="28"/>
    </row>
    <row r="366" spans="1:84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F366" s="28"/>
      <c r="AG366" s="28"/>
      <c r="AH366" s="28"/>
      <c r="AI366" s="28"/>
      <c r="AJ366" s="28"/>
      <c r="AK366" s="28"/>
      <c r="AL366" s="28"/>
      <c r="AM366" s="28"/>
      <c r="AN366" s="28"/>
      <c r="AO366" s="28"/>
      <c r="AP366" s="28"/>
      <c r="AQ366" s="28"/>
      <c r="AR366" s="28"/>
      <c r="AS366" s="28"/>
      <c r="AT366" s="28"/>
      <c r="AU366" s="28"/>
      <c r="AV366" s="28"/>
      <c r="AW366" s="28"/>
      <c r="AX366" s="28"/>
      <c r="AY366" s="28"/>
      <c r="AZ366" s="28"/>
      <c r="BA366" s="28"/>
      <c r="BB366" s="28"/>
      <c r="BC366" s="28"/>
      <c r="BD366" s="28"/>
      <c r="BE366" s="28"/>
      <c r="BF366" s="28"/>
      <c r="BG366" s="28"/>
      <c r="BH366" s="28"/>
      <c r="BI366" s="28"/>
      <c r="BJ366" s="28"/>
      <c r="BK366" s="28"/>
      <c r="BL366" s="28"/>
      <c r="BM366" s="28"/>
      <c r="BN366" s="28"/>
      <c r="BO366" s="28"/>
      <c r="BP366" s="28"/>
      <c r="BQ366" s="28"/>
      <c r="BR366" s="28"/>
      <c r="BS366" s="28"/>
      <c r="BT366" s="28"/>
      <c r="BU366" s="28"/>
      <c r="BV366" s="28"/>
      <c r="BW366" s="28"/>
      <c r="BX366" s="28"/>
      <c r="BY366" s="28"/>
      <c r="BZ366" s="28"/>
      <c r="CA366" s="28"/>
      <c r="CB366" s="28"/>
      <c r="CC366" s="28"/>
      <c r="CD366" s="28"/>
      <c r="CE366" s="28"/>
      <c r="CF366" s="28"/>
    </row>
    <row r="367" spans="1:84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F367" s="28"/>
      <c r="AG367" s="28"/>
      <c r="AH367" s="28"/>
      <c r="AI367" s="28"/>
      <c r="AJ367" s="28"/>
      <c r="AK367" s="28"/>
      <c r="AL367" s="28"/>
      <c r="AM367" s="28"/>
      <c r="AN367" s="28"/>
      <c r="AO367" s="28"/>
      <c r="AP367" s="28"/>
      <c r="AQ367" s="28"/>
      <c r="AR367" s="28"/>
      <c r="AS367" s="28"/>
      <c r="AT367" s="28"/>
      <c r="AU367" s="28"/>
      <c r="AV367" s="28"/>
      <c r="AW367" s="28"/>
      <c r="AX367" s="28"/>
      <c r="AY367" s="28"/>
      <c r="AZ367" s="28"/>
      <c r="BA367" s="28"/>
      <c r="BB367" s="28"/>
      <c r="BC367" s="28"/>
      <c r="BD367" s="28"/>
      <c r="BE367" s="28"/>
      <c r="BF367" s="28"/>
      <c r="BG367" s="28"/>
      <c r="BH367" s="28"/>
      <c r="BI367" s="28"/>
      <c r="BJ367" s="28"/>
      <c r="BK367" s="28"/>
      <c r="BL367" s="28"/>
      <c r="BM367" s="28"/>
      <c r="BN367" s="28"/>
      <c r="BO367" s="28"/>
      <c r="BP367" s="28"/>
      <c r="BQ367" s="28"/>
      <c r="BR367" s="28"/>
      <c r="BS367" s="28"/>
      <c r="BT367" s="28"/>
      <c r="BU367" s="28"/>
      <c r="BV367" s="28"/>
      <c r="BW367" s="28"/>
      <c r="BX367" s="28"/>
      <c r="BY367" s="28"/>
      <c r="BZ367" s="28"/>
      <c r="CA367" s="28"/>
      <c r="CB367" s="28"/>
      <c r="CC367" s="28"/>
      <c r="CD367" s="28"/>
      <c r="CE367" s="28"/>
      <c r="CF367" s="28"/>
    </row>
    <row r="368" spans="1:84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F368" s="28"/>
      <c r="AG368" s="28"/>
      <c r="AH368" s="28"/>
      <c r="AI368" s="28"/>
      <c r="AJ368" s="28"/>
      <c r="AK368" s="28"/>
      <c r="AL368" s="28"/>
      <c r="AM368" s="28"/>
      <c r="AN368" s="28"/>
      <c r="AO368" s="28"/>
      <c r="AP368" s="28"/>
      <c r="AQ368" s="28"/>
      <c r="AR368" s="28"/>
      <c r="AS368" s="28"/>
      <c r="AT368" s="28"/>
      <c r="AU368" s="28"/>
      <c r="AV368" s="28"/>
      <c r="AW368" s="28"/>
      <c r="AX368" s="28"/>
      <c r="AY368" s="28"/>
      <c r="AZ368" s="28"/>
      <c r="BA368" s="28"/>
      <c r="BB368" s="28"/>
      <c r="BC368" s="28"/>
      <c r="BD368" s="28"/>
      <c r="BE368" s="28"/>
      <c r="BF368" s="28"/>
      <c r="BG368" s="28"/>
      <c r="BH368" s="28"/>
      <c r="BI368" s="28"/>
      <c r="BJ368" s="28"/>
      <c r="BK368" s="28"/>
      <c r="BL368" s="28"/>
      <c r="BM368" s="28"/>
      <c r="BN368" s="28"/>
      <c r="BO368" s="28"/>
      <c r="BP368" s="28"/>
      <c r="BQ368" s="28"/>
      <c r="BR368" s="28"/>
      <c r="BS368" s="28"/>
      <c r="BT368" s="28"/>
      <c r="BU368" s="28"/>
      <c r="BV368" s="28"/>
      <c r="BW368" s="28"/>
      <c r="BX368" s="28"/>
      <c r="BY368" s="28"/>
      <c r="BZ368" s="28"/>
      <c r="CA368" s="28"/>
      <c r="CB368" s="28"/>
      <c r="CC368" s="28"/>
      <c r="CD368" s="28"/>
      <c r="CE368" s="28"/>
      <c r="CF368" s="28"/>
    </row>
    <row r="369" spans="1:84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F369" s="28"/>
      <c r="AG369" s="28"/>
      <c r="AH369" s="28"/>
      <c r="AI369" s="28"/>
      <c r="AJ369" s="28"/>
      <c r="AK369" s="28"/>
      <c r="AL369" s="28"/>
      <c r="AM369" s="28"/>
      <c r="AN369" s="28"/>
      <c r="AO369" s="28"/>
      <c r="AP369" s="28"/>
      <c r="AQ369" s="28"/>
      <c r="AR369" s="28"/>
      <c r="AS369" s="28"/>
      <c r="AT369" s="28"/>
      <c r="AU369" s="28"/>
      <c r="AV369" s="28"/>
      <c r="AW369" s="28"/>
      <c r="AX369" s="28"/>
      <c r="AY369" s="28"/>
      <c r="AZ369" s="28"/>
      <c r="BA369" s="28"/>
      <c r="BB369" s="28"/>
      <c r="BC369" s="28"/>
      <c r="BD369" s="28"/>
      <c r="BE369" s="28"/>
      <c r="BF369" s="28"/>
      <c r="BG369" s="28"/>
      <c r="BH369" s="28"/>
      <c r="BI369" s="28"/>
      <c r="BJ369" s="28"/>
      <c r="BK369" s="28"/>
      <c r="BL369" s="28"/>
      <c r="BM369" s="28"/>
      <c r="BN369" s="28"/>
      <c r="BO369" s="28"/>
      <c r="BP369" s="28"/>
      <c r="BQ369" s="28"/>
      <c r="BR369" s="28"/>
      <c r="BS369" s="28"/>
      <c r="BT369" s="28"/>
      <c r="BU369" s="28"/>
      <c r="BV369" s="28"/>
      <c r="BW369" s="28"/>
      <c r="BX369" s="28"/>
      <c r="BY369" s="28"/>
      <c r="BZ369" s="28"/>
      <c r="CA369" s="28"/>
      <c r="CB369" s="28"/>
      <c r="CC369" s="28"/>
      <c r="CD369" s="28"/>
      <c r="CE369" s="28"/>
      <c r="CF369" s="28"/>
    </row>
    <row r="370" spans="1:84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  <c r="Y370" s="28"/>
      <c r="Z370" s="28"/>
      <c r="AA370" s="28"/>
      <c r="AB370" s="28"/>
      <c r="AC370" s="28"/>
      <c r="AD370" s="28"/>
      <c r="AE370" s="28"/>
      <c r="AF370" s="28"/>
      <c r="AG370" s="28"/>
      <c r="AH370" s="28"/>
      <c r="AI370" s="28"/>
      <c r="AJ370" s="28"/>
      <c r="AK370" s="28"/>
      <c r="AL370" s="28"/>
      <c r="AM370" s="28"/>
      <c r="AN370" s="28"/>
      <c r="AO370" s="28"/>
      <c r="AP370" s="28"/>
      <c r="AQ370" s="28"/>
      <c r="AR370" s="28"/>
      <c r="AS370" s="28"/>
      <c r="AT370" s="28"/>
      <c r="AU370" s="28"/>
      <c r="AV370" s="28"/>
      <c r="AW370" s="28"/>
      <c r="AX370" s="28"/>
      <c r="AY370" s="28"/>
      <c r="AZ370" s="28"/>
      <c r="BA370" s="28"/>
      <c r="BB370" s="28"/>
      <c r="BC370" s="28"/>
      <c r="BD370" s="28"/>
      <c r="BE370" s="28"/>
      <c r="BF370" s="28"/>
      <c r="BG370" s="28"/>
      <c r="BH370" s="28"/>
      <c r="BI370" s="28"/>
      <c r="BJ370" s="28"/>
      <c r="BK370" s="28"/>
      <c r="BL370" s="28"/>
      <c r="BM370" s="28"/>
      <c r="BN370" s="28"/>
      <c r="BO370" s="28"/>
      <c r="BP370" s="28"/>
      <c r="BQ370" s="28"/>
      <c r="BR370" s="28"/>
      <c r="BS370" s="28"/>
      <c r="BT370" s="28"/>
      <c r="BU370" s="28"/>
      <c r="BV370" s="28"/>
      <c r="BW370" s="28"/>
      <c r="BX370" s="28"/>
      <c r="BY370" s="28"/>
      <c r="BZ370" s="28"/>
      <c r="CA370" s="28"/>
      <c r="CB370" s="28"/>
      <c r="CC370" s="28"/>
      <c r="CD370" s="28"/>
      <c r="CE370" s="28"/>
      <c r="CF370" s="28"/>
    </row>
    <row r="371" spans="1:84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  <c r="Y371" s="28"/>
      <c r="Z371" s="28"/>
      <c r="AA371" s="28"/>
      <c r="AB371" s="28"/>
      <c r="AC371" s="28"/>
      <c r="AD371" s="28"/>
      <c r="AE371" s="28"/>
      <c r="AF371" s="28"/>
      <c r="AG371" s="28"/>
      <c r="AH371" s="28"/>
      <c r="AI371" s="28"/>
      <c r="AJ371" s="28"/>
      <c r="AK371" s="28"/>
      <c r="AL371" s="28"/>
      <c r="AM371" s="28"/>
      <c r="AN371" s="28"/>
      <c r="AO371" s="28"/>
      <c r="AP371" s="28"/>
      <c r="AQ371" s="28"/>
      <c r="AR371" s="28"/>
      <c r="AS371" s="28"/>
      <c r="AT371" s="28"/>
      <c r="AU371" s="28"/>
      <c r="AV371" s="28"/>
      <c r="AW371" s="28"/>
      <c r="AX371" s="28"/>
      <c r="AY371" s="28"/>
      <c r="AZ371" s="28"/>
      <c r="BA371" s="28"/>
      <c r="BB371" s="28"/>
      <c r="BC371" s="28"/>
      <c r="BD371" s="28"/>
      <c r="BE371" s="28"/>
      <c r="BF371" s="28"/>
      <c r="BG371" s="28"/>
      <c r="BH371" s="28"/>
      <c r="BI371" s="28"/>
      <c r="BJ371" s="28"/>
      <c r="BK371" s="28"/>
      <c r="BL371" s="28"/>
      <c r="BM371" s="28"/>
      <c r="BN371" s="28"/>
      <c r="BO371" s="28"/>
      <c r="BP371" s="28"/>
      <c r="BQ371" s="28"/>
      <c r="BR371" s="28"/>
      <c r="BS371" s="28"/>
      <c r="BT371" s="28"/>
      <c r="BU371" s="28"/>
      <c r="BV371" s="28"/>
      <c r="BW371" s="28"/>
      <c r="BX371" s="28"/>
      <c r="BY371" s="28"/>
      <c r="BZ371" s="28"/>
      <c r="CA371" s="28"/>
      <c r="CB371" s="28"/>
      <c r="CC371" s="28"/>
      <c r="CD371" s="28"/>
      <c r="CE371" s="28"/>
      <c r="CF371" s="28"/>
    </row>
    <row r="372" spans="1:84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  <c r="Y372" s="28"/>
      <c r="Z372" s="28"/>
      <c r="AA372" s="28"/>
      <c r="AB372" s="28"/>
      <c r="AC372" s="28"/>
      <c r="AD372" s="28"/>
      <c r="AE372" s="28"/>
      <c r="AF372" s="28"/>
      <c r="AG372" s="28"/>
      <c r="AH372" s="28"/>
      <c r="AI372" s="28"/>
      <c r="AJ372" s="28"/>
      <c r="AK372" s="28"/>
      <c r="AL372" s="28"/>
      <c r="AM372" s="28"/>
      <c r="AN372" s="28"/>
      <c r="AO372" s="28"/>
      <c r="AP372" s="28"/>
      <c r="AQ372" s="28"/>
      <c r="AR372" s="28"/>
      <c r="AS372" s="28"/>
      <c r="AT372" s="28"/>
      <c r="AU372" s="28"/>
      <c r="AV372" s="28"/>
      <c r="AW372" s="28"/>
      <c r="AX372" s="28"/>
      <c r="AY372" s="28"/>
      <c r="AZ372" s="28"/>
      <c r="BA372" s="28"/>
      <c r="BB372" s="28"/>
      <c r="BC372" s="28"/>
      <c r="BD372" s="28"/>
      <c r="BE372" s="28"/>
      <c r="BF372" s="28"/>
      <c r="BG372" s="28"/>
      <c r="BH372" s="28"/>
      <c r="BI372" s="28"/>
      <c r="BJ372" s="28"/>
      <c r="BK372" s="28"/>
      <c r="BL372" s="28"/>
      <c r="BM372" s="28"/>
      <c r="BN372" s="28"/>
      <c r="BO372" s="28"/>
      <c r="BP372" s="28"/>
      <c r="BQ372" s="28"/>
      <c r="BR372" s="28"/>
      <c r="BS372" s="28"/>
      <c r="BT372" s="28"/>
      <c r="BU372" s="28"/>
      <c r="BV372" s="28"/>
      <c r="BW372" s="28"/>
      <c r="BX372" s="28"/>
      <c r="BY372" s="28"/>
      <c r="BZ372" s="28"/>
      <c r="CA372" s="28"/>
      <c r="CB372" s="28"/>
      <c r="CC372" s="28"/>
      <c r="CD372" s="28"/>
      <c r="CE372" s="28"/>
      <c r="CF372" s="28"/>
    </row>
    <row r="373" spans="1:84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  <c r="Y373" s="28"/>
      <c r="Z373" s="28"/>
      <c r="AA373" s="28"/>
      <c r="AB373" s="28"/>
      <c r="AC373" s="28"/>
      <c r="AD373" s="28"/>
      <c r="AE373" s="28"/>
      <c r="AF373" s="28"/>
      <c r="AG373" s="28"/>
      <c r="AH373" s="28"/>
      <c r="AI373" s="28"/>
      <c r="AJ373" s="28"/>
      <c r="AK373" s="28"/>
      <c r="AL373" s="28"/>
      <c r="AM373" s="28"/>
      <c r="AN373" s="28"/>
      <c r="AO373" s="28"/>
      <c r="AP373" s="28"/>
      <c r="AQ373" s="28"/>
      <c r="AR373" s="28"/>
      <c r="AS373" s="28"/>
      <c r="AT373" s="28"/>
      <c r="AU373" s="28"/>
      <c r="AV373" s="28"/>
      <c r="AW373" s="28"/>
      <c r="AX373" s="28"/>
      <c r="AY373" s="28"/>
      <c r="AZ373" s="28"/>
      <c r="BA373" s="28"/>
      <c r="BB373" s="28"/>
      <c r="BC373" s="28"/>
      <c r="BD373" s="28"/>
      <c r="BE373" s="28"/>
      <c r="BF373" s="28"/>
      <c r="BG373" s="28"/>
      <c r="BH373" s="28"/>
      <c r="BI373" s="28"/>
      <c r="BJ373" s="28"/>
      <c r="BK373" s="28"/>
      <c r="BL373" s="28"/>
      <c r="BM373" s="28"/>
      <c r="BN373" s="28"/>
      <c r="BO373" s="28"/>
      <c r="BP373" s="28"/>
      <c r="BQ373" s="28"/>
      <c r="BR373" s="28"/>
      <c r="BS373" s="28"/>
      <c r="BT373" s="28"/>
      <c r="BU373" s="28"/>
      <c r="BV373" s="28"/>
      <c r="BW373" s="28"/>
      <c r="BX373" s="28"/>
      <c r="BY373" s="28"/>
      <c r="BZ373" s="28"/>
      <c r="CA373" s="28"/>
      <c r="CB373" s="28"/>
      <c r="CC373" s="28"/>
      <c r="CD373" s="28"/>
      <c r="CE373" s="28"/>
      <c r="CF373" s="28"/>
    </row>
    <row r="374" spans="1:84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  <c r="Y374" s="28"/>
      <c r="Z374" s="28"/>
      <c r="AA374" s="28"/>
      <c r="AB374" s="28"/>
      <c r="AC374" s="28"/>
      <c r="AD374" s="28"/>
      <c r="AE374" s="28"/>
      <c r="AF374" s="28"/>
      <c r="AG374" s="28"/>
      <c r="AH374" s="28"/>
      <c r="AI374" s="28"/>
      <c r="AJ374" s="28"/>
      <c r="AK374" s="28"/>
      <c r="AL374" s="28"/>
      <c r="AM374" s="28"/>
      <c r="AN374" s="28"/>
      <c r="AO374" s="28"/>
      <c r="AP374" s="28"/>
      <c r="AQ374" s="28"/>
      <c r="AR374" s="28"/>
      <c r="AS374" s="28"/>
      <c r="AT374" s="28"/>
      <c r="AU374" s="28"/>
      <c r="AV374" s="28"/>
      <c r="AW374" s="28"/>
      <c r="AX374" s="28"/>
      <c r="AY374" s="28"/>
      <c r="AZ374" s="28"/>
      <c r="BA374" s="28"/>
      <c r="BB374" s="28"/>
      <c r="BC374" s="28"/>
      <c r="BD374" s="28"/>
      <c r="BE374" s="28"/>
      <c r="BF374" s="28"/>
      <c r="BG374" s="28"/>
      <c r="BH374" s="28"/>
      <c r="BI374" s="28"/>
      <c r="BJ374" s="28"/>
      <c r="BK374" s="28"/>
      <c r="BL374" s="28"/>
      <c r="BM374" s="28"/>
      <c r="BN374" s="28"/>
      <c r="BO374" s="28"/>
      <c r="BP374" s="28"/>
      <c r="BQ374" s="28"/>
      <c r="BR374" s="28"/>
      <c r="BS374" s="28"/>
      <c r="BT374" s="28"/>
      <c r="BU374" s="28"/>
      <c r="BV374" s="28"/>
      <c r="BW374" s="28"/>
      <c r="BX374" s="28"/>
      <c r="BY374" s="28"/>
      <c r="BZ374" s="28"/>
      <c r="CA374" s="28"/>
      <c r="CB374" s="28"/>
      <c r="CC374" s="28"/>
      <c r="CD374" s="28"/>
      <c r="CE374" s="28"/>
      <c r="CF374" s="28"/>
    </row>
    <row r="375" spans="1:84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F375" s="28"/>
      <c r="AG375" s="28"/>
      <c r="AH375" s="28"/>
      <c r="AI375" s="28"/>
      <c r="AJ375" s="28"/>
      <c r="AK375" s="28"/>
      <c r="AL375" s="28"/>
      <c r="AM375" s="28"/>
      <c r="AN375" s="28"/>
      <c r="AO375" s="28"/>
      <c r="AP375" s="28"/>
      <c r="AQ375" s="28"/>
      <c r="AR375" s="28"/>
      <c r="AS375" s="28"/>
      <c r="AT375" s="28"/>
      <c r="AU375" s="28"/>
      <c r="AV375" s="28"/>
      <c r="AW375" s="28"/>
      <c r="AX375" s="28"/>
      <c r="AY375" s="28"/>
      <c r="AZ375" s="28"/>
      <c r="BA375" s="28"/>
      <c r="BB375" s="28"/>
      <c r="BC375" s="28"/>
      <c r="BD375" s="28"/>
      <c r="BE375" s="28"/>
      <c r="BF375" s="28"/>
      <c r="BG375" s="28"/>
      <c r="BH375" s="28"/>
      <c r="BI375" s="28"/>
      <c r="BJ375" s="28"/>
      <c r="BK375" s="28"/>
      <c r="BL375" s="28"/>
      <c r="BM375" s="28"/>
      <c r="BN375" s="28"/>
      <c r="BO375" s="28"/>
      <c r="BP375" s="28"/>
      <c r="BQ375" s="28"/>
      <c r="BR375" s="28"/>
      <c r="BS375" s="28"/>
      <c r="BT375" s="28"/>
      <c r="BU375" s="28"/>
      <c r="BV375" s="28"/>
      <c r="BW375" s="28"/>
      <c r="BX375" s="28"/>
      <c r="BY375" s="28"/>
      <c r="BZ375" s="28"/>
      <c r="CA375" s="28"/>
      <c r="CB375" s="28"/>
      <c r="CC375" s="28"/>
      <c r="CD375" s="28"/>
      <c r="CE375" s="28"/>
      <c r="CF375" s="28"/>
    </row>
    <row r="376" spans="1:84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F376" s="28"/>
      <c r="AG376" s="28"/>
      <c r="AH376" s="28"/>
      <c r="AI376" s="28"/>
      <c r="AJ376" s="28"/>
      <c r="AK376" s="28"/>
      <c r="AL376" s="28"/>
      <c r="AM376" s="28"/>
      <c r="AN376" s="28"/>
      <c r="AO376" s="28"/>
      <c r="AP376" s="28"/>
      <c r="AQ376" s="28"/>
      <c r="AR376" s="28"/>
      <c r="AS376" s="28"/>
      <c r="AT376" s="28"/>
      <c r="AU376" s="28"/>
      <c r="AV376" s="28"/>
      <c r="AW376" s="28"/>
      <c r="AX376" s="28"/>
      <c r="AY376" s="28"/>
      <c r="AZ376" s="28"/>
      <c r="BA376" s="28"/>
      <c r="BB376" s="28"/>
      <c r="BC376" s="28"/>
      <c r="BD376" s="28"/>
      <c r="BE376" s="28"/>
      <c r="BF376" s="28"/>
      <c r="BG376" s="28"/>
      <c r="BH376" s="28"/>
      <c r="BI376" s="28"/>
      <c r="BJ376" s="28"/>
      <c r="BK376" s="28"/>
      <c r="BL376" s="28"/>
      <c r="BM376" s="28"/>
      <c r="BN376" s="28"/>
      <c r="BO376" s="28"/>
      <c r="BP376" s="28"/>
      <c r="BQ376" s="28"/>
      <c r="BR376" s="28"/>
      <c r="BS376" s="28"/>
      <c r="BT376" s="28"/>
      <c r="BU376" s="28"/>
      <c r="BV376" s="28"/>
      <c r="BW376" s="28"/>
      <c r="BX376" s="28"/>
      <c r="BY376" s="28"/>
      <c r="BZ376" s="28"/>
      <c r="CA376" s="28"/>
      <c r="CB376" s="28"/>
      <c r="CC376" s="28"/>
      <c r="CD376" s="28"/>
      <c r="CE376" s="28"/>
      <c r="CF376" s="28"/>
    </row>
    <row r="377" spans="1:84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F377" s="28"/>
      <c r="AG377" s="28"/>
      <c r="AH377" s="28"/>
      <c r="AI377" s="28"/>
      <c r="AJ377" s="28"/>
      <c r="AK377" s="28"/>
      <c r="AL377" s="28"/>
      <c r="AM377" s="28"/>
      <c r="AN377" s="28"/>
      <c r="AO377" s="28"/>
      <c r="AP377" s="28"/>
      <c r="AQ377" s="28"/>
      <c r="AR377" s="28"/>
      <c r="AS377" s="28"/>
      <c r="AT377" s="28"/>
      <c r="AU377" s="28"/>
      <c r="AV377" s="28"/>
      <c r="AW377" s="28"/>
      <c r="AX377" s="28"/>
      <c r="AY377" s="28"/>
      <c r="AZ377" s="28"/>
      <c r="BA377" s="28"/>
      <c r="BB377" s="28"/>
      <c r="BC377" s="28"/>
      <c r="BD377" s="28"/>
      <c r="BE377" s="28"/>
      <c r="BF377" s="28"/>
      <c r="BG377" s="28"/>
      <c r="BH377" s="28"/>
      <c r="BI377" s="28"/>
      <c r="BJ377" s="28"/>
      <c r="BK377" s="28"/>
      <c r="BL377" s="28"/>
      <c r="BM377" s="28"/>
      <c r="BN377" s="28"/>
      <c r="BO377" s="28"/>
      <c r="BP377" s="28"/>
      <c r="BQ377" s="28"/>
      <c r="BR377" s="28"/>
      <c r="BS377" s="28"/>
      <c r="BT377" s="28"/>
      <c r="BU377" s="28"/>
      <c r="BV377" s="28"/>
      <c r="BW377" s="28"/>
      <c r="BX377" s="28"/>
      <c r="BY377" s="28"/>
      <c r="BZ377" s="28"/>
      <c r="CA377" s="28"/>
      <c r="CB377" s="28"/>
      <c r="CC377" s="28"/>
      <c r="CD377" s="28"/>
      <c r="CE377" s="28"/>
      <c r="CF377" s="28"/>
    </row>
    <row r="378" spans="1:84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  <c r="AF378" s="28"/>
      <c r="AG378" s="28"/>
      <c r="AH378" s="28"/>
      <c r="AI378" s="28"/>
      <c r="AJ378" s="28"/>
      <c r="AK378" s="28"/>
      <c r="AL378" s="28"/>
      <c r="AM378" s="28"/>
      <c r="AN378" s="28"/>
      <c r="AO378" s="28"/>
      <c r="AP378" s="28"/>
      <c r="AQ378" s="28"/>
      <c r="AR378" s="28"/>
      <c r="AS378" s="28"/>
      <c r="AT378" s="28"/>
      <c r="AU378" s="28"/>
      <c r="AV378" s="28"/>
      <c r="AW378" s="28"/>
      <c r="AX378" s="28"/>
      <c r="AY378" s="28"/>
      <c r="AZ378" s="28"/>
      <c r="BA378" s="28"/>
      <c r="BB378" s="28"/>
      <c r="BC378" s="28"/>
      <c r="BD378" s="28"/>
      <c r="BE378" s="28"/>
      <c r="BF378" s="28"/>
      <c r="BG378" s="28"/>
      <c r="BH378" s="28"/>
      <c r="BI378" s="28"/>
      <c r="BJ378" s="28"/>
      <c r="BK378" s="28"/>
      <c r="BL378" s="28"/>
      <c r="BM378" s="28"/>
      <c r="BN378" s="28"/>
      <c r="BO378" s="28"/>
      <c r="BP378" s="28"/>
      <c r="BQ378" s="28"/>
      <c r="BR378" s="28"/>
      <c r="BS378" s="28"/>
      <c r="BT378" s="28"/>
      <c r="BU378" s="28"/>
      <c r="BV378" s="28"/>
      <c r="BW378" s="28"/>
      <c r="BX378" s="28"/>
      <c r="BY378" s="28"/>
      <c r="BZ378" s="28"/>
      <c r="CA378" s="28"/>
      <c r="CB378" s="28"/>
      <c r="CC378" s="28"/>
      <c r="CD378" s="28"/>
      <c r="CE378" s="28"/>
      <c r="CF378" s="28"/>
    </row>
    <row r="379" spans="1:84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  <c r="Y379" s="28"/>
      <c r="Z379" s="28"/>
      <c r="AA379" s="28"/>
      <c r="AB379" s="28"/>
      <c r="AC379" s="28"/>
      <c r="AD379" s="28"/>
      <c r="AE379" s="28"/>
      <c r="AF379" s="28"/>
      <c r="AG379" s="28"/>
      <c r="AH379" s="28"/>
      <c r="AI379" s="28"/>
      <c r="AJ379" s="28"/>
      <c r="AK379" s="28"/>
      <c r="AL379" s="28"/>
      <c r="AM379" s="28"/>
      <c r="AN379" s="28"/>
      <c r="AO379" s="28"/>
      <c r="AP379" s="28"/>
      <c r="AQ379" s="28"/>
      <c r="AR379" s="28"/>
      <c r="AS379" s="28"/>
      <c r="AT379" s="28"/>
      <c r="AU379" s="28"/>
      <c r="AV379" s="28"/>
      <c r="AW379" s="28"/>
      <c r="AX379" s="28"/>
      <c r="AY379" s="28"/>
      <c r="AZ379" s="28"/>
      <c r="BA379" s="28"/>
      <c r="BB379" s="28"/>
      <c r="BC379" s="28"/>
      <c r="BD379" s="28"/>
      <c r="BE379" s="28"/>
      <c r="BF379" s="28"/>
      <c r="BG379" s="28"/>
      <c r="BH379" s="28"/>
      <c r="BI379" s="28"/>
      <c r="BJ379" s="28"/>
      <c r="BK379" s="28"/>
      <c r="BL379" s="28"/>
      <c r="BM379" s="28"/>
      <c r="BN379" s="28"/>
      <c r="BO379" s="28"/>
      <c r="BP379" s="28"/>
      <c r="BQ379" s="28"/>
      <c r="BR379" s="28"/>
      <c r="BS379" s="28"/>
      <c r="BT379" s="28"/>
      <c r="BU379" s="28"/>
      <c r="BV379" s="28"/>
      <c r="BW379" s="28"/>
      <c r="BX379" s="28"/>
      <c r="BY379" s="28"/>
      <c r="BZ379" s="28"/>
      <c r="CA379" s="28"/>
      <c r="CB379" s="28"/>
      <c r="CC379" s="28"/>
      <c r="CD379" s="28"/>
      <c r="CE379" s="28"/>
      <c r="CF379" s="28"/>
    </row>
    <row r="380" spans="1:84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  <c r="Y380" s="28"/>
      <c r="Z380" s="28"/>
      <c r="AA380" s="28"/>
      <c r="AB380" s="28"/>
      <c r="AC380" s="28"/>
      <c r="AD380" s="28"/>
      <c r="AE380" s="28"/>
      <c r="AF380" s="28"/>
      <c r="AG380" s="28"/>
      <c r="AH380" s="28"/>
      <c r="AI380" s="28"/>
      <c r="AJ380" s="28"/>
      <c r="AK380" s="28"/>
      <c r="AL380" s="28"/>
      <c r="AM380" s="28"/>
      <c r="AN380" s="28"/>
      <c r="AO380" s="28"/>
      <c r="AP380" s="28"/>
      <c r="AQ380" s="28"/>
      <c r="AR380" s="28"/>
      <c r="AS380" s="28"/>
      <c r="AT380" s="28"/>
      <c r="AU380" s="28"/>
      <c r="AV380" s="28"/>
      <c r="AW380" s="28"/>
      <c r="AX380" s="28"/>
      <c r="AY380" s="28"/>
      <c r="AZ380" s="28"/>
      <c r="BA380" s="28"/>
      <c r="BB380" s="28"/>
      <c r="BC380" s="28"/>
      <c r="BD380" s="28"/>
      <c r="BE380" s="28"/>
      <c r="BF380" s="28"/>
      <c r="BG380" s="28"/>
      <c r="BH380" s="28"/>
      <c r="BI380" s="28"/>
      <c r="BJ380" s="28"/>
      <c r="BK380" s="28"/>
      <c r="BL380" s="28"/>
      <c r="BM380" s="28"/>
      <c r="BN380" s="28"/>
      <c r="BO380" s="28"/>
      <c r="BP380" s="28"/>
      <c r="BQ380" s="28"/>
      <c r="BR380" s="28"/>
      <c r="BS380" s="28"/>
      <c r="BT380" s="28"/>
      <c r="BU380" s="28"/>
      <c r="BV380" s="28"/>
      <c r="BW380" s="28"/>
      <c r="BX380" s="28"/>
      <c r="BY380" s="28"/>
      <c r="BZ380" s="28"/>
      <c r="CA380" s="28"/>
      <c r="CB380" s="28"/>
      <c r="CC380" s="28"/>
      <c r="CD380" s="28"/>
      <c r="CE380" s="28"/>
      <c r="CF380" s="28"/>
    </row>
    <row r="381" spans="1:84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  <c r="Y381" s="28"/>
      <c r="Z381" s="28"/>
      <c r="AA381" s="28"/>
      <c r="AB381" s="28"/>
      <c r="AC381" s="28"/>
      <c r="AD381" s="28"/>
      <c r="AE381" s="28"/>
      <c r="AF381" s="28"/>
      <c r="AG381" s="28"/>
      <c r="AH381" s="28"/>
      <c r="AI381" s="28"/>
      <c r="AJ381" s="28"/>
      <c r="AK381" s="28"/>
      <c r="AL381" s="28"/>
      <c r="AM381" s="28"/>
      <c r="AN381" s="28"/>
      <c r="AO381" s="28"/>
      <c r="AP381" s="28"/>
      <c r="AQ381" s="28"/>
      <c r="AR381" s="28"/>
      <c r="AS381" s="28"/>
      <c r="AT381" s="28"/>
      <c r="AU381" s="28"/>
      <c r="AV381" s="28"/>
      <c r="AW381" s="28"/>
      <c r="AX381" s="28"/>
      <c r="AY381" s="28"/>
      <c r="AZ381" s="28"/>
      <c r="BA381" s="28"/>
      <c r="BB381" s="28"/>
      <c r="BC381" s="28"/>
      <c r="BD381" s="28"/>
      <c r="BE381" s="28"/>
      <c r="BF381" s="28"/>
      <c r="BG381" s="28"/>
      <c r="BH381" s="28"/>
      <c r="BI381" s="28"/>
      <c r="BJ381" s="28"/>
      <c r="BK381" s="28"/>
      <c r="BL381" s="28"/>
      <c r="BM381" s="28"/>
      <c r="BN381" s="28"/>
      <c r="BO381" s="28"/>
      <c r="BP381" s="28"/>
      <c r="BQ381" s="28"/>
      <c r="BR381" s="28"/>
      <c r="BS381" s="28"/>
      <c r="BT381" s="28"/>
      <c r="BU381" s="28"/>
      <c r="BV381" s="28"/>
      <c r="BW381" s="28"/>
      <c r="BX381" s="28"/>
      <c r="BY381" s="28"/>
      <c r="BZ381" s="28"/>
      <c r="CA381" s="28"/>
      <c r="CB381" s="28"/>
      <c r="CC381" s="28"/>
      <c r="CD381" s="28"/>
      <c r="CE381" s="28"/>
      <c r="CF381" s="28"/>
    </row>
    <row r="382" spans="1:84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  <c r="Y382" s="28"/>
      <c r="Z382" s="28"/>
      <c r="AA382" s="28"/>
      <c r="AB382" s="28"/>
      <c r="AC382" s="28"/>
      <c r="AD382" s="28"/>
      <c r="AE382" s="28"/>
      <c r="AF382" s="28"/>
      <c r="AG382" s="28"/>
      <c r="AH382" s="28"/>
      <c r="AI382" s="28"/>
      <c r="AJ382" s="28"/>
      <c r="AK382" s="28"/>
      <c r="AL382" s="28"/>
      <c r="AM382" s="28"/>
      <c r="AN382" s="28"/>
      <c r="AO382" s="28"/>
      <c r="AP382" s="28"/>
      <c r="AQ382" s="28"/>
      <c r="AR382" s="28"/>
      <c r="AS382" s="28"/>
      <c r="AT382" s="28"/>
      <c r="AU382" s="28"/>
      <c r="AV382" s="28"/>
      <c r="AW382" s="28"/>
      <c r="AX382" s="28"/>
      <c r="AY382" s="28"/>
      <c r="AZ382" s="28"/>
      <c r="BA382" s="28"/>
      <c r="BB382" s="28"/>
      <c r="BC382" s="28"/>
      <c r="BD382" s="28"/>
      <c r="BE382" s="28"/>
      <c r="BF382" s="28"/>
      <c r="BG382" s="28"/>
      <c r="BH382" s="28"/>
      <c r="BI382" s="28"/>
      <c r="BJ382" s="28"/>
      <c r="BK382" s="28"/>
      <c r="BL382" s="28"/>
      <c r="BM382" s="28"/>
      <c r="BN382" s="28"/>
      <c r="BO382" s="28"/>
      <c r="BP382" s="28"/>
      <c r="BQ382" s="28"/>
      <c r="BR382" s="28"/>
      <c r="BS382" s="28"/>
      <c r="BT382" s="28"/>
      <c r="BU382" s="28"/>
      <c r="BV382" s="28"/>
      <c r="BW382" s="28"/>
      <c r="BX382" s="28"/>
      <c r="BY382" s="28"/>
      <c r="BZ382" s="28"/>
      <c r="CA382" s="28"/>
      <c r="CB382" s="28"/>
      <c r="CC382" s="28"/>
      <c r="CD382" s="28"/>
      <c r="CE382" s="28"/>
      <c r="CF382" s="28"/>
    </row>
    <row r="383" spans="1:84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8"/>
      <c r="AB383" s="28"/>
      <c r="AC383" s="28"/>
      <c r="AD383" s="28"/>
      <c r="AE383" s="28"/>
      <c r="AF383" s="28"/>
      <c r="AG383" s="28"/>
      <c r="AH383" s="28"/>
      <c r="AI383" s="28"/>
      <c r="AJ383" s="28"/>
      <c r="AK383" s="28"/>
      <c r="AL383" s="28"/>
      <c r="AM383" s="28"/>
      <c r="AN383" s="28"/>
      <c r="AO383" s="28"/>
      <c r="AP383" s="28"/>
      <c r="AQ383" s="28"/>
      <c r="AR383" s="28"/>
      <c r="AS383" s="28"/>
      <c r="AT383" s="28"/>
      <c r="AU383" s="28"/>
      <c r="AV383" s="28"/>
      <c r="AW383" s="28"/>
      <c r="AX383" s="28"/>
      <c r="AY383" s="28"/>
      <c r="AZ383" s="28"/>
      <c r="BA383" s="28"/>
      <c r="BB383" s="28"/>
      <c r="BC383" s="28"/>
      <c r="BD383" s="28"/>
      <c r="BE383" s="28"/>
      <c r="BF383" s="28"/>
      <c r="BG383" s="28"/>
      <c r="BH383" s="28"/>
      <c r="BI383" s="28"/>
      <c r="BJ383" s="28"/>
      <c r="BK383" s="28"/>
      <c r="BL383" s="28"/>
      <c r="BM383" s="28"/>
      <c r="BN383" s="28"/>
      <c r="BO383" s="28"/>
      <c r="BP383" s="28"/>
      <c r="BQ383" s="28"/>
      <c r="BR383" s="28"/>
      <c r="BS383" s="28"/>
      <c r="BT383" s="28"/>
      <c r="BU383" s="28"/>
      <c r="BV383" s="28"/>
      <c r="BW383" s="28"/>
      <c r="BX383" s="28"/>
      <c r="BY383" s="28"/>
      <c r="BZ383" s="28"/>
      <c r="CA383" s="28"/>
      <c r="CB383" s="28"/>
      <c r="CC383" s="28"/>
      <c r="CD383" s="28"/>
      <c r="CE383" s="28"/>
      <c r="CF383" s="28"/>
    </row>
    <row r="384" spans="1:84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8"/>
      <c r="AB384" s="28"/>
      <c r="AC384" s="28"/>
      <c r="AD384" s="28"/>
      <c r="AE384" s="28"/>
      <c r="AF384" s="28"/>
      <c r="AG384" s="28"/>
      <c r="AH384" s="28"/>
      <c r="AI384" s="28"/>
      <c r="AJ384" s="28"/>
      <c r="AK384" s="28"/>
      <c r="AL384" s="28"/>
      <c r="AM384" s="28"/>
      <c r="AN384" s="28"/>
      <c r="AO384" s="28"/>
      <c r="AP384" s="28"/>
      <c r="AQ384" s="28"/>
      <c r="AR384" s="28"/>
      <c r="AS384" s="28"/>
      <c r="AT384" s="28"/>
      <c r="AU384" s="28"/>
      <c r="AV384" s="28"/>
      <c r="AW384" s="28"/>
      <c r="AX384" s="28"/>
      <c r="AY384" s="28"/>
      <c r="AZ384" s="28"/>
      <c r="BA384" s="28"/>
      <c r="BB384" s="28"/>
      <c r="BC384" s="28"/>
      <c r="BD384" s="28"/>
      <c r="BE384" s="28"/>
      <c r="BF384" s="28"/>
      <c r="BG384" s="28"/>
      <c r="BH384" s="28"/>
      <c r="BI384" s="28"/>
      <c r="BJ384" s="28"/>
      <c r="BK384" s="28"/>
      <c r="BL384" s="28"/>
      <c r="BM384" s="28"/>
      <c r="BN384" s="28"/>
      <c r="BO384" s="28"/>
      <c r="BP384" s="28"/>
      <c r="BQ384" s="28"/>
      <c r="BR384" s="28"/>
      <c r="BS384" s="28"/>
      <c r="BT384" s="28"/>
      <c r="BU384" s="28"/>
      <c r="BV384" s="28"/>
      <c r="BW384" s="28"/>
      <c r="BX384" s="28"/>
      <c r="BY384" s="28"/>
      <c r="BZ384" s="28"/>
      <c r="CA384" s="28"/>
      <c r="CB384" s="28"/>
      <c r="CC384" s="28"/>
      <c r="CD384" s="28"/>
      <c r="CE384" s="28"/>
      <c r="CF384" s="28"/>
    </row>
    <row r="385" spans="1:84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8"/>
      <c r="AB385" s="28"/>
      <c r="AC385" s="28"/>
      <c r="AD385" s="28"/>
      <c r="AE385" s="28"/>
      <c r="AF385" s="28"/>
      <c r="AG385" s="28"/>
      <c r="AH385" s="28"/>
      <c r="AI385" s="28"/>
      <c r="AJ385" s="28"/>
      <c r="AK385" s="28"/>
      <c r="AL385" s="28"/>
      <c r="AM385" s="28"/>
      <c r="AN385" s="28"/>
      <c r="AO385" s="28"/>
      <c r="AP385" s="28"/>
      <c r="AQ385" s="28"/>
      <c r="AR385" s="28"/>
      <c r="AS385" s="28"/>
      <c r="AT385" s="28"/>
      <c r="AU385" s="28"/>
      <c r="AV385" s="28"/>
      <c r="AW385" s="28"/>
      <c r="AX385" s="28"/>
      <c r="AY385" s="28"/>
      <c r="AZ385" s="28"/>
      <c r="BA385" s="28"/>
      <c r="BB385" s="28"/>
      <c r="BC385" s="28"/>
      <c r="BD385" s="28"/>
      <c r="BE385" s="28"/>
      <c r="BF385" s="28"/>
      <c r="BG385" s="28"/>
      <c r="BH385" s="28"/>
      <c r="BI385" s="28"/>
      <c r="BJ385" s="28"/>
      <c r="BK385" s="28"/>
      <c r="BL385" s="28"/>
      <c r="BM385" s="28"/>
      <c r="BN385" s="28"/>
      <c r="BO385" s="28"/>
      <c r="BP385" s="28"/>
      <c r="BQ385" s="28"/>
      <c r="BR385" s="28"/>
      <c r="BS385" s="28"/>
      <c r="BT385" s="28"/>
      <c r="BU385" s="28"/>
      <c r="BV385" s="28"/>
      <c r="BW385" s="28"/>
      <c r="BX385" s="28"/>
      <c r="BY385" s="28"/>
      <c r="BZ385" s="28"/>
      <c r="CA385" s="28"/>
      <c r="CB385" s="28"/>
      <c r="CC385" s="28"/>
      <c r="CD385" s="28"/>
      <c r="CE385" s="28"/>
      <c r="CF385" s="28"/>
    </row>
    <row r="386" spans="1:84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8"/>
      <c r="AB386" s="28"/>
      <c r="AC386" s="28"/>
      <c r="AD386" s="28"/>
      <c r="AE386" s="28"/>
      <c r="AF386" s="28"/>
      <c r="AG386" s="28"/>
      <c r="AH386" s="28"/>
      <c r="AI386" s="28"/>
      <c r="AJ386" s="28"/>
      <c r="AK386" s="28"/>
      <c r="AL386" s="28"/>
      <c r="AM386" s="28"/>
      <c r="AN386" s="28"/>
      <c r="AO386" s="28"/>
      <c r="AP386" s="28"/>
      <c r="AQ386" s="28"/>
      <c r="AR386" s="28"/>
      <c r="AS386" s="28"/>
      <c r="AT386" s="28"/>
      <c r="AU386" s="28"/>
      <c r="AV386" s="28"/>
      <c r="AW386" s="28"/>
      <c r="AX386" s="28"/>
      <c r="AY386" s="28"/>
      <c r="AZ386" s="28"/>
      <c r="BA386" s="28"/>
      <c r="BB386" s="28"/>
      <c r="BC386" s="28"/>
      <c r="BD386" s="28"/>
      <c r="BE386" s="28"/>
      <c r="BF386" s="28"/>
      <c r="BG386" s="28"/>
      <c r="BH386" s="28"/>
      <c r="BI386" s="28"/>
      <c r="BJ386" s="28"/>
      <c r="BK386" s="28"/>
      <c r="BL386" s="28"/>
      <c r="BM386" s="28"/>
      <c r="BN386" s="28"/>
      <c r="BO386" s="28"/>
      <c r="BP386" s="28"/>
      <c r="BQ386" s="28"/>
      <c r="BR386" s="28"/>
      <c r="BS386" s="28"/>
      <c r="BT386" s="28"/>
      <c r="BU386" s="28"/>
      <c r="BV386" s="28"/>
      <c r="BW386" s="28"/>
      <c r="BX386" s="28"/>
      <c r="BY386" s="28"/>
      <c r="BZ386" s="28"/>
      <c r="CA386" s="28"/>
      <c r="CB386" s="28"/>
      <c r="CC386" s="28"/>
      <c r="CD386" s="28"/>
      <c r="CE386" s="28"/>
      <c r="CF386" s="28"/>
    </row>
    <row r="387" spans="1:84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8"/>
      <c r="AB387" s="28"/>
      <c r="AC387" s="28"/>
      <c r="AD387" s="28"/>
      <c r="AE387" s="28"/>
      <c r="AF387" s="28"/>
      <c r="AG387" s="28"/>
      <c r="AH387" s="28"/>
      <c r="AI387" s="28"/>
      <c r="AJ387" s="28"/>
      <c r="AK387" s="28"/>
      <c r="AL387" s="28"/>
      <c r="AM387" s="28"/>
      <c r="AN387" s="28"/>
      <c r="AO387" s="28"/>
      <c r="AP387" s="28"/>
      <c r="AQ387" s="28"/>
      <c r="AR387" s="28"/>
      <c r="AS387" s="28"/>
      <c r="AT387" s="28"/>
      <c r="AU387" s="28"/>
      <c r="AV387" s="28"/>
      <c r="AW387" s="28"/>
      <c r="AX387" s="28"/>
      <c r="AY387" s="28"/>
      <c r="AZ387" s="28"/>
      <c r="BA387" s="28"/>
      <c r="BB387" s="28"/>
      <c r="BC387" s="28"/>
      <c r="BD387" s="28"/>
      <c r="BE387" s="28"/>
      <c r="BF387" s="28"/>
      <c r="BG387" s="28"/>
      <c r="BH387" s="28"/>
      <c r="BI387" s="28"/>
      <c r="BJ387" s="28"/>
      <c r="BK387" s="28"/>
      <c r="BL387" s="28"/>
      <c r="BM387" s="28"/>
      <c r="BN387" s="28"/>
      <c r="BO387" s="28"/>
      <c r="BP387" s="28"/>
      <c r="BQ387" s="28"/>
      <c r="BR387" s="28"/>
      <c r="BS387" s="28"/>
      <c r="BT387" s="28"/>
      <c r="BU387" s="28"/>
      <c r="BV387" s="28"/>
      <c r="BW387" s="28"/>
      <c r="BX387" s="28"/>
      <c r="BY387" s="28"/>
      <c r="BZ387" s="28"/>
      <c r="CA387" s="28"/>
      <c r="CB387" s="28"/>
      <c r="CC387" s="28"/>
      <c r="CD387" s="28"/>
      <c r="CE387" s="28"/>
      <c r="CF387" s="28"/>
    </row>
    <row r="388" spans="1:84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8"/>
      <c r="AB388" s="28"/>
      <c r="AC388" s="28"/>
      <c r="AD388" s="28"/>
      <c r="AE388" s="28"/>
      <c r="AF388" s="28"/>
      <c r="AG388" s="28"/>
      <c r="AH388" s="28"/>
      <c r="AI388" s="28"/>
      <c r="AJ388" s="28"/>
      <c r="AK388" s="28"/>
      <c r="AL388" s="28"/>
      <c r="AM388" s="28"/>
      <c r="AN388" s="28"/>
      <c r="AO388" s="28"/>
      <c r="AP388" s="28"/>
      <c r="AQ388" s="28"/>
      <c r="AR388" s="28"/>
      <c r="AS388" s="28"/>
      <c r="AT388" s="28"/>
      <c r="AU388" s="28"/>
      <c r="AV388" s="28"/>
      <c r="AW388" s="28"/>
      <c r="AX388" s="28"/>
      <c r="AY388" s="28"/>
      <c r="AZ388" s="28"/>
      <c r="BA388" s="28"/>
      <c r="BB388" s="28"/>
      <c r="BC388" s="28"/>
      <c r="BD388" s="28"/>
      <c r="BE388" s="28"/>
      <c r="BF388" s="28"/>
      <c r="BG388" s="28"/>
      <c r="BH388" s="28"/>
      <c r="BI388" s="28"/>
      <c r="BJ388" s="28"/>
      <c r="BK388" s="28"/>
      <c r="BL388" s="28"/>
      <c r="BM388" s="28"/>
      <c r="BN388" s="28"/>
      <c r="BO388" s="28"/>
      <c r="BP388" s="28"/>
      <c r="BQ388" s="28"/>
      <c r="BR388" s="28"/>
      <c r="BS388" s="28"/>
      <c r="BT388" s="28"/>
      <c r="BU388" s="28"/>
      <c r="BV388" s="28"/>
      <c r="BW388" s="28"/>
      <c r="BX388" s="28"/>
      <c r="BY388" s="28"/>
      <c r="BZ388" s="28"/>
      <c r="CA388" s="28"/>
      <c r="CB388" s="28"/>
      <c r="CC388" s="28"/>
      <c r="CD388" s="28"/>
      <c r="CE388" s="28"/>
      <c r="CF388" s="28"/>
    </row>
    <row r="389" spans="1:84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8"/>
      <c r="AB389" s="28"/>
      <c r="AC389" s="28"/>
      <c r="AD389" s="28"/>
      <c r="AE389" s="28"/>
      <c r="AF389" s="28"/>
      <c r="AG389" s="28"/>
      <c r="AH389" s="28"/>
      <c r="AI389" s="28"/>
      <c r="AJ389" s="28"/>
      <c r="AK389" s="28"/>
      <c r="AL389" s="28"/>
      <c r="AM389" s="28"/>
      <c r="AN389" s="28"/>
      <c r="AO389" s="28"/>
      <c r="AP389" s="28"/>
      <c r="AQ389" s="28"/>
      <c r="AR389" s="28"/>
      <c r="AS389" s="28"/>
      <c r="AT389" s="28"/>
      <c r="AU389" s="28"/>
      <c r="AV389" s="28"/>
      <c r="AW389" s="28"/>
      <c r="AX389" s="28"/>
      <c r="AY389" s="28"/>
      <c r="AZ389" s="28"/>
      <c r="BA389" s="28"/>
      <c r="BB389" s="28"/>
      <c r="BC389" s="28"/>
      <c r="BD389" s="28"/>
      <c r="BE389" s="28"/>
      <c r="BF389" s="28"/>
      <c r="BG389" s="28"/>
      <c r="BH389" s="28"/>
      <c r="BI389" s="28"/>
      <c r="BJ389" s="28"/>
      <c r="BK389" s="28"/>
      <c r="BL389" s="28"/>
      <c r="BM389" s="28"/>
      <c r="BN389" s="28"/>
      <c r="BO389" s="28"/>
      <c r="BP389" s="28"/>
      <c r="BQ389" s="28"/>
      <c r="BR389" s="28"/>
      <c r="BS389" s="28"/>
      <c r="BT389" s="28"/>
      <c r="BU389" s="28"/>
      <c r="BV389" s="28"/>
      <c r="BW389" s="28"/>
      <c r="BX389" s="28"/>
      <c r="BY389" s="28"/>
      <c r="BZ389" s="28"/>
      <c r="CA389" s="28"/>
      <c r="CB389" s="28"/>
      <c r="CC389" s="28"/>
      <c r="CD389" s="28"/>
      <c r="CE389" s="28"/>
      <c r="CF389" s="28"/>
    </row>
    <row r="390" spans="1:84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8"/>
      <c r="AB390" s="28"/>
      <c r="AC390" s="28"/>
      <c r="AD390" s="28"/>
      <c r="AE390" s="28"/>
      <c r="AF390" s="28"/>
      <c r="AG390" s="28"/>
      <c r="AH390" s="28"/>
      <c r="AI390" s="28"/>
      <c r="AJ390" s="28"/>
      <c r="AK390" s="28"/>
      <c r="AL390" s="28"/>
      <c r="AM390" s="28"/>
      <c r="AN390" s="28"/>
      <c r="AO390" s="28"/>
      <c r="AP390" s="28"/>
      <c r="AQ390" s="28"/>
      <c r="AR390" s="28"/>
      <c r="AS390" s="28"/>
      <c r="AT390" s="28"/>
      <c r="AU390" s="28"/>
      <c r="AV390" s="28"/>
      <c r="AW390" s="28"/>
      <c r="AX390" s="28"/>
      <c r="AY390" s="28"/>
      <c r="AZ390" s="28"/>
      <c r="BA390" s="28"/>
      <c r="BB390" s="28"/>
      <c r="BC390" s="28"/>
      <c r="BD390" s="28"/>
      <c r="BE390" s="28"/>
      <c r="BF390" s="28"/>
      <c r="BG390" s="28"/>
      <c r="BH390" s="28"/>
      <c r="BI390" s="28"/>
      <c r="BJ390" s="28"/>
      <c r="BK390" s="28"/>
      <c r="BL390" s="28"/>
      <c r="BM390" s="28"/>
      <c r="BN390" s="28"/>
      <c r="BO390" s="28"/>
      <c r="BP390" s="28"/>
      <c r="BQ390" s="28"/>
      <c r="BR390" s="28"/>
      <c r="BS390" s="28"/>
      <c r="BT390" s="28"/>
      <c r="BU390" s="28"/>
      <c r="BV390" s="28"/>
      <c r="BW390" s="28"/>
      <c r="BX390" s="28"/>
      <c r="BY390" s="28"/>
      <c r="BZ390" s="28"/>
      <c r="CA390" s="28"/>
      <c r="CB390" s="28"/>
      <c r="CC390" s="28"/>
      <c r="CD390" s="28"/>
      <c r="CE390" s="28"/>
      <c r="CF390" s="28"/>
    </row>
    <row r="391" spans="1:84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8"/>
      <c r="AB391" s="28"/>
      <c r="AC391" s="28"/>
      <c r="AD391" s="28"/>
      <c r="AE391" s="28"/>
      <c r="AF391" s="28"/>
      <c r="AG391" s="28"/>
      <c r="AH391" s="28"/>
      <c r="AI391" s="28"/>
      <c r="AJ391" s="28"/>
      <c r="AK391" s="28"/>
      <c r="AL391" s="28"/>
      <c r="AM391" s="28"/>
      <c r="AN391" s="28"/>
      <c r="AO391" s="28"/>
      <c r="AP391" s="28"/>
      <c r="AQ391" s="28"/>
      <c r="AR391" s="28"/>
      <c r="AS391" s="28"/>
      <c r="AT391" s="28"/>
      <c r="AU391" s="28"/>
      <c r="AV391" s="28"/>
      <c r="AW391" s="28"/>
      <c r="AX391" s="28"/>
      <c r="AY391" s="28"/>
      <c r="AZ391" s="28"/>
      <c r="BA391" s="28"/>
      <c r="BB391" s="28"/>
      <c r="BC391" s="28"/>
      <c r="BD391" s="28"/>
      <c r="BE391" s="28"/>
      <c r="BF391" s="28"/>
      <c r="BG391" s="28"/>
      <c r="BH391" s="28"/>
      <c r="BI391" s="28"/>
      <c r="BJ391" s="28"/>
      <c r="BK391" s="28"/>
      <c r="BL391" s="28"/>
      <c r="BM391" s="28"/>
      <c r="BN391" s="28"/>
      <c r="BO391" s="28"/>
      <c r="BP391" s="28"/>
      <c r="BQ391" s="28"/>
      <c r="BR391" s="28"/>
      <c r="BS391" s="28"/>
      <c r="BT391" s="28"/>
      <c r="BU391" s="28"/>
      <c r="BV391" s="28"/>
      <c r="BW391" s="28"/>
      <c r="BX391" s="28"/>
      <c r="BY391" s="28"/>
      <c r="BZ391" s="28"/>
      <c r="CA391" s="28"/>
      <c r="CB391" s="28"/>
      <c r="CC391" s="28"/>
      <c r="CD391" s="28"/>
      <c r="CE391" s="28"/>
      <c r="CF391" s="28"/>
    </row>
    <row r="392" spans="1:84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8"/>
      <c r="AB392" s="28"/>
      <c r="AC392" s="28"/>
      <c r="AD392" s="28"/>
      <c r="AE392" s="28"/>
      <c r="AF392" s="28"/>
      <c r="AG392" s="28"/>
      <c r="AH392" s="28"/>
      <c r="AI392" s="28"/>
      <c r="AJ392" s="28"/>
      <c r="AK392" s="28"/>
      <c r="AL392" s="28"/>
      <c r="AM392" s="28"/>
      <c r="AN392" s="28"/>
      <c r="AO392" s="28"/>
      <c r="AP392" s="28"/>
      <c r="AQ392" s="28"/>
      <c r="AR392" s="28"/>
      <c r="AS392" s="28"/>
      <c r="AT392" s="28"/>
      <c r="AU392" s="28"/>
      <c r="AV392" s="28"/>
      <c r="AW392" s="28"/>
      <c r="AX392" s="28"/>
      <c r="AY392" s="28"/>
      <c r="AZ392" s="28"/>
      <c r="BA392" s="28"/>
      <c r="BB392" s="28"/>
      <c r="BC392" s="28"/>
      <c r="BD392" s="28"/>
      <c r="BE392" s="28"/>
      <c r="BF392" s="28"/>
      <c r="BG392" s="28"/>
      <c r="BH392" s="28"/>
      <c r="BI392" s="28"/>
      <c r="BJ392" s="28"/>
      <c r="BK392" s="28"/>
      <c r="BL392" s="28"/>
      <c r="BM392" s="28"/>
      <c r="BN392" s="28"/>
      <c r="BO392" s="28"/>
      <c r="BP392" s="28"/>
      <c r="BQ392" s="28"/>
      <c r="BR392" s="28"/>
      <c r="BS392" s="28"/>
      <c r="BT392" s="28"/>
      <c r="BU392" s="28"/>
      <c r="BV392" s="28"/>
      <c r="BW392" s="28"/>
      <c r="BX392" s="28"/>
      <c r="BY392" s="28"/>
      <c r="BZ392" s="28"/>
      <c r="CA392" s="28"/>
      <c r="CB392" s="28"/>
      <c r="CC392" s="28"/>
      <c r="CD392" s="28"/>
      <c r="CE392" s="28"/>
      <c r="CF392" s="28"/>
    </row>
    <row r="393" spans="1:84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8"/>
      <c r="AB393" s="28"/>
      <c r="AC393" s="28"/>
      <c r="AD393" s="28"/>
      <c r="AE393" s="28"/>
      <c r="AF393" s="28"/>
      <c r="AG393" s="28"/>
      <c r="AH393" s="28"/>
      <c r="AI393" s="28"/>
      <c r="AJ393" s="28"/>
      <c r="AK393" s="28"/>
      <c r="AL393" s="28"/>
      <c r="AM393" s="28"/>
      <c r="AN393" s="28"/>
      <c r="AO393" s="28"/>
      <c r="AP393" s="28"/>
      <c r="AQ393" s="28"/>
      <c r="AR393" s="28"/>
      <c r="AS393" s="28"/>
      <c r="AT393" s="28"/>
      <c r="AU393" s="28"/>
      <c r="AV393" s="28"/>
      <c r="AW393" s="28"/>
      <c r="AX393" s="28"/>
      <c r="AY393" s="28"/>
      <c r="AZ393" s="28"/>
      <c r="BA393" s="28"/>
      <c r="BB393" s="28"/>
      <c r="BC393" s="28"/>
      <c r="BD393" s="28"/>
      <c r="BE393" s="28"/>
      <c r="BF393" s="28"/>
      <c r="BG393" s="28"/>
      <c r="BH393" s="28"/>
      <c r="BI393" s="28"/>
      <c r="BJ393" s="28"/>
      <c r="BK393" s="28"/>
      <c r="BL393" s="28"/>
      <c r="BM393" s="28"/>
      <c r="BN393" s="28"/>
      <c r="BO393" s="28"/>
      <c r="BP393" s="28"/>
      <c r="BQ393" s="28"/>
      <c r="BR393" s="28"/>
      <c r="BS393" s="28"/>
      <c r="BT393" s="28"/>
      <c r="BU393" s="28"/>
      <c r="BV393" s="28"/>
      <c r="BW393" s="28"/>
      <c r="BX393" s="28"/>
      <c r="BY393" s="28"/>
      <c r="BZ393" s="28"/>
      <c r="CA393" s="28"/>
      <c r="CB393" s="28"/>
      <c r="CC393" s="28"/>
      <c r="CD393" s="28"/>
      <c r="CE393" s="28"/>
      <c r="CF393" s="28"/>
    </row>
    <row r="394" spans="1:84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8"/>
      <c r="AB394" s="28"/>
      <c r="AC394" s="28"/>
      <c r="AD394" s="28"/>
      <c r="AE394" s="28"/>
      <c r="AF394" s="28"/>
      <c r="AG394" s="28"/>
      <c r="AH394" s="28"/>
      <c r="AI394" s="28"/>
      <c r="AJ394" s="28"/>
      <c r="AK394" s="28"/>
      <c r="AL394" s="28"/>
      <c r="AM394" s="28"/>
      <c r="AN394" s="28"/>
      <c r="AO394" s="28"/>
      <c r="AP394" s="28"/>
      <c r="AQ394" s="28"/>
      <c r="AR394" s="28"/>
      <c r="AS394" s="28"/>
      <c r="AT394" s="28"/>
      <c r="AU394" s="28"/>
      <c r="AV394" s="28"/>
      <c r="AW394" s="28"/>
      <c r="AX394" s="28"/>
      <c r="AY394" s="28"/>
      <c r="AZ394" s="28"/>
      <c r="BA394" s="28"/>
      <c r="BB394" s="28"/>
      <c r="BC394" s="28"/>
      <c r="BD394" s="28"/>
      <c r="BE394" s="28"/>
      <c r="BF394" s="28"/>
      <c r="BG394" s="28"/>
      <c r="BH394" s="28"/>
      <c r="BI394" s="28"/>
      <c r="BJ394" s="28"/>
      <c r="BK394" s="28"/>
      <c r="BL394" s="28"/>
      <c r="BM394" s="28"/>
      <c r="BN394" s="28"/>
      <c r="BO394" s="28"/>
      <c r="BP394" s="28"/>
      <c r="BQ394" s="28"/>
      <c r="BR394" s="28"/>
      <c r="BS394" s="28"/>
      <c r="BT394" s="28"/>
      <c r="BU394" s="28"/>
      <c r="BV394" s="28"/>
      <c r="BW394" s="28"/>
      <c r="BX394" s="28"/>
      <c r="BY394" s="28"/>
      <c r="BZ394" s="28"/>
      <c r="CA394" s="28"/>
      <c r="CB394" s="28"/>
      <c r="CC394" s="28"/>
      <c r="CD394" s="28"/>
      <c r="CE394" s="28"/>
      <c r="CF394" s="28"/>
    </row>
    <row r="395" spans="1:84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8"/>
      <c r="AB395" s="28"/>
      <c r="AC395" s="28"/>
      <c r="AD395" s="28"/>
      <c r="AE395" s="28"/>
      <c r="AF395" s="28"/>
      <c r="AG395" s="28"/>
      <c r="AH395" s="28"/>
      <c r="AI395" s="28"/>
      <c r="AJ395" s="28"/>
      <c r="AK395" s="28"/>
      <c r="AL395" s="28"/>
      <c r="AM395" s="28"/>
      <c r="AN395" s="28"/>
      <c r="AO395" s="28"/>
      <c r="AP395" s="28"/>
      <c r="AQ395" s="28"/>
      <c r="AR395" s="28"/>
      <c r="AS395" s="28"/>
      <c r="AT395" s="28"/>
      <c r="AU395" s="28"/>
      <c r="AV395" s="28"/>
      <c r="AW395" s="28"/>
      <c r="AX395" s="28"/>
      <c r="AY395" s="28"/>
      <c r="AZ395" s="28"/>
      <c r="BA395" s="28"/>
      <c r="BB395" s="28"/>
      <c r="BC395" s="28"/>
      <c r="BD395" s="28"/>
      <c r="BE395" s="28"/>
      <c r="BF395" s="28"/>
      <c r="BG395" s="28"/>
      <c r="BH395" s="28"/>
      <c r="BI395" s="28"/>
      <c r="BJ395" s="28"/>
      <c r="BK395" s="28"/>
      <c r="BL395" s="28"/>
      <c r="BM395" s="28"/>
      <c r="BN395" s="28"/>
      <c r="BO395" s="28"/>
      <c r="BP395" s="28"/>
      <c r="BQ395" s="28"/>
      <c r="BR395" s="28"/>
      <c r="BS395" s="28"/>
      <c r="BT395" s="28"/>
      <c r="BU395" s="28"/>
      <c r="BV395" s="28"/>
      <c r="BW395" s="28"/>
      <c r="BX395" s="28"/>
      <c r="BY395" s="28"/>
      <c r="BZ395" s="28"/>
      <c r="CA395" s="28"/>
      <c r="CB395" s="28"/>
      <c r="CC395" s="28"/>
      <c r="CD395" s="28"/>
      <c r="CE395" s="28"/>
      <c r="CF395" s="28"/>
    </row>
    <row r="396" spans="1:84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8"/>
      <c r="AB396" s="28"/>
      <c r="AC396" s="28"/>
      <c r="AD396" s="28"/>
      <c r="AE396" s="28"/>
      <c r="AF396" s="28"/>
      <c r="AG396" s="28"/>
      <c r="AH396" s="28"/>
      <c r="AI396" s="28"/>
      <c r="AJ396" s="28"/>
      <c r="AK396" s="28"/>
      <c r="AL396" s="28"/>
      <c r="AM396" s="28"/>
      <c r="AN396" s="28"/>
      <c r="AO396" s="28"/>
      <c r="AP396" s="28"/>
      <c r="AQ396" s="28"/>
      <c r="AR396" s="28"/>
      <c r="AS396" s="28"/>
      <c r="AT396" s="28"/>
      <c r="AU396" s="28"/>
      <c r="AV396" s="28"/>
      <c r="AW396" s="28"/>
      <c r="AX396" s="28"/>
      <c r="AY396" s="28"/>
      <c r="AZ396" s="28"/>
      <c r="BA396" s="28"/>
      <c r="BB396" s="28"/>
      <c r="BC396" s="28"/>
      <c r="BD396" s="28"/>
      <c r="BE396" s="28"/>
      <c r="BF396" s="28"/>
      <c r="BG396" s="28"/>
      <c r="BH396" s="28"/>
      <c r="BI396" s="28"/>
      <c r="BJ396" s="28"/>
      <c r="BK396" s="28"/>
      <c r="BL396" s="28"/>
      <c r="BM396" s="28"/>
      <c r="BN396" s="28"/>
      <c r="BO396" s="28"/>
      <c r="BP396" s="28"/>
      <c r="BQ396" s="28"/>
      <c r="BR396" s="28"/>
      <c r="BS396" s="28"/>
      <c r="BT396" s="28"/>
      <c r="BU396" s="28"/>
      <c r="BV396" s="28"/>
      <c r="BW396" s="28"/>
      <c r="BX396" s="28"/>
      <c r="BY396" s="28"/>
      <c r="BZ396" s="28"/>
      <c r="CA396" s="28"/>
      <c r="CB396" s="28"/>
      <c r="CC396" s="28"/>
      <c r="CD396" s="28"/>
      <c r="CE396" s="28"/>
      <c r="CF396" s="28"/>
    </row>
    <row r="397" spans="1:84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8"/>
      <c r="AB397" s="28"/>
      <c r="AC397" s="28"/>
      <c r="AD397" s="28"/>
      <c r="AE397" s="28"/>
      <c r="AF397" s="28"/>
      <c r="AG397" s="28"/>
      <c r="AH397" s="28"/>
      <c r="AI397" s="28"/>
      <c r="AJ397" s="28"/>
      <c r="AK397" s="28"/>
      <c r="AL397" s="28"/>
      <c r="AM397" s="28"/>
      <c r="AN397" s="28"/>
      <c r="AO397" s="28"/>
      <c r="AP397" s="28"/>
      <c r="AQ397" s="28"/>
      <c r="AR397" s="28"/>
      <c r="AS397" s="28"/>
      <c r="AT397" s="28"/>
      <c r="AU397" s="28"/>
      <c r="AV397" s="28"/>
      <c r="AW397" s="28"/>
      <c r="AX397" s="28"/>
      <c r="AY397" s="28"/>
      <c r="AZ397" s="28"/>
      <c r="BA397" s="28"/>
      <c r="BB397" s="28"/>
      <c r="BC397" s="28"/>
      <c r="BD397" s="28"/>
      <c r="BE397" s="28"/>
      <c r="BF397" s="28"/>
      <c r="BG397" s="28"/>
      <c r="BH397" s="28"/>
      <c r="BI397" s="28"/>
      <c r="BJ397" s="28"/>
      <c r="BK397" s="28"/>
      <c r="BL397" s="28"/>
      <c r="BM397" s="28"/>
      <c r="BN397" s="28"/>
      <c r="BO397" s="28"/>
      <c r="BP397" s="28"/>
      <c r="BQ397" s="28"/>
      <c r="BR397" s="28"/>
      <c r="BS397" s="28"/>
      <c r="BT397" s="28"/>
      <c r="BU397" s="28"/>
      <c r="BV397" s="28"/>
      <c r="BW397" s="28"/>
      <c r="BX397" s="28"/>
      <c r="BY397" s="28"/>
      <c r="BZ397" s="28"/>
      <c r="CA397" s="28"/>
      <c r="CB397" s="28"/>
      <c r="CC397" s="28"/>
      <c r="CD397" s="28"/>
      <c r="CE397" s="28"/>
      <c r="CF397" s="28"/>
    </row>
    <row r="398" spans="1:84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8"/>
      <c r="AB398" s="28"/>
      <c r="AC398" s="28"/>
      <c r="AD398" s="28"/>
      <c r="AE398" s="28"/>
      <c r="AF398" s="28"/>
      <c r="AG398" s="28"/>
      <c r="AH398" s="28"/>
      <c r="AI398" s="28"/>
      <c r="AJ398" s="28"/>
      <c r="AK398" s="28"/>
      <c r="AL398" s="28"/>
      <c r="AM398" s="28"/>
      <c r="AN398" s="28"/>
      <c r="AO398" s="28"/>
      <c r="AP398" s="28"/>
      <c r="AQ398" s="28"/>
      <c r="AR398" s="28"/>
      <c r="AS398" s="28"/>
      <c r="AT398" s="28"/>
      <c r="AU398" s="28"/>
      <c r="AV398" s="28"/>
      <c r="AW398" s="28"/>
      <c r="AX398" s="28"/>
      <c r="AY398" s="28"/>
      <c r="AZ398" s="28"/>
      <c r="BA398" s="28"/>
      <c r="BB398" s="28"/>
      <c r="BC398" s="28"/>
      <c r="BD398" s="28"/>
      <c r="BE398" s="28"/>
      <c r="BF398" s="28"/>
      <c r="BG398" s="28"/>
      <c r="BH398" s="28"/>
      <c r="BI398" s="28"/>
      <c r="BJ398" s="28"/>
      <c r="BK398" s="28"/>
      <c r="BL398" s="28"/>
      <c r="BM398" s="28"/>
      <c r="BN398" s="28"/>
      <c r="BO398" s="28"/>
      <c r="BP398" s="28"/>
      <c r="BQ398" s="28"/>
      <c r="BR398" s="28"/>
      <c r="BS398" s="28"/>
      <c r="BT398" s="28"/>
      <c r="BU398" s="28"/>
      <c r="BV398" s="28"/>
      <c r="BW398" s="28"/>
      <c r="BX398" s="28"/>
      <c r="BY398" s="28"/>
      <c r="BZ398" s="28"/>
      <c r="CA398" s="28"/>
      <c r="CB398" s="28"/>
      <c r="CC398" s="28"/>
      <c r="CD398" s="28"/>
      <c r="CE398" s="28"/>
      <c r="CF398" s="28"/>
    </row>
    <row r="399" spans="1:84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8"/>
      <c r="AB399" s="28"/>
      <c r="AC399" s="28"/>
      <c r="AD399" s="28"/>
      <c r="AE399" s="28"/>
      <c r="AF399" s="28"/>
      <c r="AG399" s="28"/>
      <c r="AH399" s="28"/>
      <c r="AI399" s="28"/>
      <c r="AJ399" s="28"/>
      <c r="AK399" s="28"/>
      <c r="AL399" s="28"/>
      <c r="AM399" s="28"/>
      <c r="AN399" s="28"/>
      <c r="AO399" s="28"/>
      <c r="AP399" s="28"/>
      <c r="AQ399" s="28"/>
      <c r="AR399" s="28"/>
      <c r="AS399" s="28"/>
      <c r="AT399" s="28"/>
      <c r="AU399" s="28"/>
      <c r="AV399" s="28"/>
      <c r="AW399" s="28"/>
      <c r="AX399" s="28"/>
      <c r="AY399" s="28"/>
      <c r="AZ399" s="28"/>
      <c r="BA399" s="28"/>
      <c r="BB399" s="28"/>
      <c r="BC399" s="28"/>
      <c r="BD399" s="28"/>
      <c r="BE399" s="28"/>
      <c r="BF399" s="28"/>
      <c r="BG399" s="28"/>
      <c r="BH399" s="28"/>
      <c r="BI399" s="28"/>
      <c r="BJ399" s="28"/>
      <c r="BK399" s="28"/>
      <c r="BL399" s="28"/>
      <c r="BM399" s="28"/>
      <c r="BN399" s="28"/>
      <c r="BO399" s="28"/>
      <c r="BP399" s="28"/>
      <c r="BQ399" s="28"/>
      <c r="BR399" s="28"/>
      <c r="BS399" s="28"/>
      <c r="BT399" s="28"/>
      <c r="BU399" s="28"/>
      <c r="BV399" s="28"/>
      <c r="BW399" s="28"/>
      <c r="BX399" s="28"/>
      <c r="BY399" s="28"/>
      <c r="BZ399" s="28"/>
      <c r="CA399" s="28"/>
      <c r="CB399" s="28"/>
      <c r="CC399" s="28"/>
      <c r="CD399" s="28"/>
      <c r="CE399" s="28"/>
      <c r="CF399" s="28"/>
    </row>
    <row r="400" spans="1:84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8"/>
      <c r="AB400" s="28"/>
      <c r="AC400" s="28"/>
      <c r="AD400" s="28"/>
      <c r="AE400" s="28"/>
      <c r="AF400" s="28"/>
      <c r="AG400" s="28"/>
      <c r="AH400" s="28"/>
      <c r="AI400" s="28"/>
      <c r="AJ400" s="28"/>
      <c r="AK400" s="28"/>
      <c r="AL400" s="28"/>
      <c r="AM400" s="28"/>
      <c r="AN400" s="28"/>
      <c r="AO400" s="28"/>
      <c r="AP400" s="28"/>
      <c r="AQ400" s="28"/>
      <c r="AR400" s="28"/>
      <c r="AS400" s="28"/>
      <c r="AT400" s="28"/>
      <c r="AU400" s="28"/>
      <c r="AV400" s="28"/>
      <c r="AW400" s="28"/>
      <c r="AX400" s="28"/>
      <c r="AY400" s="28"/>
      <c r="AZ400" s="28"/>
      <c r="BA400" s="28"/>
      <c r="BB400" s="28"/>
      <c r="BC400" s="28"/>
      <c r="BD400" s="28"/>
      <c r="BE400" s="28"/>
      <c r="BF400" s="28"/>
      <c r="BG400" s="28"/>
      <c r="BH400" s="28"/>
      <c r="BI400" s="28"/>
      <c r="BJ400" s="28"/>
      <c r="BK400" s="28"/>
      <c r="BL400" s="28"/>
      <c r="BM400" s="28"/>
      <c r="BN400" s="28"/>
      <c r="BO400" s="28"/>
      <c r="BP400" s="28"/>
      <c r="BQ400" s="28"/>
      <c r="BR400" s="28"/>
      <c r="BS400" s="28"/>
      <c r="BT400" s="28"/>
      <c r="BU400" s="28"/>
      <c r="BV400" s="28"/>
      <c r="BW400" s="28"/>
      <c r="BX400" s="28"/>
      <c r="BY400" s="28"/>
      <c r="BZ400" s="28"/>
      <c r="CA400" s="28"/>
      <c r="CB400" s="28"/>
      <c r="CC400" s="28"/>
      <c r="CD400" s="28"/>
      <c r="CE400" s="28"/>
      <c r="CF400" s="28"/>
    </row>
    <row r="401" spans="1:84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8"/>
      <c r="AB401" s="28"/>
      <c r="AC401" s="28"/>
      <c r="AD401" s="28"/>
      <c r="AE401" s="28"/>
      <c r="AF401" s="28"/>
      <c r="AG401" s="28"/>
      <c r="AH401" s="28"/>
      <c r="AI401" s="28"/>
      <c r="AJ401" s="28"/>
      <c r="AK401" s="28"/>
      <c r="AL401" s="28"/>
      <c r="AM401" s="28"/>
      <c r="AN401" s="28"/>
      <c r="AO401" s="28"/>
      <c r="AP401" s="28"/>
      <c r="AQ401" s="28"/>
      <c r="AR401" s="28"/>
      <c r="AS401" s="28"/>
      <c r="AT401" s="28"/>
      <c r="AU401" s="28"/>
      <c r="AV401" s="28"/>
      <c r="AW401" s="28"/>
      <c r="AX401" s="28"/>
      <c r="AY401" s="28"/>
      <c r="AZ401" s="28"/>
      <c r="BA401" s="28"/>
      <c r="BB401" s="28"/>
      <c r="BC401" s="28"/>
      <c r="BD401" s="28"/>
      <c r="BE401" s="28"/>
      <c r="BF401" s="28"/>
      <c r="BG401" s="28"/>
      <c r="BH401" s="28"/>
      <c r="BI401" s="28"/>
      <c r="BJ401" s="28"/>
      <c r="BK401" s="28"/>
      <c r="BL401" s="28"/>
      <c r="BM401" s="28"/>
      <c r="BN401" s="28"/>
      <c r="BO401" s="28"/>
      <c r="BP401" s="28"/>
      <c r="BQ401" s="28"/>
      <c r="BR401" s="28"/>
      <c r="BS401" s="28"/>
      <c r="BT401" s="28"/>
      <c r="BU401" s="28"/>
      <c r="BV401" s="28"/>
      <c r="BW401" s="28"/>
      <c r="BX401" s="28"/>
      <c r="BY401" s="28"/>
      <c r="BZ401" s="28"/>
      <c r="CA401" s="28"/>
      <c r="CB401" s="28"/>
      <c r="CC401" s="28"/>
      <c r="CD401" s="28"/>
      <c r="CE401" s="28"/>
      <c r="CF401" s="28"/>
    </row>
    <row r="402" spans="1:84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8"/>
      <c r="AB402" s="28"/>
      <c r="AC402" s="28"/>
      <c r="AD402" s="28"/>
      <c r="AE402" s="28"/>
      <c r="AF402" s="28"/>
      <c r="AG402" s="28"/>
      <c r="AH402" s="28"/>
      <c r="AI402" s="28"/>
      <c r="AJ402" s="28"/>
      <c r="AK402" s="28"/>
      <c r="AL402" s="28"/>
      <c r="AM402" s="28"/>
      <c r="AN402" s="28"/>
      <c r="AO402" s="28"/>
      <c r="AP402" s="28"/>
      <c r="AQ402" s="28"/>
      <c r="AR402" s="28"/>
      <c r="AS402" s="28"/>
      <c r="AT402" s="28"/>
      <c r="AU402" s="28"/>
      <c r="AV402" s="28"/>
      <c r="AW402" s="28"/>
      <c r="AX402" s="28"/>
      <c r="AY402" s="28"/>
      <c r="AZ402" s="28"/>
      <c r="BA402" s="28"/>
      <c r="BB402" s="28"/>
      <c r="BC402" s="28"/>
      <c r="BD402" s="28"/>
      <c r="BE402" s="28"/>
      <c r="BF402" s="28"/>
      <c r="BG402" s="28"/>
      <c r="BH402" s="28"/>
      <c r="BI402" s="28"/>
      <c r="BJ402" s="28"/>
      <c r="BK402" s="28"/>
      <c r="BL402" s="28"/>
      <c r="BM402" s="28"/>
      <c r="BN402" s="28"/>
      <c r="BO402" s="28"/>
      <c r="BP402" s="28"/>
      <c r="BQ402" s="28"/>
      <c r="BR402" s="28"/>
      <c r="BS402" s="28"/>
      <c r="BT402" s="28"/>
      <c r="BU402" s="28"/>
      <c r="BV402" s="28"/>
      <c r="BW402" s="28"/>
      <c r="BX402" s="28"/>
      <c r="BY402" s="28"/>
      <c r="BZ402" s="28"/>
      <c r="CA402" s="28"/>
      <c r="CB402" s="28"/>
      <c r="CC402" s="28"/>
      <c r="CD402" s="28"/>
      <c r="CE402" s="28"/>
      <c r="CF402" s="28"/>
    </row>
    <row r="403" spans="1:84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  <c r="Y403" s="28"/>
      <c r="Z403" s="28"/>
      <c r="AA403" s="28"/>
      <c r="AB403" s="28"/>
      <c r="AC403" s="28"/>
      <c r="AD403" s="28"/>
      <c r="AE403" s="28"/>
      <c r="AF403" s="28"/>
      <c r="AG403" s="28"/>
      <c r="AH403" s="28"/>
      <c r="AI403" s="28"/>
      <c r="AJ403" s="28"/>
      <c r="AK403" s="28"/>
      <c r="AL403" s="28"/>
      <c r="AM403" s="28"/>
      <c r="AN403" s="28"/>
      <c r="AO403" s="28"/>
      <c r="AP403" s="28"/>
      <c r="AQ403" s="28"/>
      <c r="AR403" s="28"/>
      <c r="AS403" s="28"/>
      <c r="AT403" s="28"/>
      <c r="AU403" s="28"/>
      <c r="AV403" s="28"/>
      <c r="AW403" s="28"/>
      <c r="AX403" s="28"/>
      <c r="AY403" s="28"/>
      <c r="AZ403" s="28"/>
      <c r="BA403" s="28"/>
      <c r="BB403" s="28"/>
      <c r="BC403" s="28"/>
      <c r="BD403" s="28"/>
      <c r="BE403" s="28"/>
      <c r="BF403" s="28"/>
      <c r="BG403" s="28"/>
      <c r="BH403" s="28"/>
      <c r="BI403" s="28"/>
      <c r="BJ403" s="28"/>
      <c r="BK403" s="28"/>
      <c r="BL403" s="28"/>
      <c r="BM403" s="28"/>
      <c r="BN403" s="28"/>
      <c r="BO403" s="28"/>
      <c r="BP403" s="28"/>
      <c r="BQ403" s="28"/>
      <c r="BR403" s="28"/>
      <c r="BS403" s="28"/>
      <c r="BT403" s="28"/>
      <c r="BU403" s="28"/>
      <c r="BV403" s="28"/>
      <c r="BW403" s="28"/>
      <c r="BX403" s="28"/>
      <c r="BY403" s="28"/>
      <c r="BZ403" s="28"/>
      <c r="CA403" s="28"/>
      <c r="CB403" s="28"/>
      <c r="CC403" s="28"/>
      <c r="CD403" s="28"/>
      <c r="CE403" s="28"/>
      <c r="CF403" s="28"/>
    </row>
    <row r="404" spans="1:84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  <c r="Y404" s="28"/>
      <c r="Z404" s="28"/>
      <c r="AA404" s="28"/>
      <c r="AB404" s="28"/>
      <c r="AC404" s="28"/>
      <c r="AD404" s="28"/>
      <c r="AE404" s="28"/>
      <c r="AF404" s="28"/>
      <c r="AG404" s="28"/>
      <c r="AH404" s="28"/>
      <c r="AI404" s="28"/>
      <c r="AJ404" s="28"/>
      <c r="AK404" s="28"/>
      <c r="AL404" s="28"/>
      <c r="AM404" s="28"/>
      <c r="AN404" s="28"/>
      <c r="AO404" s="28"/>
      <c r="AP404" s="28"/>
      <c r="AQ404" s="28"/>
      <c r="AR404" s="28"/>
      <c r="AS404" s="28"/>
      <c r="AT404" s="28"/>
      <c r="AU404" s="28"/>
      <c r="AV404" s="28"/>
      <c r="AW404" s="28"/>
      <c r="AX404" s="28"/>
      <c r="AY404" s="28"/>
      <c r="AZ404" s="28"/>
      <c r="BA404" s="28"/>
      <c r="BB404" s="28"/>
      <c r="BC404" s="28"/>
      <c r="BD404" s="28"/>
      <c r="BE404" s="28"/>
      <c r="BF404" s="28"/>
      <c r="BG404" s="28"/>
      <c r="BH404" s="28"/>
      <c r="BI404" s="28"/>
      <c r="BJ404" s="28"/>
      <c r="BK404" s="28"/>
      <c r="BL404" s="28"/>
      <c r="BM404" s="28"/>
      <c r="BN404" s="28"/>
      <c r="BO404" s="28"/>
      <c r="BP404" s="28"/>
      <c r="BQ404" s="28"/>
      <c r="BR404" s="28"/>
      <c r="BS404" s="28"/>
      <c r="BT404" s="28"/>
      <c r="BU404" s="28"/>
      <c r="BV404" s="28"/>
      <c r="BW404" s="28"/>
      <c r="BX404" s="28"/>
      <c r="BY404" s="28"/>
      <c r="BZ404" s="28"/>
      <c r="CA404" s="28"/>
      <c r="CB404" s="28"/>
      <c r="CC404" s="28"/>
      <c r="CD404" s="28"/>
      <c r="CE404" s="28"/>
      <c r="CF404" s="28"/>
    </row>
    <row r="405" spans="1:84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  <c r="Y405" s="28"/>
      <c r="Z405" s="28"/>
      <c r="AA405" s="28"/>
      <c r="AB405" s="28"/>
      <c r="AC405" s="28"/>
      <c r="AD405" s="28"/>
      <c r="AE405" s="28"/>
      <c r="AF405" s="28"/>
      <c r="AG405" s="28"/>
      <c r="AH405" s="28"/>
      <c r="AI405" s="28"/>
      <c r="AJ405" s="28"/>
      <c r="AK405" s="28"/>
      <c r="AL405" s="28"/>
      <c r="AM405" s="28"/>
      <c r="AN405" s="28"/>
      <c r="AO405" s="28"/>
      <c r="AP405" s="28"/>
      <c r="AQ405" s="28"/>
      <c r="AR405" s="28"/>
      <c r="AS405" s="28"/>
      <c r="AT405" s="28"/>
      <c r="AU405" s="28"/>
      <c r="AV405" s="28"/>
      <c r="AW405" s="28"/>
      <c r="AX405" s="28"/>
      <c r="AY405" s="28"/>
      <c r="AZ405" s="28"/>
      <c r="BA405" s="28"/>
      <c r="BB405" s="28"/>
      <c r="BC405" s="28"/>
      <c r="BD405" s="28"/>
      <c r="BE405" s="28"/>
      <c r="BF405" s="28"/>
      <c r="BG405" s="28"/>
      <c r="BH405" s="28"/>
      <c r="BI405" s="28"/>
      <c r="BJ405" s="28"/>
      <c r="BK405" s="28"/>
      <c r="BL405" s="28"/>
      <c r="BM405" s="28"/>
      <c r="BN405" s="28"/>
      <c r="BO405" s="28"/>
      <c r="BP405" s="28"/>
      <c r="BQ405" s="28"/>
      <c r="BR405" s="28"/>
      <c r="BS405" s="28"/>
      <c r="BT405" s="28"/>
      <c r="BU405" s="28"/>
      <c r="BV405" s="28"/>
      <c r="BW405" s="28"/>
      <c r="BX405" s="28"/>
      <c r="BY405" s="28"/>
      <c r="BZ405" s="28"/>
      <c r="CA405" s="28"/>
      <c r="CB405" s="28"/>
      <c r="CC405" s="28"/>
      <c r="CD405" s="28"/>
      <c r="CE405" s="28"/>
      <c r="CF405" s="28"/>
    </row>
    <row r="406" spans="1:84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  <c r="Y406" s="28"/>
      <c r="Z406" s="28"/>
      <c r="AA406" s="28"/>
      <c r="AB406" s="28"/>
      <c r="AC406" s="28"/>
      <c r="AD406" s="28"/>
      <c r="AE406" s="28"/>
      <c r="AF406" s="28"/>
      <c r="AG406" s="28"/>
      <c r="AH406" s="28"/>
      <c r="AI406" s="28"/>
      <c r="AJ406" s="28"/>
      <c r="AK406" s="28"/>
      <c r="AL406" s="28"/>
      <c r="AM406" s="28"/>
      <c r="AN406" s="28"/>
      <c r="AO406" s="28"/>
      <c r="AP406" s="28"/>
      <c r="AQ406" s="28"/>
      <c r="AR406" s="28"/>
      <c r="AS406" s="28"/>
      <c r="AT406" s="28"/>
      <c r="AU406" s="28"/>
      <c r="AV406" s="28"/>
      <c r="AW406" s="28"/>
      <c r="AX406" s="28"/>
      <c r="AY406" s="28"/>
      <c r="AZ406" s="28"/>
      <c r="BA406" s="28"/>
      <c r="BB406" s="28"/>
      <c r="BC406" s="28"/>
      <c r="BD406" s="28"/>
      <c r="BE406" s="28"/>
      <c r="BF406" s="28"/>
      <c r="BG406" s="28"/>
      <c r="BH406" s="28"/>
      <c r="BI406" s="28"/>
      <c r="BJ406" s="28"/>
      <c r="BK406" s="28"/>
      <c r="BL406" s="28"/>
      <c r="BM406" s="28"/>
      <c r="BN406" s="28"/>
      <c r="BO406" s="28"/>
      <c r="BP406" s="28"/>
      <c r="BQ406" s="28"/>
      <c r="BR406" s="28"/>
      <c r="BS406" s="28"/>
      <c r="BT406" s="28"/>
      <c r="BU406" s="28"/>
      <c r="BV406" s="28"/>
      <c r="BW406" s="28"/>
      <c r="BX406" s="28"/>
      <c r="BY406" s="28"/>
      <c r="BZ406" s="28"/>
      <c r="CA406" s="28"/>
      <c r="CB406" s="28"/>
      <c r="CC406" s="28"/>
      <c r="CD406" s="28"/>
      <c r="CE406" s="28"/>
      <c r="CF406" s="28"/>
    </row>
    <row r="407" spans="1:84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  <c r="Y407" s="28"/>
      <c r="Z407" s="28"/>
      <c r="AA407" s="28"/>
      <c r="AB407" s="28"/>
      <c r="AC407" s="28"/>
      <c r="AD407" s="28"/>
      <c r="AE407" s="28"/>
      <c r="AF407" s="28"/>
      <c r="AG407" s="28"/>
      <c r="AH407" s="28"/>
      <c r="AI407" s="28"/>
      <c r="AJ407" s="28"/>
      <c r="AK407" s="28"/>
      <c r="AL407" s="28"/>
      <c r="AM407" s="28"/>
      <c r="AN407" s="28"/>
      <c r="AO407" s="28"/>
      <c r="AP407" s="28"/>
      <c r="AQ407" s="28"/>
      <c r="AR407" s="28"/>
      <c r="AS407" s="28"/>
      <c r="AT407" s="28"/>
      <c r="AU407" s="28"/>
      <c r="AV407" s="28"/>
      <c r="AW407" s="28"/>
      <c r="AX407" s="28"/>
      <c r="AY407" s="28"/>
      <c r="AZ407" s="28"/>
      <c r="BA407" s="28"/>
      <c r="BB407" s="28"/>
      <c r="BC407" s="28"/>
      <c r="BD407" s="28"/>
      <c r="BE407" s="28"/>
      <c r="BF407" s="28"/>
      <c r="BG407" s="28"/>
      <c r="BH407" s="28"/>
      <c r="BI407" s="28"/>
      <c r="BJ407" s="28"/>
      <c r="BK407" s="28"/>
      <c r="BL407" s="28"/>
      <c r="BM407" s="28"/>
      <c r="BN407" s="28"/>
      <c r="BO407" s="28"/>
      <c r="BP407" s="28"/>
      <c r="BQ407" s="28"/>
      <c r="BR407" s="28"/>
      <c r="BS407" s="28"/>
      <c r="BT407" s="28"/>
      <c r="BU407" s="28"/>
      <c r="BV407" s="28"/>
      <c r="BW407" s="28"/>
      <c r="BX407" s="28"/>
      <c r="BY407" s="28"/>
      <c r="BZ407" s="28"/>
      <c r="CA407" s="28"/>
      <c r="CB407" s="28"/>
      <c r="CC407" s="28"/>
      <c r="CD407" s="28"/>
      <c r="CE407" s="28"/>
      <c r="CF407" s="28"/>
    </row>
    <row r="408" spans="1:84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  <c r="Y408" s="28"/>
      <c r="Z408" s="28"/>
      <c r="AA408" s="28"/>
      <c r="AB408" s="28"/>
      <c r="AC408" s="28"/>
      <c r="AD408" s="28"/>
      <c r="AE408" s="28"/>
      <c r="AF408" s="28"/>
      <c r="AG408" s="28"/>
      <c r="AH408" s="28"/>
      <c r="AI408" s="28"/>
      <c r="AJ408" s="28"/>
      <c r="AK408" s="28"/>
      <c r="AL408" s="28"/>
      <c r="AM408" s="28"/>
      <c r="AN408" s="28"/>
      <c r="AO408" s="28"/>
      <c r="AP408" s="28"/>
      <c r="AQ408" s="28"/>
      <c r="AR408" s="28"/>
      <c r="AS408" s="28"/>
      <c r="AT408" s="28"/>
      <c r="AU408" s="28"/>
      <c r="AV408" s="28"/>
      <c r="AW408" s="28"/>
      <c r="AX408" s="28"/>
      <c r="AY408" s="28"/>
      <c r="AZ408" s="28"/>
      <c r="BA408" s="28"/>
      <c r="BB408" s="28"/>
      <c r="BC408" s="28"/>
      <c r="BD408" s="28"/>
      <c r="BE408" s="28"/>
      <c r="BF408" s="28"/>
      <c r="BG408" s="28"/>
      <c r="BH408" s="28"/>
      <c r="BI408" s="28"/>
      <c r="BJ408" s="28"/>
      <c r="BK408" s="28"/>
      <c r="BL408" s="28"/>
      <c r="BM408" s="28"/>
      <c r="BN408" s="28"/>
      <c r="BO408" s="28"/>
      <c r="BP408" s="28"/>
      <c r="BQ408" s="28"/>
      <c r="BR408" s="28"/>
      <c r="BS408" s="28"/>
      <c r="BT408" s="28"/>
      <c r="BU408" s="28"/>
      <c r="BV408" s="28"/>
      <c r="BW408" s="28"/>
      <c r="BX408" s="28"/>
      <c r="BY408" s="28"/>
      <c r="BZ408" s="28"/>
      <c r="CA408" s="28"/>
      <c r="CB408" s="28"/>
      <c r="CC408" s="28"/>
      <c r="CD408" s="28"/>
      <c r="CE408" s="28"/>
      <c r="CF408" s="28"/>
    </row>
    <row r="409" spans="1:84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28"/>
      <c r="AH409" s="28"/>
      <c r="AI409" s="28"/>
      <c r="AJ409" s="28"/>
      <c r="AK409" s="28"/>
      <c r="AL409" s="28"/>
      <c r="AM409" s="28"/>
      <c r="AN409" s="28"/>
      <c r="AO409" s="28"/>
      <c r="AP409" s="28"/>
      <c r="AQ409" s="28"/>
      <c r="AR409" s="28"/>
      <c r="AS409" s="28"/>
      <c r="AT409" s="28"/>
      <c r="AU409" s="28"/>
      <c r="AV409" s="28"/>
      <c r="AW409" s="28"/>
      <c r="AX409" s="28"/>
      <c r="AY409" s="28"/>
      <c r="AZ409" s="28"/>
      <c r="BA409" s="28"/>
      <c r="BB409" s="28"/>
      <c r="BC409" s="28"/>
      <c r="BD409" s="28"/>
      <c r="BE409" s="28"/>
      <c r="BF409" s="28"/>
      <c r="BG409" s="28"/>
      <c r="BH409" s="28"/>
      <c r="BI409" s="28"/>
      <c r="BJ409" s="28"/>
      <c r="BK409" s="28"/>
      <c r="BL409" s="28"/>
      <c r="BM409" s="28"/>
      <c r="BN409" s="28"/>
      <c r="BO409" s="28"/>
      <c r="BP409" s="28"/>
      <c r="BQ409" s="28"/>
      <c r="BR409" s="28"/>
      <c r="BS409" s="28"/>
      <c r="BT409" s="28"/>
      <c r="BU409" s="28"/>
      <c r="BV409" s="28"/>
      <c r="BW409" s="28"/>
      <c r="BX409" s="28"/>
      <c r="BY409" s="28"/>
      <c r="BZ409" s="28"/>
      <c r="CA409" s="28"/>
      <c r="CB409" s="28"/>
      <c r="CC409" s="28"/>
      <c r="CD409" s="28"/>
      <c r="CE409" s="28"/>
      <c r="CF409" s="28"/>
    </row>
    <row r="410" spans="1:84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  <c r="Y410" s="28"/>
      <c r="Z410" s="28"/>
      <c r="AA410" s="28"/>
      <c r="AB410" s="28"/>
      <c r="AC410" s="28"/>
      <c r="AD410" s="28"/>
      <c r="AE410" s="28"/>
      <c r="AF410" s="28"/>
      <c r="AG410" s="28"/>
      <c r="AH410" s="28"/>
      <c r="AI410" s="28"/>
      <c r="AJ410" s="28"/>
      <c r="AK410" s="28"/>
      <c r="AL410" s="28"/>
      <c r="AM410" s="28"/>
      <c r="AN410" s="28"/>
      <c r="AO410" s="28"/>
      <c r="AP410" s="28"/>
      <c r="AQ410" s="28"/>
      <c r="AR410" s="28"/>
      <c r="AS410" s="28"/>
      <c r="AT410" s="28"/>
      <c r="AU410" s="28"/>
      <c r="AV410" s="28"/>
      <c r="AW410" s="28"/>
      <c r="AX410" s="28"/>
      <c r="AY410" s="28"/>
      <c r="AZ410" s="28"/>
      <c r="BA410" s="28"/>
      <c r="BB410" s="28"/>
      <c r="BC410" s="28"/>
      <c r="BD410" s="28"/>
      <c r="BE410" s="28"/>
      <c r="BF410" s="28"/>
      <c r="BG410" s="28"/>
      <c r="BH410" s="28"/>
      <c r="BI410" s="28"/>
      <c r="BJ410" s="28"/>
      <c r="BK410" s="28"/>
      <c r="BL410" s="28"/>
      <c r="BM410" s="28"/>
      <c r="BN410" s="28"/>
      <c r="BO410" s="28"/>
      <c r="BP410" s="28"/>
      <c r="BQ410" s="28"/>
      <c r="BR410" s="28"/>
      <c r="BS410" s="28"/>
      <c r="BT410" s="28"/>
      <c r="BU410" s="28"/>
      <c r="BV410" s="28"/>
      <c r="BW410" s="28"/>
      <c r="BX410" s="28"/>
      <c r="BY410" s="28"/>
      <c r="BZ410" s="28"/>
      <c r="CA410" s="28"/>
      <c r="CB410" s="28"/>
      <c r="CC410" s="28"/>
      <c r="CD410" s="28"/>
      <c r="CE410" s="28"/>
      <c r="CF410" s="28"/>
    </row>
    <row r="411" spans="1:84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28"/>
      <c r="AC411" s="28"/>
      <c r="AD411" s="28"/>
      <c r="AE411" s="28"/>
      <c r="AF411" s="28"/>
      <c r="AG411" s="28"/>
      <c r="AH411" s="28"/>
      <c r="AI411" s="28"/>
      <c r="AJ411" s="28"/>
      <c r="AK411" s="28"/>
      <c r="AL411" s="28"/>
      <c r="AM411" s="28"/>
      <c r="AN411" s="28"/>
      <c r="AO411" s="28"/>
      <c r="AP411" s="28"/>
      <c r="AQ411" s="28"/>
      <c r="AR411" s="28"/>
      <c r="AS411" s="28"/>
      <c r="AT411" s="28"/>
      <c r="AU411" s="28"/>
      <c r="AV411" s="28"/>
      <c r="AW411" s="28"/>
      <c r="AX411" s="28"/>
      <c r="AY411" s="28"/>
      <c r="AZ411" s="28"/>
      <c r="BA411" s="28"/>
      <c r="BB411" s="28"/>
      <c r="BC411" s="28"/>
      <c r="BD411" s="28"/>
      <c r="BE411" s="28"/>
      <c r="BF411" s="28"/>
      <c r="BG411" s="28"/>
      <c r="BH411" s="28"/>
      <c r="BI411" s="28"/>
      <c r="BJ411" s="28"/>
      <c r="BK411" s="28"/>
      <c r="BL411" s="28"/>
      <c r="BM411" s="28"/>
      <c r="BN411" s="28"/>
      <c r="BO411" s="28"/>
      <c r="BP411" s="28"/>
      <c r="BQ411" s="28"/>
      <c r="BR411" s="28"/>
      <c r="BS411" s="28"/>
      <c r="BT411" s="28"/>
      <c r="BU411" s="28"/>
      <c r="BV411" s="28"/>
      <c r="BW411" s="28"/>
      <c r="BX411" s="28"/>
      <c r="BY411" s="28"/>
      <c r="BZ411" s="28"/>
      <c r="CA411" s="28"/>
      <c r="CB411" s="28"/>
      <c r="CC411" s="28"/>
      <c r="CD411" s="28"/>
      <c r="CE411" s="28"/>
      <c r="CF411" s="28"/>
    </row>
    <row r="412" spans="1:84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  <c r="Y412" s="28"/>
      <c r="Z412" s="28"/>
      <c r="AA412" s="28"/>
      <c r="AB412" s="28"/>
      <c r="AC412" s="28"/>
      <c r="AD412" s="28"/>
      <c r="AE412" s="28"/>
      <c r="AF412" s="28"/>
      <c r="AG412" s="28"/>
      <c r="AH412" s="28"/>
      <c r="AI412" s="28"/>
      <c r="AJ412" s="28"/>
      <c r="AK412" s="28"/>
      <c r="AL412" s="28"/>
      <c r="AM412" s="28"/>
      <c r="AN412" s="28"/>
      <c r="AO412" s="28"/>
      <c r="AP412" s="28"/>
      <c r="AQ412" s="28"/>
      <c r="AR412" s="28"/>
      <c r="AS412" s="28"/>
      <c r="AT412" s="28"/>
      <c r="AU412" s="28"/>
      <c r="AV412" s="28"/>
      <c r="AW412" s="28"/>
      <c r="AX412" s="28"/>
      <c r="AY412" s="28"/>
      <c r="AZ412" s="28"/>
      <c r="BA412" s="28"/>
      <c r="BB412" s="28"/>
      <c r="BC412" s="28"/>
      <c r="BD412" s="28"/>
      <c r="BE412" s="28"/>
      <c r="BF412" s="28"/>
      <c r="BG412" s="28"/>
      <c r="BH412" s="28"/>
      <c r="BI412" s="28"/>
      <c r="BJ412" s="28"/>
      <c r="BK412" s="28"/>
      <c r="BL412" s="28"/>
      <c r="BM412" s="28"/>
      <c r="BN412" s="28"/>
      <c r="BO412" s="28"/>
      <c r="BP412" s="28"/>
      <c r="BQ412" s="28"/>
      <c r="BR412" s="28"/>
      <c r="BS412" s="28"/>
      <c r="BT412" s="28"/>
      <c r="BU412" s="28"/>
      <c r="BV412" s="28"/>
      <c r="BW412" s="28"/>
      <c r="BX412" s="28"/>
      <c r="BY412" s="28"/>
      <c r="BZ412" s="28"/>
      <c r="CA412" s="28"/>
      <c r="CB412" s="28"/>
      <c r="CC412" s="28"/>
      <c r="CD412" s="28"/>
      <c r="CE412" s="28"/>
      <c r="CF412" s="28"/>
    </row>
    <row r="413" spans="1:84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  <c r="Y413" s="28"/>
      <c r="Z413" s="28"/>
      <c r="AA413" s="28"/>
      <c r="AB413" s="28"/>
      <c r="AC413" s="28"/>
      <c r="AD413" s="28"/>
      <c r="AE413" s="28"/>
      <c r="AF413" s="28"/>
      <c r="AG413" s="28"/>
      <c r="AH413" s="28"/>
      <c r="AI413" s="28"/>
      <c r="AJ413" s="28"/>
      <c r="AK413" s="28"/>
      <c r="AL413" s="28"/>
      <c r="AM413" s="28"/>
      <c r="AN413" s="28"/>
      <c r="AO413" s="28"/>
      <c r="AP413" s="28"/>
      <c r="AQ413" s="28"/>
      <c r="AR413" s="28"/>
      <c r="AS413" s="28"/>
      <c r="AT413" s="28"/>
      <c r="AU413" s="28"/>
      <c r="AV413" s="28"/>
      <c r="AW413" s="28"/>
      <c r="AX413" s="28"/>
      <c r="AY413" s="28"/>
      <c r="AZ413" s="28"/>
      <c r="BA413" s="28"/>
      <c r="BB413" s="28"/>
      <c r="BC413" s="28"/>
      <c r="BD413" s="28"/>
      <c r="BE413" s="28"/>
      <c r="BF413" s="28"/>
      <c r="BG413" s="28"/>
      <c r="BH413" s="28"/>
      <c r="BI413" s="28"/>
      <c r="BJ413" s="28"/>
      <c r="BK413" s="28"/>
      <c r="BL413" s="28"/>
      <c r="BM413" s="28"/>
      <c r="BN413" s="28"/>
      <c r="BO413" s="28"/>
      <c r="BP413" s="28"/>
      <c r="BQ413" s="28"/>
      <c r="BR413" s="28"/>
      <c r="BS413" s="28"/>
      <c r="BT413" s="28"/>
      <c r="BU413" s="28"/>
      <c r="BV413" s="28"/>
      <c r="BW413" s="28"/>
      <c r="BX413" s="28"/>
      <c r="BY413" s="28"/>
      <c r="BZ413" s="28"/>
      <c r="CA413" s="28"/>
      <c r="CB413" s="28"/>
      <c r="CC413" s="28"/>
      <c r="CD413" s="28"/>
      <c r="CE413" s="28"/>
      <c r="CF413" s="28"/>
    </row>
    <row r="414" spans="1:84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  <c r="Y414" s="28"/>
      <c r="Z414" s="28"/>
      <c r="AA414" s="28"/>
      <c r="AB414" s="28"/>
      <c r="AC414" s="28"/>
      <c r="AD414" s="28"/>
      <c r="AE414" s="28"/>
      <c r="AF414" s="28"/>
      <c r="AG414" s="28"/>
      <c r="AH414" s="28"/>
      <c r="AI414" s="28"/>
      <c r="AJ414" s="28"/>
      <c r="AK414" s="28"/>
      <c r="AL414" s="28"/>
      <c r="AM414" s="28"/>
      <c r="AN414" s="28"/>
      <c r="AO414" s="28"/>
      <c r="AP414" s="28"/>
      <c r="AQ414" s="28"/>
      <c r="AR414" s="28"/>
      <c r="AS414" s="28"/>
      <c r="AT414" s="28"/>
      <c r="AU414" s="28"/>
      <c r="AV414" s="28"/>
      <c r="AW414" s="28"/>
      <c r="AX414" s="28"/>
      <c r="AY414" s="28"/>
      <c r="AZ414" s="28"/>
      <c r="BA414" s="28"/>
      <c r="BB414" s="28"/>
      <c r="BC414" s="28"/>
      <c r="BD414" s="28"/>
      <c r="BE414" s="28"/>
      <c r="BF414" s="28"/>
      <c r="BG414" s="28"/>
      <c r="BH414" s="28"/>
      <c r="BI414" s="28"/>
      <c r="BJ414" s="28"/>
      <c r="BK414" s="28"/>
      <c r="BL414" s="28"/>
      <c r="BM414" s="28"/>
      <c r="BN414" s="28"/>
      <c r="BO414" s="28"/>
      <c r="BP414" s="28"/>
      <c r="BQ414" s="28"/>
      <c r="BR414" s="28"/>
      <c r="BS414" s="28"/>
      <c r="BT414" s="28"/>
      <c r="BU414" s="28"/>
      <c r="BV414" s="28"/>
      <c r="BW414" s="28"/>
      <c r="BX414" s="28"/>
      <c r="BY414" s="28"/>
      <c r="BZ414" s="28"/>
      <c r="CA414" s="28"/>
      <c r="CB414" s="28"/>
      <c r="CC414" s="28"/>
      <c r="CD414" s="28"/>
      <c r="CE414" s="28"/>
      <c r="CF414" s="28"/>
    </row>
    <row r="415" spans="1:84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  <c r="Y415" s="28"/>
      <c r="Z415" s="28"/>
      <c r="AA415" s="28"/>
      <c r="AB415" s="28"/>
      <c r="AC415" s="28"/>
      <c r="AD415" s="28"/>
      <c r="AE415" s="28"/>
      <c r="AF415" s="28"/>
      <c r="AG415" s="28"/>
      <c r="AH415" s="28"/>
      <c r="AI415" s="28"/>
      <c r="AJ415" s="28"/>
      <c r="AK415" s="28"/>
      <c r="AL415" s="28"/>
      <c r="AM415" s="28"/>
      <c r="AN415" s="28"/>
      <c r="AO415" s="28"/>
      <c r="AP415" s="28"/>
      <c r="AQ415" s="28"/>
      <c r="AR415" s="28"/>
      <c r="AS415" s="28"/>
      <c r="AT415" s="28"/>
      <c r="AU415" s="28"/>
      <c r="AV415" s="28"/>
      <c r="AW415" s="28"/>
      <c r="AX415" s="28"/>
      <c r="AY415" s="28"/>
      <c r="AZ415" s="28"/>
      <c r="BA415" s="28"/>
      <c r="BB415" s="28"/>
      <c r="BC415" s="28"/>
      <c r="BD415" s="28"/>
      <c r="BE415" s="28"/>
      <c r="BF415" s="28"/>
      <c r="BG415" s="28"/>
      <c r="BH415" s="28"/>
      <c r="BI415" s="28"/>
      <c r="BJ415" s="28"/>
      <c r="BK415" s="28"/>
      <c r="BL415" s="28"/>
      <c r="BM415" s="28"/>
      <c r="BN415" s="28"/>
      <c r="BO415" s="28"/>
      <c r="BP415" s="28"/>
      <c r="BQ415" s="28"/>
      <c r="BR415" s="28"/>
      <c r="BS415" s="28"/>
      <c r="BT415" s="28"/>
      <c r="BU415" s="28"/>
      <c r="BV415" s="28"/>
      <c r="BW415" s="28"/>
      <c r="BX415" s="28"/>
      <c r="BY415" s="28"/>
      <c r="BZ415" s="28"/>
      <c r="CA415" s="28"/>
      <c r="CB415" s="28"/>
      <c r="CC415" s="28"/>
      <c r="CD415" s="28"/>
      <c r="CE415" s="28"/>
      <c r="CF415" s="28"/>
    </row>
    <row r="416" spans="1:84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  <c r="Y416" s="28"/>
      <c r="Z416" s="28"/>
      <c r="AA416" s="28"/>
      <c r="AB416" s="28"/>
      <c r="AC416" s="28"/>
      <c r="AD416" s="28"/>
      <c r="AE416" s="28"/>
      <c r="AF416" s="28"/>
      <c r="AG416" s="28"/>
      <c r="AH416" s="28"/>
      <c r="AI416" s="28"/>
      <c r="AJ416" s="28"/>
      <c r="AK416" s="28"/>
      <c r="AL416" s="28"/>
      <c r="AM416" s="28"/>
      <c r="AN416" s="28"/>
      <c r="AO416" s="28"/>
      <c r="AP416" s="28"/>
      <c r="AQ416" s="28"/>
      <c r="AR416" s="28"/>
      <c r="AS416" s="28"/>
      <c r="AT416" s="28"/>
      <c r="AU416" s="28"/>
      <c r="AV416" s="28"/>
      <c r="AW416" s="28"/>
      <c r="AX416" s="28"/>
      <c r="AY416" s="28"/>
      <c r="AZ416" s="28"/>
      <c r="BA416" s="28"/>
      <c r="BB416" s="28"/>
      <c r="BC416" s="28"/>
      <c r="BD416" s="28"/>
      <c r="BE416" s="28"/>
      <c r="BF416" s="28"/>
      <c r="BG416" s="28"/>
      <c r="BH416" s="28"/>
      <c r="BI416" s="28"/>
      <c r="BJ416" s="28"/>
      <c r="BK416" s="28"/>
      <c r="BL416" s="28"/>
      <c r="BM416" s="28"/>
      <c r="BN416" s="28"/>
      <c r="BO416" s="28"/>
      <c r="BP416" s="28"/>
      <c r="BQ416" s="28"/>
      <c r="BR416" s="28"/>
      <c r="BS416" s="28"/>
      <c r="BT416" s="28"/>
      <c r="BU416" s="28"/>
      <c r="BV416" s="28"/>
      <c r="BW416" s="28"/>
      <c r="BX416" s="28"/>
      <c r="BY416" s="28"/>
      <c r="BZ416" s="28"/>
      <c r="CA416" s="28"/>
      <c r="CB416" s="28"/>
      <c r="CC416" s="28"/>
      <c r="CD416" s="28"/>
      <c r="CE416" s="28"/>
      <c r="CF416" s="28"/>
    </row>
    <row r="417" spans="1:84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  <c r="Y417" s="28"/>
      <c r="Z417" s="28"/>
      <c r="AA417" s="28"/>
      <c r="AB417" s="28"/>
      <c r="AC417" s="28"/>
      <c r="AD417" s="28"/>
      <c r="AE417" s="28"/>
      <c r="AF417" s="28"/>
      <c r="AG417" s="28"/>
      <c r="AH417" s="28"/>
      <c r="AI417" s="28"/>
      <c r="AJ417" s="28"/>
      <c r="AK417" s="28"/>
      <c r="AL417" s="28"/>
      <c r="AM417" s="28"/>
      <c r="AN417" s="28"/>
      <c r="AO417" s="28"/>
      <c r="AP417" s="28"/>
      <c r="AQ417" s="28"/>
      <c r="AR417" s="28"/>
      <c r="AS417" s="28"/>
      <c r="AT417" s="28"/>
      <c r="AU417" s="28"/>
      <c r="AV417" s="28"/>
      <c r="AW417" s="28"/>
      <c r="AX417" s="28"/>
      <c r="AY417" s="28"/>
      <c r="AZ417" s="28"/>
      <c r="BA417" s="28"/>
      <c r="BB417" s="28"/>
      <c r="BC417" s="28"/>
      <c r="BD417" s="28"/>
      <c r="BE417" s="28"/>
      <c r="BF417" s="28"/>
      <c r="BG417" s="28"/>
      <c r="BH417" s="28"/>
      <c r="BI417" s="28"/>
      <c r="BJ417" s="28"/>
      <c r="BK417" s="28"/>
      <c r="BL417" s="28"/>
      <c r="BM417" s="28"/>
      <c r="BN417" s="28"/>
      <c r="BO417" s="28"/>
      <c r="BP417" s="28"/>
      <c r="BQ417" s="28"/>
      <c r="BR417" s="28"/>
      <c r="BS417" s="28"/>
      <c r="BT417" s="28"/>
      <c r="BU417" s="28"/>
      <c r="BV417" s="28"/>
      <c r="BW417" s="28"/>
      <c r="BX417" s="28"/>
      <c r="BY417" s="28"/>
      <c r="BZ417" s="28"/>
      <c r="CA417" s="28"/>
      <c r="CB417" s="28"/>
      <c r="CC417" s="28"/>
      <c r="CD417" s="28"/>
      <c r="CE417" s="28"/>
      <c r="CF417" s="28"/>
    </row>
    <row r="418" spans="1:84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  <c r="Y418" s="28"/>
      <c r="Z418" s="28"/>
      <c r="AA418" s="28"/>
      <c r="AB418" s="28"/>
      <c r="AC418" s="28"/>
      <c r="AD418" s="28"/>
      <c r="AE418" s="28"/>
      <c r="AF418" s="28"/>
      <c r="AG418" s="28"/>
      <c r="AH418" s="28"/>
      <c r="AI418" s="28"/>
      <c r="AJ418" s="28"/>
      <c r="AK418" s="28"/>
      <c r="AL418" s="28"/>
      <c r="AM418" s="28"/>
      <c r="AN418" s="28"/>
      <c r="AO418" s="28"/>
      <c r="AP418" s="28"/>
      <c r="AQ418" s="28"/>
      <c r="AR418" s="28"/>
      <c r="AS418" s="28"/>
      <c r="AT418" s="28"/>
      <c r="AU418" s="28"/>
      <c r="AV418" s="28"/>
      <c r="AW418" s="28"/>
      <c r="AX418" s="28"/>
      <c r="AY418" s="28"/>
      <c r="AZ418" s="28"/>
      <c r="BA418" s="28"/>
      <c r="BB418" s="28"/>
      <c r="BC418" s="28"/>
      <c r="BD418" s="28"/>
      <c r="BE418" s="28"/>
      <c r="BF418" s="28"/>
      <c r="BG418" s="28"/>
      <c r="BH418" s="28"/>
      <c r="BI418" s="28"/>
      <c r="BJ418" s="28"/>
      <c r="BK418" s="28"/>
      <c r="BL418" s="28"/>
      <c r="BM418" s="28"/>
      <c r="BN418" s="28"/>
      <c r="BO418" s="28"/>
      <c r="BP418" s="28"/>
      <c r="BQ418" s="28"/>
      <c r="BR418" s="28"/>
      <c r="BS418" s="28"/>
      <c r="BT418" s="28"/>
      <c r="BU418" s="28"/>
      <c r="BV418" s="28"/>
      <c r="BW418" s="28"/>
      <c r="BX418" s="28"/>
      <c r="BY418" s="28"/>
      <c r="BZ418" s="28"/>
      <c r="CA418" s="28"/>
      <c r="CB418" s="28"/>
      <c r="CC418" s="28"/>
      <c r="CD418" s="28"/>
      <c r="CE418" s="28"/>
      <c r="CF418" s="28"/>
    </row>
    <row r="419" spans="1:84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28"/>
      <c r="AH419" s="28"/>
      <c r="AI419" s="28"/>
      <c r="AJ419" s="28"/>
      <c r="AK419" s="28"/>
      <c r="AL419" s="28"/>
      <c r="AM419" s="28"/>
      <c r="AN419" s="28"/>
      <c r="AO419" s="28"/>
      <c r="AP419" s="28"/>
      <c r="AQ419" s="28"/>
      <c r="AR419" s="28"/>
      <c r="AS419" s="28"/>
      <c r="AT419" s="28"/>
      <c r="AU419" s="28"/>
      <c r="AV419" s="28"/>
      <c r="AW419" s="28"/>
      <c r="AX419" s="28"/>
      <c r="AY419" s="28"/>
      <c r="AZ419" s="28"/>
      <c r="BA419" s="28"/>
      <c r="BB419" s="28"/>
      <c r="BC419" s="28"/>
      <c r="BD419" s="28"/>
      <c r="BE419" s="28"/>
      <c r="BF419" s="28"/>
      <c r="BG419" s="28"/>
      <c r="BH419" s="28"/>
      <c r="BI419" s="28"/>
      <c r="BJ419" s="28"/>
      <c r="BK419" s="28"/>
      <c r="BL419" s="28"/>
      <c r="BM419" s="28"/>
      <c r="BN419" s="28"/>
      <c r="BO419" s="28"/>
      <c r="BP419" s="28"/>
      <c r="BQ419" s="28"/>
      <c r="BR419" s="28"/>
      <c r="BS419" s="28"/>
      <c r="BT419" s="28"/>
      <c r="BU419" s="28"/>
      <c r="BV419" s="28"/>
      <c r="BW419" s="28"/>
      <c r="BX419" s="28"/>
      <c r="BY419" s="28"/>
      <c r="BZ419" s="28"/>
      <c r="CA419" s="28"/>
      <c r="CB419" s="28"/>
      <c r="CC419" s="28"/>
      <c r="CD419" s="28"/>
      <c r="CE419" s="28"/>
      <c r="CF419" s="28"/>
    </row>
    <row r="420" spans="1:84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  <c r="Y420" s="28"/>
      <c r="Z420" s="28"/>
      <c r="AA420" s="28"/>
      <c r="AB420" s="28"/>
      <c r="AC420" s="28"/>
      <c r="AD420" s="28"/>
      <c r="AE420" s="28"/>
      <c r="AF420" s="28"/>
      <c r="AG420" s="28"/>
      <c r="AH420" s="28"/>
      <c r="AI420" s="28"/>
      <c r="AJ420" s="28"/>
      <c r="AK420" s="28"/>
      <c r="AL420" s="28"/>
      <c r="AM420" s="28"/>
      <c r="AN420" s="28"/>
      <c r="AO420" s="28"/>
      <c r="AP420" s="28"/>
      <c r="AQ420" s="28"/>
      <c r="AR420" s="28"/>
      <c r="AS420" s="28"/>
      <c r="AT420" s="28"/>
      <c r="AU420" s="28"/>
      <c r="AV420" s="28"/>
      <c r="AW420" s="28"/>
      <c r="AX420" s="28"/>
      <c r="AY420" s="28"/>
      <c r="AZ420" s="28"/>
      <c r="BA420" s="28"/>
      <c r="BB420" s="28"/>
      <c r="BC420" s="28"/>
      <c r="BD420" s="28"/>
      <c r="BE420" s="28"/>
      <c r="BF420" s="28"/>
      <c r="BG420" s="28"/>
      <c r="BH420" s="28"/>
      <c r="BI420" s="28"/>
      <c r="BJ420" s="28"/>
      <c r="BK420" s="28"/>
      <c r="BL420" s="28"/>
      <c r="BM420" s="28"/>
      <c r="BN420" s="28"/>
      <c r="BO420" s="28"/>
      <c r="BP420" s="28"/>
      <c r="BQ420" s="28"/>
      <c r="BR420" s="28"/>
      <c r="BS420" s="28"/>
      <c r="BT420" s="28"/>
      <c r="BU420" s="28"/>
      <c r="BV420" s="28"/>
      <c r="BW420" s="28"/>
      <c r="BX420" s="28"/>
      <c r="BY420" s="28"/>
      <c r="BZ420" s="28"/>
      <c r="CA420" s="28"/>
      <c r="CB420" s="28"/>
      <c r="CC420" s="28"/>
      <c r="CD420" s="28"/>
      <c r="CE420" s="28"/>
      <c r="CF420" s="28"/>
    </row>
    <row r="421" spans="1:84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  <c r="Y421" s="28"/>
      <c r="Z421" s="28"/>
      <c r="AA421" s="28"/>
      <c r="AB421" s="28"/>
      <c r="AC421" s="28"/>
      <c r="AD421" s="28"/>
      <c r="AE421" s="28"/>
      <c r="AF421" s="28"/>
      <c r="AG421" s="28"/>
      <c r="AH421" s="28"/>
      <c r="AI421" s="28"/>
      <c r="AJ421" s="28"/>
      <c r="AK421" s="28"/>
      <c r="AL421" s="28"/>
      <c r="AM421" s="28"/>
      <c r="AN421" s="28"/>
      <c r="AO421" s="28"/>
      <c r="AP421" s="28"/>
      <c r="AQ421" s="28"/>
      <c r="AR421" s="28"/>
      <c r="AS421" s="28"/>
      <c r="AT421" s="28"/>
      <c r="AU421" s="28"/>
      <c r="AV421" s="28"/>
      <c r="AW421" s="28"/>
      <c r="AX421" s="28"/>
      <c r="AY421" s="28"/>
      <c r="AZ421" s="28"/>
      <c r="BA421" s="28"/>
      <c r="BB421" s="28"/>
      <c r="BC421" s="28"/>
      <c r="BD421" s="28"/>
      <c r="BE421" s="28"/>
      <c r="BF421" s="28"/>
      <c r="BG421" s="28"/>
      <c r="BH421" s="28"/>
      <c r="BI421" s="28"/>
      <c r="BJ421" s="28"/>
      <c r="BK421" s="28"/>
      <c r="BL421" s="28"/>
      <c r="BM421" s="28"/>
      <c r="BN421" s="28"/>
      <c r="BO421" s="28"/>
      <c r="BP421" s="28"/>
      <c r="BQ421" s="28"/>
      <c r="BR421" s="28"/>
      <c r="BS421" s="28"/>
      <c r="BT421" s="28"/>
      <c r="BU421" s="28"/>
      <c r="BV421" s="28"/>
      <c r="BW421" s="28"/>
      <c r="BX421" s="28"/>
      <c r="BY421" s="28"/>
      <c r="BZ421" s="28"/>
      <c r="CA421" s="28"/>
      <c r="CB421" s="28"/>
      <c r="CC421" s="28"/>
      <c r="CD421" s="28"/>
      <c r="CE421" s="28"/>
      <c r="CF421" s="28"/>
    </row>
    <row r="422" spans="1:84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  <c r="Y422" s="28"/>
      <c r="Z422" s="28"/>
      <c r="AA422" s="28"/>
      <c r="AB422" s="28"/>
      <c r="AC422" s="28"/>
      <c r="AD422" s="28"/>
      <c r="AE422" s="28"/>
      <c r="AF422" s="28"/>
      <c r="AG422" s="28"/>
      <c r="AH422" s="28"/>
      <c r="AI422" s="28"/>
      <c r="AJ422" s="28"/>
      <c r="AK422" s="28"/>
      <c r="AL422" s="28"/>
      <c r="AM422" s="28"/>
      <c r="AN422" s="28"/>
      <c r="AO422" s="28"/>
      <c r="AP422" s="28"/>
      <c r="AQ422" s="28"/>
      <c r="AR422" s="28"/>
      <c r="AS422" s="28"/>
      <c r="AT422" s="28"/>
      <c r="AU422" s="28"/>
      <c r="AV422" s="28"/>
      <c r="AW422" s="28"/>
      <c r="AX422" s="28"/>
      <c r="AY422" s="28"/>
      <c r="AZ422" s="28"/>
      <c r="BA422" s="28"/>
      <c r="BB422" s="28"/>
      <c r="BC422" s="28"/>
      <c r="BD422" s="28"/>
      <c r="BE422" s="28"/>
      <c r="BF422" s="28"/>
      <c r="BG422" s="28"/>
      <c r="BH422" s="28"/>
      <c r="BI422" s="28"/>
      <c r="BJ422" s="28"/>
      <c r="BK422" s="28"/>
      <c r="BL422" s="28"/>
      <c r="BM422" s="28"/>
      <c r="BN422" s="28"/>
      <c r="BO422" s="28"/>
      <c r="BP422" s="28"/>
      <c r="BQ422" s="28"/>
      <c r="BR422" s="28"/>
      <c r="BS422" s="28"/>
      <c r="BT422" s="28"/>
      <c r="BU422" s="28"/>
      <c r="BV422" s="28"/>
      <c r="BW422" s="28"/>
      <c r="BX422" s="28"/>
      <c r="BY422" s="28"/>
      <c r="BZ422" s="28"/>
      <c r="CA422" s="28"/>
      <c r="CB422" s="28"/>
      <c r="CC422" s="28"/>
      <c r="CD422" s="28"/>
      <c r="CE422" s="28"/>
      <c r="CF422" s="28"/>
    </row>
    <row r="423" spans="1:84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  <c r="Y423" s="28"/>
      <c r="Z423" s="28"/>
      <c r="AA423" s="28"/>
      <c r="AB423" s="28"/>
      <c r="AC423" s="28"/>
      <c r="AD423" s="28"/>
      <c r="AE423" s="28"/>
      <c r="AF423" s="28"/>
      <c r="AG423" s="28"/>
      <c r="AH423" s="28"/>
      <c r="AI423" s="28"/>
      <c r="AJ423" s="28"/>
      <c r="AK423" s="28"/>
      <c r="AL423" s="28"/>
      <c r="AM423" s="28"/>
      <c r="AN423" s="28"/>
      <c r="AO423" s="28"/>
      <c r="AP423" s="28"/>
      <c r="AQ423" s="28"/>
      <c r="AR423" s="28"/>
      <c r="AS423" s="28"/>
      <c r="AT423" s="28"/>
      <c r="AU423" s="28"/>
      <c r="AV423" s="28"/>
      <c r="AW423" s="28"/>
      <c r="AX423" s="28"/>
      <c r="AY423" s="28"/>
      <c r="AZ423" s="28"/>
      <c r="BA423" s="28"/>
      <c r="BB423" s="28"/>
      <c r="BC423" s="28"/>
      <c r="BD423" s="28"/>
      <c r="BE423" s="28"/>
      <c r="BF423" s="28"/>
      <c r="BG423" s="28"/>
      <c r="BH423" s="28"/>
      <c r="BI423" s="28"/>
      <c r="BJ423" s="28"/>
      <c r="BK423" s="28"/>
      <c r="BL423" s="28"/>
      <c r="BM423" s="28"/>
      <c r="BN423" s="28"/>
      <c r="BO423" s="28"/>
      <c r="BP423" s="28"/>
      <c r="BQ423" s="28"/>
      <c r="BR423" s="28"/>
      <c r="BS423" s="28"/>
      <c r="BT423" s="28"/>
      <c r="BU423" s="28"/>
      <c r="BV423" s="28"/>
      <c r="BW423" s="28"/>
      <c r="BX423" s="28"/>
      <c r="BY423" s="28"/>
      <c r="BZ423" s="28"/>
      <c r="CA423" s="28"/>
      <c r="CB423" s="28"/>
      <c r="CC423" s="28"/>
      <c r="CD423" s="28"/>
      <c r="CE423" s="28"/>
      <c r="CF423" s="28"/>
    </row>
    <row r="424" spans="1:84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  <c r="Y424" s="28"/>
      <c r="Z424" s="28"/>
      <c r="AA424" s="28"/>
      <c r="AB424" s="28"/>
      <c r="AC424" s="28"/>
      <c r="AD424" s="28"/>
      <c r="AE424" s="28"/>
      <c r="AF424" s="28"/>
      <c r="AG424" s="28"/>
      <c r="AH424" s="28"/>
      <c r="AI424" s="28"/>
      <c r="AJ424" s="28"/>
      <c r="AK424" s="28"/>
      <c r="AL424" s="28"/>
      <c r="AM424" s="28"/>
      <c r="AN424" s="28"/>
      <c r="AO424" s="28"/>
      <c r="AP424" s="28"/>
      <c r="AQ424" s="28"/>
      <c r="AR424" s="28"/>
      <c r="AS424" s="28"/>
      <c r="AT424" s="28"/>
      <c r="AU424" s="28"/>
      <c r="AV424" s="28"/>
      <c r="AW424" s="28"/>
      <c r="AX424" s="28"/>
      <c r="AY424" s="28"/>
      <c r="AZ424" s="28"/>
      <c r="BA424" s="28"/>
      <c r="BB424" s="28"/>
      <c r="BC424" s="28"/>
      <c r="BD424" s="28"/>
      <c r="BE424" s="28"/>
      <c r="BF424" s="28"/>
      <c r="BG424" s="28"/>
      <c r="BH424" s="28"/>
      <c r="BI424" s="28"/>
      <c r="BJ424" s="28"/>
      <c r="BK424" s="28"/>
      <c r="BL424" s="28"/>
      <c r="BM424" s="28"/>
      <c r="BN424" s="28"/>
      <c r="BO424" s="28"/>
      <c r="BP424" s="28"/>
      <c r="BQ424" s="28"/>
      <c r="BR424" s="28"/>
      <c r="BS424" s="28"/>
      <c r="BT424" s="28"/>
      <c r="BU424" s="28"/>
      <c r="BV424" s="28"/>
      <c r="BW424" s="28"/>
      <c r="BX424" s="28"/>
      <c r="BY424" s="28"/>
      <c r="BZ424" s="28"/>
      <c r="CA424" s="28"/>
      <c r="CB424" s="28"/>
      <c r="CC424" s="28"/>
      <c r="CD424" s="28"/>
      <c r="CE424" s="28"/>
      <c r="CF424" s="28"/>
    </row>
    <row r="425" spans="1:84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8"/>
      <c r="AB425" s="28"/>
      <c r="AC425" s="28"/>
      <c r="AD425" s="28"/>
      <c r="AE425" s="28"/>
      <c r="AF425" s="28"/>
      <c r="AG425" s="28"/>
      <c r="AH425" s="28"/>
      <c r="AI425" s="28"/>
      <c r="AJ425" s="28"/>
      <c r="AK425" s="28"/>
      <c r="AL425" s="28"/>
      <c r="AM425" s="28"/>
      <c r="AN425" s="28"/>
      <c r="AO425" s="28"/>
      <c r="AP425" s="28"/>
      <c r="AQ425" s="28"/>
      <c r="AR425" s="28"/>
      <c r="AS425" s="28"/>
      <c r="AT425" s="28"/>
      <c r="AU425" s="28"/>
      <c r="AV425" s="28"/>
      <c r="AW425" s="28"/>
      <c r="AX425" s="28"/>
      <c r="AY425" s="28"/>
      <c r="AZ425" s="28"/>
      <c r="BA425" s="28"/>
      <c r="BB425" s="28"/>
      <c r="BC425" s="28"/>
      <c r="BD425" s="28"/>
      <c r="BE425" s="28"/>
      <c r="BF425" s="28"/>
      <c r="BG425" s="28"/>
      <c r="BH425" s="28"/>
      <c r="BI425" s="28"/>
      <c r="BJ425" s="28"/>
      <c r="BK425" s="28"/>
      <c r="BL425" s="28"/>
      <c r="BM425" s="28"/>
      <c r="BN425" s="28"/>
      <c r="BO425" s="28"/>
      <c r="BP425" s="28"/>
      <c r="BQ425" s="28"/>
      <c r="BR425" s="28"/>
      <c r="BS425" s="28"/>
      <c r="BT425" s="28"/>
      <c r="BU425" s="28"/>
      <c r="BV425" s="28"/>
      <c r="BW425" s="28"/>
      <c r="BX425" s="28"/>
      <c r="BY425" s="28"/>
      <c r="BZ425" s="28"/>
      <c r="CA425" s="28"/>
      <c r="CB425" s="28"/>
      <c r="CC425" s="28"/>
      <c r="CD425" s="28"/>
      <c r="CE425" s="28"/>
      <c r="CF425" s="28"/>
    </row>
    <row r="426" spans="1:84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8"/>
      <c r="AB426" s="28"/>
      <c r="AC426" s="28"/>
      <c r="AD426" s="28"/>
      <c r="AE426" s="28"/>
      <c r="AF426" s="28"/>
      <c r="AG426" s="28"/>
      <c r="AH426" s="28"/>
      <c r="AI426" s="28"/>
      <c r="AJ426" s="28"/>
      <c r="AK426" s="28"/>
      <c r="AL426" s="28"/>
      <c r="AM426" s="28"/>
      <c r="AN426" s="28"/>
      <c r="AO426" s="28"/>
      <c r="AP426" s="28"/>
      <c r="AQ426" s="28"/>
      <c r="AR426" s="28"/>
      <c r="AS426" s="28"/>
      <c r="AT426" s="28"/>
      <c r="AU426" s="28"/>
      <c r="AV426" s="28"/>
      <c r="AW426" s="28"/>
      <c r="AX426" s="28"/>
      <c r="AY426" s="28"/>
      <c r="AZ426" s="28"/>
      <c r="BA426" s="28"/>
      <c r="BB426" s="28"/>
      <c r="BC426" s="28"/>
      <c r="BD426" s="28"/>
      <c r="BE426" s="28"/>
      <c r="BF426" s="28"/>
      <c r="BG426" s="28"/>
      <c r="BH426" s="28"/>
      <c r="BI426" s="28"/>
      <c r="BJ426" s="28"/>
      <c r="BK426" s="28"/>
      <c r="BL426" s="28"/>
      <c r="BM426" s="28"/>
      <c r="BN426" s="28"/>
      <c r="BO426" s="28"/>
      <c r="BP426" s="28"/>
      <c r="BQ426" s="28"/>
      <c r="BR426" s="28"/>
      <c r="BS426" s="28"/>
      <c r="BT426" s="28"/>
      <c r="BU426" s="28"/>
      <c r="BV426" s="28"/>
      <c r="BW426" s="28"/>
      <c r="BX426" s="28"/>
      <c r="BY426" s="28"/>
      <c r="BZ426" s="28"/>
      <c r="CA426" s="28"/>
      <c r="CB426" s="28"/>
      <c r="CC426" s="28"/>
      <c r="CD426" s="28"/>
      <c r="CE426" s="28"/>
      <c r="CF426" s="28"/>
    </row>
    <row r="427" spans="1:84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8"/>
      <c r="AB427" s="28"/>
      <c r="AC427" s="28"/>
      <c r="AD427" s="28"/>
      <c r="AE427" s="28"/>
      <c r="AF427" s="28"/>
      <c r="AG427" s="28"/>
      <c r="AH427" s="28"/>
      <c r="AI427" s="28"/>
      <c r="AJ427" s="28"/>
      <c r="AK427" s="28"/>
      <c r="AL427" s="28"/>
      <c r="AM427" s="28"/>
      <c r="AN427" s="28"/>
      <c r="AO427" s="28"/>
      <c r="AP427" s="28"/>
      <c r="AQ427" s="28"/>
      <c r="AR427" s="28"/>
      <c r="AS427" s="28"/>
      <c r="AT427" s="28"/>
      <c r="AU427" s="28"/>
      <c r="AV427" s="28"/>
      <c r="AW427" s="28"/>
      <c r="AX427" s="28"/>
      <c r="AY427" s="28"/>
      <c r="AZ427" s="28"/>
      <c r="BA427" s="28"/>
      <c r="BB427" s="28"/>
      <c r="BC427" s="28"/>
      <c r="BD427" s="28"/>
      <c r="BE427" s="28"/>
      <c r="BF427" s="28"/>
      <c r="BG427" s="28"/>
      <c r="BH427" s="28"/>
      <c r="BI427" s="28"/>
      <c r="BJ427" s="28"/>
      <c r="BK427" s="28"/>
      <c r="BL427" s="28"/>
      <c r="BM427" s="28"/>
      <c r="BN427" s="28"/>
      <c r="BO427" s="28"/>
      <c r="BP427" s="28"/>
      <c r="BQ427" s="28"/>
      <c r="BR427" s="28"/>
      <c r="BS427" s="28"/>
      <c r="BT427" s="28"/>
      <c r="BU427" s="28"/>
      <c r="BV427" s="28"/>
      <c r="BW427" s="28"/>
      <c r="BX427" s="28"/>
      <c r="BY427" s="28"/>
      <c r="BZ427" s="28"/>
      <c r="CA427" s="28"/>
      <c r="CB427" s="28"/>
      <c r="CC427" s="28"/>
      <c r="CD427" s="28"/>
      <c r="CE427" s="28"/>
      <c r="CF427" s="28"/>
    </row>
    <row r="428" spans="1:84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8"/>
      <c r="AB428" s="28"/>
      <c r="AC428" s="28"/>
      <c r="AD428" s="28"/>
      <c r="AE428" s="28"/>
      <c r="AF428" s="28"/>
      <c r="AG428" s="28"/>
      <c r="AH428" s="28"/>
      <c r="AI428" s="28"/>
      <c r="AJ428" s="28"/>
      <c r="AK428" s="28"/>
      <c r="AL428" s="28"/>
      <c r="AM428" s="28"/>
      <c r="AN428" s="28"/>
      <c r="AO428" s="28"/>
      <c r="AP428" s="28"/>
      <c r="AQ428" s="28"/>
      <c r="AR428" s="28"/>
      <c r="AS428" s="28"/>
      <c r="AT428" s="28"/>
      <c r="AU428" s="28"/>
      <c r="AV428" s="28"/>
      <c r="AW428" s="28"/>
      <c r="AX428" s="28"/>
      <c r="AY428" s="28"/>
      <c r="AZ428" s="28"/>
      <c r="BA428" s="28"/>
      <c r="BB428" s="28"/>
      <c r="BC428" s="28"/>
      <c r="BD428" s="28"/>
      <c r="BE428" s="28"/>
      <c r="BF428" s="28"/>
      <c r="BG428" s="28"/>
      <c r="BH428" s="28"/>
      <c r="BI428" s="28"/>
      <c r="BJ428" s="28"/>
      <c r="BK428" s="28"/>
      <c r="BL428" s="28"/>
      <c r="BM428" s="28"/>
      <c r="BN428" s="28"/>
      <c r="BO428" s="28"/>
      <c r="BP428" s="28"/>
      <c r="BQ428" s="28"/>
      <c r="BR428" s="28"/>
      <c r="BS428" s="28"/>
      <c r="BT428" s="28"/>
      <c r="BU428" s="28"/>
      <c r="BV428" s="28"/>
      <c r="BW428" s="28"/>
      <c r="BX428" s="28"/>
      <c r="BY428" s="28"/>
      <c r="BZ428" s="28"/>
      <c r="CA428" s="28"/>
      <c r="CB428" s="28"/>
      <c r="CC428" s="28"/>
      <c r="CD428" s="28"/>
      <c r="CE428" s="28"/>
      <c r="CF428" s="28"/>
    </row>
    <row r="429" spans="1:84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8"/>
      <c r="AB429" s="28"/>
      <c r="AC429" s="28"/>
      <c r="AD429" s="28"/>
      <c r="AE429" s="28"/>
      <c r="AF429" s="28"/>
      <c r="AG429" s="28"/>
      <c r="AH429" s="28"/>
      <c r="AI429" s="28"/>
      <c r="AJ429" s="28"/>
      <c r="AK429" s="28"/>
      <c r="AL429" s="28"/>
      <c r="AM429" s="28"/>
      <c r="AN429" s="28"/>
      <c r="AO429" s="28"/>
      <c r="AP429" s="28"/>
      <c r="AQ429" s="28"/>
      <c r="AR429" s="28"/>
      <c r="AS429" s="28"/>
      <c r="AT429" s="28"/>
      <c r="AU429" s="28"/>
      <c r="AV429" s="28"/>
      <c r="AW429" s="28"/>
      <c r="AX429" s="28"/>
      <c r="AY429" s="28"/>
      <c r="AZ429" s="28"/>
      <c r="BA429" s="28"/>
      <c r="BB429" s="28"/>
      <c r="BC429" s="28"/>
      <c r="BD429" s="28"/>
      <c r="BE429" s="28"/>
      <c r="BF429" s="28"/>
      <c r="BG429" s="28"/>
      <c r="BH429" s="28"/>
      <c r="BI429" s="28"/>
      <c r="BJ429" s="28"/>
      <c r="BK429" s="28"/>
      <c r="BL429" s="28"/>
      <c r="BM429" s="28"/>
      <c r="BN429" s="28"/>
      <c r="BO429" s="28"/>
      <c r="BP429" s="28"/>
      <c r="BQ429" s="28"/>
      <c r="BR429" s="28"/>
      <c r="BS429" s="28"/>
      <c r="BT429" s="28"/>
      <c r="BU429" s="28"/>
      <c r="BV429" s="28"/>
      <c r="BW429" s="28"/>
      <c r="BX429" s="28"/>
      <c r="BY429" s="28"/>
      <c r="BZ429" s="28"/>
      <c r="CA429" s="28"/>
      <c r="CB429" s="28"/>
      <c r="CC429" s="28"/>
      <c r="CD429" s="28"/>
      <c r="CE429" s="28"/>
      <c r="CF429" s="28"/>
    </row>
    <row r="430" spans="1:84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8"/>
      <c r="AB430" s="28"/>
      <c r="AC430" s="28"/>
      <c r="AD430" s="28"/>
      <c r="AE430" s="28"/>
      <c r="AF430" s="28"/>
      <c r="AG430" s="28"/>
      <c r="AH430" s="28"/>
      <c r="AI430" s="28"/>
      <c r="AJ430" s="28"/>
      <c r="AK430" s="28"/>
      <c r="AL430" s="28"/>
      <c r="AM430" s="28"/>
      <c r="AN430" s="28"/>
      <c r="AO430" s="28"/>
      <c r="AP430" s="28"/>
      <c r="AQ430" s="28"/>
      <c r="AR430" s="28"/>
      <c r="AS430" s="28"/>
      <c r="AT430" s="28"/>
      <c r="AU430" s="28"/>
      <c r="AV430" s="28"/>
      <c r="AW430" s="28"/>
      <c r="AX430" s="28"/>
      <c r="AY430" s="28"/>
      <c r="AZ430" s="28"/>
      <c r="BA430" s="28"/>
      <c r="BB430" s="28"/>
      <c r="BC430" s="28"/>
      <c r="BD430" s="28"/>
      <c r="BE430" s="28"/>
      <c r="BF430" s="28"/>
      <c r="BG430" s="28"/>
      <c r="BH430" s="28"/>
      <c r="BI430" s="28"/>
      <c r="BJ430" s="28"/>
      <c r="BK430" s="28"/>
      <c r="BL430" s="28"/>
      <c r="BM430" s="28"/>
      <c r="BN430" s="28"/>
      <c r="BO430" s="28"/>
      <c r="BP430" s="28"/>
      <c r="BQ430" s="28"/>
      <c r="BR430" s="28"/>
      <c r="BS430" s="28"/>
      <c r="BT430" s="28"/>
      <c r="BU430" s="28"/>
      <c r="BV430" s="28"/>
      <c r="BW430" s="28"/>
      <c r="BX430" s="28"/>
      <c r="BY430" s="28"/>
      <c r="BZ430" s="28"/>
      <c r="CA430" s="28"/>
      <c r="CB430" s="28"/>
      <c r="CC430" s="28"/>
      <c r="CD430" s="28"/>
      <c r="CE430" s="28"/>
      <c r="CF430" s="28"/>
    </row>
    <row r="431" spans="1:84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8"/>
      <c r="AB431" s="28"/>
      <c r="AC431" s="28"/>
      <c r="AD431" s="28"/>
      <c r="AE431" s="28"/>
      <c r="AF431" s="28"/>
      <c r="AG431" s="28"/>
      <c r="AH431" s="28"/>
      <c r="AI431" s="28"/>
      <c r="AJ431" s="28"/>
      <c r="AK431" s="28"/>
      <c r="AL431" s="28"/>
      <c r="AM431" s="28"/>
      <c r="AN431" s="28"/>
      <c r="AO431" s="28"/>
      <c r="AP431" s="28"/>
      <c r="AQ431" s="28"/>
      <c r="AR431" s="28"/>
      <c r="AS431" s="28"/>
      <c r="AT431" s="28"/>
      <c r="AU431" s="28"/>
      <c r="AV431" s="28"/>
      <c r="AW431" s="28"/>
      <c r="AX431" s="28"/>
      <c r="AY431" s="28"/>
      <c r="AZ431" s="28"/>
      <c r="BA431" s="28"/>
      <c r="BB431" s="28"/>
      <c r="BC431" s="28"/>
      <c r="BD431" s="28"/>
      <c r="BE431" s="28"/>
      <c r="BF431" s="28"/>
      <c r="BG431" s="28"/>
      <c r="BH431" s="28"/>
      <c r="BI431" s="28"/>
      <c r="BJ431" s="28"/>
      <c r="BK431" s="28"/>
      <c r="BL431" s="28"/>
      <c r="BM431" s="28"/>
      <c r="BN431" s="28"/>
      <c r="BO431" s="28"/>
      <c r="BP431" s="28"/>
      <c r="BQ431" s="28"/>
      <c r="BR431" s="28"/>
      <c r="BS431" s="28"/>
      <c r="BT431" s="28"/>
      <c r="BU431" s="28"/>
      <c r="BV431" s="28"/>
      <c r="BW431" s="28"/>
      <c r="BX431" s="28"/>
      <c r="BY431" s="28"/>
      <c r="BZ431" s="28"/>
      <c r="CA431" s="28"/>
      <c r="CB431" s="28"/>
      <c r="CC431" s="28"/>
      <c r="CD431" s="28"/>
      <c r="CE431" s="28"/>
      <c r="CF431" s="28"/>
    </row>
    <row r="432" spans="1:84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8"/>
      <c r="AB432" s="28"/>
      <c r="AC432" s="28"/>
      <c r="AD432" s="28"/>
      <c r="AE432" s="28"/>
      <c r="AF432" s="28"/>
      <c r="AG432" s="28"/>
      <c r="AH432" s="28"/>
      <c r="AI432" s="28"/>
      <c r="AJ432" s="28"/>
      <c r="AK432" s="28"/>
      <c r="AL432" s="28"/>
      <c r="AM432" s="28"/>
      <c r="AN432" s="28"/>
      <c r="AO432" s="28"/>
      <c r="AP432" s="28"/>
      <c r="AQ432" s="28"/>
      <c r="AR432" s="28"/>
      <c r="AS432" s="28"/>
      <c r="AT432" s="28"/>
      <c r="AU432" s="28"/>
      <c r="AV432" s="28"/>
      <c r="AW432" s="28"/>
      <c r="AX432" s="28"/>
      <c r="AY432" s="28"/>
      <c r="AZ432" s="28"/>
      <c r="BA432" s="28"/>
      <c r="BB432" s="28"/>
      <c r="BC432" s="28"/>
      <c r="BD432" s="28"/>
      <c r="BE432" s="28"/>
      <c r="BF432" s="28"/>
      <c r="BG432" s="28"/>
      <c r="BH432" s="28"/>
      <c r="BI432" s="28"/>
      <c r="BJ432" s="28"/>
      <c r="BK432" s="28"/>
      <c r="BL432" s="28"/>
      <c r="BM432" s="28"/>
      <c r="BN432" s="28"/>
      <c r="BO432" s="28"/>
      <c r="BP432" s="28"/>
      <c r="BQ432" s="28"/>
      <c r="BR432" s="28"/>
      <c r="BS432" s="28"/>
      <c r="BT432" s="28"/>
      <c r="BU432" s="28"/>
      <c r="BV432" s="28"/>
      <c r="BW432" s="28"/>
      <c r="BX432" s="28"/>
      <c r="BY432" s="28"/>
      <c r="BZ432" s="28"/>
      <c r="CA432" s="28"/>
      <c r="CB432" s="28"/>
      <c r="CC432" s="28"/>
      <c r="CD432" s="28"/>
      <c r="CE432" s="28"/>
      <c r="CF432" s="28"/>
    </row>
    <row r="433" spans="1:84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8"/>
      <c r="AB433" s="28"/>
      <c r="AC433" s="28"/>
      <c r="AD433" s="28"/>
      <c r="AE433" s="28"/>
      <c r="AF433" s="28"/>
      <c r="AG433" s="28"/>
      <c r="AH433" s="28"/>
      <c r="AI433" s="28"/>
      <c r="AJ433" s="28"/>
      <c r="AK433" s="28"/>
      <c r="AL433" s="28"/>
      <c r="AM433" s="28"/>
      <c r="AN433" s="28"/>
      <c r="AO433" s="28"/>
      <c r="AP433" s="28"/>
      <c r="AQ433" s="28"/>
      <c r="AR433" s="28"/>
      <c r="AS433" s="28"/>
      <c r="AT433" s="28"/>
      <c r="AU433" s="28"/>
      <c r="AV433" s="28"/>
      <c r="AW433" s="28"/>
      <c r="AX433" s="28"/>
      <c r="AY433" s="28"/>
      <c r="AZ433" s="28"/>
      <c r="BA433" s="28"/>
      <c r="BB433" s="28"/>
      <c r="BC433" s="28"/>
      <c r="BD433" s="28"/>
      <c r="BE433" s="28"/>
      <c r="BF433" s="28"/>
      <c r="BG433" s="28"/>
      <c r="BH433" s="28"/>
      <c r="BI433" s="28"/>
      <c r="BJ433" s="28"/>
      <c r="BK433" s="28"/>
      <c r="BL433" s="28"/>
      <c r="BM433" s="28"/>
      <c r="BN433" s="28"/>
      <c r="BO433" s="28"/>
      <c r="BP433" s="28"/>
      <c r="BQ433" s="28"/>
      <c r="BR433" s="28"/>
      <c r="BS433" s="28"/>
      <c r="BT433" s="28"/>
      <c r="BU433" s="28"/>
      <c r="BV433" s="28"/>
      <c r="BW433" s="28"/>
      <c r="BX433" s="28"/>
      <c r="BY433" s="28"/>
      <c r="BZ433" s="28"/>
      <c r="CA433" s="28"/>
      <c r="CB433" s="28"/>
      <c r="CC433" s="28"/>
      <c r="CD433" s="28"/>
      <c r="CE433" s="28"/>
      <c r="CF433" s="28"/>
    </row>
    <row r="434" spans="1:84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8"/>
      <c r="AB434" s="28"/>
      <c r="AC434" s="28"/>
      <c r="AD434" s="28"/>
      <c r="AE434" s="28"/>
      <c r="AF434" s="28"/>
      <c r="AG434" s="28"/>
      <c r="AH434" s="28"/>
      <c r="AI434" s="28"/>
      <c r="AJ434" s="28"/>
      <c r="AK434" s="28"/>
      <c r="AL434" s="28"/>
      <c r="AM434" s="28"/>
      <c r="AN434" s="28"/>
      <c r="AO434" s="28"/>
      <c r="AP434" s="28"/>
      <c r="AQ434" s="28"/>
      <c r="AR434" s="28"/>
      <c r="AS434" s="28"/>
      <c r="AT434" s="28"/>
      <c r="AU434" s="28"/>
      <c r="AV434" s="28"/>
      <c r="AW434" s="28"/>
      <c r="AX434" s="28"/>
      <c r="AY434" s="28"/>
      <c r="AZ434" s="28"/>
      <c r="BA434" s="28"/>
      <c r="BB434" s="28"/>
      <c r="BC434" s="28"/>
      <c r="BD434" s="28"/>
      <c r="BE434" s="28"/>
      <c r="BF434" s="28"/>
      <c r="BG434" s="28"/>
      <c r="BH434" s="28"/>
      <c r="BI434" s="28"/>
      <c r="BJ434" s="28"/>
      <c r="BK434" s="28"/>
      <c r="BL434" s="28"/>
      <c r="BM434" s="28"/>
      <c r="BN434" s="28"/>
      <c r="BO434" s="28"/>
      <c r="BP434" s="28"/>
      <c r="BQ434" s="28"/>
      <c r="BR434" s="28"/>
      <c r="BS434" s="28"/>
      <c r="BT434" s="28"/>
      <c r="BU434" s="28"/>
      <c r="BV434" s="28"/>
      <c r="BW434" s="28"/>
      <c r="BX434" s="28"/>
      <c r="BY434" s="28"/>
      <c r="BZ434" s="28"/>
      <c r="CA434" s="28"/>
      <c r="CB434" s="28"/>
      <c r="CC434" s="28"/>
      <c r="CD434" s="28"/>
      <c r="CE434" s="28"/>
      <c r="CF434" s="28"/>
    </row>
    <row r="435" spans="1:84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8"/>
      <c r="AB435" s="28"/>
      <c r="AC435" s="28"/>
      <c r="AD435" s="28"/>
      <c r="AE435" s="28"/>
      <c r="AF435" s="28"/>
      <c r="AG435" s="28"/>
      <c r="AH435" s="28"/>
      <c r="AI435" s="28"/>
      <c r="AJ435" s="28"/>
      <c r="AK435" s="28"/>
      <c r="AL435" s="28"/>
      <c r="AM435" s="28"/>
      <c r="AN435" s="28"/>
      <c r="AO435" s="28"/>
      <c r="AP435" s="28"/>
      <c r="AQ435" s="28"/>
      <c r="AR435" s="28"/>
      <c r="AS435" s="28"/>
      <c r="AT435" s="28"/>
      <c r="AU435" s="28"/>
      <c r="AV435" s="28"/>
      <c r="AW435" s="28"/>
      <c r="AX435" s="28"/>
      <c r="AY435" s="28"/>
      <c r="AZ435" s="28"/>
      <c r="BA435" s="28"/>
      <c r="BB435" s="28"/>
      <c r="BC435" s="28"/>
      <c r="BD435" s="28"/>
      <c r="BE435" s="28"/>
      <c r="BF435" s="28"/>
      <c r="BG435" s="28"/>
      <c r="BH435" s="28"/>
      <c r="BI435" s="28"/>
      <c r="BJ435" s="28"/>
      <c r="BK435" s="28"/>
      <c r="BL435" s="28"/>
      <c r="BM435" s="28"/>
      <c r="BN435" s="28"/>
      <c r="BO435" s="28"/>
      <c r="BP435" s="28"/>
      <c r="BQ435" s="28"/>
      <c r="BR435" s="28"/>
      <c r="BS435" s="28"/>
      <c r="BT435" s="28"/>
      <c r="BU435" s="28"/>
      <c r="BV435" s="28"/>
      <c r="BW435" s="28"/>
      <c r="BX435" s="28"/>
      <c r="BY435" s="28"/>
      <c r="BZ435" s="28"/>
      <c r="CA435" s="28"/>
      <c r="CB435" s="28"/>
      <c r="CC435" s="28"/>
      <c r="CD435" s="28"/>
      <c r="CE435" s="28"/>
      <c r="CF435" s="28"/>
    </row>
    <row r="436" spans="1:84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8"/>
      <c r="AB436" s="28"/>
      <c r="AC436" s="28"/>
      <c r="AD436" s="28"/>
      <c r="AE436" s="28"/>
      <c r="AF436" s="28"/>
      <c r="AG436" s="28"/>
      <c r="AH436" s="28"/>
      <c r="AI436" s="28"/>
      <c r="AJ436" s="28"/>
      <c r="AK436" s="28"/>
      <c r="AL436" s="28"/>
      <c r="AM436" s="28"/>
      <c r="AN436" s="28"/>
      <c r="AO436" s="28"/>
      <c r="AP436" s="28"/>
      <c r="AQ436" s="28"/>
      <c r="AR436" s="28"/>
      <c r="AS436" s="28"/>
      <c r="AT436" s="28"/>
      <c r="AU436" s="28"/>
      <c r="AV436" s="28"/>
      <c r="AW436" s="28"/>
      <c r="AX436" s="28"/>
      <c r="AY436" s="28"/>
      <c r="AZ436" s="28"/>
      <c r="BA436" s="28"/>
      <c r="BB436" s="28"/>
      <c r="BC436" s="28"/>
      <c r="BD436" s="28"/>
      <c r="BE436" s="28"/>
      <c r="BF436" s="28"/>
      <c r="BG436" s="28"/>
      <c r="BH436" s="28"/>
      <c r="BI436" s="28"/>
      <c r="BJ436" s="28"/>
      <c r="BK436" s="28"/>
      <c r="BL436" s="28"/>
      <c r="BM436" s="28"/>
      <c r="BN436" s="28"/>
      <c r="BO436" s="28"/>
      <c r="BP436" s="28"/>
      <c r="BQ436" s="28"/>
      <c r="BR436" s="28"/>
      <c r="BS436" s="28"/>
      <c r="BT436" s="28"/>
      <c r="BU436" s="28"/>
      <c r="BV436" s="28"/>
      <c r="BW436" s="28"/>
      <c r="BX436" s="28"/>
      <c r="BY436" s="28"/>
      <c r="BZ436" s="28"/>
      <c r="CA436" s="28"/>
      <c r="CB436" s="28"/>
      <c r="CC436" s="28"/>
      <c r="CD436" s="28"/>
      <c r="CE436" s="28"/>
      <c r="CF436" s="28"/>
    </row>
    <row r="437" spans="1:84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8"/>
      <c r="AB437" s="28"/>
      <c r="AC437" s="28"/>
      <c r="AD437" s="28"/>
      <c r="AE437" s="28"/>
      <c r="AF437" s="28"/>
      <c r="AG437" s="28"/>
      <c r="AH437" s="28"/>
      <c r="AI437" s="28"/>
      <c r="AJ437" s="28"/>
      <c r="AK437" s="28"/>
      <c r="AL437" s="28"/>
      <c r="AM437" s="28"/>
      <c r="AN437" s="28"/>
      <c r="AO437" s="28"/>
      <c r="AP437" s="28"/>
      <c r="AQ437" s="28"/>
      <c r="AR437" s="28"/>
      <c r="AS437" s="28"/>
      <c r="AT437" s="28"/>
      <c r="AU437" s="28"/>
      <c r="AV437" s="28"/>
      <c r="AW437" s="28"/>
      <c r="AX437" s="28"/>
      <c r="AY437" s="28"/>
      <c r="AZ437" s="28"/>
      <c r="BA437" s="28"/>
      <c r="BB437" s="28"/>
      <c r="BC437" s="28"/>
      <c r="BD437" s="28"/>
      <c r="BE437" s="28"/>
      <c r="BF437" s="28"/>
      <c r="BG437" s="28"/>
      <c r="BH437" s="28"/>
      <c r="BI437" s="28"/>
      <c r="BJ437" s="28"/>
      <c r="BK437" s="28"/>
      <c r="BL437" s="28"/>
      <c r="BM437" s="28"/>
      <c r="BN437" s="28"/>
      <c r="BO437" s="28"/>
      <c r="BP437" s="28"/>
      <c r="BQ437" s="28"/>
      <c r="BR437" s="28"/>
      <c r="BS437" s="28"/>
      <c r="BT437" s="28"/>
      <c r="BU437" s="28"/>
      <c r="BV437" s="28"/>
      <c r="BW437" s="28"/>
      <c r="BX437" s="28"/>
      <c r="BY437" s="28"/>
      <c r="BZ437" s="28"/>
      <c r="CA437" s="28"/>
      <c r="CB437" s="28"/>
      <c r="CC437" s="28"/>
      <c r="CD437" s="28"/>
      <c r="CE437" s="28"/>
      <c r="CF437" s="28"/>
    </row>
    <row r="438" spans="1:84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8"/>
      <c r="AB438" s="28"/>
      <c r="AC438" s="28"/>
      <c r="AD438" s="28"/>
      <c r="AE438" s="28"/>
      <c r="AF438" s="28"/>
      <c r="AG438" s="28"/>
      <c r="AH438" s="28"/>
      <c r="AI438" s="28"/>
      <c r="AJ438" s="28"/>
      <c r="AK438" s="28"/>
      <c r="AL438" s="28"/>
      <c r="AM438" s="28"/>
      <c r="AN438" s="28"/>
      <c r="AO438" s="28"/>
      <c r="AP438" s="28"/>
      <c r="AQ438" s="28"/>
      <c r="AR438" s="28"/>
      <c r="AS438" s="28"/>
      <c r="AT438" s="28"/>
      <c r="AU438" s="28"/>
      <c r="AV438" s="28"/>
      <c r="AW438" s="28"/>
      <c r="AX438" s="28"/>
      <c r="AY438" s="28"/>
      <c r="AZ438" s="28"/>
      <c r="BA438" s="28"/>
      <c r="BB438" s="28"/>
      <c r="BC438" s="28"/>
      <c r="BD438" s="28"/>
      <c r="BE438" s="28"/>
      <c r="BF438" s="28"/>
      <c r="BG438" s="28"/>
      <c r="BH438" s="28"/>
      <c r="BI438" s="28"/>
      <c r="BJ438" s="28"/>
      <c r="BK438" s="28"/>
      <c r="BL438" s="28"/>
      <c r="BM438" s="28"/>
      <c r="BN438" s="28"/>
      <c r="BO438" s="28"/>
      <c r="BP438" s="28"/>
      <c r="BQ438" s="28"/>
      <c r="BR438" s="28"/>
      <c r="BS438" s="28"/>
      <c r="BT438" s="28"/>
      <c r="BU438" s="28"/>
      <c r="BV438" s="28"/>
      <c r="BW438" s="28"/>
      <c r="BX438" s="28"/>
      <c r="BY438" s="28"/>
      <c r="BZ438" s="28"/>
      <c r="CA438" s="28"/>
      <c r="CB438" s="28"/>
      <c r="CC438" s="28"/>
      <c r="CD438" s="28"/>
      <c r="CE438" s="28"/>
      <c r="CF438" s="28"/>
    </row>
    <row r="439" spans="1:84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8"/>
      <c r="AB439" s="28"/>
      <c r="AC439" s="28"/>
      <c r="AD439" s="28"/>
      <c r="AE439" s="28"/>
      <c r="AF439" s="28"/>
      <c r="AG439" s="28"/>
      <c r="AH439" s="28"/>
      <c r="AI439" s="28"/>
      <c r="AJ439" s="28"/>
      <c r="AK439" s="28"/>
      <c r="AL439" s="28"/>
      <c r="AM439" s="28"/>
      <c r="AN439" s="28"/>
      <c r="AO439" s="28"/>
      <c r="AP439" s="28"/>
      <c r="AQ439" s="28"/>
      <c r="AR439" s="28"/>
      <c r="AS439" s="28"/>
      <c r="AT439" s="28"/>
      <c r="AU439" s="28"/>
      <c r="AV439" s="28"/>
      <c r="AW439" s="28"/>
      <c r="AX439" s="28"/>
      <c r="AY439" s="28"/>
      <c r="AZ439" s="28"/>
      <c r="BA439" s="28"/>
      <c r="BB439" s="28"/>
      <c r="BC439" s="28"/>
      <c r="BD439" s="28"/>
      <c r="BE439" s="28"/>
      <c r="BF439" s="28"/>
      <c r="BG439" s="28"/>
      <c r="BH439" s="28"/>
      <c r="BI439" s="28"/>
      <c r="BJ439" s="28"/>
      <c r="BK439" s="28"/>
      <c r="BL439" s="28"/>
      <c r="BM439" s="28"/>
      <c r="BN439" s="28"/>
      <c r="BO439" s="28"/>
      <c r="BP439" s="28"/>
      <c r="BQ439" s="28"/>
      <c r="BR439" s="28"/>
      <c r="BS439" s="28"/>
      <c r="BT439" s="28"/>
      <c r="BU439" s="28"/>
      <c r="BV439" s="28"/>
      <c r="BW439" s="28"/>
      <c r="BX439" s="28"/>
      <c r="BY439" s="28"/>
      <c r="BZ439" s="28"/>
      <c r="CA439" s="28"/>
      <c r="CB439" s="28"/>
      <c r="CC439" s="28"/>
      <c r="CD439" s="28"/>
      <c r="CE439" s="28"/>
      <c r="CF439" s="28"/>
    </row>
    <row r="440" spans="1:84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8"/>
      <c r="AB440" s="28"/>
      <c r="AC440" s="28"/>
      <c r="AD440" s="28"/>
      <c r="AE440" s="28"/>
      <c r="AF440" s="28"/>
      <c r="AG440" s="28"/>
      <c r="AH440" s="28"/>
      <c r="AI440" s="28"/>
      <c r="AJ440" s="28"/>
      <c r="AK440" s="28"/>
      <c r="AL440" s="28"/>
      <c r="AM440" s="28"/>
      <c r="AN440" s="28"/>
      <c r="AO440" s="28"/>
      <c r="AP440" s="28"/>
      <c r="AQ440" s="28"/>
      <c r="AR440" s="28"/>
      <c r="AS440" s="28"/>
      <c r="AT440" s="28"/>
      <c r="AU440" s="28"/>
      <c r="AV440" s="28"/>
      <c r="AW440" s="28"/>
      <c r="AX440" s="28"/>
      <c r="AY440" s="28"/>
      <c r="AZ440" s="28"/>
      <c r="BA440" s="28"/>
      <c r="BB440" s="28"/>
      <c r="BC440" s="28"/>
      <c r="BD440" s="28"/>
      <c r="BE440" s="28"/>
      <c r="BF440" s="28"/>
      <c r="BG440" s="28"/>
      <c r="BH440" s="28"/>
      <c r="BI440" s="28"/>
      <c r="BJ440" s="28"/>
      <c r="BK440" s="28"/>
      <c r="BL440" s="28"/>
      <c r="BM440" s="28"/>
      <c r="BN440" s="28"/>
      <c r="BO440" s="28"/>
      <c r="BP440" s="28"/>
      <c r="BQ440" s="28"/>
      <c r="BR440" s="28"/>
      <c r="BS440" s="28"/>
      <c r="BT440" s="28"/>
      <c r="BU440" s="28"/>
      <c r="BV440" s="28"/>
      <c r="BW440" s="28"/>
      <c r="BX440" s="28"/>
      <c r="BY440" s="28"/>
      <c r="BZ440" s="28"/>
      <c r="CA440" s="28"/>
      <c r="CB440" s="28"/>
      <c r="CC440" s="28"/>
      <c r="CD440" s="28"/>
      <c r="CE440" s="28"/>
      <c r="CF440" s="28"/>
    </row>
    <row r="441" spans="1:84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8"/>
      <c r="AB441" s="28"/>
      <c r="AC441" s="28"/>
      <c r="AD441" s="28"/>
      <c r="AE441" s="28"/>
      <c r="AF441" s="28"/>
      <c r="AG441" s="28"/>
      <c r="AH441" s="28"/>
      <c r="AI441" s="28"/>
      <c r="AJ441" s="28"/>
      <c r="AK441" s="28"/>
      <c r="AL441" s="28"/>
      <c r="AM441" s="28"/>
      <c r="AN441" s="28"/>
      <c r="AO441" s="28"/>
      <c r="AP441" s="28"/>
      <c r="AQ441" s="28"/>
      <c r="AR441" s="28"/>
      <c r="AS441" s="28"/>
      <c r="AT441" s="28"/>
      <c r="AU441" s="28"/>
      <c r="AV441" s="28"/>
      <c r="AW441" s="28"/>
      <c r="AX441" s="28"/>
      <c r="AY441" s="28"/>
      <c r="AZ441" s="28"/>
      <c r="BA441" s="28"/>
      <c r="BB441" s="28"/>
      <c r="BC441" s="28"/>
      <c r="BD441" s="28"/>
      <c r="BE441" s="28"/>
      <c r="BF441" s="28"/>
      <c r="BG441" s="28"/>
      <c r="BH441" s="28"/>
      <c r="BI441" s="28"/>
      <c r="BJ441" s="28"/>
      <c r="BK441" s="28"/>
      <c r="BL441" s="28"/>
      <c r="BM441" s="28"/>
      <c r="BN441" s="28"/>
      <c r="BO441" s="28"/>
      <c r="BP441" s="28"/>
      <c r="BQ441" s="28"/>
      <c r="BR441" s="28"/>
      <c r="BS441" s="28"/>
      <c r="BT441" s="28"/>
      <c r="BU441" s="28"/>
      <c r="BV441" s="28"/>
      <c r="BW441" s="28"/>
      <c r="BX441" s="28"/>
      <c r="BY441" s="28"/>
      <c r="BZ441" s="28"/>
      <c r="CA441" s="28"/>
      <c r="CB441" s="28"/>
      <c r="CC441" s="28"/>
      <c r="CD441" s="28"/>
      <c r="CE441" s="28"/>
      <c r="CF441" s="28"/>
    </row>
    <row r="442" spans="1:84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8"/>
      <c r="AB442" s="28"/>
      <c r="AC442" s="28"/>
      <c r="AD442" s="28"/>
      <c r="AE442" s="28"/>
      <c r="AF442" s="28"/>
      <c r="AG442" s="28"/>
      <c r="AH442" s="28"/>
      <c r="AI442" s="28"/>
      <c r="AJ442" s="28"/>
      <c r="AK442" s="28"/>
      <c r="AL442" s="28"/>
      <c r="AM442" s="28"/>
      <c r="AN442" s="28"/>
      <c r="AO442" s="28"/>
      <c r="AP442" s="28"/>
      <c r="AQ442" s="28"/>
      <c r="AR442" s="28"/>
      <c r="AS442" s="28"/>
      <c r="AT442" s="28"/>
      <c r="AU442" s="28"/>
      <c r="AV442" s="28"/>
      <c r="AW442" s="28"/>
      <c r="AX442" s="28"/>
      <c r="AY442" s="28"/>
      <c r="AZ442" s="28"/>
      <c r="BA442" s="28"/>
      <c r="BB442" s="28"/>
      <c r="BC442" s="28"/>
      <c r="BD442" s="28"/>
      <c r="BE442" s="28"/>
      <c r="BF442" s="28"/>
      <c r="BG442" s="28"/>
      <c r="BH442" s="28"/>
      <c r="BI442" s="28"/>
      <c r="BJ442" s="28"/>
      <c r="BK442" s="28"/>
      <c r="BL442" s="28"/>
      <c r="BM442" s="28"/>
      <c r="BN442" s="28"/>
      <c r="BO442" s="28"/>
      <c r="BP442" s="28"/>
      <c r="BQ442" s="28"/>
      <c r="BR442" s="28"/>
      <c r="BS442" s="28"/>
      <c r="BT442" s="28"/>
      <c r="BU442" s="28"/>
      <c r="BV442" s="28"/>
      <c r="BW442" s="28"/>
      <c r="BX442" s="28"/>
      <c r="BY442" s="28"/>
      <c r="BZ442" s="28"/>
      <c r="CA442" s="28"/>
      <c r="CB442" s="28"/>
      <c r="CC442" s="28"/>
      <c r="CD442" s="28"/>
      <c r="CE442" s="28"/>
      <c r="CF442" s="28"/>
    </row>
    <row r="443" spans="1:84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8"/>
      <c r="AB443" s="28"/>
      <c r="AC443" s="28"/>
      <c r="AD443" s="28"/>
      <c r="AE443" s="28"/>
      <c r="AF443" s="28"/>
      <c r="AG443" s="28"/>
      <c r="AH443" s="28"/>
      <c r="AI443" s="28"/>
      <c r="AJ443" s="28"/>
      <c r="AK443" s="28"/>
      <c r="AL443" s="28"/>
      <c r="AM443" s="28"/>
      <c r="AN443" s="28"/>
      <c r="AO443" s="28"/>
      <c r="AP443" s="28"/>
      <c r="AQ443" s="28"/>
      <c r="AR443" s="28"/>
      <c r="AS443" s="28"/>
      <c r="AT443" s="28"/>
      <c r="AU443" s="28"/>
      <c r="AV443" s="28"/>
      <c r="AW443" s="28"/>
      <c r="AX443" s="28"/>
      <c r="AY443" s="28"/>
      <c r="AZ443" s="28"/>
      <c r="BA443" s="28"/>
      <c r="BB443" s="28"/>
      <c r="BC443" s="28"/>
      <c r="BD443" s="28"/>
      <c r="BE443" s="28"/>
      <c r="BF443" s="28"/>
      <c r="BG443" s="28"/>
      <c r="BH443" s="28"/>
      <c r="BI443" s="28"/>
      <c r="BJ443" s="28"/>
      <c r="BK443" s="28"/>
      <c r="BL443" s="28"/>
      <c r="BM443" s="28"/>
      <c r="BN443" s="28"/>
      <c r="BO443" s="28"/>
      <c r="BP443" s="28"/>
      <c r="BQ443" s="28"/>
      <c r="BR443" s="28"/>
      <c r="BS443" s="28"/>
      <c r="BT443" s="28"/>
      <c r="BU443" s="28"/>
      <c r="BV443" s="28"/>
      <c r="BW443" s="28"/>
      <c r="BX443" s="28"/>
      <c r="BY443" s="28"/>
      <c r="BZ443" s="28"/>
      <c r="CA443" s="28"/>
      <c r="CB443" s="28"/>
      <c r="CC443" s="28"/>
      <c r="CD443" s="28"/>
      <c r="CE443" s="28"/>
      <c r="CF443" s="28"/>
    </row>
    <row r="444" spans="1:84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8"/>
      <c r="AB444" s="28"/>
      <c r="AC444" s="28"/>
      <c r="AD444" s="28"/>
      <c r="AE444" s="28"/>
      <c r="AF444" s="28"/>
      <c r="AG444" s="28"/>
      <c r="AH444" s="28"/>
      <c r="AI444" s="28"/>
      <c r="AJ444" s="28"/>
      <c r="AK444" s="28"/>
      <c r="AL444" s="28"/>
      <c r="AM444" s="28"/>
      <c r="AN444" s="28"/>
      <c r="AO444" s="28"/>
      <c r="AP444" s="28"/>
      <c r="AQ444" s="28"/>
      <c r="AR444" s="28"/>
      <c r="AS444" s="28"/>
      <c r="AT444" s="28"/>
      <c r="AU444" s="28"/>
      <c r="AV444" s="28"/>
      <c r="AW444" s="28"/>
      <c r="AX444" s="28"/>
      <c r="AY444" s="28"/>
      <c r="AZ444" s="28"/>
      <c r="BA444" s="28"/>
      <c r="BB444" s="28"/>
      <c r="BC444" s="28"/>
      <c r="BD444" s="28"/>
      <c r="BE444" s="28"/>
      <c r="BF444" s="28"/>
      <c r="BG444" s="28"/>
      <c r="BH444" s="28"/>
      <c r="BI444" s="28"/>
      <c r="BJ444" s="28"/>
      <c r="BK444" s="28"/>
      <c r="BL444" s="28"/>
      <c r="BM444" s="28"/>
      <c r="BN444" s="28"/>
      <c r="BO444" s="28"/>
      <c r="BP444" s="28"/>
      <c r="BQ444" s="28"/>
      <c r="BR444" s="28"/>
      <c r="BS444" s="28"/>
      <c r="BT444" s="28"/>
      <c r="BU444" s="28"/>
      <c r="BV444" s="28"/>
      <c r="BW444" s="28"/>
      <c r="BX444" s="28"/>
      <c r="BY444" s="28"/>
      <c r="BZ444" s="28"/>
      <c r="CA444" s="28"/>
      <c r="CB444" s="28"/>
      <c r="CC444" s="28"/>
      <c r="CD444" s="28"/>
      <c r="CE444" s="28"/>
      <c r="CF444" s="28"/>
    </row>
    <row r="445" spans="1:84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8"/>
      <c r="AB445" s="28"/>
      <c r="AC445" s="28"/>
      <c r="AD445" s="28"/>
      <c r="AE445" s="28"/>
      <c r="AF445" s="28"/>
      <c r="AG445" s="28"/>
      <c r="AH445" s="28"/>
      <c r="AI445" s="28"/>
      <c r="AJ445" s="28"/>
      <c r="AK445" s="28"/>
      <c r="AL445" s="28"/>
      <c r="AM445" s="28"/>
      <c r="AN445" s="28"/>
      <c r="AO445" s="28"/>
      <c r="AP445" s="28"/>
      <c r="AQ445" s="28"/>
      <c r="AR445" s="28"/>
      <c r="AS445" s="28"/>
      <c r="AT445" s="28"/>
      <c r="AU445" s="28"/>
      <c r="AV445" s="28"/>
      <c r="AW445" s="28"/>
      <c r="AX445" s="28"/>
      <c r="AY445" s="28"/>
      <c r="AZ445" s="28"/>
      <c r="BA445" s="28"/>
      <c r="BB445" s="28"/>
      <c r="BC445" s="28"/>
      <c r="BD445" s="28"/>
      <c r="BE445" s="28"/>
      <c r="BF445" s="28"/>
      <c r="BG445" s="28"/>
      <c r="BH445" s="28"/>
      <c r="BI445" s="28"/>
      <c r="BJ445" s="28"/>
      <c r="BK445" s="28"/>
      <c r="BL445" s="28"/>
      <c r="BM445" s="28"/>
      <c r="BN445" s="28"/>
      <c r="BO445" s="28"/>
      <c r="BP445" s="28"/>
      <c r="BQ445" s="28"/>
      <c r="BR445" s="28"/>
      <c r="BS445" s="28"/>
      <c r="BT445" s="28"/>
      <c r="BU445" s="28"/>
      <c r="BV445" s="28"/>
      <c r="BW445" s="28"/>
      <c r="BX445" s="28"/>
      <c r="BY445" s="28"/>
      <c r="BZ445" s="28"/>
      <c r="CA445" s="28"/>
      <c r="CB445" s="28"/>
      <c r="CC445" s="28"/>
      <c r="CD445" s="28"/>
      <c r="CE445" s="28"/>
      <c r="CF445" s="28"/>
    </row>
    <row r="446" spans="1:84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8"/>
      <c r="AB446" s="28"/>
      <c r="AC446" s="28"/>
      <c r="AD446" s="28"/>
      <c r="AE446" s="28"/>
      <c r="AF446" s="28"/>
      <c r="AG446" s="28"/>
      <c r="AH446" s="28"/>
      <c r="AI446" s="28"/>
      <c r="AJ446" s="28"/>
      <c r="AK446" s="28"/>
      <c r="AL446" s="28"/>
      <c r="AM446" s="28"/>
      <c r="AN446" s="28"/>
      <c r="AO446" s="28"/>
      <c r="AP446" s="28"/>
      <c r="AQ446" s="28"/>
      <c r="AR446" s="28"/>
      <c r="AS446" s="28"/>
      <c r="AT446" s="28"/>
      <c r="AU446" s="28"/>
      <c r="AV446" s="28"/>
      <c r="AW446" s="28"/>
      <c r="AX446" s="28"/>
      <c r="AY446" s="28"/>
      <c r="AZ446" s="28"/>
      <c r="BA446" s="28"/>
      <c r="BB446" s="28"/>
      <c r="BC446" s="28"/>
      <c r="BD446" s="28"/>
      <c r="BE446" s="28"/>
      <c r="BF446" s="28"/>
      <c r="BG446" s="28"/>
      <c r="BH446" s="28"/>
      <c r="BI446" s="28"/>
      <c r="BJ446" s="28"/>
      <c r="BK446" s="28"/>
      <c r="BL446" s="28"/>
      <c r="BM446" s="28"/>
      <c r="BN446" s="28"/>
      <c r="BO446" s="28"/>
      <c r="BP446" s="28"/>
      <c r="BQ446" s="28"/>
      <c r="BR446" s="28"/>
      <c r="BS446" s="28"/>
      <c r="BT446" s="28"/>
      <c r="BU446" s="28"/>
      <c r="BV446" s="28"/>
      <c r="BW446" s="28"/>
      <c r="BX446" s="28"/>
      <c r="BY446" s="28"/>
      <c r="BZ446" s="28"/>
      <c r="CA446" s="28"/>
      <c r="CB446" s="28"/>
      <c r="CC446" s="28"/>
      <c r="CD446" s="28"/>
      <c r="CE446" s="28"/>
      <c r="CF446" s="28"/>
    </row>
    <row r="447" spans="1:84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8"/>
      <c r="AB447" s="28"/>
      <c r="AC447" s="28"/>
      <c r="AD447" s="28"/>
      <c r="AE447" s="28"/>
      <c r="AF447" s="28"/>
      <c r="AG447" s="28"/>
      <c r="AH447" s="28"/>
      <c r="AI447" s="28"/>
      <c r="AJ447" s="28"/>
      <c r="AK447" s="28"/>
      <c r="AL447" s="28"/>
      <c r="AM447" s="28"/>
      <c r="AN447" s="28"/>
      <c r="AO447" s="28"/>
      <c r="AP447" s="28"/>
      <c r="AQ447" s="28"/>
      <c r="AR447" s="28"/>
      <c r="AS447" s="28"/>
      <c r="AT447" s="28"/>
      <c r="AU447" s="28"/>
      <c r="AV447" s="28"/>
      <c r="AW447" s="28"/>
      <c r="AX447" s="28"/>
      <c r="AY447" s="28"/>
      <c r="AZ447" s="28"/>
      <c r="BA447" s="28"/>
      <c r="BB447" s="28"/>
      <c r="BC447" s="28"/>
      <c r="BD447" s="28"/>
      <c r="BE447" s="28"/>
      <c r="BF447" s="28"/>
      <c r="BG447" s="28"/>
      <c r="BH447" s="28"/>
      <c r="BI447" s="28"/>
      <c r="BJ447" s="28"/>
      <c r="BK447" s="28"/>
      <c r="BL447" s="28"/>
      <c r="BM447" s="28"/>
      <c r="BN447" s="28"/>
      <c r="BO447" s="28"/>
      <c r="BP447" s="28"/>
      <c r="BQ447" s="28"/>
      <c r="BR447" s="28"/>
      <c r="BS447" s="28"/>
      <c r="BT447" s="28"/>
      <c r="BU447" s="28"/>
      <c r="BV447" s="28"/>
      <c r="BW447" s="28"/>
      <c r="BX447" s="28"/>
      <c r="BY447" s="28"/>
      <c r="BZ447" s="28"/>
      <c r="CA447" s="28"/>
      <c r="CB447" s="28"/>
      <c r="CC447" s="28"/>
      <c r="CD447" s="28"/>
      <c r="CE447" s="28"/>
      <c r="CF447" s="28"/>
    </row>
    <row r="448" spans="1:84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8"/>
      <c r="AB448" s="28"/>
      <c r="AC448" s="28"/>
      <c r="AD448" s="28"/>
      <c r="AE448" s="28"/>
      <c r="AF448" s="28"/>
      <c r="AG448" s="28"/>
      <c r="AH448" s="28"/>
      <c r="AI448" s="28"/>
      <c r="AJ448" s="28"/>
      <c r="AK448" s="28"/>
      <c r="AL448" s="28"/>
      <c r="AM448" s="28"/>
      <c r="AN448" s="28"/>
      <c r="AO448" s="28"/>
      <c r="AP448" s="28"/>
      <c r="AQ448" s="28"/>
      <c r="AR448" s="28"/>
      <c r="AS448" s="28"/>
      <c r="AT448" s="28"/>
      <c r="AU448" s="28"/>
      <c r="AV448" s="28"/>
      <c r="AW448" s="28"/>
      <c r="AX448" s="28"/>
      <c r="AY448" s="28"/>
      <c r="AZ448" s="28"/>
      <c r="BA448" s="28"/>
      <c r="BB448" s="28"/>
      <c r="BC448" s="28"/>
      <c r="BD448" s="28"/>
      <c r="BE448" s="28"/>
      <c r="BF448" s="28"/>
      <c r="BG448" s="28"/>
      <c r="BH448" s="28"/>
      <c r="BI448" s="28"/>
      <c r="BJ448" s="28"/>
      <c r="BK448" s="28"/>
      <c r="BL448" s="28"/>
      <c r="BM448" s="28"/>
      <c r="BN448" s="28"/>
      <c r="BO448" s="28"/>
      <c r="BP448" s="28"/>
      <c r="BQ448" s="28"/>
      <c r="BR448" s="28"/>
      <c r="BS448" s="28"/>
      <c r="BT448" s="28"/>
      <c r="BU448" s="28"/>
      <c r="BV448" s="28"/>
      <c r="BW448" s="28"/>
      <c r="BX448" s="28"/>
      <c r="BY448" s="28"/>
      <c r="BZ448" s="28"/>
      <c r="CA448" s="28"/>
      <c r="CB448" s="28"/>
      <c r="CC448" s="28"/>
      <c r="CD448" s="28"/>
      <c r="CE448" s="28"/>
      <c r="CF448" s="28"/>
    </row>
    <row r="449" spans="1:84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8"/>
      <c r="AB449" s="28"/>
      <c r="AC449" s="28"/>
      <c r="AD449" s="28"/>
      <c r="AE449" s="28"/>
      <c r="AF449" s="28"/>
      <c r="AG449" s="28"/>
      <c r="AH449" s="28"/>
      <c r="AI449" s="28"/>
      <c r="AJ449" s="28"/>
      <c r="AK449" s="28"/>
      <c r="AL449" s="28"/>
      <c r="AM449" s="28"/>
      <c r="AN449" s="28"/>
      <c r="AO449" s="28"/>
      <c r="AP449" s="28"/>
      <c r="AQ449" s="28"/>
      <c r="AR449" s="28"/>
      <c r="AS449" s="28"/>
      <c r="AT449" s="28"/>
      <c r="AU449" s="28"/>
      <c r="AV449" s="28"/>
      <c r="AW449" s="28"/>
      <c r="AX449" s="28"/>
      <c r="AY449" s="28"/>
      <c r="AZ449" s="28"/>
      <c r="BA449" s="28"/>
      <c r="BB449" s="28"/>
      <c r="BC449" s="28"/>
      <c r="BD449" s="28"/>
      <c r="BE449" s="28"/>
      <c r="BF449" s="28"/>
      <c r="BG449" s="28"/>
      <c r="BH449" s="28"/>
      <c r="BI449" s="28"/>
      <c r="BJ449" s="28"/>
      <c r="BK449" s="28"/>
      <c r="BL449" s="28"/>
      <c r="BM449" s="28"/>
      <c r="BN449" s="28"/>
      <c r="BO449" s="28"/>
      <c r="BP449" s="28"/>
      <c r="BQ449" s="28"/>
      <c r="BR449" s="28"/>
      <c r="BS449" s="28"/>
      <c r="BT449" s="28"/>
      <c r="BU449" s="28"/>
      <c r="BV449" s="28"/>
      <c r="BW449" s="28"/>
      <c r="BX449" s="28"/>
      <c r="BY449" s="28"/>
      <c r="BZ449" s="28"/>
      <c r="CA449" s="28"/>
      <c r="CB449" s="28"/>
      <c r="CC449" s="28"/>
      <c r="CD449" s="28"/>
      <c r="CE449" s="28"/>
      <c r="CF449" s="28"/>
    </row>
    <row r="450" spans="1:84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8"/>
      <c r="AB450" s="28"/>
      <c r="AC450" s="28"/>
      <c r="AD450" s="28"/>
      <c r="AE450" s="28"/>
      <c r="AF450" s="28"/>
      <c r="AG450" s="28"/>
      <c r="AH450" s="28"/>
      <c r="AI450" s="28"/>
      <c r="AJ450" s="28"/>
      <c r="AK450" s="28"/>
      <c r="AL450" s="28"/>
      <c r="AM450" s="28"/>
      <c r="AN450" s="28"/>
      <c r="AO450" s="28"/>
      <c r="AP450" s="28"/>
      <c r="AQ450" s="28"/>
      <c r="AR450" s="28"/>
      <c r="AS450" s="28"/>
      <c r="AT450" s="28"/>
      <c r="AU450" s="28"/>
      <c r="AV450" s="28"/>
      <c r="AW450" s="28"/>
      <c r="AX450" s="28"/>
      <c r="AY450" s="28"/>
      <c r="AZ450" s="28"/>
      <c r="BA450" s="28"/>
      <c r="BB450" s="28"/>
      <c r="BC450" s="28"/>
      <c r="BD450" s="28"/>
      <c r="BE450" s="28"/>
      <c r="BF450" s="28"/>
      <c r="BG450" s="28"/>
      <c r="BH450" s="28"/>
      <c r="BI450" s="28"/>
      <c r="BJ450" s="28"/>
      <c r="BK450" s="28"/>
      <c r="BL450" s="28"/>
      <c r="BM450" s="28"/>
      <c r="BN450" s="28"/>
      <c r="BO450" s="28"/>
      <c r="BP450" s="28"/>
      <c r="BQ450" s="28"/>
      <c r="BR450" s="28"/>
      <c r="BS450" s="28"/>
      <c r="BT450" s="28"/>
      <c r="BU450" s="28"/>
      <c r="BV450" s="28"/>
      <c r="BW450" s="28"/>
      <c r="BX450" s="28"/>
      <c r="BY450" s="28"/>
      <c r="BZ450" s="28"/>
      <c r="CA450" s="28"/>
      <c r="CB450" s="28"/>
      <c r="CC450" s="28"/>
      <c r="CD450" s="28"/>
      <c r="CE450" s="28"/>
      <c r="CF450" s="28"/>
    </row>
    <row r="451" spans="1:84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8"/>
      <c r="AB451" s="28"/>
      <c r="AC451" s="28"/>
      <c r="AD451" s="28"/>
      <c r="AE451" s="28"/>
      <c r="AF451" s="28"/>
      <c r="AG451" s="28"/>
      <c r="AH451" s="28"/>
      <c r="AI451" s="28"/>
      <c r="AJ451" s="28"/>
      <c r="AK451" s="28"/>
      <c r="AL451" s="28"/>
      <c r="AM451" s="28"/>
      <c r="AN451" s="28"/>
      <c r="AO451" s="28"/>
      <c r="AP451" s="28"/>
      <c r="AQ451" s="28"/>
      <c r="AR451" s="28"/>
      <c r="AS451" s="28"/>
      <c r="AT451" s="28"/>
      <c r="AU451" s="28"/>
      <c r="AV451" s="28"/>
      <c r="AW451" s="28"/>
      <c r="AX451" s="28"/>
      <c r="AY451" s="28"/>
      <c r="AZ451" s="28"/>
      <c r="BA451" s="28"/>
      <c r="BB451" s="28"/>
      <c r="BC451" s="28"/>
      <c r="BD451" s="28"/>
      <c r="BE451" s="28"/>
      <c r="BF451" s="28"/>
      <c r="BG451" s="28"/>
      <c r="BH451" s="28"/>
      <c r="BI451" s="28"/>
      <c r="BJ451" s="28"/>
      <c r="BK451" s="28"/>
      <c r="BL451" s="28"/>
      <c r="BM451" s="28"/>
      <c r="BN451" s="28"/>
      <c r="BO451" s="28"/>
      <c r="BP451" s="28"/>
      <c r="BQ451" s="28"/>
      <c r="BR451" s="28"/>
      <c r="BS451" s="28"/>
      <c r="BT451" s="28"/>
      <c r="BU451" s="28"/>
      <c r="BV451" s="28"/>
      <c r="BW451" s="28"/>
      <c r="BX451" s="28"/>
      <c r="BY451" s="28"/>
      <c r="BZ451" s="28"/>
      <c r="CA451" s="28"/>
      <c r="CB451" s="28"/>
      <c r="CC451" s="28"/>
      <c r="CD451" s="28"/>
      <c r="CE451" s="28"/>
      <c r="CF451" s="28"/>
    </row>
    <row r="452" spans="1:84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  <c r="Y452" s="28"/>
      <c r="Z452" s="28"/>
      <c r="AA452" s="28"/>
      <c r="AB452" s="28"/>
      <c r="AC452" s="28"/>
      <c r="AD452" s="28"/>
      <c r="AE452" s="28"/>
      <c r="AF452" s="28"/>
      <c r="AG452" s="28"/>
      <c r="AH452" s="28"/>
      <c r="AI452" s="28"/>
      <c r="AJ452" s="28"/>
      <c r="AK452" s="28"/>
      <c r="AL452" s="28"/>
      <c r="AM452" s="28"/>
      <c r="AN452" s="28"/>
      <c r="AO452" s="28"/>
      <c r="AP452" s="28"/>
      <c r="AQ452" s="28"/>
      <c r="AR452" s="28"/>
      <c r="AS452" s="28"/>
      <c r="AT452" s="28"/>
      <c r="AU452" s="28"/>
      <c r="AV452" s="28"/>
      <c r="AW452" s="28"/>
      <c r="AX452" s="28"/>
      <c r="AY452" s="28"/>
      <c r="AZ452" s="28"/>
      <c r="BA452" s="28"/>
      <c r="BB452" s="28"/>
      <c r="BC452" s="28"/>
      <c r="BD452" s="28"/>
      <c r="BE452" s="28"/>
      <c r="BF452" s="28"/>
      <c r="BG452" s="28"/>
      <c r="BH452" s="28"/>
      <c r="BI452" s="28"/>
      <c r="BJ452" s="28"/>
      <c r="BK452" s="28"/>
      <c r="BL452" s="28"/>
      <c r="BM452" s="28"/>
      <c r="BN452" s="28"/>
      <c r="BO452" s="28"/>
      <c r="BP452" s="28"/>
      <c r="BQ452" s="28"/>
      <c r="BR452" s="28"/>
      <c r="BS452" s="28"/>
      <c r="BT452" s="28"/>
      <c r="BU452" s="28"/>
      <c r="BV452" s="28"/>
      <c r="BW452" s="28"/>
      <c r="BX452" s="28"/>
      <c r="BY452" s="28"/>
      <c r="BZ452" s="28"/>
      <c r="CA452" s="28"/>
      <c r="CB452" s="28"/>
      <c r="CC452" s="28"/>
      <c r="CD452" s="28"/>
      <c r="CE452" s="28"/>
      <c r="CF452" s="28"/>
    </row>
    <row r="453" spans="1:84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  <c r="Y453" s="28"/>
      <c r="Z453" s="28"/>
      <c r="AA453" s="28"/>
      <c r="AB453" s="28"/>
      <c r="AC453" s="28"/>
      <c r="AD453" s="28"/>
      <c r="AE453" s="28"/>
      <c r="AF453" s="28"/>
      <c r="AG453" s="28"/>
      <c r="AH453" s="28"/>
      <c r="AI453" s="28"/>
      <c r="AJ453" s="28"/>
      <c r="AK453" s="28"/>
      <c r="AL453" s="28"/>
      <c r="AM453" s="28"/>
      <c r="AN453" s="28"/>
      <c r="AO453" s="28"/>
      <c r="AP453" s="28"/>
      <c r="AQ453" s="28"/>
      <c r="AR453" s="28"/>
      <c r="AS453" s="28"/>
      <c r="AT453" s="28"/>
      <c r="AU453" s="28"/>
      <c r="AV453" s="28"/>
      <c r="AW453" s="28"/>
      <c r="AX453" s="28"/>
      <c r="AY453" s="28"/>
      <c r="AZ453" s="28"/>
      <c r="BA453" s="28"/>
      <c r="BB453" s="28"/>
      <c r="BC453" s="28"/>
      <c r="BD453" s="28"/>
      <c r="BE453" s="28"/>
      <c r="BF453" s="28"/>
      <c r="BG453" s="28"/>
      <c r="BH453" s="28"/>
      <c r="BI453" s="28"/>
      <c r="BJ453" s="28"/>
      <c r="BK453" s="28"/>
      <c r="BL453" s="28"/>
      <c r="BM453" s="28"/>
      <c r="BN453" s="28"/>
      <c r="BO453" s="28"/>
      <c r="BP453" s="28"/>
      <c r="BQ453" s="28"/>
      <c r="BR453" s="28"/>
      <c r="BS453" s="28"/>
      <c r="BT453" s="28"/>
      <c r="BU453" s="28"/>
      <c r="BV453" s="28"/>
      <c r="BW453" s="28"/>
      <c r="BX453" s="28"/>
      <c r="BY453" s="28"/>
      <c r="BZ453" s="28"/>
      <c r="CA453" s="28"/>
      <c r="CB453" s="28"/>
      <c r="CC453" s="28"/>
      <c r="CD453" s="28"/>
      <c r="CE453" s="28"/>
      <c r="CF453" s="28"/>
    </row>
    <row r="454" spans="1:84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  <c r="Y454" s="28"/>
      <c r="Z454" s="28"/>
      <c r="AA454" s="28"/>
      <c r="AB454" s="28"/>
      <c r="AC454" s="28"/>
      <c r="AD454" s="28"/>
      <c r="AE454" s="28"/>
      <c r="AF454" s="28"/>
      <c r="AG454" s="28"/>
      <c r="AH454" s="28"/>
      <c r="AI454" s="28"/>
      <c r="AJ454" s="28"/>
      <c r="AK454" s="28"/>
      <c r="AL454" s="28"/>
      <c r="AM454" s="28"/>
      <c r="AN454" s="28"/>
      <c r="AO454" s="28"/>
      <c r="AP454" s="28"/>
      <c r="AQ454" s="28"/>
      <c r="AR454" s="28"/>
      <c r="AS454" s="28"/>
      <c r="AT454" s="28"/>
      <c r="AU454" s="28"/>
      <c r="AV454" s="28"/>
      <c r="AW454" s="28"/>
      <c r="AX454" s="28"/>
      <c r="AY454" s="28"/>
      <c r="AZ454" s="28"/>
      <c r="BA454" s="28"/>
      <c r="BB454" s="28"/>
      <c r="BC454" s="28"/>
      <c r="BD454" s="28"/>
      <c r="BE454" s="28"/>
      <c r="BF454" s="28"/>
      <c r="BG454" s="28"/>
      <c r="BH454" s="28"/>
      <c r="BI454" s="28"/>
      <c r="BJ454" s="28"/>
      <c r="BK454" s="28"/>
      <c r="BL454" s="28"/>
      <c r="BM454" s="28"/>
      <c r="BN454" s="28"/>
      <c r="BO454" s="28"/>
      <c r="BP454" s="28"/>
      <c r="BQ454" s="28"/>
      <c r="BR454" s="28"/>
      <c r="BS454" s="28"/>
      <c r="BT454" s="28"/>
      <c r="BU454" s="28"/>
      <c r="BV454" s="28"/>
      <c r="BW454" s="28"/>
      <c r="BX454" s="28"/>
      <c r="BY454" s="28"/>
      <c r="BZ454" s="28"/>
      <c r="CA454" s="28"/>
      <c r="CB454" s="28"/>
      <c r="CC454" s="28"/>
      <c r="CD454" s="28"/>
      <c r="CE454" s="28"/>
      <c r="CF454" s="28"/>
    </row>
    <row r="455" spans="1:84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  <c r="Y455" s="28"/>
      <c r="Z455" s="28"/>
      <c r="AA455" s="28"/>
      <c r="AB455" s="28"/>
      <c r="AC455" s="28"/>
      <c r="AD455" s="28"/>
      <c r="AE455" s="28"/>
      <c r="AF455" s="28"/>
      <c r="AG455" s="28"/>
      <c r="AH455" s="28"/>
      <c r="AI455" s="28"/>
      <c r="AJ455" s="28"/>
      <c r="AK455" s="28"/>
      <c r="AL455" s="28"/>
      <c r="AM455" s="28"/>
      <c r="AN455" s="28"/>
      <c r="AO455" s="28"/>
      <c r="AP455" s="28"/>
      <c r="AQ455" s="28"/>
      <c r="AR455" s="28"/>
      <c r="AS455" s="28"/>
      <c r="AT455" s="28"/>
      <c r="AU455" s="28"/>
      <c r="AV455" s="28"/>
      <c r="AW455" s="28"/>
      <c r="AX455" s="28"/>
      <c r="AY455" s="28"/>
      <c r="AZ455" s="28"/>
      <c r="BA455" s="28"/>
      <c r="BB455" s="28"/>
      <c r="BC455" s="28"/>
      <c r="BD455" s="28"/>
      <c r="BE455" s="28"/>
      <c r="BF455" s="28"/>
      <c r="BG455" s="28"/>
      <c r="BH455" s="28"/>
      <c r="BI455" s="28"/>
      <c r="BJ455" s="28"/>
      <c r="BK455" s="28"/>
      <c r="BL455" s="28"/>
      <c r="BM455" s="28"/>
      <c r="BN455" s="28"/>
      <c r="BO455" s="28"/>
      <c r="BP455" s="28"/>
      <c r="BQ455" s="28"/>
      <c r="BR455" s="28"/>
      <c r="BS455" s="28"/>
      <c r="BT455" s="28"/>
      <c r="BU455" s="28"/>
      <c r="BV455" s="28"/>
      <c r="BW455" s="28"/>
      <c r="BX455" s="28"/>
      <c r="BY455" s="28"/>
      <c r="BZ455" s="28"/>
      <c r="CA455" s="28"/>
      <c r="CB455" s="28"/>
      <c r="CC455" s="28"/>
      <c r="CD455" s="28"/>
      <c r="CE455" s="28"/>
      <c r="CF455" s="28"/>
    </row>
    <row r="456" spans="1:84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  <c r="Y456" s="28"/>
      <c r="Z456" s="28"/>
      <c r="AA456" s="28"/>
      <c r="AB456" s="28"/>
      <c r="AC456" s="28"/>
      <c r="AD456" s="28"/>
      <c r="AE456" s="28"/>
      <c r="AF456" s="28"/>
      <c r="AG456" s="28"/>
      <c r="AH456" s="28"/>
      <c r="AI456" s="28"/>
      <c r="AJ456" s="28"/>
      <c r="AK456" s="28"/>
      <c r="AL456" s="28"/>
      <c r="AM456" s="28"/>
      <c r="AN456" s="28"/>
      <c r="AO456" s="28"/>
      <c r="AP456" s="28"/>
      <c r="AQ456" s="28"/>
      <c r="AR456" s="28"/>
      <c r="AS456" s="28"/>
      <c r="AT456" s="28"/>
      <c r="AU456" s="28"/>
      <c r="AV456" s="28"/>
      <c r="AW456" s="28"/>
      <c r="AX456" s="28"/>
      <c r="AY456" s="28"/>
      <c r="AZ456" s="28"/>
      <c r="BA456" s="28"/>
      <c r="BB456" s="28"/>
      <c r="BC456" s="28"/>
      <c r="BD456" s="28"/>
      <c r="BE456" s="28"/>
      <c r="BF456" s="28"/>
      <c r="BG456" s="28"/>
      <c r="BH456" s="28"/>
      <c r="BI456" s="28"/>
      <c r="BJ456" s="28"/>
      <c r="BK456" s="28"/>
      <c r="BL456" s="28"/>
      <c r="BM456" s="28"/>
      <c r="BN456" s="28"/>
      <c r="BO456" s="28"/>
      <c r="BP456" s="28"/>
      <c r="BQ456" s="28"/>
      <c r="BR456" s="28"/>
      <c r="BS456" s="28"/>
      <c r="BT456" s="28"/>
      <c r="BU456" s="28"/>
      <c r="BV456" s="28"/>
      <c r="BW456" s="28"/>
      <c r="BX456" s="28"/>
      <c r="BY456" s="28"/>
      <c r="BZ456" s="28"/>
      <c r="CA456" s="28"/>
      <c r="CB456" s="28"/>
      <c r="CC456" s="28"/>
      <c r="CD456" s="28"/>
      <c r="CE456" s="28"/>
      <c r="CF456" s="28"/>
    </row>
    <row r="457" spans="1:84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  <c r="Y457" s="28"/>
      <c r="Z457" s="28"/>
      <c r="AA457" s="28"/>
      <c r="AB457" s="28"/>
      <c r="AC457" s="28"/>
      <c r="AD457" s="28"/>
      <c r="AE457" s="28"/>
      <c r="AF457" s="28"/>
      <c r="AG457" s="28"/>
      <c r="AH457" s="28"/>
      <c r="AI457" s="28"/>
      <c r="AJ457" s="28"/>
      <c r="AK457" s="28"/>
      <c r="AL457" s="28"/>
      <c r="AM457" s="28"/>
      <c r="AN457" s="28"/>
      <c r="AO457" s="28"/>
      <c r="AP457" s="28"/>
      <c r="AQ457" s="28"/>
      <c r="AR457" s="28"/>
      <c r="AS457" s="28"/>
      <c r="AT457" s="28"/>
      <c r="AU457" s="28"/>
      <c r="AV457" s="28"/>
      <c r="AW457" s="28"/>
      <c r="AX457" s="28"/>
      <c r="AY457" s="28"/>
      <c r="AZ457" s="28"/>
      <c r="BA457" s="28"/>
      <c r="BB457" s="28"/>
      <c r="BC457" s="28"/>
      <c r="BD457" s="28"/>
      <c r="BE457" s="28"/>
      <c r="BF457" s="28"/>
      <c r="BG457" s="28"/>
      <c r="BH457" s="28"/>
      <c r="BI457" s="28"/>
      <c r="BJ457" s="28"/>
      <c r="BK457" s="28"/>
      <c r="BL457" s="28"/>
      <c r="BM457" s="28"/>
      <c r="BN457" s="28"/>
      <c r="BO457" s="28"/>
      <c r="BP457" s="28"/>
      <c r="BQ457" s="28"/>
      <c r="BR457" s="28"/>
      <c r="BS457" s="28"/>
      <c r="BT457" s="28"/>
      <c r="BU457" s="28"/>
      <c r="BV457" s="28"/>
      <c r="BW457" s="28"/>
      <c r="BX457" s="28"/>
      <c r="BY457" s="28"/>
      <c r="BZ457" s="28"/>
      <c r="CA457" s="28"/>
      <c r="CB457" s="28"/>
      <c r="CC457" s="28"/>
      <c r="CD457" s="28"/>
      <c r="CE457" s="28"/>
      <c r="CF457" s="28"/>
    </row>
    <row r="458" spans="1:84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  <c r="Y458" s="28"/>
      <c r="Z458" s="28"/>
      <c r="AA458" s="28"/>
      <c r="AB458" s="28"/>
      <c r="AC458" s="28"/>
      <c r="AD458" s="28"/>
      <c r="AE458" s="28"/>
      <c r="AF458" s="28"/>
      <c r="AG458" s="28"/>
      <c r="AH458" s="28"/>
      <c r="AI458" s="28"/>
      <c r="AJ458" s="28"/>
      <c r="AK458" s="28"/>
      <c r="AL458" s="28"/>
      <c r="AM458" s="28"/>
      <c r="AN458" s="28"/>
      <c r="AO458" s="28"/>
      <c r="AP458" s="28"/>
      <c r="AQ458" s="28"/>
      <c r="AR458" s="28"/>
      <c r="AS458" s="28"/>
      <c r="AT458" s="28"/>
      <c r="AU458" s="28"/>
      <c r="AV458" s="28"/>
      <c r="AW458" s="28"/>
      <c r="AX458" s="28"/>
      <c r="AY458" s="28"/>
      <c r="AZ458" s="28"/>
      <c r="BA458" s="28"/>
      <c r="BB458" s="28"/>
      <c r="BC458" s="28"/>
      <c r="BD458" s="28"/>
      <c r="BE458" s="28"/>
      <c r="BF458" s="28"/>
      <c r="BG458" s="28"/>
      <c r="BH458" s="28"/>
      <c r="BI458" s="28"/>
      <c r="BJ458" s="28"/>
      <c r="BK458" s="28"/>
      <c r="BL458" s="28"/>
      <c r="BM458" s="28"/>
      <c r="BN458" s="28"/>
      <c r="BO458" s="28"/>
      <c r="BP458" s="28"/>
      <c r="BQ458" s="28"/>
      <c r="BR458" s="28"/>
      <c r="BS458" s="28"/>
      <c r="BT458" s="28"/>
      <c r="BU458" s="28"/>
      <c r="BV458" s="28"/>
      <c r="BW458" s="28"/>
      <c r="BX458" s="28"/>
      <c r="BY458" s="28"/>
      <c r="BZ458" s="28"/>
      <c r="CA458" s="28"/>
      <c r="CB458" s="28"/>
      <c r="CC458" s="28"/>
      <c r="CD458" s="28"/>
      <c r="CE458" s="28"/>
      <c r="CF458" s="28"/>
    </row>
    <row r="459" spans="1:84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  <c r="Y459" s="28"/>
      <c r="Z459" s="28"/>
      <c r="AA459" s="28"/>
      <c r="AB459" s="28"/>
      <c r="AC459" s="28"/>
      <c r="AD459" s="28"/>
      <c r="AE459" s="28"/>
      <c r="AF459" s="28"/>
      <c r="AG459" s="28"/>
      <c r="AH459" s="28"/>
      <c r="AI459" s="28"/>
      <c r="AJ459" s="28"/>
      <c r="AK459" s="28"/>
      <c r="AL459" s="28"/>
      <c r="AM459" s="28"/>
      <c r="AN459" s="28"/>
      <c r="AO459" s="28"/>
      <c r="AP459" s="28"/>
      <c r="AQ459" s="28"/>
      <c r="AR459" s="28"/>
      <c r="AS459" s="28"/>
      <c r="AT459" s="28"/>
      <c r="AU459" s="28"/>
      <c r="AV459" s="28"/>
      <c r="AW459" s="28"/>
      <c r="AX459" s="28"/>
      <c r="AY459" s="28"/>
      <c r="AZ459" s="28"/>
      <c r="BA459" s="28"/>
      <c r="BB459" s="28"/>
      <c r="BC459" s="28"/>
      <c r="BD459" s="28"/>
      <c r="BE459" s="28"/>
      <c r="BF459" s="28"/>
      <c r="BG459" s="28"/>
      <c r="BH459" s="28"/>
      <c r="BI459" s="28"/>
      <c r="BJ459" s="28"/>
      <c r="BK459" s="28"/>
      <c r="BL459" s="28"/>
      <c r="BM459" s="28"/>
      <c r="BN459" s="28"/>
      <c r="BO459" s="28"/>
      <c r="BP459" s="28"/>
      <c r="BQ459" s="28"/>
      <c r="BR459" s="28"/>
      <c r="BS459" s="28"/>
      <c r="BT459" s="28"/>
      <c r="BU459" s="28"/>
      <c r="BV459" s="28"/>
      <c r="BW459" s="28"/>
      <c r="BX459" s="28"/>
      <c r="BY459" s="28"/>
      <c r="BZ459" s="28"/>
      <c r="CA459" s="28"/>
      <c r="CB459" s="28"/>
      <c r="CC459" s="28"/>
      <c r="CD459" s="28"/>
      <c r="CE459" s="28"/>
      <c r="CF459" s="28"/>
    </row>
    <row r="460" spans="1:84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  <c r="Y460" s="28"/>
      <c r="Z460" s="28"/>
      <c r="AA460" s="28"/>
      <c r="AB460" s="28"/>
      <c r="AC460" s="28"/>
      <c r="AD460" s="28"/>
      <c r="AE460" s="28"/>
      <c r="AF460" s="28"/>
      <c r="AG460" s="28"/>
      <c r="AH460" s="28"/>
      <c r="AI460" s="28"/>
      <c r="AJ460" s="28"/>
      <c r="AK460" s="28"/>
      <c r="AL460" s="28"/>
      <c r="AM460" s="28"/>
      <c r="AN460" s="28"/>
      <c r="AO460" s="28"/>
      <c r="AP460" s="28"/>
      <c r="AQ460" s="28"/>
      <c r="AR460" s="28"/>
      <c r="AS460" s="28"/>
      <c r="AT460" s="28"/>
      <c r="AU460" s="28"/>
      <c r="AV460" s="28"/>
      <c r="AW460" s="28"/>
      <c r="AX460" s="28"/>
      <c r="AY460" s="28"/>
      <c r="AZ460" s="28"/>
      <c r="BA460" s="28"/>
      <c r="BB460" s="28"/>
      <c r="BC460" s="28"/>
      <c r="BD460" s="28"/>
      <c r="BE460" s="28"/>
      <c r="BF460" s="28"/>
      <c r="BG460" s="28"/>
      <c r="BH460" s="28"/>
      <c r="BI460" s="28"/>
      <c r="BJ460" s="28"/>
      <c r="BK460" s="28"/>
      <c r="BL460" s="28"/>
      <c r="BM460" s="28"/>
      <c r="BN460" s="28"/>
      <c r="BO460" s="28"/>
      <c r="BP460" s="28"/>
      <c r="BQ460" s="28"/>
      <c r="BR460" s="28"/>
      <c r="BS460" s="28"/>
      <c r="BT460" s="28"/>
      <c r="BU460" s="28"/>
      <c r="BV460" s="28"/>
      <c r="BW460" s="28"/>
      <c r="BX460" s="28"/>
      <c r="BY460" s="28"/>
      <c r="BZ460" s="28"/>
      <c r="CA460" s="28"/>
      <c r="CB460" s="28"/>
      <c r="CC460" s="28"/>
      <c r="CD460" s="28"/>
      <c r="CE460" s="28"/>
      <c r="CF460" s="28"/>
    </row>
    <row r="461" spans="1:84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  <c r="Y461" s="28"/>
      <c r="Z461" s="28"/>
      <c r="AA461" s="28"/>
      <c r="AB461" s="28"/>
      <c r="AC461" s="28"/>
      <c r="AD461" s="28"/>
      <c r="AE461" s="28"/>
      <c r="AF461" s="28"/>
      <c r="AG461" s="28"/>
      <c r="AH461" s="28"/>
      <c r="AI461" s="28"/>
      <c r="AJ461" s="28"/>
      <c r="AK461" s="28"/>
      <c r="AL461" s="28"/>
      <c r="AM461" s="28"/>
      <c r="AN461" s="28"/>
      <c r="AO461" s="28"/>
      <c r="AP461" s="28"/>
      <c r="AQ461" s="28"/>
      <c r="AR461" s="28"/>
      <c r="AS461" s="28"/>
      <c r="AT461" s="28"/>
      <c r="AU461" s="28"/>
      <c r="AV461" s="28"/>
      <c r="AW461" s="28"/>
      <c r="AX461" s="28"/>
      <c r="AY461" s="28"/>
      <c r="AZ461" s="28"/>
      <c r="BA461" s="28"/>
      <c r="BB461" s="28"/>
      <c r="BC461" s="28"/>
      <c r="BD461" s="28"/>
      <c r="BE461" s="28"/>
      <c r="BF461" s="28"/>
      <c r="BG461" s="28"/>
      <c r="BH461" s="28"/>
      <c r="BI461" s="28"/>
      <c r="BJ461" s="28"/>
      <c r="BK461" s="28"/>
      <c r="BL461" s="28"/>
      <c r="BM461" s="28"/>
      <c r="BN461" s="28"/>
      <c r="BO461" s="28"/>
      <c r="BP461" s="28"/>
      <c r="BQ461" s="28"/>
      <c r="BR461" s="28"/>
      <c r="BS461" s="28"/>
      <c r="BT461" s="28"/>
      <c r="BU461" s="28"/>
      <c r="BV461" s="28"/>
      <c r="BW461" s="28"/>
      <c r="BX461" s="28"/>
      <c r="BY461" s="28"/>
      <c r="BZ461" s="28"/>
      <c r="CA461" s="28"/>
      <c r="CB461" s="28"/>
      <c r="CC461" s="28"/>
      <c r="CD461" s="28"/>
      <c r="CE461" s="28"/>
      <c r="CF461" s="28"/>
    </row>
    <row r="462" spans="1:84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  <c r="Y462" s="28"/>
      <c r="Z462" s="28"/>
      <c r="AA462" s="28"/>
      <c r="AB462" s="28"/>
      <c r="AC462" s="28"/>
      <c r="AD462" s="28"/>
      <c r="AE462" s="28"/>
      <c r="AF462" s="28"/>
      <c r="AG462" s="28"/>
      <c r="AH462" s="28"/>
      <c r="AI462" s="28"/>
      <c r="AJ462" s="28"/>
      <c r="AK462" s="28"/>
      <c r="AL462" s="28"/>
      <c r="AM462" s="28"/>
      <c r="AN462" s="28"/>
      <c r="AO462" s="28"/>
      <c r="AP462" s="28"/>
      <c r="AQ462" s="28"/>
      <c r="AR462" s="28"/>
      <c r="AS462" s="28"/>
      <c r="AT462" s="28"/>
      <c r="AU462" s="28"/>
      <c r="AV462" s="28"/>
      <c r="AW462" s="28"/>
      <c r="AX462" s="28"/>
      <c r="AY462" s="28"/>
      <c r="AZ462" s="28"/>
      <c r="BA462" s="28"/>
      <c r="BB462" s="28"/>
      <c r="BC462" s="28"/>
      <c r="BD462" s="28"/>
      <c r="BE462" s="28"/>
      <c r="BF462" s="28"/>
      <c r="BG462" s="28"/>
      <c r="BH462" s="28"/>
      <c r="BI462" s="28"/>
      <c r="BJ462" s="28"/>
      <c r="BK462" s="28"/>
      <c r="BL462" s="28"/>
      <c r="BM462" s="28"/>
      <c r="BN462" s="28"/>
      <c r="BO462" s="28"/>
      <c r="BP462" s="28"/>
      <c r="BQ462" s="28"/>
      <c r="BR462" s="28"/>
      <c r="BS462" s="28"/>
      <c r="BT462" s="28"/>
      <c r="BU462" s="28"/>
      <c r="BV462" s="28"/>
      <c r="BW462" s="28"/>
      <c r="BX462" s="28"/>
      <c r="BY462" s="28"/>
      <c r="BZ462" s="28"/>
      <c r="CA462" s="28"/>
      <c r="CB462" s="28"/>
      <c r="CC462" s="28"/>
      <c r="CD462" s="28"/>
      <c r="CE462" s="28"/>
      <c r="CF462" s="28"/>
    </row>
    <row r="463" spans="1:84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  <c r="Y463" s="28"/>
      <c r="Z463" s="28"/>
      <c r="AA463" s="28"/>
      <c r="AB463" s="28"/>
      <c r="AC463" s="28"/>
      <c r="AD463" s="28"/>
      <c r="AE463" s="28"/>
      <c r="AF463" s="28"/>
      <c r="AG463" s="28"/>
      <c r="AH463" s="28"/>
      <c r="AI463" s="28"/>
      <c r="AJ463" s="28"/>
      <c r="AK463" s="28"/>
      <c r="AL463" s="28"/>
      <c r="AM463" s="28"/>
      <c r="AN463" s="28"/>
      <c r="AO463" s="28"/>
      <c r="AP463" s="28"/>
      <c r="AQ463" s="28"/>
      <c r="AR463" s="28"/>
      <c r="AS463" s="28"/>
      <c r="AT463" s="28"/>
      <c r="AU463" s="28"/>
      <c r="AV463" s="28"/>
      <c r="AW463" s="28"/>
      <c r="AX463" s="28"/>
      <c r="AY463" s="28"/>
      <c r="AZ463" s="28"/>
      <c r="BA463" s="28"/>
      <c r="BB463" s="28"/>
      <c r="BC463" s="28"/>
      <c r="BD463" s="28"/>
      <c r="BE463" s="28"/>
      <c r="BF463" s="28"/>
      <c r="BG463" s="28"/>
      <c r="BH463" s="28"/>
      <c r="BI463" s="28"/>
      <c r="BJ463" s="28"/>
      <c r="BK463" s="28"/>
      <c r="BL463" s="28"/>
      <c r="BM463" s="28"/>
      <c r="BN463" s="28"/>
      <c r="BO463" s="28"/>
      <c r="BP463" s="28"/>
      <c r="BQ463" s="28"/>
      <c r="BR463" s="28"/>
      <c r="BS463" s="28"/>
      <c r="BT463" s="28"/>
      <c r="BU463" s="28"/>
      <c r="BV463" s="28"/>
      <c r="BW463" s="28"/>
      <c r="BX463" s="28"/>
      <c r="BY463" s="28"/>
      <c r="BZ463" s="28"/>
      <c r="CA463" s="28"/>
      <c r="CB463" s="28"/>
      <c r="CC463" s="28"/>
      <c r="CD463" s="28"/>
      <c r="CE463" s="28"/>
      <c r="CF463" s="28"/>
    </row>
    <row r="464" spans="1:84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  <c r="Y464" s="28"/>
      <c r="Z464" s="28"/>
      <c r="AA464" s="28"/>
      <c r="AB464" s="28"/>
      <c r="AC464" s="28"/>
      <c r="AD464" s="28"/>
      <c r="AE464" s="28"/>
      <c r="AF464" s="28"/>
      <c r="AG464" s="28"/>
      <c r="AH464" s="28"/>
      <c r="AI464" s="28"/>
      <c r="AJ464" s="28"/>
      <c r="AK464" s="28"/>
      <c r="AL464" s="28"/>
      <c r="AM464" s="28"/>
      <c r="AN464" s="28"/>
      <c r="AO464" s="28"/>
      <c r="AP464" s="28"/>
      <c r="AQ464" s="28"/>
      <c r="AR464" s="28"/>
      <c r="AS464" s="28"/>
      <c r="AT464" s="28"/>
      <c r="AU464" s="28"/>
      <c r="AV464" s="28"/>
      <c r="AW464" s="28"/>
      <c r="AX464" s="28"/>
      <c r="AY464" s="28"/>
      <c r="AZ464" s="28"/>
      <c r="BA464" s="28"/>
      <c r="BB464" s="28"/>
      <c r="BC464" s="28"/>
      <c r="BD464" s="28"/>
      <c r="BE464" s="28"/>
      <c r="BF464" s="28"/>
      <c r="BG464" s="28"/>
      <c r="BH464" s="28"/>
      <c r="BI464" s="28"/>
      <c r="BJ464" s="28"/>
      <c r="BK464" s="28"/>
      <c r="BL464" s="28"/>
      <c r="BM464" s="28"/>
      <c r="BN464" s="28"/>
      <c r="BO464" s="28"/>
      <c r="BP464" s="28"/>
      <c r="BQ464" s="28"/>
      <c r="BR464" s="28"/>
      <c r="BS464" s="28"/>
      <c r="BT464" s="28"/>
      <c r="BU464" s="28"/>
      <c r="BV464" s="28"/>
      <c r="BW464" s="28"/>
      <c r="BX464" s="28"/>
      <c r="BY464" s="28"/>
      <c r="BZ464" s="28"/>
      <c r="CA464" s="28"/>
      <c r="CB464" s="28"/>
      <c r="CC464" s="28"/>
      <c r="CD464" s="28"/>
      <c r="CE464" s="28"/>
      <c r="CF464" s="28"/>
    </row>
    <row r="465" spans="1:84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  <c r="Y465" s="28"/>
      <c r="Z465" s="28"/>
      <c r="AA465" s="28"/>
      <c r="AB465" s="28"/>
      <c r="AC465" s="28"/>
      <c r="AD465" s="28"/>
      <c r="AE465" s="28"/>
      <c r="AF465" s="28"/>
      <c r="AG465" s="28"/>
      <c r="AH465" s="28"/>
      <c r="AI465" s="28"/>
      <c r="AJ465" s="28"/>
      <c r="AK465" s="28"/>
      <c r="AL465" s="28"/>
      <c r="AM465" s="28"/>
      <c r="AN465" s="28"/>
      <c r="AO465" s="28"/>
      <c r="AP465" s="28"/>
      <c r="AQ465" s="28"/>
      <c r="AR465" s="28"/>
      <c r="AS465" s="28"/>
      <c r="AT465" s="28"/>
      <c r="AU465" s="28"/>
      <c r="AV465" s="28"/>
      <c r="AW465" s="28"/>
      <c r="AX465" s="28"/>
      <c r="AY465" s="28"/>
      <c r="AZ465" s="28"/>
      <c r="BA465" s="28"/>
      <c r="BB465" s="28"/>
      <c r="BC465" s="28"/>
      <c r="BD465" s="28"/>
      <c r="BE465" s="28"/>
      <c r="BF465" s="28"/>
      <c r="BG465" s="28"/>
      <c r="BH465" s="28"/>
      <c r="BI465" s="28"/>
      <c r="BJ465" s="28"/>
      <c r="BK465" s="28"/>
      <c r="BL465" s="28"/>
      <c r="BM465" s="28"/>
      <c r="BN465" s="28"/>
      <c r="BO465" s="28"/>
      <c r="BP465" s="28"/>
      <c r="BQ465" s="28"/>
      <c r="BR465" s="28"/>
      <c r="BS465" s="28"/>
      <c r="BT465" s="28"/>
      <c r="BU465" s="28"/>
      <c r="BV465" s="28"/>
      <c r="BW465" s="28"/>
      <c r="BX465" s="28"/>
      <c r="BY465" s="28"/>
      <c r="BZ465" s="28"/>
      <c r="CA465" s="28"/>
      <c r="CB465" s="28"/>
      <c r="CC465" s="28"/>
      <c r="CD465" s="28"/>
      <c r="CE465" s="28"/>
      <c r="CF465" s="28"/>
    </row>
    <row r="466" spans="1:84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  <c r="Y466" s="28"/>
      <c r="Z466" s="28"/>
      <c r="AA466" s="28"/>
      <c r="AB466" s="28"/>
      <c r="AC466" s="28"/>
      <c r="AD466" s="28"/>
      <c r="AE466" s="28"/>
      <c r="AF466" s="28"/>
      <c r="AG466" s="28"/>
      <c r="AH466" s="28"/>
      <c r="AI466" s="28"/>
      <c r="AJ466" s="28"/>
      <c r="AK466" s="28"/>
      <c r="AL466" s="28"/>
      <c r="AM466" s="28"/>
      <c r="AN466" s="28"/>
      <c r="AO466" s="28"/>
      <c r="AP466" s="28"/>
      <c r="AQ466" s="28"/>
      <c r="AR466" s="28"/>
      <c r="AS466" s="28"/>
      <c r="AT466" s="28"/>
      <c r="AU466" s="28"/>
      <c r="AV466" s="28"/>
      <c r="AW466" s="28"/>
      <c r="AX466" s="28"/>
      <c r="AY466" s="28"/>
      <c r="AZ466" s="28"/>
      <c r="BA466" s="28"/>
      <c r="BB466" s="28"/>
      <c r="BC466" s="28"/>
      <c r="BD466" s="28"/>
      <c r="BE466" s="28"/>
      <c r="BF466" s="28"/>
      <c r="BG466" s="28"/>
      <c r="BH466" s="28"/>
      <c r="BI466" s="28"/>
      <c r="BJ466" s="28"/>
      <c r="BK466" s="28"/>
      <c r="BL466" s="28"/>
      <c r="BM466" s="28"/>
      <c r="BN466" s="28"/>
      <c r="BO466" s="28"/>
      <c r="BP466" s="28"/>
      <c r="BQ466" s="28"/>
      <c r="BR466" s="28"/>
      <c r="BS466" s="28"/>
      <c r="BT466" s="28"/>
      <c r="BU466" s="28"/>
      <c r="BV466" s="28"/>
      <c r="BW466" s="28"/>
      <c r="BX466" s="28"/>
      <c r="BY466" s="28"/>
      <c r="BZ466" s="28"/>
      <c r="CA466" s="28"/>
      <c r="CB466" s="28"/>
      <c r="CC466" s="28"/>
      <c r="CD466" s="28"/>
      <c r="CE466" s="28"/>
      <c r="CF466" s="28"/>
    </row>
    <row r="467" spans="1:84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  <c r="Y467" s="28"/>
      <c r="Z467" s="28"/>
      <c r="AA467" s="28"/>
      <c r="AB467" s="28"/>
      <c r="AC467" s="28"/>
      <c r="AD467" s="28"/>
      <c r="AE467" s="28"/>
      <c r="AF467" s="28"/>
      <c r="AG467" s="28"/>
      <c r="AH467" s="28"/>
      <c r="AI467" s="28"/>
      <c r="AJ467" s="28"/>
      <c r="AK467" s="28"/>
      <c r="AL467" s="28"/>
      <c r="AM467" s="28"/>
      <c r="AN467" s="28"/>
      <c r="AO467" s="28"/>
      <c r="AP467" s="28"/>
      <c r="AQ467" s="28"/>
      <c r="AR467" s="28"/>
      <c r="AS467" s="28"/>
      <c r="AT467" s="28"/>
      <c r="AU467" s="28"/>
      <c r="AV467" s="28"/>
      <c r="AW467" s="28"/>
      <c r="AX467" s="28"/>
      <c r="AY467" s="28"/>
      <c r="AZ467" s="28"/>
      <c r="BA467" s="28"/>
      <c r="BB467" s="28"/>
      <c r="BC467" s="28"/>
      <c r="BD467" s="28"/>
      <c r="BE467" s="28"/>
      <c r="BF467" s="28"/>
      <c r="BG467" s="28"/>
      <c r="BH467" s="28"/>
      <c r="BI467" s="28"/>
      <c r="BJ467" s="28"/>
      <c r="BK467" s="28"/>
      <c r="BL467" s="28"/>
      <c r="BM467" s="28"/>
      <c r="BN467" s="28"/>
      <c r="BO467" s="28"/>
      <c r="BP467" s="28"/>
      <c r="BQ467" s="28"/>
      <c r="BR467" s="28"/>
      <c r="BS467" s="28"/>
      <c r="BT467" s="28"/>
      <c r="BU467" s="28"/>
      <c r="BV467" s="28"/>
      <c r="BW467" s="28"/>
      <c r="BX467" s="28"/>
      <c r="BY467" s="28"/>
      <c r="BZ467" s="28"/>
      <c r="CA467" s="28"/>
      <c r="CB467" s="28"/>
      <c r="CC467" s="28"/>
      <c r="CD467" s="28"/>
      <c r="CE467" s="28"/>
      <c r="CF467" s="28"/>
    </row>
    <row r="468" spans="1:84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  <c r="Y468" s="28"/>
      <c r="Z468" s="28"/>
      <c r="AA468" s="28"/>
      <c r="AB468" s="28"/>
      <c r="AC468" s="28"/>
      <c r="AD468" s="28"/>
      <c r="AE468" s="28"/>
      <c r="AF468" s="28"/>
      <c r="AG468" s="28"/>
      <c r="AH468" s="28"/>
      <c r="AI468" s="28"/>
      <c r="AJ468" s="28"/>
      <c r="AK468" s="28"/>
      <c r="AL468" s="28"/>
      <c r="AM468" s="28"/>
      <c r="AN468" s="28"/>
      <c r="AO468" s="28"/>
      <c r="AP468" s="28"/>
      <c r="AQ468" s="28"/>
      <c r="AR468" s="28"/>
      <c r="AS468" s="28"/>
      <c r="AT468" s="28"/>
      <c r="AU468" s="28"/>
      <c r="AV468" s="28"/>
      <c r="AW468" s="28"/>
      <c r="AX468" s="28"/>
      <c r="AY468" s="28"/>
      <c r="AZ468" s="28"/>
      <c r="BA468" s="28"/>
      <c r="BB468" s="28"/>
      <c r="BC468" s="28"/>
      <c r="BD468" s="28"/>
      <c r="BE468" s="28"/>
      <c r="BF468" s="28"/>
      <c r="BG468" s="28"/>
      <c r="BH468" s="28"/>
      <c r="BI468" s="28"/>
      <c r="BJ468" s="28"/>
      <c r="BK468" s="28"/>
      <c r="BL468" s="28"/>
      <c r="BM468" s="28"/>
      <c r="BN468" s="28"/>
      <c r="BO468" s="28"/>
      <c r="BP468" s="28"/>
      <c r="BQ468" s="28"/>
      <c r="BR468" s="28"/>
      <c r="BS468" s="28"/>
      <c r="BT468" s="28"/>
      <c r="BU468" s="28"/>
      <c r="BV468" s="28"/>
      <c r="BW468" s="28"/>
      <c r="BX468" s="28"/>
      <c r="BY468" s="28"/>
      <c r="BZ468" s="28"/>
      <c r="CA468" s="28"/>
      <c r="CB468" s="28"/>
      <c r="CC468" s="28"/>
      <c r="CD468" s="28"/>
      <c r="CE468" s="28"/>
      <c r="CF468" s="28"/>
    </row>
    <row r="469" spans="1:84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  <c r="Y469" s="28"/>
      <c r="Z469" s="28"/>
      <c r="AA469" s="28"/>
      <c r="AB469" s="28"/>
      <c r="AC469" s="28"/>
      <c r="AD469" s="28"/>
      <c r="AE469" s="28"/>
      <c r="AF469" s="28"/>
      <c r="AG469" s="28"/>
      <c r="AH469" s="28"/>
      <c r="AI469" s="28"/>
      <c r="AJ469" s="28"/>
      <c r="AK469" s="28"/>
      <c r="AL469" s="28"/>
      <c r="AM469" s="28"/>
      <c r="AN469" s="28"/>
      <c r="AO469" s="28"/>
      <c r="AP469" s="28"/>
      <c r="AQ469" s="28"/>
      <c r="AR469" s="28"/>
      <c r="AS469" s="28"/>
      <c r="AT469" s="28"/>
      <c r="AU469" s="28"/>
      <c r="AV469" s="28"/>
      <c r="AW469" s="28"/>
      <c r="AX469" s="28"/>
      <c r="AY469" s="28"/>
      <c r="AZ469" s="28"/>
      <c r="BA469" s="28"/>
      <c r="BB469" s="28"/>
      <c r="BC469" s="28"/>
      <c r="BD469" s="28"/>
      <c r="BE469" s="28"/>
      <c r="BF469" s="28"/>
      <c r="BG469" s="28"/>
      <c r="BH469" s="28"/>
      <c r="BI469" s="28"/>
      <c r="BJ469" s="28"/>
      <c r="BK469" s="28"/>
      <c r="BL469" s="28"/>
      <c r="BM469" s="28"/>
      <c r="BN469" s="28"/>
      <c r="BO469" s="28"/>
      <c r="BP469" s="28"/>
      <c r="BQ469" s="28"/>
      <c r="BR469" s="28"/>
      <c r="BS469" s="28"/>
      <c r="BT469" s="28"/>
      <c r="BU469" s="28"/>
      <c r="BV469" s="28"/>
      <c r="BW469" s="28"/>
      <c r="BX469" s="28"/>
      <c r="BY469" s="28"/>
      <c r="BZ469" s="28"/>
      <c r="CA469" s="28"/>
      <c r="CB469" s="28"/>
      <c r="CC469" s="28"/>
      <c r="CD469" s="28"/>
      <c r="CE469" s="28"/>
      <c r="CF469" s="28"/>
    </row>
    <row r="470" spans="1:84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  <c r="Y470" s="28"/>
      <c r="Z470" s="28"/>
      <c r="AA470" s="28"/>
      <c r="AB470" s="28"/>
      <c r="AC470" s="28"/>
      <c r="AD470" s="28"/>
      <c r="AE470" s="28"/>
      <c r="AF470" s="28"/>
      <c r="AG470" s="28"/>
      <c r="AH470" s="28"/>
      <c r="AI470" s="28"/>
      <c r="AJ470" s="28"/>
      <c r="AK470" s="28"/>
      <c r="AL470" s="28"/>
      <c r="AM470" s="28"/>
      <c r="AN470" s="28"/>
      <c r="AO470" s="28"/>
      <c r="AP470" s="28"/>
      <c r="AQ470" s="28"/>
      <c r="AR470" s="28"/>
      <c r="AS470" s="28"/>
      <c r="AT470" s="28"/>
      <c r="AU470" s="28"/>
      <c r="AV470" s="28"/>
      <c r="AW470" s="28"/>
      <c r="AX470" s="28"/>
      <c r="AY470" s="28"/>
      <c r="AZ470" s="28"/>
      <c r="BA470" s="28"/>
      <c r="BB470" s="28"/>
      <c r="BC470" s="28"/>
      <c r="BD470" s="28"/>
      <c r="BE470" s="28"/>
      <c r="BF470" s="28"/>
      <c r="BG470" s="28"/>
      <c r="BH470" s="28"/>
      <c r="BI470" s="28"/>
      <c r="BJ470" s="28"/>
      <c r="BK470" s="28"/>
      <c r="BL470" s="28"/>
      <c r="BM470" s="28"/>
      <c r="BN470" s="28"/>
      <c r="BO470" s="28"/>
      <c r="BP470" s="28"/>
      <c r="BQ470" s="28"/>
      <c r="BR470" s="28"/>
      <c r="BS470" s="28"/>
      <c r="BT470" s="28"/>
      <c r="BU470" s="28"/>
      <c r="BV470" s="28"/>
      <c r="BW470" s="28"/>
      <c r="BX470" s="28"/>
      <c r="BY470" s="28"/>
      <c r="BZ470" s="28"/>
      <c r="CA470" s="28"/>
      <c r="CB470" s="28"/>
      <c r="CC470" s="28"/>
      <c r="CD470" s="28"/>
      <c r="CE470" s="28"/>
      <c r="CF470" s="28"/>
    </row>
    <row r="471" spans="1:84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  <c r="Y471" s="28"/>
      <c r="Z471" s="28"/>
      <c r="AA471" s="28"/>
      <c r="AB471" s="28"/>
      <c r="AC471" s="28"/>
      <c r="AD471" s="28"/>
      <c r="AE471" s="28"/>
      <c r="AF471" s="28"/>
      <c r="AG471" s="28"/>
      <c r="AH471" s="28"/>
      <c r="AI471" s="28"/>
      <c r="AJ471" s="28"/>
      <c r="AK471" s="28"/>
      <c r="AL471" s="28"/>
      <c r="AM471" s="28"/>
      <c r="AN471" s="28"/>
      <c r="AO471" s="28"/>
      <c r="AP471" s="28"/>
      <c r="AQ471" s="28"/>
      <c r="AR471" s="28"/>
      <c r="AS471" s="28"/>
      <c r="AT471" s="28"/>
      <c r="AU471" s="28"/>
      <c r="AV471" s="28"/>
      <c r="AW471" s="28"/>
      <c r="AX471" s="28"/>
      <c r="AY471" s="28"/>
      <c r="AZ471" s="28"/>
      <c r="BA471" s="28"/>
      <c r="BB471" s="28"/>
      <c r="BC471" s="28"/>
      <c r="BD471" s="28"/>
      <c r="BE471" s="28"/>
      <c r="BF471" s="28"/>
      <c r="BG471" s="28"/>
      <c r="BH471" s="28"/>
      <c r="BI471" s="28"/>
      <c r="BJ471" s="28"/>
      <c r="BK471" s="28"/>
      <c r="BL471" s="28"/>
      <c r="BM471" s="28"/>
      <c r="BN471" s="28"/>
      <c r="BO471" s="28"/>
      <c r="BP471" s="28"/>
      <c r="BQ471" s="28"/>
      <c r="BR471" s="28"/>
      <c r="BS471" s="28"/>
      <c r="BT471" s="28"/>
      <c r="BU471" s="28"/>
      <c r="BV471" s="28"/>
      <c r="BW471" s="28"/>
      <c r="BX471" s="28"/>
      <c r="BY471" s="28"/>
      <c r="BZ471" s="28"/>
      <c r="CA471" s="28"/>
      <c r="CB471" s="28"/>
      <c r="CC471" s="28"/>
      <c r="CD471" s="28"/>
      <c r="CE471" s="28"/>
      <c r="CF471" s="28"/>
    </row>
    <row r="472" spans="1:84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  <c r="Y472" s="28"/>
      <c r="Z472" s="28"/>
      <c r="AA472" s="28"/>
      <c r="AB472" s="28"/>
      <c r="AC472" s="28"/>
      <c r="AD472" s="28"/>
      <c r="AE472" s="28"/>
      <c r="AF472" s="28"/>
      <c r="AG472" s="28"/>
      <c r="AH472" s="28"/>
      <c r="AI472" s="28"/>
      <c r="AJ472" s="28"/>
      <c r="AK472" s="28"/>
      <c r="AL472" s="28"/>
      <c r="AM472" s="28"/>
      <c r="AN472" s="28"/>
      <c r="AO472" s="28"/>
      <c r="AP472" s="28"/>
      <c r="AQ472" s="28"/>
      <c r="AR472" s="28"/>
      <c r="AS472" s="28"/>
      <c r="AT472" s="28"/>
      <c r="AU472" s="28"/>
      <c r="AV472" s="28"/>
      <c r="AW472" s="28"/>
      <c r="AX472" s="28"/>
      <c r="AY472" s="28"/>
      <c r="AZ472" s="28"/>
      <c r="BA472" s="28"/>
      <c r="BB472" s="28"/>
      <c r="BC472" s="28"/>
      <c r="BD472" s="28"/>
      <c r="BE472" s="28"/>
      <c r="BF472" s="28"/>
      <c r="BG472" s="28"/>
      <c r="BH472" s="28"/>
      <c r="BI472" s="28"/>
      <c r="BJ472" s="28"/>
      <c r="BK472" s="28"/>
      <c r="BL472" s="28"/>
      <c r="BM472" s="28"/>
      <c r="BN472" s="28"/>
      <c r="BO472" s="28"/>
      <c r="BP472" s="28"/>
      <c r="BQ472" s="28"/>
      <c r="BR472" s="28"/>
      <c r="BS472" s="28"/>
      <c r="BT472" s="28"/>
      <c r="BU472" s="28"/>
      <c r="BV472" s="28"/>
      <c r="BW472" s="28"/>
      <c r="BX472" s="28"/>
      <c r="BY472" s="28"/>
      <c r="BZ472" s="28"/>
      <c r="CA472" s="28"/>
      <c r="CB472" s="28"/>
      <c r="CC472" s="28"/>
      <c r="CD472" s="28"/>
      <c r="CE472" s="28"/>
      <c r="CF472" s="28"/>
    </row>
    <row r="473" spans="1:84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  <c r="Y473" s="28"/>
      <c r="Z473" s="28"/>
      <c r="AA473" s="28"/>
      <c r="AB473" s="28"/>
      <c r="AC473" s="28"/>
      <c r="AD473" s="28"/>
      <c r="AE473" s="28"/>
      <c r="AF473" s="28"/>
      <c r="AG473" s="28"/>
      <c r="AH473" s="28"/>
      <c r="AI473" s="28"/>
      <c r="AJ473" s="28"/>
      <c r="AK473" s="28"/>
      <c r="AL473" s="28"/>
      <c r="AM473" s="28"/>
      <c r="AN473" s="28"/>
      <c r="AO473" s="28"/>
      <c r="AP473" s="28"/>
      <c r="AQ473" s="28"/>
      <c r="AR473" s="28"/>
      <c r="AS473" s="28"/>
      <c r="AT473" s="28"/>
      <c r="AU473" s="28"/>
      <c r="AV473" s="28"/>
      <c r="AW473" s="28"/>
      <c r="AX473" s="28"/>
      <c r="AY473" s="28"/>
      <c r="AZ473" s="28"/>
      <c r="BA473" s="28"/>
      <c r="BB473" s="28"/>
      <c r="BC473" s="28"/>
      <c r="BD473" s="28"/>
      <c r="BE473" s="28"/>
      <c r="BF473" s="28"/>
      <c r="BG473" s="28"/>
      <c r="BH473" s="28"/>
      <c r="BI473" s="28"/>
      <c r="BJ473" s="28"/>
      <c r="BK473" s="28"/>
      <c r="BL473" s="28"/>
      <c r="BM473" s="28"/>
      <c r="BN473" s="28"/>
      <c r="BO473" s="28"/>
      <c r="BP473" s="28"/>
      <c r="BQ473" s="28"/>
      <c r="BR473" s="28"/>
      <c r="BS473" s="28"/>
      <c r="BT473" s="28"/>
      <c r="BU473" s="28"/>
      <c r="BV473" s="28"/>
      <c r="BW473" s="28"/>
      <c r="BX473" s="28"/>
      <c r="BY473" s="28"/>
      <c r="BZ473" s="28"/>
      <c r="CA473" s="28"/>
      <c r="CB473" s="28"/>
      <c r="CC473" s="28"/>
      <c r="CD473" s="28"/>
      <c r="CE473" s="28"/>
      <c r="CF473" s="28"/>
    </row>
    <row r="474" spans="1:84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  <c r="Y474" s="28"/>
      <c r="Z474" s="28"/>
      <c r="AA474" s="28"/>
      <c r="AB474" s="28"/>
      <c r="AC474" s="28"/>
      <c r="AD474" s="28"/>
      <c r="AE474" s="28"/>
      <c r="AF474" s="28"/>
      <c r="AG474" s="28"/>
      <c r="AH474" s="28"/>
      <c r="AI474" s="28"/>
      <c r="AJ474" s="28"/>
      <c r="AK474" s="28"/>
      <c r="AL474" s="28"/>
      <c r="AM474" s="28"/>
      <c r="AN474" s="28"/>
      <c r="AO474" s="28"/>
      <c r="AP474" s="28"/>
      <c r="AQ474" s="28"/>
      <c r="AR474" s="28"/>
      <c r="AS474" s="28"/>
      <c r="AT474" s="28"/>
      <c r="AU474" s="28"/>
      <c r="AV474" s="28"/>
      <c r="AW474" s="28"/>
      <c r="AX474" s="28"/>
      <c r="AY474" s="28"/>
      <c r="AZ474" s="28"/>
      <c r="BA474" s="28"/>
      <c r="BB474" s="28"/>
      <c r="BC474" s="28"/>
      <c r="BD474" s="28"/>
      <c r="BE474" s="28"/>
      <c r="BF474" s="28"/>
      <c r="BG474" s="28"/>
      <c r="BH474" s="28"/>
      <c r="BI474" s="28"/>
      <c r="BJ474" s="28"/>
      <c r="BK474" s="28"/>
      <c r="BL474" s="28"/>
      <c r="BM474" s="28"/>
      <c r="BN474" s="28"/>
      <c r="BO474" s="28"/>
      <c r="BP474" s="28"/>
      <c r="BQ474" s="28"/>
      <c r="BR474" s="28"/>
      <c r="BS474" s="28"/>
      <c r="BT474" s="28"/>
      <c r="BU474" s="28"/>
      <c r="BV474" s="28"/>
      <c r="BW474" s="28"/>
      <c r="BX474" s="28"/>
      <c r="BY474" s="28"/>
      <c r="BZ474" s="28"/>
      <c r="CA474" s="28"/>
      <c r="CB474" s="28"/>
      <c r="CC474" s="28"/>
      <c r="CD474" s="28"/>
      <c r="CE474" s="28"/>
      <c r="CF474" s="28"/>
    </row>
    <row r="475" spans="1:84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  <c r="Y475" s="28"/>
      <c r="Z475" s="28"/>
      <c r="AA475" s="28"/>
      <c r="AB475" s="28"/>
      <c r="AC475" s="28"/>
      <c r="AD475" s="28"/>
      <c r="AE475" s="28"/>
      <c r="AF475" s="28"/>
      <c r="AG475" s="28"/>
      <c r="AH475" s="28"/>
      <c r="AI475" s="28"/>
      <c r="AJ475" s="28"/>
      <c r="AK475" s="28"/>
      <c r="AL475" s="28"/>
      <c r="AM475" s="28"/>
      <c r="AN475" s="28"/>
      <c r="AO475" s="28"/>
      <c r="AP475" s="28"/>
      <c r="AQ475" s="28"/>
      <c r="AR475" s="28"/>
      <c r="AS475" s="28"/>
      <c r="AT475" s="28"/>
      <c r="AU475" s="28"/>
      <c r="AV475" s="28"/>
      <c r="AW475" s="28"/>
      <c r="AX475" s="28"/>
      <c r="AY475" s="28"/>
      <c r="AZ475" s="28"/>
      <c r="BA475" s="28"/>
      <c r="BB475" s="28"/>
      <c r="BC475" s="28"/>
      <c r="BD475" s="28"/>
      <c r="BE475" s="28"/>
      <c r="BF475" s="28"/>
      <c r="BG475" s="28"/>
      <c r="BH475" s="28"/>
      <c r="BI475" s="28"/>
      <c r="BJ475" s="28"/>
      <c r="BK475" s="28"/>
      <c r="BL475" s="28"/>
      <c r="BM475" s="28"/>
      <c r="BN475" s="28"/>
      <c r="BO475" s="28"/>
      <c r="BP475" s="28"/>
      <c r="BQ475" s="28"/>
      <c r="BR475" s="28"/>
      <c r="BS475" s="28"/>
      <c r="BT475" s="28"/>
      <c r="BU475" s="28"/>
      <c r="BV475" s="28"/>
      <c r="BW475" s="28"/>
      <c r="BX475" s="28"/>
      <c r="BY475" s="28"/>
      <c r="BZ475" s="28"/>
      <c r="CA475" s="28"/>
      <c r="CB475" s="28"/>
      <c r="CC475" s="28"/>
      <c r="CD475" s="28"/>
      <c r="CE475" s="28"/>
      <c r="CF475" s="28"/>
    </row>
    <row r="476" spans="1:84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  <c r="Y476" s="28"/>
      <c r="Z476" s="28"/>
      <c r="AA476" s="28"/>
      <c r="AB476" s="28"/>
      <c r="AC476" s="28"/>
      <c r="AD476" s="28"/>
      <c r="AE476" s="28"/>
      <c r="AF476" s="28"/>
      <c r="AG476" s="28"/>
      <c r="AH476" s="28"/>
      <c r="AI476" s="28"/>
      <c r="AJ476" s="28"/>
      <c r="AK476" s="28"/>
      <c r="AL476" s="28"/>
      <c r="AM476" s="28"/>
      <c r="AN476" s="28"/>
      <c r="AO476" s="28"/>
      <c r="AP476" s="28"/>
      <c r="AQ476" s="28"/>
      <c r="AR476" s="28"/>
      <c r="AS476" s="28"/>
      <c r="AT476" s="28"/>
      <c r="AU476" s="28"/>
      <c r="AV476" s="28"/>
      <c r="AW476" s="28"/>
      <c r="AX476" s="28"/>
      <c r="AY476" s="28"/>
      <c r="AZ476" s="28"/>
      <c r="BA476" s="28"/>
      <c r="BB476" s="28"/>
      <c r="BC476" s="28"/>
      <c r="BD476" s="28"/>
      <c r="BE476" s="28"/>
      <c r="BF476" s="28"/>
      <c r="BG476" s="28"/>
      <c r="BH476" s="28"/>
      <c r="BI476" s="28"/>
      <c r="BJ476" s="28"/>
      <c r="BK476" s="28"/>
      <c r="BL476" s="28"/>
      <c r="BM476" s="28"/>
      <c r="BN476" s="28"/>
      <c r="BO476" s="28"/>
      <c r="BP476" s="28"/>
      <c r="BQ476" s="28"/>
      <c r="BR476" s="28"/>
      <c r="BS476" s="28"/>
      <c r="BT476" s="28"/>
      <c r="BU476" s="28"/>
      <c r="BV476" s="28"/>
      <c r="BW476" s="28"/>
      <c r="BX476" s="28"/>
      <c r="BY476" s="28"/>
      <c r="BZ476" s="28"/>
      <c r="CA476" s="28"/>
      <c r="CB476" s="28"/>
      <c r="CC476" s="28"/>
      <c r="CD476" s="28"/>
      <c r="CE476" s="28"/>
      <c r="CF476" s="28"/>
    </row>
    <row r="477" spans="1:84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  <c r="Y477" s="28"/>
      <c r="Z477" s="28"/>
      <c r="AA477" s="28"/>
      <c r="AB477" s="28"/>
      <c r="AC477" s="28"/>
      <c r="AD477" s="28"/>
      <c r="AE477" s="28"/>
      <c r="AF477" s="28"/>
      <c r="AG477" s="28"/>
      <c r="AH477" s="28"/>
      <c r="AI477" s="28"/>
      <c r="AJ477" s="28"/>
      <c r="AK477" s="28"/>
      <c r="AL477" s="28"/>
      <c r="AM477" s="28"/>
      <c r="AN477" s="28"/>
      <c r="AO477" s="28"/>
      <c r="AP477" s="28"/>
      <c r="AQ477" s="28"/>
      <c r="AR477" s="28"/>
      <c r="AS477" s="28"/>
      <c r="AT477" s="28"/>
      <c r="AU477" s="28"/>
      <c r="AV477" s="28"/>
      <c r="AW477" s="28"/>
      <c r="AX477" s="28"/>
      <c r="AY477" s="28"/>
      <c r="AZ477" s="28"/>
      <c r="BA477" s="28"/>
      <c r="BB477" s="28"/>
      <c r="BC477" s="28"/>
      <c r="BD477" s="28"/>
      <c r="BE477" s="28"/>
      <c r="BF477" s="28"/>
      <c r="BG477" s="28"/>
      <c r="BH477" s="28"/>
      <c r="BI477" s="28"/>
      <c r="BJ477" s="28"/>
      <c r="BK477" s="28"/>
      <c r="BL477" s="28"/>
      <c r="BM477" s="28"/>
      <c r="BN477" s="28"/>
      <c r="BO477" s="28"/>
      <c r="BP477" s="28"/>
      <c r="BQ477" s="28"/>
      <c r="BR477" s="28"/>
      <c r="BS477" s="28"/>
      <c r="BT477" s="28"/>
      <c r="BU477" s="28"/>
      <c r="BV477" s="28"/>
      <c r="BW477" s="28"/>
      <c r="BX477" s="28"/>
      <c r="BY477" s="28"/>
      <c r="BZ477" s="28"/>
      <c r="CA477" s="28"/>
      <c r="CB477" s="28"/>
      <c r="CC477" s="28"/>
      <c r="CD477" s="28"/>
      <c r="CE477" s="28"/>
      <c r="CF477" s="28"/>
    </row>
    <row r="478" spans="1:84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  <c r="Y478" s="28"/>
      <c r="Z478" s="28"/>
      <c r="AA478" s="28"/>
      <c r="AB478" s="28"/>
      <c r="AC478" s="28"/>
      <c r="AD478" s="28"/>
      <c r="AE478" s="28"/>
      <c r="AF478" s="28"/>
      <c r="AG478" s="28"/>
      <c r="AH478" s="28"/>
      <c r="AI478" s="28"/>
      <c r="AJ478" s="28"/>
      <c r="AK478" s="28"/>
      <c r="AL478" s="28"/>
      <c r="AM478" s="28"/>
      <c r="AN478" s="28"/>
      <c r="AO478" s="28"/>
      <c r="AP478" s="28"/>
      <c r="AQ478" s="28"/>
      <c r="AR478" s="28"/>
      <c r="AS478" s="28"/>
      <c r="AT478" s="28"/>
      <c r="AU478" s="28"/>
      <c r="AV478" s="28"/>
      <c r="AW478" s="28"/>
      <c r="AX478" s="28"/>
      <c r="AY478" s="28"/>
      <c r="AZ478" s="28"/>
      <c r="BA478" s="28"/>
      <c r="BB478" s="28"/>
      <c r="BC478" s="28"/>
      <c r="BD478" s="28"/>
      <c r="BE478" s="28"/>
      <c r="BF478" s="28"/>
      <c r="BG478" s="28"/>
      <c r="BH478" s="28"/>
      <c r="BI478" s="28"/>
      <c r="BJ478" s="28"/>
      <c r="BK478" s="28"/>
      <c r="BL478" s="28"/>
      <c r="BM478" s="28"/>
      <c r="BN478" s="28"/>
      <c r="BO478" s="28"/>
      <c r="BP478" s="28"/>
      <c r="BQ478" s="28"/>
      <c r="BR478" s="28"/>
      <c r="BS478" s="28"/>
      <c r="BT478" s="28"/>
      <c r="BU478" s="28"/>
      <c r="BV478" s="28"/>
      <c r="BW478" s="28"/>
      <c r="BX478" s="28"/>
      <c r="BY478" s="28"/>
      <c r="BZ478" s="28"/>
      <c r="CA478" s="28"/>
      <c r="CB478" s="28"/>
      <c r="CC478" s="28"/>
      <c r="CD478" s="28"/>
      <c r="CE478" s="28"/>
      <c r="CF478" s="28"/>
    </row>
    <row r="479" spans="1:84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  <c r="Y479" s="28"/>
      <c r="Z479" s="28"/>
      <c r="AA479" s="28"/>
      <c r="AB479" s="28"/>
      <c r="AC479" s="28"/>
      <c r="AD479" s="28"/>
      <c r="AE479" s="28"/>
      <c r="AF479" s="28"/>
      <c r="AG479" s="28"/>
      <c r="AH479" s="28"/>
      <c r="AI479" s="28"/>
      <c r="AJ479" s="28"/>
      <c r="AK479" s="28"/>
      <c r="AL479" s="28"/>
      <c r="AM479" s="28"/>
      <c r="AN479" s="28"/>
      <c r="AO479" s="28"/>
      <c r="AP479" s="28"/>
      <c r="AQ479" s="28"/>
      <c r="AR479" s="28"/>
      <c r="AS479" s="28"/>
      <c r="AT479" s="28"/>
      <c r="AU479" s="28"/>
      <c r="AV479" s="28"/>
      <c r="AW479" s="28"/>
      <c r="AX479" s="28"/>
      <c r="AY479" s="28"/>
      <c r="AZ479" s="28"/>
      <c r="BA479" s="28"/>
      <c r="BB479" s="28"/>
      <c r="BC479" s="28"/>
      <c r="BD479" s="28"/>
      <c r="BE479" s="28"/>
      <c r="BF479" s="28"/>
      <c r="BG479" s="28"/>
      <c r="BH479" s="28"/>
      <c r="BI479" s="28"/>
      <c r="BJ479" s="28"/>
      <c r="BK479" s="28"/>
      <c r="BL479" s="28"/>
      <c r="BM479" s="28"/>
      <c r="BN479" s="28"/>
      <c r="BO479" s="28"/>
      <c r="BP479" s="28"/>
      <c r="BQ479" s="28"/>
      <c r="BR479" s="28"/>
      <c r="BS479" s="28"/>
      <c r="BT479" s="28"/>
      <c r="BU479" s="28"/>
      <c r="BV479" s="28"/>
      <c r="BW479" s="28"/>
      <c r="BX479" s="28"/>
      <c r="BY479" s="28"/>
      <c r="BZ479" s="28"/>
      <c r="CA479" s="28"/>
      <c r="CB479" s="28"/>
      <c r="CC479" s="28"/>
      <c r="CD479" s="28"/>
      <c r="CE479" s="28"/>
      <c r="CF479" s="28"/>
    </row>
    <row r="480" spans="1:84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  <c r="Y480" s="28"/>
      <c r="Z480" s="28"/>
      <c r="AA480" s="28"/>
      <c r="AB480" s="28"/>
      <c r="AC480" s="28"/>
      <c r="AD480" s="28"/>
      <c r="AE480" s="28"/>
      <c r="AF480" s="28"/>
      <c r="AG480" s="28"/>
      <c r="AH480" s="28"/>
      <c r="AI480" s="28"/>
      <c r="AJ480" s="28"/>
      <c r="AK480" s="28"/>
      <c r="AL480" s="28"/>
      <c r="AM480" s="28"/>
      <c r="AN480" s="28"/>
      <c r="AO480" s="28"/>
      <c r="AP480" s="28"/>
      <c r="AQ480" s="28"/>
      <c r="AR480" s="28"/>
      <c r="AS480" s="28"/>
      <c r="AT480" s="28"/>
      <c r="AU480" s="28"/>
      <c r="AV480" s="28"/>
      <c r="AW480" s="28"/>
      <c r="AX480" s="28"/>
      <c r="AY480" s="28"/>
      <c r="AZ480" s="28"/>
      <c r="BA480" s="28"/>
      <c r="BB480" s="28"/>
      <c r="BC480" s="28"/>
      <c r="BD480" s="28"/>
      <c r="BE480" s="28"/>
      <c r="BF480" s="28"/>
      <c r="BG480" s="28"/>
      <c r="BH480" s="28"/>
      <c r="BI480" s="28"/>
      <c r="BJ480" s="28"/>
      <c r="BK480" s="28"/>
      <c r="BL480" s="28"/>
      <c r="BM480" s="28"/>
      <c r="BN480" s="28"/>
      <c r="BO480" s="28"/>
      <c r="BP480" s="28"/>
      <c r="BQ480" s="28"/>
      <c r="BR480" s="28"/>
      <c r="BS480" s="28"/>
      <c r="BT480" s="28"/>
      <c r="BU480" s="28"/>
      <c r="BV480" s="28"/>
      <c r="BW480" s="28"/>
      <c r="BX480" s="28"/>
      <c r="BY480" s="28"/>
      <c r="BZ480" s="28"/>
      <c r="CA480" s="28"/>
      <c r="CB480" s="28"/>
      <c r="CC480" s="28"/>
      <c r="CD480" s="28"/>
      <c r="CE480" s="28"/>
      <c r="CF480" s="28"/>
    </row>
    <row r="481" spans="1:84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  <c r="Y481" s="28"/>
      <c r="Z481" s="28"/>
      <c r="AA481" s="28"/>
      <c r="AB481" s="28"/>
      <c r="AC481" s="28"/>
      <c r="AD481" s="28"/>
      <c r="AE481" s="28"/>
      <c r="AF481" s="28"/>
      <c r="AG481" s="28"/>
      <c r="AH481" s="28"/>
      <c r="AI481" s="28"/>
      <c r="AJ481" s="28"/>
      <c r="AK481" s="28"/>
      <c r="AL481" s="28"/>
      <c r="AM481" s="28"/>
      <c r="AN481" s="28"/>
      <c r="AO481" s="28"/>
      <c r="AP481" s="28"/>
      <c r="AQ481" s="28"/>
      <c r="AR481" s="28"/>
      <c r="AS481" s="28"/>
      <c r="AT481" s="28"/>
      <c r="AU481" s="28"/>
      <c r="AV481" s="28"/>
      <c r="AW481" s="28"/>
      <c r="AX481" s="28"/>
      <c r="AY481" s="28"/>
      <c r="AZ481" s="28"/>
      <c r="BA481" s="28"/>
      <c r="BB481" s="28"/>
      <c r="BC481" s="28"/>
      <c r="BD481" s="28"/>
      <c r="BE481" s="28"/>
      <c r="BF481" s="28"/>
      <c r="BG481" s="28"/>
      <c r="BH481" s="28"/>
      <c r="BI481" s="28"/>
      <c r="BJ481" s="28"/>
      <c r="BK481" s="28"/>
      <c r="BL481" s="28"/>
      <c r="BM481" s="28"/>
      <c r="BN481" s="28"/>
      <c r="BO481" s="28"/>
      <c r="BP481" s="28"/>
      <c r="BQ481" s="28"/>
      <c r="BR481" s="28"/>
      <c r="BS481" s="28"/>
      <c r="BT481" s="28"/>
      <c r="BU481" s="28"/>
      <c r="BV481" s="28"/>
      <c r="BW481" s="28"/>
      <c r="BX481" s="28"/>
      <c r="BY481" s="28"/>
      <c r="BZ481" s="28"/>
      <c r="CA481" s="28"/>
      <c r="CB481" s="28"/>
      <c r="CC481" s="28"/>
      <c r="CD481" s="28"/>
      <c r="CE481" s="28"/>
      <c r="CF481" s="28"/>
    </row>
    <row r="482" spans="1:84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  <c r="Y482" s="28"/>
      <c r="Z482" s="28"/>
      <c r="AA482" s="28"/>
      <c r="AB482" s="28"/>
      <c r="AC482" s="28"/>
      <c r="AD482" s="28"/>
      <c r="AE482" s="28"/>
      <c r="AF482" s="28"/>
      <c r="AG482" s="28"/>
      <c r="AH482" s="28"/>
      <c r="AI482" s="28"/>
      <c r="AJ482" s="28"/>
      <c r="AK482" s="28"/>
      <c r="AL482" s="28"/>
      <c r="AM482" s="28"/>
      <c r="AN482" s="28"/>
      <c r="AO482" s="28"/>
      <c r="AP482" s="28"/>
      <c r="AQ482" s="28"/>
      <c r="AR482" s="28"/>
      <c r="AS482" s="28"/>
      <c r="AT482" s="28"/>
      <c r="AU482" s="28"/>
      <c r="AV482" s="28"/>
      <c r="AW482" s="28"/>
      <c r="AX482" s="28"/>
      <c r="AY482" s="28"/>
      <c r="AZ482" s="28"/>
      <c r="BA482" s="28"/>
      <c r="BB482" s="28"/>
      <c r="BC482" s="28"/>
      <c r="BD482" s="28"/>
      <c r="BE482" s="28"/>
      <c r="BF482" s="28"/>
      <c r="BG482" s="28"/>
      <c r="BH482" s="28"/>
      <c r="BI482" s="28"/>
      <c r="BJ482" s="28"/>
      <c r="BK482" s="28"/>
      <c r="BL482" s="28"/>
      <c r="BM482" s="28"/>
      <c r="BN482" s="28"/>
      <c r="BO482" s="28"/>
      <c r="BP482" s="28"/>
      <c r="BQ482" s="28"/>
      <c r="BR482" s="28"/>
      <c r="BS482" s="28"/>
      <c r="BT482" s="28"/>
      <c r="BU482" s="28"/>
      <c r="BV482" s="28"/>
      <c r="BW482" s="28"/>
      <c r="BX482" s="28"/>
      <c r="BY482" s="28"/>
      <c r="BZ482" s="28"/>
      <c r="CA482" s="28"/>
      <c r="CB482" s="28"/>
      <c r="CC482" s="28"/>
      <c r="CD482" s="28"/>
      <c r="CE482" s="28"/>
      <c r="CF482" s="28"/>
    </row>
    <row r="483" spans="1:84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  <c r="Y483" s="28"/>
      <c r="Z483" s="28"/>
      <c r="AA483" s="28"/>
      <c r="AB483" s="28"/>
      <c r="AC483" s="28"/>
      <c r="AD483" s="28"/>
      <c r="AE483" s="28"/>
      <c r="AF483" s="28"/>
      <c r="AG483" s="28"/>
      <c r="AH483" s="28"/>
      <c r="AI483" s="28"/>
      <c r="AJ483" s="28"/>
      <c r="AK483" s="28"/>
      <c r="AL483" s="28"/>
      <c r="AM483" s="28"/>
      <c r="AN483" s="28"/>
      <c r="AO483" s="28"/>
      <c r="AP483" s="28"/>
      <c r="AQ483" s="28"/>
      <c r="AR483" s="28"/>
      <c r="AS483" s="28"/>
      <c r="AT483" s="28"/>
      <c r="AU483" s="28"/>
      <c r="AV483" s="28"/>
      <c r="AW483" s="28"/>
      <c r="AX483" s="28"/>
      <c r="AY483" s="28"/>
      <c r="AZ483" s="28"/>
      <c r="BA483" s="28"/>
      <c r="BB483" s="28"/>
      <c r="BC483" s="28"/>
      <c r="BD483" s="28"/>
      <c r="BE483" s="28"/>
      <c r="BF483" s="28"/>
      <c r="BG483" s="28"/>
      <c r="BH483" s="28"/>
      <c r="BI483" s="28"/>
      <c r="BJ483" s="28"/>
      <c r="BK483" s="28"/>
      <c r="BL483" s="28"/>
      <c r="BM483" s="28"/>
      <c r="BN483" s="28"/>
      <c r="BO483" s="28"/>
      <c r="BP483" s="28"/>
      <c r="BQ483" s="28"/>
      <c r="BR483" s="28"/>
      <c r="BS483" s="28"/>
      <c r="BT483" s="28"/>
      <c r="BU483" s="28"/>
      <c r="BV483" s="28"/>
      <c r="BW483" s="28"/>
      <c r="BX483" s="28"/>
      <c r="BY483" s="28"/>
      <c r="BZ483" s="28"/>
      <c r="CA483" s="28"/>
      <c r="CB483" s="28"/>
      <c r="CC483" s="28"/>
      <c r="CD483" s="28"/>
      <c r="CE483" s="28"/>
      <c r="CF483" s="28"/>
    </row>
    <row r="484" spans="1:84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  <c r="Y484" s="28"/>
      <c r="Z484" s="28"/>
      <c r="AA484" s="28"/>
      <c r="AB484" s="28"/>
      <c r="AC484" s="28"/>
      <c r="AD484" s="28"/>
      <c r="AE484" s="28"/>
      <c r="AF484" s="28"/>
      <c r="AG484" s="28"/>
      <c r="AH484" s="28"/>
      <c r="AI484" s="28"/>
      <c r="AJ484" s="28"/>
      <c r="AK484" s="28"/>
      <c r="AL484" s="28"/>
      <c r="AM484" s="28"/>
      <c r="AN484" s="28"/>
      <c r="AO484" s="28"/>
      <c r="AP484" s="28"/>
      <c r="AQ484" s="28"/>
      <c r="AR484" s="28"/>
      <c r="AS484" s="28"/>
      <c r="AT484" s="28"/>
      <c r="AU484" s="28"/>
      <c r="AV484" s="28"/>
      <c r="AW484" s="28"/>
      <c r="AX484" s="28"/>
      <c r="AY484" s="28"/>
      <c r="AZ484" s="28"/>
      <c r="BA484" s="28"/>
      <c r="BB484" s="28"/>
      <c r="BC484" s="28"/>
      <c r="BD484" s="28"/>
      <c r="BE484" s="28"/>
      <c r="BF484" s="28"/>
      <c r="BG484" s="28"/>
      <c r="BH484" s="28"/>
      <c r="BI484" s="28"/>
      <c r="BJ484" s="28"/>
      <c r="BK484" s="28"/>
      <c r="BL484" s="28"/>
      <c r="BM484" s="28"/>
      <c r="BN484" s="28"/>
      <c r="BO484" s="28"/>
      <c r="BP484" s="28"/>
      <c r="BQ484" s="28"/>
      <c r="BR484" s="28"/>
      <c r="BS484" s="28"/>
      <c r="BT484" s="28"/>
      <c r="BU484" s="28"/>
      <c r="BV484" s="28"/>
      <c r="BW484" s="28"/>
      <c r="BX484" s="28"/>
      <c r="BY484" s="28"/>
      <c r="BZ484" s="28"/>
      <c r="CA484" s="28"/>
      <c r="CB484" s="28"/>
      <c r="CC484" s="28"/>
      <c r="CD484" s="28"/>
      <c r="CE484" s="28"/>
      <c r="CF484" s="28"/>
    </row>
    <row r="485" spans="1:84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  <c r="Y485" s="28"/>
      <c r="Z485" s="28"/>
      <c r="AA485" s="28"/>
      <c r="AB485" s="28"/>
      <c r="AC485" s="28"/>
      <c r="AD485" s="28"/>
      <c r="AE485" s="28"/>
      <c r="AF485" s="28"/>
      <c r="AG485" s="28"/>
      <c r="AH485" s="28"/>
      <c r="AI485" s="28"/>
      <c r="AJ485" s="28"/>
      <c r="AK485" s="28"/>
      <c r="AL485" s="28"/>
      <c r="AM485" s="28"/>
      <c r="AN485" s="28"/>
      <c r="AO485" s="28"/>
      <c r="AP485" s="28"/>
      <c r="AQ485" s="28"/>
      <c r="AR485" s="28"/>
      <c r="AS485" s="28"/>
      <c r="AT485" s="28"/>
      <c r="AU485" s="28"/>
      <c r="AV485" s="28"/>
      <c r="AW485" s="28"/>
      <c r="AX485" s="28"/>
      <c r="AY485" s="28"/>
      <c r="AZ485" s="28"/>
      <c r="BA485" s="28"/>
      <c r="BB485" s="28"/>
      <c r="BC485" s="28"/>
      <c r="BD485" s="28"/>
      <c r="BE485" s="28"/>
      <c r="BF485" s="28"/>
      <c r="BG485" s="28"/>
      <c r="BH485" s="28"/>
      <c r="BI485" s="28"/>
      <c r="BJ485" s="28"/>
      <c r="BK485" s="28"/>
      <c r="BL485" s="28"/>
      <c r="BM485" s="28"/>
      <c r="BN485" s="28"/>
      <c r="BO485" s="28"/>
      <c r="BP485" s="28"/>
      <c r="BQ485" s="28"/>
      <c r="BR485" s="28"/>
      <c r="BS485" s="28"/>
      <c r="BT485" s="28"/>
      <c r="BU485" s="28"/>
      <c r="BV485" s="28"/>
      <c r="BW485" s="28"/>
      <c r="BX485" s="28"/>
      <c r="BY485" s="28"/>
      <c r="BZ485" s="28"/>
      <c r="CA485" s="28"/>
      <c r="CB485" s="28"/>
      <c r="CC485" s="28"/>
      <c r="CD485" s="28"/>
      <c r="CE485" s="28"/>
      <c r="CF485" s="28"/>
    </row>
    <row r="486" spans="1:84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  <c r="Y486" s="28"/>
      <c r="Z486" s="28"/>
      <c r="AA486" s="28"/>
      <c r="AB486" s="28"/>
      <c r="AC486" s="28"/>
      <c r="AD486" s="28"/>
      <c r="AE486" s="28"/>
      <c r="AF486" s="28"/>
      <c r="AG486" s="28"/>
      <c r="AH486" s="28"/>
      <c r="AI486" s="28"/>
      <c r="AJ486" s="28"/>
      <c r="AK486" s="28"/>
      <c r="AL486" s="28"/>
      <c r="AM486" s="28"/>
      <c r="AN486" s="28"/>
      <c r="AO486" s="28"/>
      <c r="AP486" s="28"/>
      <c r="AQ486" s="28"/>
      <c r="AR486" s="28"/>
      <c r="AS486" s="28"/>
      <c r="AT486" s="28"/>
      <c r="AU486" s="28"/>
      <c r="AV486" s="28"/>
      <c r="AW486" s="28"/>
      <c r="AX486" s="28"/>
      <c r="AY486" s="28"/>
      <c r="AZ486" s="28"/>
      <c r="BA486" s="28"/>
      <c r="BB486" s="28"/>
      <c r="BC486" s="28"/>
      <c r="BD486" s="28"/>
      <c r="BE486" s="28"/>
      <c r="BF486" s="28"/>
      <c r="BG486" s="28"/>
      <c r="BH486" s="28"/>
      <c r="BI486" s="28"/>
      <c r="BJ486" s="28"/>
      <c r="BK486" s="28"/>
      <c r="BL486" s="28"/>
      <c r="BM486" s="28"/>
      <c r="BN486" s="28"/>
      <c r="BO486" s="28"/>
      <c r="BP486" s="28"/>
      <c r="BQ486" s="28"/>
      <c r="BR486" s="28"/>
      <c r="BS486" s="28"/>
      <c r="BT486" s="28"/>
      <c r="BU486" s="28"/>
      <c r="BV486" s="28"/>
      <c r="BW486" s="28"/>
      <c r="BX486" s="28"/>
      <c r="BY486" s="28"/>
      <c r="BZ486" s="28"/>
      <c r="CA486" s="28"/>
      <c r="CB486" s="28"/>
      <c r="CC486" s="28"/>
      <c r="CD486" s="28"/>
      <c r="CE486" s="28"/>
      <c r="CF486" s="28"/>
    </row>
    <row r="487" spans="1:84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  <c r="Y487" s="28"/>
      <c r="Z487" s="28"/>
      <c r="AA487" s="28"/>
      <c r="AB487" s="28"/>
      <c r="AC487" s="28"/>
      <c r="AD487" s="28"/>
      <c r="AE487" s="28"/>
      <c r="AF487" s="28"/>
      <c r="AG487" s="28"/>
      <c r="AH487" s="28"/>
      <c r="AI487" s="28"/>
      <c r="AJ487" s="28"/>
      <c r="AK487" s="28"/>
      <c r="AL487" s="28"/>
      <c r="AM487" s="28"/>
      <c r="AN487" s="28"/>
      <c r="AO487" s="28"/>
      <c r="AP487" s="28"/>
      <c r="AQ487" s="28"/>
      <c r="AR487" s="28"/>
      <c r="AS487" s="28"/>
      <c r="AT487" s="28"/>
      <c r="AU487" s="28"/>
      <c r="AV487" s="28"/>
      <c r="AW487" s="28"/>
      <c r="AX487" s="28"/>
      <c r="AY487" s="28"/>
      <c r="AZ487" s="28"/>
      <c r="BA487" s="28"/>
      <c r="BB487" s="28"/>
      <c r="BC487" s="28"/>
      <c r="BD487" s="28"/>
      <c r="BE487" s="28"/>
      <c r="BF487" s="28"/>
      <c r="BG487" s="28"/>
      <c r="BH487" s="28"/>
      <c r="BI487" s="28"/>
      <c r="BJ487" s="28"/>
      <c r="BK487" s="28"/>
      <c r="BL487" s="28"/>
      <c r="BM487" s="28"/>
      <c r="BN487" s="28"/>
      <c r="BO487" s="28"/>
      <c r="BP487" s="28"/>
      <c r="BQ487" s="28"/>
      <c r="BR487" s="28"/>
      <c r="BS487" s="28"/>
      <c r="BT487" s="28"/>
      <c r="BU487" s="28"/>
      <c r="BV487" s="28"/>
      <c r="BW487" s="28"/>
      <c r="BX487" s="28"/>
      <c r="BY487" s="28"/>
      <c r="BZ487" s="28"/>
      <c r="CA487" s="28"/>
      <c r="CB487" s="28"/>
      <c r="CC487" s="28"/>
      <c r="CD487" s="28"/>
      <c r="CE487" s="28"/>
      <c r="CF487" s="28"/>
    </row>
    <row r="488" spans="1:84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  <c r="Y488" s="28"/>
      <c r="Z488" s="28"/>
      <c r="AA488" s="28"/>
      <c r="AB488" s="28"/>
      <c r="AC488" s="28"/>
      <c r="AD488" s="28"/>
      <c r="AE488" s="28"/>
      <c r="AF488" s="28"/>
      <c r="AG488" s="28"/>
      <c r="AH488" s="28"/>
      <c r="AI488" s="28"/>
      <c r="AJ488" s="28"/>
      <c r="AK488" s="28"/>
      <c r="AL488" s="28"/>
      <c r="AM488" s="28"/>
      <c r="AN488" s="28"/>
      <c r="AO488" s="28"/>
      <c r="AP488" s="28"/>
      <c r="AQ488" s="28"/>
      <c r="AR488" s="28"/>
      <c r="AS488" s="28"/>
      <c r="AT488" s="28"/>
      <c r="AU488" s="28"/>
      <c r="AV488" s="28"/>
      <c r="AW488" s="28"/>
      <c r="AX488" s="28"/>
      <c r="AY488" s="28"/>
      <c r="AZ488" s="28"/>
      <c r="BA488" s="28"/>
      <c r="BB488" s="28"/>
      <c r="BC488" s="28"/>
      <c r="BD488" s="28"/>
      <c r="BE488" s="28"/>
      <c r="BF488" s="28"/>
      <c r="BG488" s="28"/>
      <c r="BH488" s="28"/>
      <c r="BI488" s="28"/>
      <c r="BJ488" s="28"/>
      <c r="BK488" s="28"/>
      <c r="BL488" s="28"/>
      <c r="BM488" s="28"/>
      <c r="BN488" s="28"/>
      <c r="BO488" s="28"/>
      <c r="BP488" s="28"/>
      <c r="BQ488" s="28"/>
      <c r="BR488" s="28"/>
      <c r="BS488" s="28"/>
      <c r="BT488" s="28"/>
      <c r="BU488" s="28"/>
      <c r="BV488" s="28"/>
      <c r="BW488" s="28"/>
      <c r="BX488" s="28"/>
      <c r="BY488" s="28"/>
      <c r="BZ488" s="28"/>
      <c r="CA488" s="28"/>
      <c r="CB488" s="28"/>
      <c r="CC488" s="28"/>
      <c r="CD488" s="28"/>
      <c r="CE488" s="28"/>
      <c r="CF488" s="28"/>
    </row>
    <row r="489" spans="1:84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  <c r="Y489" s="28"/>
      <c r="Z489" s="28"/>
      <c r="AA489" s="28"/>
      <c r="AB489" s="28"/>
      <c r="AC489" s="28"/>
      <c r="AD489" s="28"/>
      <c r="AE489" s="28"/>
      <c r="AF489" s="28"/>
      <c r="AG489" s="28"/>
      <c r="AH489" s="28"/>
      <c r="AI489" s="28"/>
      <c r="AJ489" s="28"/>
      <c r="AK489" s="28"/>
      <c r="AL489" s="28"/>
      <c r="AM489" s="28"/>
      <c r="AN489" s="28"/>
      <c r="AO489" s="28"/>
      <c r="AP489" s="28"/>
      <c r="AQ489" s="28"/>
      <c r="AR489" s="28"/>
      <c r="AS489" s="28"/>
      <c r="AT489" s="28"/>
      <c r="AU489" s="28"/>
      <c r="AV489" s="28"/>
      <c r="AW489" s="28"/>
      <c r="AX489" s="28"/>
      <c r="AY489" s="28"/>
      <c r="AZ489" s="28"/>
      <c r="BA489" s="28"/>
      <c r="BB489" s="28"/>
      <c r="BC489" s="28"/>
      <c r="BD489" s="28"/>
      <c r="BE489" s="28"/>
      <c r="BF489" s="28"/>
      <c r="BG489" s="28"/>
      <c r="BH489" s="28"/>
      <c r="BI489" s="28"/>
      <c r="BJ489" s="28"/>
      <c r="BK489" s="28"/>
      <c r="BL489" s="28"/>
      <c r="BM489" s="28"/>
      <c r="BN489" s="28"/>
      <c r="BO489" s="28"/>
      <c r="BP489" s="28"/>
      <c r="BQ489" s="28"/>
      <c r="BR489" s="28"/>
      <c r="BS489" s="28"/>
      <c r="BT489" s="28"/>
      <c r="BU489" s="28"/>
      <c r="BV489" s="28"/>
      <c r="BW489" s="28"/>
      <c r="BX489" s="28"/>
      <c r="BY489" s="28"/>
      <c r="BZ489" s="28"/>
      <c r="CA489" s="28"/>
      <c r="CB489" s="28"/>
      <c r="CC489" s="28"/>
      <c r="CD489" s="28"/>
      <c r="CE489" s="28"/>
      <c r="CF489" s="28"/>
    </row>
    <row r="490" spans="1:84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  <c r="Y490" s="28"/>
      <c r="Z490" s="28"/>
      <c r="AA490" s="28"/>
      <c r="AB490" s="28"/>
      <c r="AC490" s="28"/>
      <c r="AD490" s="28"/>
      <c r="AE490" s="28"/>
      <c r="AF490" s="28"/>
      <c r="AG490" s="28"/>
      <c r="AH490" s="28"/>
      <c r="AI490" s="28"/>
      <c r="AJ490" s="28"/>
      <c r="AK490" s="28"/>
      <c r="AL490" s="28"/>
      <c r="AM490" s="28"/>
      <c r="AN490" s="28"/>
      <c r="AO490" s="28"/>
      <c r="AP490" s="28"/>
      <c r="AQ490" s="28"/>
      <c r="AR490" s="28"/>
      <c r="AS490" s="28"/>
      <c r="AT490" s="28"/>
      <c r="AU490" s="28"/>
      <c r="AV490" s="28"/>
      <c r="AW490" s="28"/>
      <c r="AX490" s="28"/>
      <c r="AY490" s="28"/>
      <c r="AZ490" s="28"/>
      <c r="BA490" s="28"/>
      <c r="BB490" s="28"/>
      <c r="BC490" s="28"/>
      <c r="BD490" s="28"/>
      <c r="BE490" s="28"/>
      <c r="BF490" s="28"/>
      <c r="BG490" s="28"/>
      <c r="BH490" s="28"/>
      <c r="BI490" s="28"/>
      <c r="BJ490" s="28"/>
      <c r="BK490" s="28"/>
      <c r="BL490" s="28"/>
      <c r="BM490" s="28"/>
      <c r="BN490" s="28"/>
      <c r="BO490" s="28"/>
      <c r="BP490" s="28"/>
      <c r="BQ490" s="28"/>
      <c r="BR490" s="28"/>
      <c r="BS490" s="28"/>
      <c r="BT490" s="28"/>
      <c r="BU490" s="28"/>
      <c r="BV490" s="28"/>
      <c r="BW490" s="28"/>
      <c r="BX490" s="28"/>
      <c r="BY490" s="28"/>
      <c r="BZ490" s="28"/>
      <c r="CA490" s="28"/>
      <c r="CB490" s="28"/>
      <c r="CC490" s="28"/>
      <c r="CD490" s="28"/>
      <c r="CE490" s="28"/>
      <c r="CF490" s="28"/>
    </row>
    <row r="491" spans="1:84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  <c r="Y491" s="28"/>
      <c r="Z491" s="28"/>
      <c r="AA491" s="28"/>
      <c r="AB491" s="28"/>
      <c r="AC491" s="28"/>
      <c r="AD491" s="28"/>
      <c r="AE491" s="28"/>
      <c r="AF491" s="28"/>
      <c r="AG491" s="28"/>
      <c r="AH491" s="28"/>
      <c r="AI491" s="28"/>
      <c r="AJ491" s="28"/>
      <c r="AK491" s="28"/>
      <c r="AL491" s="28"/>
      <c r="AM491" s="28"/>
      <c r="AN491" s="28"/>
      <c r="AO491" s="28"/>
      <c r="AP491" s="28"/>
      <c r="AQ491" s="28"/>
      <c r="AR491" s="28"/>
      <c r="AS491" s="28"/>
      <c r="AT491" s="28"/>
      <c r="AU491" s="28"/>
      <c r="AV491" s="28"/>
      <c r="AW491" s="28"/>
      <c r="AX491" s="28"/>
      <c r="AY491" s="28"/>
      <c r="AZ491" s="28"/>
      <c r="BA491" s="28"/>
      <c r="BB491" s="28"/>
      <c r="BC491" s="28"/>
      <c r="BD491" s="28"/>
      <c r="BE491" s="28"/>
      <c r="BF491" s="28"/>
      <c r="BG491" s="28"/>
      <c r="BH491" s="28"/>
      <c r="BI491" s="28"/>
      <c r="BJ491" s="28"/>
      <c r="BK491" s="28"/>
      <c r="BL491" s="28"/>
      <c r="BM491" s="28"/>
      <c r="BN491" s="28"/>
      <c r="BO491" s="28"/>
      <c r="BP491" s="28"/>
      <c r="BQ491" s="28"/>
      <c r="BR491" s="28"/>
      <c r="BS491" s="28"/>
      <c r="BT491" s="28"/>
      <c r="BU491" s="28"/>
      <c r="BV491" s="28"/>
      <c r="BW491" s="28"/>
      <c r="BX491" s="28"/>
      <c r="BY491" s="28"/>
      <c r="BZ491" s="28"/>
      <c r="CA491" s="28"/>
      <c r="CB491" s="28"/>
      <c r="CC491" s="28"/>
      <c r="CD491" s="28"/>
      <c r="CE491" s="28"/>
      <c r="CF491" s="28"/>
    </row>
    <row r="492" spans="1:84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  <c r="Y492" s="28"/>
      <c r="Z492" s="28"/>
      <c r="AA492" s="28"/>
      <c r="AB492" s="28"/>
      <c r="AC492" s="28"/>
      <c r="AD492" s="28"/>
      <c r="AE492" s="28"/>
      <c r="AF492" s="28"/>
      <c r="AG492" s="28"/>
      <c r="AH492" s="28"/>
      <c r="AI492" s="28"/>
      <c r="AJ492" s="28"/>
      <c r="AK492" s="28"/>
      <c r="AL492" s="28"/>
      <c r="AM492" s="28"/>
      <c r="AN492" s="28"/>
      <c r="AO492" s="28"/>
      <c r="AP492" s="28"/>
      <c r="AQ492" s="28"/>
      <c r="AR492" s="28"/>
      <c r="AS492" s="28"/>
      <c r="AT492" s="28"/>
      <c r="AU492" s="28"/>
      <c r="AV492" s="28"/>
      <c r="AW492" s="28"/>
      <c r="AX492" s="28"/>
      <c r="AY492" s="28"/>
      <c r="AZ492" s="28"/>
      <c r="BA492" s="28"/>
      <c r="BB492" s="28"/>
      <c r="BC492" s="28"/>
      <c r="BD492" s="28"/>
      <c r="BE492" s="28"/>
      <c r="BF492" s="28"/>
      <c r="BG492" s="28"/>
      <c r="BH492" s="28"/>
      <c r="BI492" s="28"/>
      <c r="BJ492" s="28"/>
      <c r="BK492" s="28"/>
      <c r="BL492" s="28"/>
      <c r="BM492" s="28"/>
      <c r="BN492" s="28"/>
      <c r="BO492" s="28"/>
      <c r="BP492" s="28"/>
      <c r="BQ492" s="28"/>
      <c r="BR492" s="28"/>
      <c r="BS492" s="28"/>
      <c r="BT492" s="28"/>
      <c r="BU492" s="28"/>
      <c r="BV492" s="28"/>
      <c r="BW492" s="28"/>
      <c r="BX492" s="28"/>
      <c r="BY492" s="28"/>
      <c r="BZ492" s="28"/>
      <c r="CA492" s="28"/>
      <c r="CB492" s="28"/>
      <c r="CC492" s="28"/>
      <c r="CD492" s="28"/>
      <c r="CE492" s="28"/>
      <c r="CF492" s="28"/>
    </row>
    <row r="493" spans="1:84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  <c r="Y493" s="28"/>
      <c r="Z493" s="28"/>
      <c r="AA493" s="28"/>
      <c r="AB493" s="28"/>
      <c r="AC493" s="28"/>
      <c r="AD493" s="28"/>
      <c r="AE493" s="28"/>
      <c r="AF493" s="28"/>
      <c r="AG493" s="28"/>
      <c r="AH493" s="28"/>
      <c r="AI493" s="28"/>
      <c r="AJ493" s="28"/>
      <c r="AK493" s="28"/>
      <c r="AL493" s="28"/>
      <c r="AM493" s="28"/>
      <c r="AN493" s="28"/>
      <c r="AO493" s="28"/>
      <c r="AP493" s="28"/>
      <c r="AQ493" s="28"/>
      <c r="AR493" s="28"/>
      <c r="AS493" s="28"/>
      <c r="AT493" s="28"/>
      <c r="AU493" s="28"/>
      <c r="AV493" s="28"/>
      <c r="AW493" s="28"/>
      <c r="AX493" s="28"/>
      <c r="AY493" s="28"/>
      <c r="AZ493" s="28"/>
      <c r="BA493" s="28"/>
      <c r="BB493" s="28"/>
      <c r="BC493" s="28"/>
      <c r="BD493" s="28"/>
      <c r="BE493" s="28"/>
      <c r="BF493" s="28"/>
      <c r="BG493" s="28"/>
      <c r="BH493" s="28"/>
      <c r="BI493" s="28"/>
      <c r="BJ493" s="28"/>
      <c r="BK493" s="28"/>
      <c r="BL493" s="28"/>
      <c r="BM493" s="28"/>
      <c r="BN493" s="28"/>
      <c r="BO493" s="28"/>
      <c r="BP493" s="28"/>
      <c r="BQ493" s="28"/>
      <c r="BR493" s="28"/>
      <c r="BS493" s="28"/>
      <c r="BT493" s="28"/>
      <c r="BU493" s="28"/>
      <c r="BV493" s="28"/>
      <c r="BW493" s="28"/>
      <c r="BX493" s="28"/>
      <c r="BY493" s="28"/>
      <c r="BZ493" s="28"/>
      <c r="CA493" s="28"/>
      <c r="CB493" s="28"/>
      <c r="CC493" s="28"/>
      <c r="CD493" s="28"/>
      <c r="CE493" s="28"/>
      <c r="CF493" s="28"/>
    </row>
    <row r="494" spans="1:84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  <c r="Y494" s="28"/>
      <c r="Z494" s="28"/>
      <c r="AA494" s="28"/>
      <c r="AB494" s="28"/>
      <c r="AC494" s="28"/>
      <c r="AD494" s="28"/>
      <c r="AE494" s="28"/>
      <c r="AF494" s="28"/>
      <c r="AG494" s="28"/>
      <c r="AH494" s="28"/>
      <c r="AI494" s="28"/>
      <c r="AJ494" s="28"/>
      <c r="AK494" s="28"/>
      <c r="AL494" s="28"/>
      <c r="AM494" s="28"/>
      <c r="AN494" s="28"/>
      <c r="AO494" s="28"/>
      <c r="AP494" s="28"/>
      <c r="AQ494" s="28"/>
      <c r="AR494" s="28"/>
      <c r="AS494" s="28"/>
      <c r="AT494" s="28"/>
      <c r="AU494" s="28"/>
      <c r="AV494" s="28"/>
      <c r="AW494" s="28"/>
      <c r="AX494" s="28"/>
      <c r="AY494" s="28"/>
      <c r="AZ494" s="28"/>
      <c r="BA494" s="28"/>
      <c r="BB494" s="28"/>
      <c r="BC494" s="28"/>
      <c r="BD494" s="28"/>
      <c r="BE494" s="28"/>
      <c r="BF494" s="28"/>
      <c r="BG494" s="28"/>
      <c r="BH494" s="28"/>
      <c r="BI494" s="28"/>
      <c r="BJ494" s="28"/>
      <c r="BK494" s="28"/>
      <c r="BL494" s="28"/>
      <c r="BM494" s="28"/>
      <c r="BN494" s="28"/>
      <c r="BO494" s="28"/>
      <c r="BP494" s="28"/>
      <c r="BQ494" s="28"/>
      <c r="BR494" s="28"/>
      <c r="BS494" s="28"/>
      <c r="BT494" s="28"/>
      <c r="BU494" s="28"/>
      <c r="BV494" s="28"/>
      <c r="BW494" s="28"/>
      <c r="BX494" s="28"/>
      <c r="BY494" s="28"/>
      <c r="BZ494" s="28"/>
      <c r="CA494" s="28"/>
      <c r="CB494" s="28"/>
      <c r="CC494" s="28"/>
      <c r="CD494" s="28"/>
      <c r="CE494" s="28"/>
      <c r="CF494" s="28"/>
    </row>
    <row r="495" spans="1:84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  <c r="Y495" s="28"/>
      <c r="Z495" s="28"/>
      <c r="AA495" s="28"/>
      <c r="AB495" s="28"/>
      <c r="AC495" s="28"/>
      <c r="AD495" s="28"/>
      <c r="AE495" s="28"/>
      <c r="AF495" s="28"/>
      <c r="AG495" s="28"/>
      <c r="AH495" s="28"/>
      <c r="AI495" s="28"/>
      <c r="AJ495" s="28"/>
      <c r="AK495" s="28"/>
      <c r="AL495" s="28"/>
      <c r="AM495" s="28"/>
      <c r="AN495" s="28"/>
      <c r="AO495" s="28"/>
      <c r="AP495" s="28"/>
      <c r="AQ495" s="28"/>
      <c r="AR495" s="28"/>
      <c r="AS495" s="28"/>
      <c r="AT495" s="28"/>
      <c r="AU495" s="28"/>
      <c r="AV495" s="28"/>
      <c r="AW495" s="28"/>
      <c r="AX495" s="28"/>
      <c r="AY495" s="28"/>
      <c r="AZ495" s="28"/>
      <c r="BA495" s="28"/>
      <c r="BB495" s="28"/>
      <c r="BC495" s="28"/>
      <c r="BD495" s="28"/>
      <c r="BE495" s="28"/>
      <c r="BF495" s="28"/>
      <c r="BG495" s="28"/>
      <c r="BH495" s="28"/>
      <c r="BI495" s="28"/>
      <c r="BJ495" s="28"/>
      <c r="BK495" s="28"/>
      <c r="BL495" s="28"/>
      <c r="BM495" s="28"/>
      <c r="BN495" s="28"/>
      <c r="BO495" s="28"/>
      <c r="BP495" s="28"/>
      <c r="BQ495" s="28"/>
      <c r="BR495" s="28"/>
      <c r="BS495" s="28"/>
      <c r="BT495" s="28"/>
      <c r="BU495" s="28"/>
      <c r="BV495" s="28"/>
      <c r="BW495" s="28"/>
      <c r="BX495" s="28"/>
      <c r="BY495" s="28"/>
      <c r="BZ495" s="28"/>
      <c r="CA495" s="28"/>
      <c r="CB495" s="28"/>
      <c r="CC495" s="28"/>
      <c r="CD495" s="28"/>
      <c r="CE495" s="28"/>
      <c r="CF495" s="28"/>
    </row>
    <row r="496" spans="1:84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  <c r="Y496" s="28"/>
      <c r="Z496" s="28"/>
      <c r="AA496" s="28"/>
      <c r="AB496" s="28"/>
      <c r="AC496" s="28"/>
      <c r="AD496" s="28"/>
      <c r="AE496" s="28"/>
      <c r="AF496" s="28"/>
      <c r="AG496" s="28"/>
      <c r="AH496" s="28"/>
      <c r="AI496" s="28"/>
      <c r="AJ496" s="28"/>
      <c r="AK496" s="28"/>
      <c r="AL496" s="28"/>
      <c r="AM496" s="28"/>
      <c r="AN496" s="28"/>
      <c r="AO496" s="28"/>
      <c r="AP496" s="28"/>
      <c r="AQ496" s="28"/>
      <c r="AR496" s="28"/>
      <c r="AS496" s="28"/>
      <c r="AT496" s="28"/>
      <c r="AU496" s="28"/>
      <c r="AV496" s="28"/>
      <c r="AW496" s="28"/>
      <c r="AX496" s="28"/>
      <c r="AY496" s="28"/>
      <c r="AZ496" s="28"/>
      <c r="BA496" s="28"/>
      <c r="BB496" s="28"/>
      <c r="BC496" s="28"/>
      <c r="BD496" s="28"/>
      <c r="BE496" s="28"/>
      <c r="BF496" s="28"/>
      <c r="BG496" s="28"/>
      <c r="BH496" s="28"/>
      <c r="BI496" s="28"/>
      <c r="BJ496" s="28"/>
      <c r="BK496" s="28"/>
      <c r="BL496" s="28"/>
      <c r="BM496" s="28"/>
      <c r="BN496" s="28"/>
      <c r="BO496" s="28"/>
      <c r="BP496" s="28"/>
      <c r="BQ496" s="28"/>
      <c r="BR496" s="28"/>
      <c r="BS496" s="28"/>
      <c r="BT496" s="28"/>
      <c r="BU496" s="28"/>
      <c r="BV496" s="28"/>
      <c r="BW496" s="28"/>
      <c r="BX496" s="28"/>
      <c r="BY496" s="28"/>
      <c r="BZ496" s="28"/>
      <c r="CA496" s="28"/>
      <c r="CB496" s="28"/>
      <c r="CC496" s="28"/>
      <c r="CD496" s="28"/>
      <c r="CE496" s="28"/>
      <c r="CF496" s="28"/>
    </row>
    <row r="497" spans="1:84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  <c r="Y497" s="28"/>
      <c r="Z497" s="28"/>
      <c r="AA497" s="28"/>
      <c r="AB497" s="28"/>
      <c r="AC497" s="28"/>
      <c r="AD497" s="28"/>
      <c r="AE497" s="28"/>
      <c r="AF497" s="28"/>
      <c r="AG497" s="28"/>
      <c r="AH497" s="28"/>
      <c r="AI497" s="28"/>
      <c r="AJ497" s="28"/>
      <c r="AK497" s="28"/>
      <c r="AL497" s="28"/>
      <c r="AM497" s="28"/>
      <c r="AN497" s="28"/>
      <c r="AO497" s="28"/>
      <c r="AP497" s="28"/>
      <c r="AQ497" s="28"/>
      <c r="AR497" s="28"/>
      <c r="AS497" s="28"/>
      <c r="AT497" s="28"/>
      <c r="AU497" s="28"/>
      <c r="AV497" s="28"/>
      <c r="AW497" s="28"/>
      <c r="AX497" s="28"/>
      <c r="AY497" s="28"/>
      <c r="AZ497" s="28"/>
      <c r="BA497" s="28"/>
      <c r="BB497" s="28"/>
      <c r="BC497" s="28"/>
      <c r="BD497" s="28"/>
      <c r="BE497" s="28"/>
      <c r="BF497" s="28"/>
      <c r="BG497" s="28"/>
      <c r="BH497" s="28"/>
      <c r="BI497" s="28"/>
      <c r="BJ497" s="28"/>
      <c r="BK497" s="28"/>
      <c r="BL497" s="28"/>
      <c r="BM497" s="28"/>
      <c r="BN497" s="28"/>
      <c r="BO497" s="28"/>
      <c r="BP497" s="28"/>
      <c r="BQ497" s="28"/>
      <c r="BR497" s="28"/>
      <c r="BS497" s="28"/>
      <c r="BT497" s="28"/>
      <c r="BU497" s="28"/>
      <c r="BV497" s="28"/>
      <c r="BW497" s="28"/>
      <c r="BX497" s="28"/>
      <c r="BY497" s="28"/>
      <c r="BZ497" s="28"/>
      <c r="CA497" s="28"/>
      <c r="CB497" s="28"/>
      <c r="CC497" s="28"/>
      <c r="CD497" s="28"/>
      <c r="CE497" s="28"/>
      <c r="CF497" s="28"/>
    </row>
    <row r="498" spans="1:84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  <c r="Y498" s="28"/>
      <c r="Z498" s="28"/>
      <c r="AA498" s="28"/>
      <c r="AB498" s="28"/>
      <c r="AC498" s="28"/>
      <c r="AD498" s="28"/>
      <c r="AE498" s="28"/>
      <c r="AF498" s="28"/>
      <c r="AG498" s="28"/>
      <c r="AH498" s="28"/>
      <c r="AI498" s="28"/>
      <c r="AJ498" s="28"/>
      <c r="AK498" s="28"/>
      <c r="AL498" s="28"/>
      <c r="AM498" s="28"/>
      <c r="AN498" s="28"/>
      <c r="AO498" s="28"/>
      <c r="AP498" s="28"/>
      <c r="AQ498" s="28"/>
      <c r="AR498" s="28"/>
      <c r="AS498" s="28"/>
      <c r="AT498" s="28"/>
      <c r="AU498" s="28"/>
      <c r="AV498" s="28"/>
      <c r="AW498" s="28"/>
      <c r="AX498" s="28"/>
      <c r="AY498" s="28"/>
      <c r="AZ498" s="28"/>
      <c r="BA498" s="28"/>
      <c r="BB498" s="28"/>
      <c r="BC498" s="28"/>
      <c r="BD498" s="28"/>
      <c r="BE498" s="28"/>
      <c r="BF498" s="28"/>
      <c r="BG498" s="28"/>
      <c r="BH498" s="28"/>
      <c r="BI498" s="28"/>
      <c r="BJ498" s="28"/>
      <c r="BK498" s="28"/>
      <c r="BL498" s="28"/>
      <c r="BM498" s="28"/>
      <c r="BN498" s="28"/>
      <c r="BO498" s="28"/>
      <c r="BP498" s="28"/>
      <c r="BQ498" s="28"/>
      <c r="BR498" s="28"/>
      <c r="BS498" s="28"/>
      <c r="BT498" s="28"/>
      <c r="BU498" s="28"/>
      <c r="BV498" s="28"/>
      <c r="BW498" s="28"/>
      <c r="BX498" s="28"/>
      <c r="BY498" s="28"/>
      <c r="BZ498" s="28"/>
      <c r="CA498" s="28"/>
      <c r="CB498" s="28"/>
      <c r="CC498" s="28"/>
      <c r="CD498" s="28"/>
      <c r="CE498" s="28"/>
      <c r="CF498" s="28"/>
    </row>
    <row r="499" spans="1:84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  <c r="Y499" s="28"/>
      <c r="Z499" s="28"/>
      <c r="AA499" s="28"/>
      <c r="AB499" s="28"/>
      <c r="AC499" s="28"/>
      <c r="AD499" s="28"/>
      <c r="AE499" s="28"/>
      <c r="AF499" s="28"/>
      <c r="AG499" s="28"/>
      <c r="AH499" s="28"/>
      <c r="AI499" s="28"/>
      <c r="AJ499" s="28"/>
      <c r="AK499" s="28"/>
      <c r="AL499" s="28"/>
      <c r="AM499" s="28"/>
      <c r="AN499" s="28"/>
      <c r="AO499" s="28"/>
      <c r="AP499" s="28"/>
      <c r="AQ499" s="28"/>
      <c r="AR499" s="28"/>
      <c r="AS499" s="28"/>
      <c r="AT499" s="28"/>
      <c r="AU499" s="28"/>
      <c r="AV499" s="28"/>
      <c r="AW499" s="28"/>
      <c r="AX499" s="28"/>
      <c r="AY499" s="28"/>
      <c r="AZ499" s="28"/>
      <c r="BA499" s="28"/>
      <c r="BB499" s="28"/>
      <c r="BC499" s="28"/>
      <c r="BD499" s="28"/>
      <c r="BE499" s="28"/>
      <c r="BF499" s="28"/>
      <c r="BG499" s="28"/>
      <c r="BH499" s="28"/>
      <c r="BI499" s="28"/>
      <c r="BJ499" s="28"/>
      <c r="BK499" s="28"/>
      <c r="BL499" s="28"/>
      <c r="BM499" s="28"/>
      <c r="BN499" s="28"/>
      <c r="BO499" s="28"/>
      <c r="BP499" s="28"/>
      <c r="BQ499" s="28"/>
      <c r="BR499" s="28"/>
      <c r="BS499" s="28"/>
      <c r="BT499" s="28"/>
      <c r="BU499" s="28"/>
      <c r="BV499" s="28"/>
      <c r="BW499" s="28"/>
      <c r="BX499" s="28"/>
      <c r="BY499" s="28"/>
      <c r="BZ499" s="28"/>
      <c r="CA499" s="28"/>
      <c r="CB499" s="28"/>
      <c r="CC499" s="28"/>
      <c r="CD499" s="28"/>
      <c r="CE499" s="28"/>
      <c r="CF499" s="28"/>
    </row>
    <row r="500" spans="1:84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  <c r="Y500" s="28"/>
      <c r="Z500" s="28"/>
      <c r="AA500" s="28"/>
      <c r="AB500" s="28"/>
      <c r="AC500" s="28"/>
      <c r="AD500" s="28"/>
      <c r="AE500" s="28"/>
      <c r="AF500" s="28"/>
      <c r="AG500" s="28"/>
      <c r="AH500" s="28"/>
      <c r="AI500" s="28"/>
      <c r="AJ500" s="28"/>
      <c r="AK500" s="28"/>
      <c r="AL500" s="28"/>
      <c r="AM500" s="28"/>
      <c r="AN500" s="28"/>
      <c r="AO500" s="28"/>
      <c r="AP500" s="28"/>
      <c r="AQ500" s="28"/>
      <c r="AR500" s="28"/>
      <c r="AS500" s="28"/>
      <c r="AT500" s="28"/>
      <c r="AU500" s="28"/>
      <c r="AV500" s="28"/>
      <c r="AW500" s="28"/>
      <c r="AX500" s="28"/>
      <c r="AY500" s="28"/>
      <c r="AZ500" s="28"/>
      <c r="BA500" s="28"/>
      <c r="BB500" s="28"/>
      <c r="BC500" s="28"/>
      <c r="BD500" s="28"/>
      <c r="BE500" s="28"/>
      <c r="BF500" s="28"/>
      <c r="BG500" s="28"/>
      <c r="BH500" s="28"/>
      <c r="BI500" s="28"/>
      <c r="BJ500" s="28"/>
      <c r="BK500" s="28"/>
      <c r="BL500" s="28"/>
      <c r="BM500" s="28"/>
      <c r="BN500" s="28"/>
      <c r="BO500" s="28"/>
      <c r="BP500" s="28"/>
      <c r="BQ500" s="28"/>
      <c r="BR500" s="28"/>
      <c r="BS500" s="28"/>
      <c r="BT500" s="28"/>
      <c r="BU500" s="28"/>
      <c r="BV500" s="28"/>
      <c r="BW500" s="28"/>
      <c r="BX500" s="28"/>
      <c r="BY500" s="28"/>
      <c r="BZ500" s="28"/>
      <c r="CA500" s="28"/>
      <c r="CB500" s="28"/>
      <c r="CC500" s="28"/>
      <c r="CD500" s="28"/>
      <c r="CE500" s="28"/>
      <c r="CF500" s="28"/>
    </row>
    <row r="501" spans="1:84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  <c r="Y501" s="28"/>
      <c r="Z501" s="28"/>
      <c r="AA501" s="28"/>
      <c r="AB501" s="28"/>
      <c r="AC501" s="28"/>
      <c r="AD501" s="28"/>
      <c r="AE501" s="28"/>
      <c r="AF501" s="28"/>
      <c r="AG501" s="28"/>
      <c r="AH501" s="28"/>
      <c r="AI501" s="28"/>
      <c r="AJ501" s="28"/>
      <c r="AK501" s="28"/>
      <c r="AL501" s="28"/>
      <c r="AM501" s="28"/>
      <c r="AN501" s="28"/>
      <c r="AO501" s="28"/>
      <c r="AP501" s="28"/>
      <c r="AQ501" s="28"/>
      <c r="AR501" s="28"/>
      <c r="AS501" s="28"/>
      <c r="AT501" s="28"/>
      <c r="AU501" s="28"/>
      <c r="AV501" s="28"/>
      <c r="AW501" s="28"/>
      <c r="AX501" s="28"/>
      <c r="AY501" s="28"/>
      <c r="AZ501" s="28"/>
      <c r="BA501" s="28"/>
      <c r="BB501" s="28"/>
      <c r="BC501" s="28"/>
      <c r="BD501" s="28"/>
      <c r="BE501" s="28"/>
      <c r="BF501" s="28"/>
      <c r="BG501" s="28"/>
      <c r="BH501" s="28"/>
      <c r="BI501" s="28"/>
      <c r="BJ501" s="28"/>
      <c r="BK501" s="28"/>
      <c r="BL501" s="28"/>
      <c r="BM501" s="28"/>
      <c r="BN501" s="28"/>
      <c r="BO501" s="28"/>
      <c r="BP501" s="28"/>
      <c r="BQ501" s="28"/>
      <c r="BR501" s="28"/>
      <c r="BS501" s="28"/>
      <c r="BT501" s="28"/>
      <c r="BU501" s="28"/>
      <c r="BV501" s="28"/>
      <c r="BW501" s="28"/>
      <c r="BX501" s="28"/>
      <c r="BY501" s="28"/>
      <c r="BZ501" s="28"/>
      <c r="CA501" s="28"/>
      <c r="CB501" s="28"/>
      <c r="CC501" s="28"/>
      <c r="CD501" s="28"/>
      <c r="CE501" s="28"/>
      <c r="CF501" s="28"/>
    </row>
    <row r="502" spans="1:84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  <c r="Y502" s="28"/>
      <c r="Z502" s="28"/>
      <c r="AA502" s="28"/>
      <c r="AB502" s="28"/>
      <c r="AC502" s="28"/>
      <c r="AD502" s="28"/>
      <c r="AE502" s="28"/>
      <c r="AF502" s="28"/>
      <c r="AG502" s="28"/>
      <c r="AH502" s="28"/>
      <c r="AI502" s="28"/>
      <c r="AJ502" s="28"/>
      <c r="AK502" s="28"/>
      <c r="AL502" s="28"/>
      <c r="AM502" s="28"/>
      <c r="AN502" s="28"/>
      <c r="AO502" s="28"/>
      <c r="AP502" s="28"/>
      <c r="AQ502" s="28"/>
      <c r="AR502" s="28"/>
      <c r="AS502" s="28"/>
      <c r="AT502" s="28"/>
      <c r="AU502" s="28"/>
      <c r="AV502" s="28"/>
      <c r="AW502" s="28"/>
      <c r="AX502" s="28"/>
      <c r="AY502" s="28"/>
      <c r="AZ502" s="28"/>
      <c r="BA502" s="28"/>
      <c r="BB502" s="28"/>
      <c r="BC502" s="28"/>
      <c r="BD502" s="28"/>
      <c r="BE502" s="28"/>
      <c r="BF502" s="28"/>
      <c r="BG502" s="28"/>
      <c r="BH502" s="28"/>
      <c r="BI502" s="28"/>
      <c r="BJ502" s="28"/>
      <c r="BK502" s="28"/>
      <c r="BL502" s="28"/>
      <c r="BM502" s="28"/>
      <c r="BN502" s="28"/>
      <c r="BO502" s="28"/>
      <c r="BP502" s="28"/>
      <c r="BQ502" s="28"/>
      <c r="BR502" s="28"/>
      <c r="BS502" s="28"/>
      <c r="BT502" s="28"/>
      <c r="BU502" s="28"/>
      <c r="BV502" s="28"/>
      <c r="BW502" s="28"/>
      <c r="BX502" s="28"/>
      <c r="BY502" s="28"/>
      <c r="BZ502" s="28"/>
      <c r="CA502" s="28"/>
      <c r="CB502" s="28"/>
      <c r="CC502" s="28"/>
      <c r="CD502" s="28"/>
      <c r="CE502" s="28"/>
      <c r="CF502" s="28"/>
    </row>
    <row r="503" spans="1:84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  <c r="Y503" s="28"/>
      <c r="Z503" s="28"/>
      <c r="AA503" s="28"/>
      <c r="AB503" s="28"/>
      <c r="AC503" s="28"/>
      <c r="AD503" s="28"/>
      <c r="AE503" s="28"/>
      <c r="AF503" s="28"/>
      <c r="AG503" s="28"/>
      <c r="AH503" s="28"/>
      <c r="AI503" s="28"/>
      <c r="AJ503" s="28"/>
      <c r="AK503" s="28"/>
      <c r="AL503" s="28"/>
      <c r="AM503" s="28"/>
      <c r="AN503" s="28"/>
      <c r="AO503" s="28"/>
      <c r="AP503" s="28"/>
      <c r="AQ503" s="28"/>
      <c r="AR503" s="28"/>
      <c r="AS503" s="28"/>
      <c r="AT503" s="28"/>
      <c r="AU503" s="28"/>
      <c r="AV503" s="28"/>
      <c r="AW503" s="28"/>
      <c r="AX503" s="28"/>
      <c r="AY503" s="28"/>
      <c r="AZ503" s="28"/>
      <c r="BA503" s="28"/>
      <c r="BB503" s="28"/>
      <c r="BC503" s="28"/>
      <c r="BD503" s="28"/>
      <c r="BE503" s="28"/>
      <c r="BF503" s="28"/>
      <c r="BG503" s="28"/>
      <c r="BH503" s="28"/>
      <c r="BI503" s="28"/>
      <c r="BJ503" s="28"/>
      <c r="BK503" s="28"/>
      <c r="BL503" s="28"/>
      <c r="BM503" s="28"/>
      <c r="BN503" s="28"/>
      <c r="BO503" s="28"/>
      <c r="BP503" s="28"/>
      <c r="BQ503" s="28"/>
      <c r="BR503" s="28"/>
      <c r="BS503" s="28"/>
      <c r="BT503" s="28"/>
      <c r="BU503" s="28"/>
      <c r="BV503" s="28"/>
      <c r="BW503" s="28"/>
      <c r="BX503" s="28"/>
      <c r="BY503" s="28"/>
      <c r="BZ503" s="28"/>
      <c r="CA503" s="28"/>
      <c r="CB503" s="28"/>
      <c r="CC503" s="28"/>
      <c r="CD503" s="28"/>
      <c r="CE503" s="28"/>
      <c r="CF503" s="28"/>
    </row>
    <row r="504" spans="1:84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  <c r="Y504" s="28"/>
      <c r="Z504" s="28"/>
      <c r="AA504" s="28"/>
      <c r="AB504" s="28"/>
      <c r="AC504" s="28"/>
      <c r="AD504" s="28"/>
      <c r="AE504" s="28"/>
      <c r="AF504" s="28"/>
      <c r="AG504" s="28"/>
      <c r="AH504" s="28"/>
      <c r="AI504" s="28"/>
      <c r="AJ504" s="28"/>
      <c r="AK504" s="28"/>
      <c r="AL504" s="28"/>
      <c r="AM504" s="28"/>
      <c r="AN504" s="28"/>
      <c r="AO504" s="28"/>
      <c r="AP504" s="28"/>
      <c r="AQ504" s="28"/>
      <c r="AR504" s="28"/>
      <c r="AS504" s="28"/>
      <c r="AT504" s="28"/>
      <c r="AU504" s="28"/>
      <c r="AV504" s="28"/>
      <c r="AW504" s="28"/>
      <c r="AX504" s="28"/>
      <c r="AY504" s="28"/>
      <c r="AZ504" s="28"/>
      <c r="BA504" s="28"/>
      <c r="BB504" s="28"/>
      <c r="BC504" s="28"/>
      <c r="BD504" s="28"/>
      <c r="BE504" s="28"/>
      <c r="BF504" s="28"/>
      <c r="BG504" s="28"/>
      <c r="BH504" s="28"/>
      <c r="BI504" s="28"/>
      <c r="BJ504" s="28"/>
      <c r="BK504" s="28"/>
      <c r="BL504" s="28"/>
      <c r="BM504" s="28"/>
      <c r="BN504" s="28"/>
      <c r="BO504" s="28"/>
      <c r="BP504" s="28"/>
      <c r="BQ504" s="28"/>
      <c r="BR504" s="28"/>
      <c r="BS504" s="28"/>
      <c r="BT504" s="28"/>
      <c r="BU504" s="28"/>
      <c r="BV504" s="28"/>
      <c r="BW504" s="28"/>
      <c r="BX504" s="28"/>
      <c r="BY504" s="28"/>
      <c r="BZ504" s="28"/>
      <c r="CA504" s="28"/>
      <c r="CB504" s="28"/>
      <c r="CC504" s="28"/>
      <c r="CD504" s="28"/>
      <c r="CE504" s="28"/>
      <c r="CF504" s="28"/>
    </row>
    <row r="505" spans="1:84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  <c r="Y505" s="28"/>
      <c r="Z505" s="28"/>
      <c r="AA505" s="28"/>
      <c r="AB505" s="28"/>
      <c r="AC505" s="28"/>
      <c r="AD505" s="28"/>
      <c r="AE505" s="28"/>
      <c r="AF505" s="28"/>
      <c r="AG505" s="28"/>
      <c r="AH505" s="28"/>
      <c r="AI505" s="28"/>
      <c r="AJ505" s="28"/>
      <c r="AK505" s="28"/>
      <c r="AL505" s="28"/>
      <c r="AM505" s="28"/>
      <c r="AN505" s="28"/>
      <c r="AO505" s="28"/>
      <c r="AP505" s="28"/>
      <c r="AQ505" s="28"/>
      <c r="AR505" s="28"/>
      <c r="AS505" s="28"/>
      <c r="AT505" s="28"/>
      <c r="AU505" s="28"/>
      <c r="AV505" s="28"/>
      <c r="AW505" s="28"/>
      <c r="AX505" s="28"/>
      <c r="AY505" s="28"/>
      <c r="AZ505" s="28"/>
      <c r="BA505" s="28"/>
      <c r="BB505" s="28"/>
      <c r="BC505" s="28"/>
      <c r="BD505" s="28"/>
      <c r="BE505" s="28"/>
      <c r="BF505" s="28"/>
      <c r="BG505" s="28"/>
      <c r="BH505" s="28"/>
      <c r="BI505" s="28"/>
      <c r="BJ505" s="28"/>
      <c r="BK505" s="28"/>
      <c r="BL505" s="28"/>
      <c r="BM505" s="28"/>
      <c r="BN505" s="28"/>
      <c r="BO505" s="28"/>
      <c r="BP505" s="28"/>
      <c r="BQ505" s="28"/>
      <c r="BR505" s="28"/>
      <c r="BS505" s="28"/>
      <c r="BT505" s="28"/>
      <c r="BU505" s="28"/>
      <c r="BV505" s="28"/>
      <c r="BW505" s="28"/>
      <c r="BX505" s="28"/>
      <c r="BY505" s="28"/>
      <c r="BZ505" s="28"/>
      <c r="CA505" s="28"/>
      <c r="CB505" s="28"/>
      <c r="CC505" s="28"/>
      <c r="CD505" s="28"/>
      <c r="CE505" s="28"/>
      <c r="CF505" s="28"/>
    </row>
    <row r="506" spans="1:84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  <c r="Y506" s="28"/>
      <c r="Z506" s="28"/>
      <c r="AA506" s="28"/>
      <c r="AB506" s="28"/>
      <c r="AC506" s="28"/>
      <c r="AD506" s="28"/>
      <c r="AE506" s="28"/>
      <c r="AF506" s="28"/>
      <c r="AG506" s="28"/>
      <c r="AH506" s="28"/>
      <c r="AI506" s="28"/>
      <c r="AJ506" s="28"/>
      <c r="AK506" s="28"/>
      <c r="AL506" s="28"/>
      <c r="AM506" s="28"/>
      <c r="AN506" s="28"/>
      <c r="AO506" s="28"/>
      <c r="AP506" s="28"/>
      <c r="AQ506" s="28"/>
      <c r="AR506" s="28"/>
      <c r="AS506" s="28"/>
      <c r="AT506" s="28"/>
      <c r="AU506" s="28"/>
      <c r="AV506" s="28"/>
      <c r="AW506" s="28"/>
      <c r="AX506" s="28"/>
      <c r="AY506" s="28"/>
      <c r="AZ506" s="28"/>
      <c r="BA506" s="28"/>
      <c r="BB506" s="28"/>
      <c r="BC506" s="28"/>
      <c r="BD506" s="28"/>
      <c r="BE506" s="28"/>
      <c r="BF506" s="28"/>
      <c r="BG506" s="28"/>
      <c r="BH506" s="28"/>
      <c r="BI506" s="28"/>
      <c r="BJ506" s="28"/>
      <c r="BK506" s="28"/>
      <c r="BL506" s="28"/>
      <c r="BM506" s="28"/>
      <c r="BN506" s="28"/>
      <c r="BO506" s="28"/>
      <c r="BP506" s="28"/>
      <c r="BQ506" s="28"/>
      <c r="BR506" s="28"/>
      <c r="BS506" s="28"/>
      <c r="BT506" s="28"/>
      <c r="BU506" s="28"/>
      <c r="BV506" s="28"/>
      <c r="BW506" s="28"/>
      <c r="BX506" s="28"/>
      <c r="BY506" s="28"/>
      <c r="BZ506" s="28"/>
      <c r="CA506" s="28"/>
      <c r="CB506" s="28"/>
      <c r="CC506" s="28"/>
      <c r="CD506" s="28"/>
      <c r="CE506" s="28"/>
      <c r="CF506" s="28"/>
    </row>
    <row r="507" spans="1:84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  <c r="Y507" s="28"/>
      <c r="Z507" s="28"/>
      <c r="AA507" s="28"/>
      <c r="AB507" s="28"/>
      <c r="AC507" s="28"/>
      <c r="AD507" s="28"/>
      <c r="AE507" s="28"/>
      <c r="AF507" s="28"/>
      <c r="AG507" s="28"/>
      <c r="AH507" s="28"/>
      <c r="AI507" s="28"/>
      <c r="AJ507" s="28"/>
      <c r="AK507" s="28"/>
      <c r="AL507" s="28"/>
      <c r="AM507" s="28"/>
      <c r="AN507" s="28"/>
      <c r="AO507" s="28"/>
      <c r="AP507" s="28"/>
      <c r="AQ507" s="28"/>
      <c r="AR507" s="28"/>
      <c r="AS507" s="28"/>
      <c r="AT507" s="28"/>
      <c r="AU507" s="28"/>
      <c r="AV507" s="28"/>
      <c r="AW507" s="28"/>
      <c r="AX507" s="28"/>
      <c r="AY507" s="28"/>
      <c r="AZ507" s="28"/>
      <c r="BA507" s="28"/>
      <c r="BB507" s="28"/>
      <c r="BC507" s="28"/>
      <c r="BD507" s="28"/>
      <c r="BE507" s="28"/>
      <c r="BF507" s="28"/>
      <c r="BG507" s="28"/>
      <c r="BH507" s="28"/>
      <c r="BI507" s="28"/>
      <c r="BJ507" s="28"/>
      <c r="BK507" s="28"/>
      <c r="BL507" s="28"/>
      <c r="BM507" s="28"/>
      <c r="BN507" s="28"/>
      <c r="BO507" s="28"/>
      <c r="BP507" s="28"/>
      <c r="BQ507" s="28"/>
      <c r="BR507" s="28"/>
      <c r="BS507" s="28"/>
      <c r="BT507" s="28"/>
      <c r="BU507" s="28"/>
      <c r="BV507" s="28"/>
      <c r="BW507" s="28"/>
      <c r="BX507" s="28"/>
      <c r="BY507" s="28"/>
      <c r="BZ507" s="28"/>
      <c r="CA507" s="28"/>
      <c r="CB507" s="28"/>
      <c r="CC507" s="28"/>
      <c r="CD507" s="28"/>
      <c r="CE507" s="28"/>
      <c r="CF507" s="28"/>
    </row>
    <row r="508" spans="1:84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  <c r="Y508" s="28"/>
      <c r="Z508" s="28"/>
      <c r="AA508" s="28"/>
      <c r="AB508" s="28"/>
      <c r="AC508" s="28"/>
      <c r="AD508" s="28"/>
      <c r="AE508" s="28"/>
      <c r="AF508" s="28"/>
      <c r="AG508" s="28"/>
      <c r="AH508" s="28"/>
      <c r="AI508" s="28"/>
      <c r="AJ508" s="28"/>
      <c r="AK508" s="28"/>
      <c r="AL508" s="28"/>
      <c r="AM508" s="28"/>
      <c r="AN508" s="28"/>
      <c r="AO508" s="28"/>
      <c r="AP508" s="28"/>
      <c r="AQ508" s="28"/>
      <c r="AR508" s="28"/>
      <c r="AS508" s="28"/>
      <c r="AT508" s="28"/>
      <c r="AU508" s="28"/>
      <c r="AV508" s="28"/>
      <c r="AW508" s="28"/>
      <c r="AX508" s="28"/>
      <c r="AY508" s="28"/>
      <c r="AZ508" s="28"/>
      <c r="BA508" s="28"/>
      <c r="BB508" s="28"/>
      <c r="BC508" s="28"/>
      <c r="BD508" s="28"/>
      <c r="BE508" s="28"/>
      <c r="BF508" s="28"/>
      <c r="BG508" s="28"/>
      <c r="BH508" s="28"/>
      <c r="BI508" s="28"/>
      <c r="BJ508" s="28"/>
      <c r="BK508" s="28"/>
      <c r="BL508" s="28"/>
      <c r="BM508" s="28"/>
      <c r="BN508" s="28"/>
      <c r="BO508" s="28"/>
      <c r="BP508" s="28"/>
      <c r="BQ508" s="28"/>
      <c r="BR508" s="28"/>
      <c r="BS508" s="28"/>
      <c r="BT508" s="28"/>
      <c r="BU508" s="28"/>
      <c r="BV508" s="28"/>
      <c r="BW508" s="28"/>
      <c r="BX508" s="28"/>
      <c r="BY508" s="28"/>
      <c r="BZ508" s="28"/>
      <c r="CA508" s="28"/>
      <c r="CB508" s="28"/>
      <c r="CC508" s="28"/>
      <c r="CD508" s="28"/>
      <c r="CE508" s="28"/>
      <c r="CF508" s="28"/>
    </row>
    <row r="509" spans="1:84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  <c r="Y509" s="28"/>
      <c r="Z509" s="28"/>
      <c r="AA509" s="28"/>
      <c r="AB509" s="28"/>
      <c r="AC509" s="28"/>
      <c r="AD509" s="28"/>
      <c r="AE509" s="28"/>
      <c r="AF509" s="28"/>
      <c r="AG509" s="28"/>
      <c r="AH509" s="28"/>
      <c r="AI509" s="28"/>
      <c r="AJ509" s="28"/>
      <c r="AK509" s="28"/>
      <c r="AL509" s="28"/>
      <c r="AM509" s="28"/>
      <c r="AN509" s="28"/>
      <c r="AO509" s="28"/>
      <c r="AP509" s="28"/>
      <c r="AQ509" s="28"/>
      <c r="AR509" s="28"/>
      <c r="AS509" s="28"/>
      <c r="AT509" s="28"/>
      <c r="AU509" s="28"/>
      <c r="AV509" s="28"/>
      <c r="AW509" s="28"/>
      <c r="AX509" s="28"/>
      <c r="AY509" s="28"/>
      <c r="AZ509" s="28"/>
      <c r="BA509" s="28"/>
      <c r="BB509" s="28"/>
      <c r="BC509" s="28"/>
      <c r="BD509" s="28"/>
      <c r="BE509" s="28"/>
      <c r="BF509" s="28"/>
      <c r="BG509" s="28"/>
      <c r="BH509" s="28"/>
      <c r="BI509" s="28"/>
      <c r="BJ509" s="28"/>
      <c r="BK509" s="28"/>
      <c r="BL509" s="28"/>
      <c r="BM509" s="28"/>
      <c r="BN509" s="28"/>
      <c r="BO509" s="28"/>
      <c r="BP509" s="28"/>
      <c r="BQ509" s="28"/>
      <c r="BR509" s="28"/>
      <c r="BS509" s="28"/>
      <c r="BT509" s="28"/>
      <c r="BU509" s="28"/>
      <c r="BV509" s="28"/>
      <c r="BW509" s="28"/>
      <c r="BX509" s="28"/>
      <c r="BY509" s="28"/>
      <c r="BZ509" s="28"/>
      <c r="CA509" s="28"/>
      <c r="CB509" s="28"/>
      <c r="CC509" s="28"/>
      <c r="CD509" s="28"/>
      <c r="CE509" s="28"/>
      <c r="CF509" s="28"/>
    </row>
    <row r="510" spans="1:84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  <c r="Y510" s="28"/>
      <c r="Z510" s="28"/>
      <c r="AA510" s="28"/>
      <c r="AB510" s="28"/>
      <c r="AC510" s="28"/>
      <c r="AD510" s="28"/>
      <c r="AE510" s="28"/>
      <c r="AF510" s="28"/>
      <c r="AG510" s="28"/>
      <c r="AH510" s="28"/>
      <c r="AI510" s="28"/>
      <c r="AJ510" s="28"/>
      <c r="AK510" s="28"/>
      <c r="AL510" s="28"/>
      <c r="AM510" s="28"/>
      <c r="AN510" s="28"/>
      <c r="AO510" s="28"/>
      <c r="AP510" s="28"/>
      <c r="AQ510" s="28"/>
      <c r="AR510" s="28"/>
      <c r="AS510" s="28"/>
      <c r="AT510" s="28"/>
      <c r="AU510" s="28"/>
      <c r="AV510" s="28"/>
      <c r="AW510" s="28"/>
      <c r="AX510" s="28"/>
      <c r="AY510" s="28"/>
      <c r="AZ510" s="28"/>
      <c r="BA510" s="28"/>
      <c r="BB510" s="28"/>
      <c r="BC510" s="28"/>
      <c r="BD510" s="28"/>
      <c r="BE510" s="28"/>
      <c r="BF510" s="28"/>
      <c r="BG510" s="28"/>
      <c r="BH510" s="28"/>
      <c r="BI510" s="28"/>
      <c r="BJ510" s="28"/>
      <c r="BK510" s="28"/>
      <c r="BL510" s="28"/>
      <c r="BM510" s="28"/>
      <c r="BN510" s="28"/>
      <c r="BO510" s="28"/>
      <c r="BP510" s="28"/>
      <c r="BQ510" s="28"/>
      <c r="BR510" s="28"/>
      <c r="BS510" s="28"/>
      <c r="BT510" s="28"/>
      <c r="BU510" s="28"/>
      <c r="BV510" s="28"/>
      <c r="BW510" s="28"/>
      <c r="BX510" s="28"/>
      <c r="BY510" s="28"/>
      <c r="BZ510" s="28"/>
      <c r="CA510" s="28"/>
      <c r="CB510" s="28"/>
      <c r="CC510" s="28"/>
      <c r="CD510" s="28"/>
      <c r="CE510" s="28"/>
      <c r="CF510" s="28"/>
    </row>
    <row r="511" spans="1:84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  <c r="Y511" s="28"/>
      <c r="Z511" s="28"/>
      <c r="AA511" s="28"/>
      <c r="AB511" s="28"/>
      <c r="AC511" s="28"/>
      <c r="AD511" s="28"/>
      <c r="AE511" s="28"/>
      <c r="AF511" s="28"/>
      <c r="AG511" s="28"/>
      <c r="AH511" s="28"/>
      <c r="AI511" s="28"/>
      <c r="AJ511" s="28"/>
      <c r="AK511" s="28"/>
      <c r="AL511" s="28"/>
      <c r="AM511" s="28"/>
      <c r="AN511" s="28"/>
      <c r="AO511" s="28"/>
      <c r="AP511" s="28"/>
      <c r="AQ511" s="28"/>
      <c r="AR511" s="28"/>
      <c r="AS511" s="28"/>
      <c r="AT511" s="28"/>
      <c r="AU511" s="28"/>
      <c r="AV511" s="28"/>
      <c r="AW511" s="28"/>
      <c r="AX511" s="28"/>
      <c r="AY511" s="28"/>
      <c r="AZ511" s="28"/>
      <c r="BA511" s="28"/>
      <c r="BB511" s="28"/>
      <c r="BC511" s="28"/>
      <c r="BD511" s="28"/>
      <c r="BE511" s="28"/>
      <c r="BF511" s="28"/>
      <c r="BG511" s="28"/>
      <c r="BH511" s="28"/>
      <c r="BI511" s="28"/>
      <c r="BJ511" s="28"/>
      <c r="BK511" s="28"/>
      <c r="BL511" s="28"/>
      <c r="BM511" s="28"/>
      <c r="BN511" s="28"/>
      <c r="BO511" s="28"/>
      <c r="BP511" s="28"/>
      <c r="BQ511" s="28"/>
      <c r="BR511" s="28"/>
      <c r="BS511" s="28"/>
      <c r="BT511" s="28"/>
      <c r="BU511" s="28"/>
      <c r="BV511" s="28"/>
      <c r="BW511" s="28"/>
      <c r="BX511" s="28"/>
      <c r="BY511" s="28"/>
      <c r="BZ511" s="28"/>
      <c r="CA511" s="28"/>
      <c r="CB511" s="28"/>
      <c r="CC511" s="28"/>
      <c r="CD511" s="28"/>
      <c r="CE511" s="28"/>
      <c r="CF511" s="28"/>
    </row>
    <row r="512" spans="1:84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  <c r="Y512" s="28"/>
      <c r="Z512" s="28"/>
      <c r="AA512" s="28"/>
      <c r="AB512" s="28"/>
      <c r="AC512" s="28"/>
      <c r="AD512" s="28"/>
      <c r="AE512" s="28"/>
      <c r="AF512" s="28"/>
      <c r="AG512" s="28"/>
      <c r="AH512" s="28"/>
      <c r="AI512" s="28"/>
      <c r="AJ512" s="28"/>
      <c r="AK512" s="28"/>
      <c r="AL512" s="28"/>
      <c r="AM512" s="28"/>
      <c r="AN512" s="28"/>
      <c r="AO512" s="28"/>
      <c r="AP512" s="28"/>
      <c r="AQ512" s="28"/>
      <c r="AR512" s="28"/>
      <c r="AS512" s="28"/>
      <c r="AT512" s="28"/>
      <c r="AU512" s="28"/>
      <c r="AV512" s="28"/>
      <c r="AW512" s="28"/>
      <c r="AX512" s="28"/>
      <c r="AY512" s="28"/>
      <c r="AZ512" s="28"/>
      <c r="BA512" s="28"/>
      <c r="BB512" s="28"/>
      <c r="BC512" s="28"/>
      <c r="BD512" s="28"/>
      <c r="BE512" s="28"/>
      <c r="BF512" s="28"/>
      <c r="BG512" s="28"/>
      <c r="BH512" s="28"/>
      <c r="BI512" s="28"/>
      <c r="BJ512" s="28"/>
      <c r="BK512" s="28"/>
      <c r="BL512" s="28"/>
      <c r="BM512" s="28"/>
      <c r="BN512" s="28"/>
      <c r="BO512" s="28"/>
      <c r="BP512" s="28"/>
      <c r="BQ512" s="28"/>
      <c r="BR512" s="28"/>
      <c r="BS512" s="28"/>
      <c r="BT512" s="28"/>
      <c r="BU512" s="28"/>
      <c r="BV512" s="28"/>
      <c r="BW512" s="28"/>
      <c r="BX512" s="28"/>
      <c r="BY512" s="28"/>
      <c r="BZ512" s="28"/>
      <c r="CA512" s="28"/>
      <c r="CB512" s="28"/>
      <c r="CC512" s="28"/>
      <c r="CD512" s="28"/>
      <c r="CE512" s="28"/>
      <c r="CF512" s="28"/>
    </row>
    <row r="513" spans="1:84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  <c r="Y513" s="28"/>
      <c r="Z513" s="28"/>
      <c r="AA513" s="28"/>
      <c r="AB513" s="28"/>
      <c r="AC513" s="28"/>
      <c r="AD513" s="28"/>
      <c r="AE513" s="28"/>
      <c r="AF513" s="28"/>
      <c r="AG513" s="28"/>
      <c r="AH513" s="28"/>
      <c r="AI513" s="28"/>
      <c r="AJ513" s="28"/>
      <c r="AK513" s="28"/>
      <c r="AL513" s="28"/>
      <c r="AM513" s="28"/>
      <c r="AN513" s="28"/>
      <c r="AO513" s="28"/>
      <c r="AP513" s="28"/>
      <c r="AQ513" s="28"/>
      <c r="AR513" s="28"/>
      <c r="AS513" s="28"/>
      <c r="AT513" s="28"/>
      <c r="AU513" s="28"/>
      <c r="AV513" s="28"/>
      <c r="AW513" s="28"/>
      <c r="AX513" s="28"/>
      <c r="AY513" s="28"/>
      <c r="AZ513" s="28"/>
      <c r="BA513" s="28"/>
      <c r="BB513" s="28"/>
      <c r="BC513" s="28"/>
      <c r="BD513" s="28"/>
      <c r="BE513" s="28"/>
      <c r="BF513" s="28"/>
      <c r="BG513" s="28"/>
      <c r="BH513" s="28"/>
      <c r="BI513" s="28"/>
      <c r="BJ513" s="28"/>
      <c r="BK513" s="28"/>
      <c r="BL513" s="28"/>
      <c r="BM513" s="28"/>
      <c r="BN513" s="28"/>
      <c r="BO513" s="28"/>
      <c r="BP513" s="28"/>
      <c r="BQ513" s="28"/>
      <c r="BR513" s="28"/>
      <c r="BS513" s="28"/>
      <c r="BT513" s="28"/>
      <c r="BU513" s="28"/>
      <c r="BV513" s="28"/>
      <c r="BW513" s="28"/>
      <c r="BX513" s="28"/>
      <c r="BY513" s="28"/>
      <c r="BZ513" s="28"/>
      <c r="CA513" s="28"/>
      <c r="CB513" s="28"/>
      <c r="CC513" s="28"/>
      <c r="CD513" s="28"/>
      <c r="CE513" s="28"/>
      <c r="CF513" s="28"/>
    </row>
    <row r="514" spans="1:84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  <c r="Y514" s="28"/>
      <c r="Z514" s="28"/>
      <c r="AA514" s="28"/>
      <c r="AB514" s="28"/>
      <c r="AC514" s="28"/>
      <c r="AD514" s="28"/>
      <c r="AE514" s="28"/>
      <c r="AF514" s="28"/>
      <c r="AG514" s="28"/>
      <c r="AH514" s="28"/>
      <c r="AI514" s="28"/>
      <c r="AJ514" s="28"/>
      <c r="AK514" s="28"/>
      <c r="AL514" s="28"/>
      <c r="AM514" s="28"/>
      <c r="AN514" s="28"/>
      <c r="AO514" s="28"/>
      <c r="AP514" s="28"/>
      <c r="AQ514" s="28"/>
      <c r="AR514" s="28"/>
      <c r="AS514" s="28"/>
      <c r="AT514" s="28"/>
      <c r="AU514" s="28"/>
      <c r="AV514" s="28"/>
      <c r="AW514" s="28"/>
      <c r="AX514" s="28"/>
      <c r="AY514" s="28"/>
      <c r="AZ514" s="28"/>
      <c r="BA514" s="28"/>
      <c r="BB514" s="28"/>
      <c r="BC514" s="28"/>
      <c r="BD514" s="28"/>
      <c r="BE514" s="28"/>
      <c r="BF514" s="28"/>
      <c r="BG514" s="28"/>
      <c r="BH514" s="28"/>
      <c r="BI514" s="28"/>
      <c r="BJ514" s="28"/>
      <c r="BK514" s="28"/>
      <c r="BL514" s="28"/>
      <c r="BM514" s="28"/>
      <c r="BN514" s="28"/>
      <c r="BO514" s="28"/>
      <c r="BP514" s="28"/>
      <c r="BQ514" s="28"/>
      <c r="BR514" s="28"/>
      <c r="BS514" s="28"/>
      <c r="BT514" s="28"/>
      <c r="BU514" s="28"/>
      <c r="BV514" s="28"/>
      <c r="BW514" s="28"/>
      <c r="BX514" s="28"/>
      <c r="BY514" s="28"/>
      <c r="BZ514" s="28"/>
      <c r="CA514" s="28"/>
      <c r="CB514" s="28"/>
      <c r="CC514" s="28"/>
      <c r="CD514" s="28"/>
      <c r="CE514" s="28"/>
      <c r="CF514" s="28"/>
    </row>
    <row r="515" spans="1:84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  <c r="Y515" s="28"/>
      <c r="Z515" s="28"/>
      <c r="AA515" s="28"/>
      <c r="AB515" s="28"/>
      <c r="AC515" s="28"/>
      <c r="AD515" s="28"/>
      <c r="AE515" s="28"/>
      <c r="AF515" s="28"/>
      <c r="AG515" s="28"/>
      <c r="AH515" s="28"/>
      <c r="AI515" s="28"/>
      <c r="AJ515" s="28"/>
      <c r="AK515" s="28"/>
      <c r="AL515" s="28"/>
      <c r="AM515" s="28"/>
      <c r="AN515" s="28"/>
      <c r="AO515" s="28"/>
      <c r="AP515" s="28"/>
      <c r="AQ515" s="28"/>
      <c r="AR515" s="28"/>
      <c r="AS515" s="28"/>
      <c r="AT515" s="28"/>
      <c r="AU515" s="28"/>
      <c r="AV515" s="28"/>
      <c r="AW515" s="28"/>
      <c r="AX515" s="28"/>
      <c r="AY515" s="28"/>
      <c r="AZ515" s="28"/>
      <c r="BA515" s="28"/>
      <c r="BB515" s="28"/>
      <c r="BC515" s="28"/>
      <c r="BD515" s="28"/>
      <c r="BE515" s="28"/>
      <c r="BF515" s="28"/>
      <c r="BG515" s="28"/>
      <c r="BH515" s="28"/>
      <c r="BI515" s="28"/>
      <c r="BJ515" s="28"/>
      <c r="BK515" s="28"/>
      <c r="BL515" s="28"/>
      <c r="BM515" s="28"/>
      <c r="BN515" s="28"/>
      <c r="BO515" s="28"/>
      <c r="BP515" s="28"/>
      <c r="BQ515" s="28"/>
      <c r="BR515" s="28"/>
      <c r="BS515" s="28"/>
      <c r="BT515" s="28"/>
      <c r="BU515" s="28"/>
      <c r="BV515" s="28"/>
      <c r="BW515" s="28"/>
      <c r="BX515" s="28"/>
      <c r="BY515" s="28"/>
      <c r="BZ515" s="28"/>
      <c r="CA515" s="28"/>
      <c r="CB515" s="28"/>
      <c r="CC515" s="28"/>
      <c r="CD515" s="28"/>
      <c r="CE515" s="28"/>
      <c r="CF515" s="28"/>
    </row>
    <row r="516" spans="1:84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  <c r="Y516" s="28"/>
      <c r="Z516" s="28"/>
      <c r="AA516" s="28"/>
      <c r="AB516" s="28"/>
      <c r="AC516" s="28"/>
      <c r="AD516" s="28"/>
      <c r="AE516" s="28"/>
      <c r="AF516" s="28"/>
      <c r="AG516" s="28"/>
      <c r="AH516" s="28"/>
      <c r="AI516" s="28"/>
      <c r="AJ516" s="28"/>
      <c r="AK516" s="28"/>
      <c r="AL516" s="28"/>
      <c r="AM516" s="28"/>
      <c r="AN516" s="28"/>
      <c r="AO516" s="28"/>
      <c r="AP516" s="28"/>
      <c r="AQ516" s="28"/>
      <c r="AR516" s="28"/>
      <c r="AS516" s="28"/>
      <c r="AT516" s="28"/>
      <c r="AU516" s="28"/>
      <c r="AV516" s="28"/>
      <c r="AW516" s="28"/>
      <c r="AX516" s="28"/>
      <c r="AY516" s="28"/>
      <c r="AZ516" s="28"/>
      <c r="BA516" s="28"/>
      <c r="BB516" s="28"/>
      <c r="BC516" s="28"/>
      <c r="BD516" s="28"/>
      <c r="BE516" s="28"/>
      <c r="BF516" s="28"/>
      <c r="BG516" s="28"/>
      <c r="BH516" s="28"/>
      <c r="BI516" s="28"/>
      <c r="BJ516" s="28"/>
      <c r="BK516" s="28"/>
      <c r="BL516" s="28"/>
      <c r="BM516" s="28"/>
      <c r="BN516" s="28"/>
      <c r="BO516" s="28"/>
      <c r="BP516" s="28"/>
      <c r="BQ516" s="28"/>
      <c r="BR516" s="28"/>
      <c r="BS516" s="28"/>
      <c r="BT516" s="28"/>
      <c r="BU516" s="28"/>
      <c r="BV516" s="28"/>
      <c r="BW516" s="28"/>
      <c r="BX516" s="28"/>
      <c r="BY516" s="28"/>
      <c r="BZ516" s="28"/>
      <c r="CA516" s="28"/>
      <c r="CB516" s="28"/>
      <c r="CC516" s="28"/>
      <c r="CD516" s="28"/>
      <c r="CE516" s="28"/>
      <c r="CF516" s="28"/>
    </row>
    <row r="517" spans="1:84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  <c r="Y517" s="28"/>
      <c r="Z517" s="28"/>
      <c r="AA517" s="28"/>
      <c r="AB517" s="28"/>
      <c r="AC517" s="28"/>
      <c r="AD517" s="28"/>
      <c r="AE517" s="28"/>
      <c r="AF517" s="28"/>
      <c r="AG517" s="28"/>
      <c r="AH517" s="28"/>
      <c r="AI517" s="28"/>
      <c r="AJ517" s="28"/>
      <c r="AK517" s="28"/>
      <c r="AL517" s="28"/>
      <c r="AM517" s="28"/>
      <c r="AN517" s="28"/>
      <c r="AO517" s="28"/>
      <c r="AP517" s="28"/>
      <c r="AQ517" s="28"/>
      <c r="AR517" s="28"/>
      <c r="AS517" s="28"/>
      <c r="AT517" s="28"/>
      <c r="AU517" s="28"/>
      <c r="AV517" s="28"/>
      <c r="AW517" s="28"/>
      <c r="AX517" s="28"/>
      <c r="AY517" s="28"/>
      <c r="AZ517" s="28"/>
      <c r="BA517" s="28"/>
      <c r="BB517" s="28"/>
      <c r="BC517" s="28"/>
      <c r="BD517" s="28"/>
      <c r="BE517" s="28"/>
      <c r="BF517" s="28"/>
      <c r="BG517" s="28"/>
      <c r="BH517" s="28"/>
      <c r="BI517" s="28"/>
      <c r="BJ517" s="28"/>
      <c r="BK517" s="28"/>
      <c r="BL517" s="28"/>
      <c r="BM517" s="28"/>
      <c r="BN517" s="28"/>
      <c r="BO517" s="28"/>
      <c r="BP517" s="28"/>
      <c r="BQ517" s="28"/>
      <c r="BR517" s="28"/>
      <c r="BS517" s="28"/>
      <c r="BT517" s="28"/>
      <c r="BU517" s="28"/>
      <c r="BV517" s="28"/>
      <c r="BW517" s="28"/>
      <c r="BX517" s="28"/>
      <c r="BY517" s="28"/>
      <c r="BZ517" s="28"/>
      <c r="CA517" s="28"/>
      <c r="CB517" s="28"/>
      <c r="CC517" s="28"/>
      <c r="CD517" s="28"/>
      <c r="CE517" s="28"/>
      <c r="CF517" s="28"/>
    </row>
    <row r="518" spans="1:84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  <c r="Y518" s="28"/>
      <c r="Z518" s="28"/>
      <c r="AA518" s="28"/>
      <c r="AB518" s="28"/>
      <c r="AC518" s="28"/>
      <c r="AD518" s="28"/>
      <c r="AE518" s="28"/>
      <c r="AF518" s="28"/>
      <c r="AG518" s="28"/>
      <c r="AH518" s="28"/>
      <c r="AI518" s="28"/>
      <c r="AJ518" s="28"/>
      <c r="AK518" s="28"/>
      <c r="AL518" s="28"/>
      <c r="AM518" s="28"/>
      <c r="AN518" s="28"/>
      <c r="AO518" s="28"/>
      <c r="AP518" s="28"/>
      <c r="AQ518" s="28"/>
      <c r="AR518" s="28"/>
      <c r="AS518" s="28"/>
      <c r="AT518" s="28"/>
      <c r="AU518" s="28"/>
      <c r="AV518" s="28"/>
      <c r="AW518" s="28"/>
      <c r="AX518" s="28"/>
      <c r="AY518" s="28"/>
      <c r="AZ518" s="28"/>
      <c r="BA518" s="28"/>
      <c r="BB518" s="28"/>
      <c r="BC518" s="28"/>
      <c r="BD518" s="28"/>
      <c r="BE518" s="28"/>
      <c r="BF518" s="28"/>
      <c r="BG518" s="28"/>
      <c r="BH518" s="28"/>
      <c r="BI518" s="28"/>
      <c r="BJ518" s="28"/>
      <c r="BK518" s="28"/>
      <c r="BL518" s="28"/>
      <c r="BM518" s="28"/>
      <c r="BN518" s="28"/>
      <c r="BO518" s="28"/>
      <c r="BP518" s="28"/>
      <c r="BQ518" s="28"/>
      <c r="BR518" s="28"/>
      <c r="BS518" s="28"/>
      <c r="BT518" s="28"/>
      <c r="BU518" s="28"/>
      <c r="BV518" s="28"/>
      <c r="BW518" s="28"/>
      <c r="BX518" s="28"/>
      <c r="BY518" s="28"/>
      <c r="BZ518" s="28"/>
      <c r="CA518" s="28"/>
      <c r="CB518" s="28"/>
      <c r="CC518" s="28"/>
      <c r="CD518" s="28"/>
      <c r="CE518" s="28"/>
      <c r="CF518" s="28"/>
    </row>
    <row r="519" spans="1:84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  <c r="Y519" s="28"/>
      <c r="Z519" s="28"/>
      <c r="AA519" s="28"/>
      <c r="AB519" s="28"/>
      <c r="AC519" s="28"/>
      <c r="AD519" s="28"/>
      <c r="AE519" s="28"/>
      <c r="AF519" s="28"/>
      <c r="AG519" s="28"/>
      <c r="AH519" s="28"/>
      <c r="AI519" s="28"/>
      <c r="AJ519" s="28"/>
      <c r="AK519" s="28"/>
      <c r="AL519" s="28"/>
      <c r="AM519" s="28"/>
      <c r="AN519" s="28"/>
      <c r="AO519" s="28"/>
      <c r="AP519" s="28"/>
      <c r="AQ519" s="28"/>
      <c r="AR519" s="28"/>
      <c r="AS519" s="28"/>
      <c r="AT519" s="28"/>
      <c r="AU519" s="28"/>
      <c r="AV519" s="28"/>
      <c r="AW519" s="28"/>
      <c r="AX519" s="28"/>
      <c r="AY519" s="28"/>
      <c r="AZ519" s="28"/>
      <c r="BA519" s="28"/>
      <c r="BB519" s="28"/>
      <c r="BC519" s="28"/>
      <c r="BD519" s="28"/>
      <c r="BE519" s="28"/>
      <c r="BF519" s="28"/>
      <c r="BG519" s="28"/>
      <c r="BH519" s="28"/>
      <c r="BI519" s="28"/>
      <c r="BJ519" s="28"/>
      <c r="BK519" s="28"/>
      <c r="BL519" s="28"/>
      <c r="BM519" s="28"/>
      <c r="BN519" s="28"/>
      <c r="BO519" s="28"/>
      <c r="BP519" s="28"/>
      <c r="BQ519" s="28"/>
      <c r="BR519" s="28"/>
      <c r="BS519" s="28"/>
      <c r="BT519" s="28"/>
      <c r="BU519" s="28"/>
      <c r="BV519" s="28"/>
      <c r="BW519" s="28"/>
      <c r="BX519" s="28"/>
      <c r="BY519" s="28"/>
      <c r="BZ519" s="28"/>
      <c r="CA519" s="28"/>
      <c r="CB519" s="28"/>
      <c r="CC519" s="28"/>
      <c r="CD519" s="28"/>
      <c r="CE519" s="28"/>
      <c r="CF519" s="28"/>
    </row>
    <row r="520" spans="1:84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  <c r="Y520" s="28"/>
      <c r="Z520" s="28"/>
      <c r="AA520" s="28"/>
      <c r="AB520" s="28"/>
      <c r="AC520" s="28"/>
      <c r="AD520" s="28"/>
      <c r="AE520" s="28"/>
      <c r="AF520" s="28"/>
      <c r="AG520" s="28"/>
      <c r="AH520" s="28"/>
      <c r="AI520" s="28"/>
      <c r="AJ520" s="28"/>
      <c r="AK520" s="28"/>
      <c r="AL520" s="28"/>
      <c r="AM520" s="28"/>
      <c r="AN520" s="28"/>
      <c r="AO520" s="28"/>
      <c r="AP520" s="28"/>
      <c r="AQ520" s="28"/>
      <c r="AR520" s="28"/>
      <c r="AS520" s="28"/>
      <c r="AT520" s="28"/>
      <c r="AU520" s="28"/>
      <c r="AV520" s="28"/>
      <c r="AW520" s="28"/>
      <c r="AX520" s="28"/>
      <c r="AY520" s="28"/>
      <c r="AZ520" s="28"/>
      <c r="BA520" s="28"/>
      <c r="BB520" s="28"/>
      <c r="BC520" s="28"/>
      <c r="BD520" s="28"/>
      <c r="BE520" s="28"/>
      <c r="BF520" s="28"/>
      <c r="BG520" s="28"/>
      <c r="BH520" s="28"/>
      <c r="BI520" s="28"/>
      <c r="BJ520" s="28"/>
      <c r="BK520" s="28"/>
      <c r="BL520" s="28"/>
      <c r="BM520" s="28"/>
      <c r="BN520" s="28"/>
      <c r="BO520" s="28"/>
      <c r="BP520" s="28"/>
      <c r="BQ520" s="28"/>
      <c r="BR520" s="28"/>
      <c r="BS520" s="28"/>
      <c r="BT520" s="28"/>
      <c r="BU520" s="28"/>
      <c r="BV520" s="28"/>
      <c r="BW520" s="28"/>
      <c r="BX520" s="28"/>
      <c r="BY520" s="28"/>
      <c r="BZ520" s="28"/>
      <c r="CA520" s="28"/>
      <c r="CB520" s="28"/>
      <c r="CC520" s="28"/>
      <c r="CD520" s="28"/>
      <c r="CE520" s="28"/>
      <c r="CF520" s="28"/>
    </row>
    <row r="521" spans="1:84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  <c r="Y521" s="28"/>
      <c r="Z521" s="28"/>
      <c r="AA521" s="28"/>
      <c r="AB521" s="28"/>
      <c r="AC521" s="28"/>
      <c r="AD521" s="28"/>
      <c r="AE521" s="28"/>
      <c r="AF521" s="28"/>
      <c r="AG521" s="28"/>
      <c r="AH521" s="28"/>
      <c r="AI521" s="28"/>
      <c r="AJ521" s="28"/>
      <c r="AK521" s="28"/>
      <c r="AL521" s="28"/>
      <c r="AM521" s="28"/>
      <c r="AN521" s="28"/>
      <c r="AO521" s="28"/>
      <c r="AP521" s="28"/>
      <c r="AQ521" s="28"/>
      <c r="AR521" s="28"/>
      <c r="AS521" s="28"/>
      <c r="AT521" s="28"/>
      <c r="AU521" s="28"/>
      <c r="AV521" s="28"/>
      <c r="AW521" s="28"/>
      <c r="AX521" s="28"/>
      <c r="AY521" s="28"/>
      <c r="AZ521" s="28"/>
      <c r="BA521" s="28"/>
      <c r="BB521" s="28"/>
      <c r="BC521" s="28"/>
      <c r="BD521" s="28"/>
      <c r="BE521" s="28"/>
      <c r="BF521" s="28"/>
      <c r="BG521" s="28"/>
      <c r="BH521" s="28"/>
      <c r="BI521" s="28"/>
      <c r="BJ521" s="28"/>
      <c r="BK521" s="28"/>
      <c r="BL521" s="28"/>
      <c r="BM521" s="28"/>
      <c r="BN521" s="28"/>
      <c r="BO521" s="28"/>
      <c r="BP521" s="28"/>
      <c r="BQ521" s="28"/>
      <c r="BR521" s="28"/>
      <c r="BS521" s="28"/>
      <c r="BT521" s="28"/>
      <c r="BU521" s="28"/>
      <c r="BV521" s="28"/>
      <c r="BW521" s="28"/>
      <c r="BX521" s="28"/>
      <c r="BY521" s="28"/>
      <c r="BZ521" s="28"/>
      <c r="CA521" s="28"/>
      <c r="CB521" s="28"/>
      <c r="CC521" s="28"/>
      <c r="CD521" s="28"/>
      <c r="CE521" s="28"/>
      <c r="CF521" s="28"/>
    </row>
    <row r="522" spans="1:84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  <c r="Y522" s="28"/>
      <c r="Z522" s="28"/>
      <c r="AA522" s="28"/>
      <c r="AB522" s="28"/>
      <c r="AC522" s="28"/>
      <c r="AD522" s="28"/>
      <c r="AE522" s="28"/>
      <c r="AF522" s="28"/>
      <c r="AG522" s="28"/>
      <c r="AH522" s="28"/>
      <c r="AI522" s="28"/>
      <c r="AJ522" s="28"/>
      <c r="AK522" s="28"/>
      <c r="AL522" s="28"/>
      <c r="AM522" s="28"/>
      <c r="AN522" s="28"/>
      <c r="AO522" s="28"/>
      <c r="AP522" s="28"/>
      <c r="AQ522" s="28"/>
      <c r="AR522" s="28"/>
      <c r="AS522" s="28"/>
      <c r="AT522" s="28"/>
      <c r="AU522" s="28"/>
      <c r="AV522" s="28"/>
      <c r="AW522" s="28"/>
      <c r="AX522" s="28"/>
      <c r="AY522" s="28"/>
      <c r="AZ522" s="28"/>
      <c r="BA522" s="28"/>
      <c r="BB522" s="28"/>
      <c r="BC522" s="28"/>
      <c r="BD522" s="28"/>
      <c r="BE522" s="28"/>
      <c r="BF522" s="28"/>
      <c r="BG522" s="28"/>
      <c r="BH522" s="28"/>
      <c r="BI522" s="28"/>
      <c r="BJ522" s="28"/>
      <c r="BK522" s="28"/>
      <c r="BL522" s="28"/>
      <c r="BM522" s="28"/>
      <c r="BN522" s="28"/>
      <c r="BO522" s="28"/>
      <c r="BP522" s="28"/>
      <c r="BQ522" s="28"/>
      <c r="BR522" s="28"/>
      <c r="BS522" s="28"/>
      <c r="BT522" s="28"/>
      <c r="BU522" s="28"/>
      <c r="BV522" s="28"/>
      <c r="BW522" s="28"/>
      <c r="BX522" s="28"/>
      <c r="BY522" s="28"/>
      <c r="BZ522" s="28"/>
      <c r="CA522" s="28"/>
      <c r="CB522" s="28"/>
      <c r="CC522" s="28"/>
      <c r="CD522" s="28"/>
      <c r="CE522" s="28"/>
      <c r="CF522" s="28"/>
    </row>
    <row r="523" spans="1:84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  <c r="Y523" s="28"/>
      <c r="Z523" s="28"/>
      <c r="AA523" s="28"/>
      <c r="AB523" s="28"/>
      <c r="AC523" s="28"/>
      <c r="AD523" s="28"/>
      <c r="AE523" s="28"/>
      <c r="AF523" s="28"/>
      <c r="AG523" s="28"/>
      <c r="AH523" s="28"/>
      <c r="AI523" s="28"/>
      <c r="AJ523" s="28"/>
      <c r="AK523" s="28"/>
      <c r="AL523" s="28"/>
      <c r="AM523" s="28"/>
      <c r="AN523" s="28"/>
      <c r="AO523" s="28"/>
      <c r="AP523" s="28"/>
      <c r="AQ523" s="28"/>
      <c r="AR523" s="28"/>
      <c r="AS523" s="28"/>
      <c r="AT523" s="28"/>
      <c r="AU523" s="28"/>
      <c r="AV523" s="28"/>
      <c r="AW523" s="28"/>
      <c r="AX523" s="28"/>
      <c r="AY523" s="28"/>
      <c r="AZ523" s="28"/>
      <c r="BA523" s="28"/>
      <c r="BB523" s="28"/>
      <c r="BC523" s="28"/>
      <c r="BD523" s="28"/>
      <c r="BE523" s="28"/>
      <c r="BF523" s="28"/>
      <c r="BG523" s="28"/>
      <c r="BH523" s="28"/>
      <c r="BI523" s="28"/>
      <c r="BJ523" s="28"/>
      <c r="BK523" s="28"/>
      <c r="BL523" s="28"/>
      <c r="BM523" s="28"/>
      <c r="BN523" s="28"/>
      <c r="BO523" s="28"/>
      <c r="BP523" s="28"/>
      <c r="BQ523" s="28"/>
      <c r="BR523" s="28"/>
      <c r="BS523" s="28"/>
      <c r="BT523" s="28"/>
      <c r="BU523" s="28"/>
      <c r="BV523" s="28"/>
      <c r="BW523" s="28"/>
      <c r="BX523" s="28"/>
      <c r="BY523" s="28"/>
      <c r="BZ523" s="28"/>
      <c r="CA523" s="28"/>
      <c r="CB523" s="28"/>
      <c r="CC523" s="28"/>
      <c r="CD523" s="28"/>
      <c r="CE523" s="28"/>
      <c r="CF523" s="28"/>
    </row>
    <row r="524" spans="1:84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  <c r="Y524" s="28"/>
      <c r="Z524" s="28"/>
      <c r="AA524" s="28"/>
      <c r="AB524" s="28"/>
      <c r="AC524" s="28"/>
      <c r="AD524" s="28"/>
      <c r="AE524" s="28"/>
      <c r="AF524" s="28"/>
      <c r="AG524" s="28"/>
      <c r="AH524" s="28"/>
      <c r="AI524" s="28"/>
      <c r="AJ524" s="28"/>
      <c r="AK524" s="28"/>
      <c r="AL524" s="28"/>
      <c r="AM524" s="28"/>
      <c r="AN524" s="28"/>
      <c r="AO524" s="28"/>
      <c r="AP524" s="28"/>
      <c r="AQ524" s="28"/>
      <c r="AR524" s="28"/>
      <c r="AS524" s="28"/>
      <c r="AT524" s="28"/>
      <c r="AU524" s="28"/>
      <c r="AV524" s="28"/>
      <c r="AW524" s="28"/>
      <c r="AX524" s="28"/>
      <c r="AY524" s="28"/>
      <c r="AZ524" s="28"/>
      <c r="BA524" s="28"/>
      <c r="BB524" s="28"/>
      <c r="BC524" s="28"/>
      <c r="BD524" s="28"/>
      <c r="BE524" s="28"/>
      <c r="BF524" s="28"/>
      <c r="BG524" s="28"/>
      <c r="BH524" s="28"/>
      <c r="BI524" s="28"/>
      <c r="BJ524" s="28"/>
      <c r="BK524" s="28"/>
      <c r="BL524" s="28"/>
      <c r="BM524" s="28"/>
      <c r="BN524" s="28"/>
      <c r="BO524" s="28"/>
      <c r="BP524" s="28"/>
      <c r="BQ524" s="28"/>
      <c r="BR524" s="28"/>
      <c r="BS524" s="28"/>
      <c r="BT524" s="28"/>
      <c r="BU524" s="28"/>
      <c r="BV524" s="28"/>
      <c r="BW524" s="28"/>
      <c r="BX524" s="28"/>
      <c r="BY524" s="28"/>
      <c r="BZ524" s="28"/>
      <c r="CA524" s="28"/>
      <c r="CB524" s="28"/>
      <c r="CC524" s="28"/>
      <c r="CD524" s="28"/>
      <c r="CE524" s="28"/>
      <c r="CF524" s="28"/>
    </row>
    <row r="525" spans="1:84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  <c r="Y525" s="28"/>
      <c r="Z525" s="28"/>
      <c r="AA525" s="28"/>
      <c r="AB525" s="28"/>
      <c r="AC525" s="28"/>
      <c r="AD525" s="28"/>
      <c r="AE525" s="28"/>
      <c r="AF525" s="28"/>
      <c r="AG525" s="28"/>
      <c r="AH525" s="28"/>
      <c r="AI525" s="28"/>
      <c r="AJ525" s="28"/>
      <c r="AK525" s="28"/>
      <c r="AL525" s="28"/>
      <c r="AM525" s="28"/>
      <c r="AN525" s="28"/>
      <c r="AO525" s="28"/>
      <c r="AP525" s="28"/>
      <c r="AQ525" s="28"/>
      <c r="AR525" s="28"/>
      <c r="AS525" s="28"/>
      <c r="AT525" s="28"/>
      <c r="AU525" s="28"/>
      <c r="AV525" s="28"/>
      <c r="AW525" s="28"/>
      <c r="AX525" s="28"/>
      <c r="AY525" s="28"/>
      <c r="AZ525" s="28"/>
      <c r="BA525" s="28"/>
      <c r="BB525" s="28"/>
      <c r="BC525" s="28"/>
      <c r="BD525" s="28"/>
      <c r="BE525" s="28"/>
      <c r="BF525" s="28"/>
      <c r="BG525" s="28"/>
      <c r="BH525" s="28"/>
      <c r="BI525" s="28"/>
      <c r="BJ525" s="28"/>
      <c r="BK525" s="28"/>
      <c r="BL525" s="28"/>
      <c r="BM525" s="28"/>
      <c r="BN525" s="28"/>
      <c r="BO525" s="28"/>
      <c r="BP525" s="28"/>
      <c r="BQ525" s="28"/>
      <c r="BR525" s="28"/>
      <c r="BS525" s="28"/>
      <c r="BT525" s="28"/>
      <c r="BU525" s="28"/>
      <c r="BV525" s="28"/>
      <c r="BW525" s="28"/>
      <c r="BX525" s="28"/>
      <c r="BY525" s="28"/>
      <c r="BZ525" s="28"/>
      <c r="CA525" s="28"/>
      <c r="CB525" s="28"/>
      <c r="CC525" s="28"/>
      <c r="CD525" s="28"/>
      <c r="CE525" s="28"/>
      <c r="CF525" s="28"/>
    </row>
    <row r="526" spans="1:84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  <c r="Y526" s="28"/>
      <c r="Z526" s="28"/>
      <c r="AA526" s="28"/>
      <c r="AB526" s="28"/>
      <c r="AC526" s="28"/>
      <c r="AD526" s="28"/>
      <c r="AE526" s="28"/>
      <c r="AF526" s="28"/>
      <c r="AG526" s="28"/>
      <c r="AH526" s="28"/>
      <c r="AI526" s="28"/>
      <c r="AJ526" s="28"/>
      <c r="AK526" s="28"/>
      <c r="AL526" s="28"/>
      <c r="AM526" s="28"/>
      <c r="AN526" s="28"/>
      <c r="AO526" s="28"/>
      <c r="AP526" s="28"/>
      <c r="AQ526" s="28"/>
      <c r="AR526" s="28"/>
      <c r="AS526" s="28"/>
      <c r="AT526" s="28"/>
      <c r="AU526" s="28"/>
      <c r="AV526" s="28"/>
      <c r="AW526" s="28"/>
      <c r="AX526" s="28"/>
      <c r="AY526" s="28"/>
      <c r="AZ526" s="28"/>
      <c r="BA526" s="28"/>
      <c r="BB526" s="28"/>
      <c r="BC526" s="28"/>
      <c r="BD526" s="28"/>
      <c r="BE526" s="28"/>
      <c r="BF526" s="28"/>
      <c r="BG526" s="28"/>
      <c r="BH526" s="28"/>
      <c r="BI526" s="28"/>
      <c r="BJ526" s="28"/>
      <c r="BK526" s="28"/>
      <c r="BL526" s="28"/>
      <c r="BM526" s="28"/>
      <c r="BN526" s="28"/>
      <c r="BO526" s="28"/>
      <c r="BP526" s="28"/>
      <c r="BQ526" s="28"/>
      <c r="BR526" s="28"/>
      <c r="BS526" s="28"/>
      <c r="BT526" s="28"/>
      <c r="BU526" s="28"/>
      <c r="BV526" s="28"/>
      <c r="BW526" s="28"/>
      <c r="BX526" s="28"/>
      <c r="BY526" s="28"/>
      <c r="BZ526" s="28"/>
      <c r="CA526" s="28"/>
      <c r="CB526" s="28"/>
      <c r="CC526" s="28"/>
      <c r="CD526" s="28"/>
      <c r="CE526" s="28"/>
      <c r="CF526" s="28"/>
    </row>
    <row r="527" spans="1:84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  <c r="Y527" s="28"/>
      <c r="Z527" s="28"/>
      <c r="AA527" s="28"/>
      <c r="AB527" s="28"/>
      <c r="AC527" s="28"/>
      <c r="AD527" s="28"/>
      <c r="AE527" s="28"/>
      <c r="AF527" s="28"/>
      <c r="AG527" s="28"/>
      <c r="AH527" s="28"/>
      <c r="AI527" s="28"/>
      <c r="AJ527" s="28"/>
      <c r="AK527" s="28"/>
      <c r="AL527" s="28"/>
      <c r="AM527" s="28"/>
      <c r="AN527" s="28"/>
      <c r="AO527" s="28"/>
      <c r="AP527" s="28"/>
      <c r="AQ527" s="28"/>
      <c r="AR527" s="28"/>
      <c r="AS527" s="28"/>
      <c r="AT527" s="28"/>
      <c r="AU527" s="28"/>
      <c r="AV527" s="28"/>
      <c r="AW527" s="28"/>
      <c r="AX527" s="28"/>
      <c r="AY527" s="28"/>
      <c r="AZ527" s="28"/>
      <c r="BA527" s="28"/>
      <c r="BB527" s="28"/>
      <c r="BC527" s="28"/>
      <c r="BD527" s="28"/>
      <c r="BE527" s="28"/>
      <c r="BF527" s="28"/>
      <c r="BG527" s="28"/>
      <c r="BH527" s="28"/>
      <c r="BI527" s="28"/>
      <c r="BJ527" s="28"/>
      <c r="BK527" s="28"/>
      <c r="BL527" s="28"/>
      <c r="BM527" s="28"/>
      <c r="BN527" s="28"/>
      <c r="BO527" s="28"/>
      <c r="BP527" s="28"/>
      <c r="BQ527" s="28"/>
      <c r="BR527" s="28"/>
      <c r="BS527" s="28"/>
      <c r="BT527" s="28"/>
      <c r="BU527" s="28"/>
      <c r="BV527" s="28"/>
      <c r="BW527" s="28"/>
      <c r="BX527" s="28"/>
      <c r="BY527" s="28"/>
      <c r="BZ527" s="28"/>
      <c r="CA527" s="28"/>
      <c r="CB527" s="28"/>
      <c r="CC527" s="28"/>
      <c r="CD527" s="28"/>
      <c r="CE527" s="28"/>
      <c r="CF527" s="28"/>
    </row>
    <row r="528" spans="1:84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  <c r="Y528" s="28"/>
      <c r="Z528" s="28"/>
      <c r="AA528" s="28"/>
      <c r="AB528" s="28"/>
      <c r="AC528" s="28"/>
      <c r="AD528" s="28"/>
      <c r="AE528" s="28"/>
      <c r="AF528" s="28"/>
      <c r="AG528" s="28"/>
      <c r="AH528" s="28"/>
      <c r="AI528" s="28"/>
      <c r="AJ528" s="28"/>
      <c r="AK528" s="28"/>
      <c r="AL528" s="28"/>
      <c r="AM528" s="28"/>
      <c r="AN528" s="28"/>
      <c r="AO528" s="28"/>
      <c r="AP528" s="28"/>
      <c r="AQ528" s="28"/>
      <c r="AR528" s="28"/>
      <c r="AS528" s="28"/>
      <c r="AT528" s="28"/>
      <c r="AU528" s="28"/>
      <c r="AV528" s="28"/>
      <c r="AW528" s="28"/>
      <c r="AX528" s="28"/>
      <c r="AY528" s="28"/>
      <c r="AZ528" s="28"/>
      <c r="BA528" s="28"/>
      <c r="BB528" s="28"/>
      <c r="BC528" s="28"/>
      <c r="BD528" s="28"/>
      <c r="BE528" s="28"/>
      <c r="BF528" s="28"/>
      <c r="BG528" s="28"/>
      <c r="BH528" s="28"/>
      <c r="BI528" s="28"/>
      <c r="BJ528" s="28"/>
      <c r="BK528" s="28"/>
      <c r="BL528" s="28"/>
      <c r="BM528" s="28"/>
      <c r="BN528" s="28"/>
      <c r="BO528" s="28"/>
      <c r="BP528" s="28"/>
      <c r="BQ528" s="28"/>
      <c r="BR528" s="28"/>
      <c r="BS528" s="28"/>
      <c r="BT528" s="28"/>
      <c r="BU528" s="28"/>
      <c r="BV528" s="28"/>
      <c r="BW528" s="28"/>
      <c r="BX528" s="28"/>
      <c r="BY528" s="28"/>
      <c r="BZ528" s="28"/>
      <c r="CA528" s="28"/>
      <c r="CB528" s="28"/>
      <c r="CC528" s="28"/>
      <c r="CD528" s="28"/>
      <c r="CE528" s="28"/>
      <c r="CF528" s="28"/>
    </row>
    <row r="529" spans="1:84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  <c r="Y529" s="28"/>
      <c r="Z529" s="28"/>
      <c r="AA529" s="28"/>
      <c r="AB529" s="28"/>
      <c r="AC529" s="28"/>
      <c r="AD529" s="28"/>
      <c r="AE529" s="28"/>
      <c r="AF529" s="28"/>
      <c r="AG529" s="28"/>
      <c r="AH529" s="28"/>
      <c r="AI529" s="28"/>
      <c r="AJ529" s="28"/>
      <c r="AK529" s="28"/>
      <c r="AL529" s="28"/>
      <c r="AM529" s="28"/>
      <c r="AN529" s="28"/>
      <c r="AO529" s="28"/>
      <c r="AP529" s="28"/>
      <c r="AQ529" s="28"/>
      <c r="AR529" s="28"/>
      <c r="AS529" s="28"/>
      <c r="AT529" s="28"/>
      <c r="AU529" s="28"/>
      <c r="AV529" s="28"/>
      <c r="AW529" s="28"/>
      <c r="AX529" s="28"/>
      <c r="AY529" s="28"/>
      <c r="AZ529" s="28"/>
      <c r="BA529" s="28"/>
      <c r="BB529" s="28"/>
      <c r="BC529" s="28"/>
      <c r="BD529" s="28"/>
      <c r="BE529" s="28"/>
      <c r="BF529" s="28"/>
      <c r="BG529" s="28"/>
      <c r="BH529" s="28"/>
      <c r="BI529" s="28"/>
      <c r="BJ529" s="28"/>
      <c r="BK529" s="28"/>
      <c r="BL529" s="28"/>
      <c r="BM529" s="28"/>
      <c r="BN529" s="28"/>
      <c r="BO529" s="28"/>
      <c r="BP529" s="28"/>
      <c r="BQ529" s="28"/>
      <c r="BR529" s="28"/>
      <c r="BS529" s="28"/>
      <c r="BT529" s="28"/>
      <c r="BU529" s="28"/>
      <c r="BV529" s="28"/>
      <c r="BW529" s="28"/>
      <c r="BX529" s="28"/>
      <c r="BY529" s="28"/>
      <c r="BZ529" s="28"/>
      <c r="CA529" s="28"/>
      <c r="CB529" s="28"/>
      <c r="CC529" s="28"/>
      <c r="CD529" s="28"/>
      <c r="CE529" s="28"/>
      <c r="CF529" s="28"/>
    </row>
    <row r="530" spans="1:84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  <c r="Y530" s="28"/>
      <c r="Z530" s="28"/>
      <c r="AA530" s="28"/>
      <c r="AB530" s="28"/>
      <c r="AC530" s="28"/>
      <c r="AD530" s="28"/>
      <c r="AE530" s="28"/>
      <c r="AF530" s="28"/>
      <c r="AG530" s="28"/>
      <c r="AH530" s="28"/>
      <c r="AI530" s="28"/>
      <c r="AJ530" s="28"/>
      <c r="AK530" s="28"/>
      <c r="AL530" s="28"/>
      <c r="AM530" s="28"/>
      <c r="AN530" s="28"/>
      <c r="AO530" s="28"/>
      <c r="AP530" s="28"/>
      <c r="AQ530" s="28"/>
      <c r="AR530" s="28"/>
      <c r="AS530" s="28"/>
      <c r="AT530" s="28"/>
      <c r="AU530" s="28"/>
      <c r="AV530" s="28"/>
      <c r="AW530" s="28"/>
      <c r="AX530" s="28"/>
      <c r="AY530" s="28"/>
      <c r="AZ530" s="28"/>
      <c r="BA530" s="28"/>
      <c r="BB530" s="28"/>
      <c r="BC530" s="28"/>
      <c r="BD530" s="28"/>
      <c r="BE530" s="28"/>
      <c r="BF530" s="28"/>
      <c r="BG530" s="28"/>
      <c r="BH530" s="28"/>
      <c r="BI530" s="28"/>
      <c r="BJ530" s="28"/>
      <c r="BK530" s="28"/>
      <c r="BL530" s="28"/>
      <c r="BM530" s="28"/>
      <c r="BN530" s="28"/>
      <c r="BO530" s="28"/>
      <c r="BP530" s="28"/>
      <c r="BQ530" s="28"/>
      <c r="BR530" s="28"/>
      <c r="BS530" s="28"/>
      <c r="BT530" s="28"/>
      <c r="BU530" s="28"/>
      <c r="BV530" s="28"/>
      <c r="BW530" s="28"/>
      <c r="BX530" s="28"/>
      <c r="BY530" s="28"/>
      <c r="BZ530" s="28"/>
      <c r="CA530" s="28"/>
      <c r="CB530" s="28"/>
      <c r="CC530" s="28"/>
      <c r="CD530" s="28"/>
      <c r="CE530" s="28"/>
      <c r="CF530" s="28"/>
    </row>
    <row r="531" spans="1:84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  <c r="Y531" s="28"/>
      <c r="Z531" s="28"/>
      <c r="AA531" s="28"/>
      <c r="AB531" s="28"/>
      <c r="AC531" s="28"/>
      <c r="AD531" s="28"/>
      <c r="AE531" s="28"/>
      <c r="AF531" s="28"/>
      <c r="AG531" s="28"/>
      <c r="AH531" s="28"/>
      <c r="AI531" s="28"/>
      <c r="AJ531" s="28"/>
      <c r="AK531" s="28"/>
      <c r="AL531" s="28"/>
      <c r="AM531" s="28"/>
      <c r="AN531" s="28"/>
      <c r="AO531" s="28"/>
      <c r="AP531" s="28"/>
      <c r="AQ531" s="28"/>
      <c r="AR531" s="28"/>
      <c r="AS531" s="28"/>
      <c r="AT531" s="28"/>
      <c r="AU531" s="28"/>
      <c r="AV531" s="28"/>
      <c r="AW531" s="28"/>
      <c r="AX531" s="28"/>
      <c r="AY531" s="28"/>
      <c r="AZ531" s="28"/>
      <c r="BA531" s="28"/>
      <c r="BB531" s="28"/>
      <c r="BC531" s="28"/>
      <c r="BD531" s="28"/>
      <c r="BE531" s="28"/>
      <c r="BF531" s="28"/>
      <c r="BG531" s="28"/>
      <c r="BH531" s="28"/>
      <c r="BI531" s="28"/>
      <c r="BJ531" s="28"/>
      <c r="BK531" s="28"/>
      <c r="BL531" s="28"/>
      <c r="BM531" s="28"/>
      <c r="BN531" s="28"/>
      <c r="BO531" s="28"/>
      <c r="BP531" s="28"/>
      <c r="BQ531" s="28"/>
      <c r="BR531" s="28"/>
      <c r="BS531" s="28"/>
      <c r="BT531" s="28"/>
      <c r="BU531" s="28"/>
      <c r="BV531" s="28"/>
      <c r="BW531" s="28"/>
      <c r="BX531" s="28"/>
      <c r="BY531" s="28"/>
      <c r="BZ531" s="28"/>
      <c r="CA531" s="28"/>
      <c r="CB531" s="28"/>
      <c r="CC531" s="28"/>
      <c r="CD531" s="28"/>
      <c r="CE531" s="28"/>
      <c r="CF531" s="28"/>
    </row>
    <row r="532" spans="1:84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  <c r="Y532" s="28"/>
      <c r="Z532" s="28"/>
      <c r="AA532" s="28"/>
      <c r="AB532" s="28"/>
      <c r="AC532" s="28"/>
      <c r="AD532" s="28"/>
      <c r="AE532" s="28"/>
      <c r="AF532" s="28"/>
      <c r="AG532" s="28"/>
      <c r="AH532" s="28"/>
      <c r="AI532" s="28"/>
      <c r="AJ532" s="28"/>
      <c r="AK532" s="28"/>
      <c r="AL532" s="28"/>
      <c r="AM532" s="28"/>
      <c r="AN532" s="28"/>
      <c r="AO532" s="28"/>
      <c r="AP532" s="28"/>
      <c r="AQ532" s="28"/>
      <c r="AR532" s="28"/>
      <c r="AS532" s="28"/>
      <c r="AT532" s="28"/>
      <c r="AU532" s="28"/>
      <c r="AV532" s="28"/>
      <c r="AW532" s="28"/>
      <c r="AX532" s="28"/>
      <c r="AY532" s="28"/>
      <c r="AZ532" s="28"/>
      <c r="BA532" s="28"/>
      <c r="BB532" s="28"/>
      <c r="BC532" s="28"/>
      <c r="BD532" s="28"/>
      <c r="BE532" s="28"/>
      <c r="BF532" s="28"/>
      <c r="BG532" s="28"/>
      <c r="BH532" s="28"/>
      <c r="BI532" s="28"/>
      <c r="BJ532" s="28"/>
      <c r="BK532" s="28"/>
      <c r="BL532" s="28"/>
      <c r="BM532" s="28"/>
      <c r="BN532" s="28"/>
      <c r="BO532" s="28"/>
      <c r="BP532" s="28"/>
      <c r="BQ532" s="28"/>
      <c r="BR532" s="28"/>
      <c r="BS532" s="28"/>
      <c r="BT532" s="28"/>
      <c r="BU532" s="28"/>
      <c r="BV532" s="28"/>
      <c r="BW532" s="28"/>
      <c r="BX532" s="28"/>
      <c r="BY532" s="28"/>
      <c r="BZ532" s="28"/>
      <c r="CA532" s="28"/>
      <c r="CB532" s="28"/>
      <c r="CC532" s="28"/>
      <c r="CD532" s="28"/>
      <c r="CE532" s="28"/>
      <c r="CF532" s="28"/>
    </row>
    <row r="533" spans="1:84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  <c r="Y533" s="28"/>
      <c r="Z533" s="28"/>
      <c r="AA533" s="28"/>
      <c r="AB533" s="28"/>
      <c r="AC533" s="28"/>
      <c r="AD533" s="28"/>
      <c r="AE533" s="28"/>
      <c r="AF533" s="28"/>
      <c r="AG533" s="28"/>
      <c r="AH533" s="28"/>
      <c r="AI533" s="28"/>
      <c r="AJ533" s="28"/>
      <c r="AK533" s="28"/>
      <c r="AL533" s="28"/>
      <c r="AM533" s="28"/>
      <c r="AN533" s="28"/>
      <c r="AO533" s="28"/>
      <c r="AP533" s="28"/>
      <c r="AQ533" s="28"/>
      <c r="AR533" s="28"/>
      <c r="AS533" s="28"/>
      <c r="AT533" s="28"/>
      <c r="AU533" s="28"/>
      <c r="AV533" s="28"/>
      <c r="AW533" s="28"/>
      <c r="AX533" s="28"/>
      <c r="AY533" s="28"/>
      <c r="AZ533" s="28"/>
      <c r="BA533" s="28"/>
      <c r="BB533" s="28"/>
      <c r="BC533" s="28"/>
      <c r="BD533" s="28"/>
      <c r="BE533" s="28"/>
      <c r="BF533" s="28"/>
      <c r="BG533" s="28"/>
      <c r="BH533" s="28"/>
      <c r="BI533" s="28"/>
      <c r="BJ533" s="28"/>
      <c r="BK533" s="28"/>
      <c r="BL533" s="28"/>
      <c r="BM533" s="28"/>
      <c r="BN533" s="28"/>
      <c r="BO533" s="28"/>
      <c r="BP533" s="28"/>
      <c r="BQ533" s="28"/>
      <c r="BR533" s="28"/>
      <c r="BS533" s="28"/>
      <c r="BT533" s="28"/>
      <c r="BU533" s="28"/>
      <c r="BV533" s="28"/>
      <c r="BW533" s="28"/>
      <c r="BX533" s="28"/>
      <c r="BY533" s="28"/>
      <c r="BZ533" s="28"/>
      <c r="CA533" s="28"/>
      <c r="CB533" s="28"/>
      <c r="CC533" s="28"/>
      <c r="CD533" s="28"/>
      <c r="CE533" s="28"/>
      <c r="CF533" s="28"/>
    </row>
    <row r="534" spans="1:84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  <c r="Y534" s="28"/>
      <c r="Z534" s="28"/>
      <c r="AA534" s="28"/>
      <c r="AB534" s="28"/>
      <c r="AC534" s="28"/>
      <c r="AD534" s="28"/>
      <c r="AE534" s="28"/>
      <c r="AF534" s="28"/>
      <c r="AG534" s="28"/>
      <c r="AH534" s="28"/>
      <c r="AI534" s="28"/>
      <c r="AJ534" s="28"/>
      <c r="AK534" s="28"/>
      <c r="AL534" s="28"/>
      <c r="AM534" s="28"/>
      <c r="AN534" s="28"/>
      <c r="AO534" s="28"/>
      <c r="AP534" s="28"/>
      <c r="AQ534" s="28"/>
      <c r="AR534" s="28"/>
      <c r="AS534" s="28"/>
      <c r="AT534" s="28"/>
      <c r="AU534" s="28"/>
      <c r="AV534" s="28"/>
      <c r="AW534" s="28"/>
      <c r="AX534" s="28"/>
      <c r="AY534" s="28"/>
      <c r="AZ534" s="28"/>
      <c r="BA534" s="28"/>
      <c r="BB534" s="28"/>
      <c r="BC534" s="28"/>
      <c r="BD534" s="28"/>
      <c r="BE534" s="28"/>
      <c r="BF534" s="28"/>
      <c r="BG534" s="28"/>
      <c r="BH534" s="28"/>
      <c r="BI534" s="28"/>
      <c r="BJ534" s="28"/>
      <c r="BK534" s="28"/>
      <c r="BL534" s="28"/>
      <c r="BM534" s="28"/>
      <c r="BN534" s="28"/>
      <c r="BO534" s="28"/>
      <c r="BP534" s="28"/>
      <c r="BQ534" s="28"/>
      <c r="BR534" s="28"/>
      <c r="BS534" s="28"/>
      <c r="BT534" s="28"/>
      <c r="BU534" s="28"/>
      <c r="BV534" s="28"/>
      <c r="BW534" s="28"/>
      <c r="BX534" s="28"/>
      <c r="BY534" s="28"/>
      <c r="BZ534" s="28"/>
      <c r="CA534" s="28"/>
      <c r="CB534" s="28"/>
      <c r="CC534" s="28"/>
      <c r="CD534" s="28"/>
      <c r="CE534" s="28"/>
      <c r="CF534" s="28"/>
    </row>
    <row r="535" spans="1:84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  <c r="Y535" s="28"/>
      <c r="Z535" s="28"/>
      <c r="AA535" s="28"/>
      <c r="AB535" s="28"/>
      <c r="AC535" s="28"/>
      <c r="AD535" s="28"/>
      <c r="AE535" s="28"/>
      <c r="AF535" s="28"/>
      <c r="AG535" s="28"/>
      <c r="AH535" s="28"/>
      <c r="AI535" s="28"/>
      <c r="AJ535" s="28"/>
      <c r="AK535" s="28"/>
      <c r="AL535" s="28"/>
      <c r="AM535" s="28"/>
      <c r="AN535" s="28"/>
      <c r="AO535" s="28"/>
      <c r="AP535" s="28"/>
      <c r="AQ535" s="28"/>
      <c r="AR535" s="28"/>
      <c r="AS535" s="28"/>
      <c r="AT535" s="28"/>
      <c r="AU535" s="28"/>
      <c r="AV535" s="28"/>
      <c r="AW535" s="28"/>
      <c r="AX535" s="28"/>
      <c r="AY535" s="28"/>
      <c r="AZ535" s="28"/>
      <c r="BA535" s="28"/>
      <c r="BB535" s="28"/>
      <c r="BC535" s="28"/>
      <c r="BD535" s="28"/>
      <c r="BE535" s="28"/>
      <c r="BF535" s="28"/>
      <c r="BG535" s="28"/>
      <c r="BH535" s="28"/>
      <c r="BI535" s="28"/>
      <c r="BJ535" s="28"/>
      <c r="BK535" s="28"/>
      <c r="BL535" s="28"/>
      <c r="BM535" s="28"/>
      <c r="BN535" s="28"/>
      <c r="BO535" s="28"/>
      <c r="BP535" s="28"/>
      <c r="BQ535" s="28"/>
      <c r="BR535" s="28"/>
      <c r="BS535" s="28"/>
      <c r="BT535" s="28"/>
      <c r="BU535" s="28"/>
      <c r="BV535" s="28"/>
      <c r="BW535" s="28"/>
      <c r="BX535" s="28"/>
      <c r="BY535" s="28"/>
      <c r="BZ535" s="28"/>
      <c r="CA535" s="28"/>
      <c r="CB535" s="28"/>
      <c r="CC535" s="28"/>
      <c r="CD535" s="28"/>
      <c r="CE535" s="28"/>
      <c r="CF535" s="28"/>
    </row>
    <row r="536" spans="1:84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  <c r="Y536" s="28"/>
      <c r="Z536" s="28"/>
      <c r="AA536" s="28"/>
      <c r="AB536" s="28"/>
      <c r="AC536" s="28"/>
      <c r="AD536" s="28"/>
      <c r="AE536" s="28"/>
      <c r="AF536" s="28"/>
      <c r="AG536" s="28"/>
      <c r="AH536" s="28"/>
      <c r="AI536" s="28"/>
      <c r="AJ536" s="28"/>
      <c r="AK536" s="28"/>
      <c r="AL536" s="28"/>
      <c r="AM536" s="28"/>
      <c r="AN536" s="28"/>
      <c r="AO536" s="28"/>
      <c r="AP536" s="28"/>
      <c r="AQ536" s="28"/>
      <c r="AR536" s="28"/>
      <c r="AS536" s="28"/>
      <c r="AT536" s="28"/>
      <c r="AU536" s="28"/>
      <c r="AV536" s="28"/>
      <c r="AW536" s="28"/>
      <c r="AX536" s="28"/>
      <c r="AY536" s="28"/>
      <c r="AZ536" s="28"/>
      <c r="BA536" s="28"/>
      <c r="BB536" s="28"/>
      <c r="BC536" s="28"/>
      <c r="BD536" s="28"/>
      <c r="BE536" s="28"/>
      <c r="BF536" s="28"/>
      <c r="BG536" s="28"/>
      <c r="BH536" s="28"/>
      <c r="BI536" s="28"/>
      <c r="BJ536" s="28"/>
      <c r="BK536" s="28"/>
      <c r="BL536" s="28"/>
      <c r="BM536" s="28"/>
      <c r="BN536" s="28"/>
      <c r="BO536" s="28"/>
      <c r="BP536" s="28"/>
      <c r="BQ536" s="28"/>
      <c r="BR536" s="28"/>
      <c r="BS536" s="28"/>
      <c r="BT536" s="28"/>
      <c r="BU536" s="28"/>
      <c r="BV536" s="28"/>
      <c r="BW536" s="28"/>
      <c r="BX536" s="28"/>
      <c r="BY536" s="28"/>
      <c r="BZ536" s="28"/>
      <c r="CA536" s="28"/>
      <c r="CB536" s="28"/>
      <c r="CC536" s="28"/>
      <c r="CD536" s="28"/>
      <c r="CE536" s="28"/>
      <c r="CF536" s="28"/>
    </row>
    <row r="537" spans="1:84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  <c r="Y537" s="28"/>
      <c r="Z537" s="28"/>
      <c r="AA537" s="28"/>
      <c r="AB537" s="28"/>
      <c r="AC537" s="28"/>
      <c r="AD537" s="28"/>
      <c r="AE537" s="28"/>
      <c r="AF537" s="28"/>
      <c r="AG537" s="28"/>
      <c r="AH537" s="28"/>
      <c r="AI537" s="28"/>
      <c r="AJ537" s="28"/>
      <c r="AK537" s="28"/>
      <c r="AL537" s="28"/>
      <c r="AM537" s="28"/>
      <c r="AN537" s="28"/>
      <c r="AO537" s="28"/>
      <c r="AP537" s="28"/>
      <c r="AQ537" s="28"/>
      <c r="AR537" s="28"/>
      <c r="AS537" s="28"/>
      <c r="AT537" s="28"/>
      <c r="AU537" s="28"/>
      <c r="AV537" s="28"/>
      <c r="AW537" s="28"/>
      <c r="AX537" s="28"/>
      <c r="AY537" s="28"/>
      <c r="AZ537" s="28"/>
      <c r="BA537" s="28"/>
      <c r="BB537" s="28"/>
      <c r="BC537" s="28"/>
      <c r="BD537" s="28"/>
      <c r="BE537" s="28"/>
      <c r="BF537" s="28"/>
      <c r="BG537" s="28"/>
      <c r="BH537" s="28"/>
      <c r="BI537" s="28"/>
      <c r="BJ537" s="28"/>
      <c r="BK537" s="28"/>
      <c r="BL537" s="28"/>
      <c r="BM537" s="28"/>
      <c r="BN537" s="28"/>
      <c r="BO537" s="28"/>
      <c r="BP537" s="28"/>
      <c r="BQ537" s="28"/>
      <c r="BR537" s="28"/>
      <c r="BS537" s="28"/>
      <c r="BT537" s="28"/>
      <c r="BU537" s="28"/>
      <c r="BV537" s="28"/>
      <c r="BW537" s="28"/>
      <c r="BX537" s="28"/>
      <c r="BY537" s="28"/>
      <c r="BZ537" s="28"/>
      <c r="CA537" s="28"/>
      <c r="CB537" s="28"/>
      <c r="CC537" s="28"/>
      <c r="CD537" s="28"/>
      <c r="CE537" s="28"/>
      <c r="CF537" s="28"/>
    </row>
    <row r="538" spans="1:84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  <c r="Y538" s="28"/>
      <c r="Z538" s="28"/>
      <c r="AA538" s="28"/>
      <c r="AB538" s="28"/>
      <c r="AC538" s="28"/>
      <c r="AD538" s="28"/>
      <c r="AE538" s="28"/>
      <c r="AF538" s="28"/>
      <c r="AG538" s="28"/>
      <c r="AH538" s="28"/>
      <c r="AI538" s="28"/>
      <c r="AJ538" s="28"/>
      <c r="AK538" s="28"/>
      <c r="AL538" s="28"/>
      <c r="AM538" s="28"/>
      <c r="AN538" s="28"/>
      <c r="AO538" s="28"/>
      <c r="AP538" s="28"/>
      <c r="AQ538" s="28"/>
      <c r="AR538" s="28"/>
      <c r="AS538" s="28"/>
      <c r="AT538" s="28"/>
      <c r="AU538" s="28"/>
      <c r="AV538" s="28"/>
      <c r="AW538" s="28"/>
      <c r="AX538" s="28"/>
      <c r="AY538" s="28"/>
      <c r="AZ538" s="28"/>
      <c r="BA538" s="28"/>
      <c r="BB538" s="28"/>
      <c r="BC538" s="28"/>
      <c r="BD538" s="28"/>
      <c r="BE538" s="28"/>
      <c r="BF538" s="28"/>
      <c r="BG538" s="28"/>
      <c r="BH538" s="28"/>
      <c r="BI538" s="28"/>
      <c r="BJ538" s="28"/>
      <c r="BK538" s="28"/>
      <c r="BL538" s="28"/>
      <c r="BM538" s="28"/>
      <c r="BN538" s="28"/>
      <c r="BO538" s="28"/>
      <c r="BP538" s="28"/>
      <c r="BQ538" s="28"/>
      <c r="BR538" s="28"/>
      <c r="BS538" s="28"/>
      <c r="BT538" s="28"/>
      <c r="BU538" s="28"/>
      <c r="BV538" s="28"/>
      <c r="BW538" s="28"/>
      <c r="BX538" s="28"/>
      <c r="BY538" s="28"/>
      <c r="BZ538" s="28"/>
      <c r="CA538" s="28"/>
      <c r="CB538" s="28"/>
      <c r="CC538" s="28"/>
      <c r="CD538" s="28"/>
      <c r="CE538" s="28"/>
      <c r="CF538" s="28"/>
    </row>
    <row r="539" spans="1:84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  <c r="Y539" s="28"/>
      <c r="Z539" s="28"/>
      <c r="AA539" s="28"/>
      <c r="AB539" s="28"/>
      <c r="AC539" s="28"/>
      <c r="AD539" s="28"/>
      <c r="AE539" s="28"/>
      <c r="AF539" s="28"/>
      <c r="AG539" s="28"/>
      <c r="AH539" s="28"/>
      <c r="AI539" s="28"/>
      <c r="AJ539" s="28"/>
      <c r="AK539" s="28"/>
      <c r="AL539" s="28"/>
      <c r="AM539" s="28"/>
      <c r="AN539" s="28"/>
      <c r="AO539" s="28"/>
      <c r="AP539" s="28"/>
      <c r="AQ539" s="28"/>
      <c r="AR539" s="28"/>
      <c r="AS539" s="28"/>
      <c r="AT539" s="28"/>
      <c r="AU539" s="28"/>
      <c r="AV539" s="28"/>
      <c r="AW539" s="28"/>
      <c r="AX539" s="28"/>
      <c r="AY539" s="28"/>
      <c r="AZ539" s="28"/>
      <c r="BA539" s="28"/>
      <c r="BB539" s="28"/>
      <c r="BC539" s="28"/>
      <c r="BD539" s="28"/>
      <c r="BE539" s="28"/>
      <c r="BF539" s="28"/>
      <c r="BG539" s="28"/>
      <c r="BH539" s="28"/>
      <c r="BI539" s="28"/>
      <c r="BJ539" s="28"/>
      <c r="BK539" s="28"/>
      <c r="BL539" s="28"/>
      <c r="BM539" s="28"/>
      <c r="BN539" s="28"/>
      <c r="BO539" s="28"/>
      <c r="BP539" s="28"/>
      <c r="BQ539" s="28"/>
      <c r="BR539" s="28"/>
      <c r="BS539" s="28"/>
      <c r="BT539" s="28"/>
      <c r="BU539" s="28"/>
      <c r="BV539" s="28"/>
      <c r="BW539" s="28"/>
      <c r="BX539" s="28"/>
      <c r="BY539" s="28"/>
      <c r="BZ539" s="28"/>
      <c r="CA539" s="28"/>
      <c r="CB539" s="28"/>
      <c r="CC539" s="28"/>
      <c r="CD539" s="28"/>
      <c r="CE539" s="28"/>
      <c r="CF539" s="28"/>
    </row>
    <row r="540" spans="1:84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  <c r="Y540" s="28"/>
      <c r="Z540" s="28"/>
      <c r="AA540" s="28"/>
      <c r="AB540" s="28"/>
      <c r="AC540" s="28"/>
      <c r="AD540" s="28"/>
      <c r="AE540" s="28"/>
      <c r="AF540" s="28"/>
      <c r="AG540" s="28"/>
      <c r="AH540" s="28"/>
      <c r="AI540" s="28"/>
      <c r="AJ540" s="28"/>
      <c r="AK540" s="28"/>
      <c r="AL540" s="28"/>
      <c r="AM540" s="28"/>
      <c r="AN540" s="28"/>
      <c r="AO540" s="28"/>
      <c r="AP540" s="28"/>
      <c r="AQ540" s="28"/>
      <c r="AR540" s="28"/>
      <c r="AS540" s="28"/>
      <c r="AT540" s="28"/>
      <c r="AU540" s="28"/>
      <c r="AV540" s="28"/>
      <c r="AW540" s="28"/>
      <c r="AX540" s="28"/>
      <c r="AY540" s="28"/>
      <c r="AZ540" s="28"/>
      <c r="BA540" s="28"/>
      <c r="BB540" s="28"/>
      <c r="BC540" s="28"/>
      <c r="BD540" s="28"/>
      <c r="BE540" s="28"/>
      <c r="BF540" s="28"/>
      <c r="BG540" s="28"/>
      <c r="BH540" s="28"/>
      <c r="BI540" s="28"/>
      <c r="BJ540" s="28"/>
      <c r="BK540" s="28"/>
      <c r="BL540" s="28"/>
      <c r="BM540" s="28"/>
      <c r="BN540" s="28"/>
      <c r="BO540" s="28"/>
      <c r="BP540" s="28"/>
      <c r="BQ540" s="28"/>
      <c r="BR540" s="28"/>
      <c r="BS540" s="28"/>
      <c r="BT540" s="28"/>
      <c r="BU540" s="28"/>
      <c r="BV540" s="28"/>
      <c r="BW540" s="28"/>
      <c r="BX540" s="28"/>
      <c r="BY540" s="28"/>
      <c r="BZ540" s="28"/>
      <c r="CA540" s="28"/>
      <c r="CB540" s="28"/>
      <c r="CC540" s="28"/>
      <c r="CD540" s="28"/>
      <c r="CE540" s="28"/>
      <c r="CF540" s="28"/>
    </row>
    <row r="541" spans="1:84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  <c r="Y541" s="28"/>
      <c r="Z541" s="28"/>
      <c r="AA541" s="28"/>
      <c r="AB541" s="28"/>
      <c r="AC541" s="28"/>
      <c r="AD541" s="28"/>
      <c r="AE541" s="28"/>
      <c r="AF541" s="28"/>
      <c r="AG541" s="28"/>
      <c r="AH541" s="28"/>
      <c r="AI541" s="28"/>
      <c r="AJ541" s="28"/>
      <c r="AK541" s="28"/>
      <c r="AL541" s="28"/>
      <c r="AM541" s="28"/>
      <c r="AN541" s="28"/>
      <c r="AO541" s="28"/>
      <c r="AP541" s="28"/>
      <c r="AQ541" s="28"/>
      <c r="AR541" s="28"/>
      <c r="AS541" s="28"/>
      <c r="AT541" s="28"/>
      <c r="AU541" s="28"/>
      <c r="AV541" s="28"/>
      <c r="AW541" s="28"/>
      <c r="AX541" s="28"/>
      <c r="AY541" s="28"/>
      <c r="AZ541" s="28"/>
      <c r="BA541" s="28"/>
      <c r="BB541" s="28"/>
      <c r="BC541" s="28"/>
      <c r="BD541" s="28"/>
      <c r="BE541" s="28"/>
      <c r="BF541" s="28"/>
      <c r="BG541" s="28"/>
      <c r="BH541" s="28"/>
      <c r="BI541" s="28"/>
      <c r="BJ541" s="28"/>
      <c r="BK541" s="28"/>
      <c r="BL541" s="28"/>
      <c r="BM541" s="28"/>
      <c r="BN541" s="28"/>
      <c r="BO541" s="28"/>
      <c r="BP541" s="28"/>
      <c r="BQ541" s="28"/>
      <c r="BR541" s="28"/>
      <c r="BS541" s="28"/>
      <c r="BT541" s="28"/>
      <c r="BU541" s="28"/>
      <c r="BV541" s="28"/>
      <c r="BW541" s="28"/>
      <c r="BX541" s="28"/>
      <c r="BY541" s="28"/>
      <c r="BZ541" s="28"/>
      <c r="CA541" s="28"/>
      <c r="CB541" s="28"/>
      <c r="CC541" s="28"/>
      <c r="CD541" s="28"/>
      <c r="CE541" s="28"/>
      <c r="CF541" s="28"/>
    </row>
    <row r="542" spans="1:84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  <c r="Y542" s="28"/>
      <c r="Z542" s="28"/>
      <c r="AA542" s="28"/>
      <c r="AB542" s="28"/>
      <c r="AC542" s="28"/>
      <c r="AD542" s="28"/>
      <c r="AE542" s="28"/>
      <c r="AF542" s="28"/>
      <c r="AG542" s="28"/>
      <c r="AH542" s="28"/>
      <c r="AI542" s="28"/>
      <c r="AJ542" s="28"/>
      <c r="AK542" s="28"/>
      <c r="AL542" s="28"/>
      <c r="AM542" s="28"/>
      <c r="AN542" s="28"/>
      <c r="AO542" s="28"/>
      <c r="AP542" s="28"/>
      <c r="AQ542" s="28"/>
      <c r="AR542" s="28"/>
      <c r="AS542" s="28"/>
      <c r="AT542" s="28"/>
      <c r="AU542" s="28"/>
      <c r="AV542" s="28"/>
      <c r="AW542" s="28"/>
      <c r="AX542" s="28"/>
      <c r="AY542" s="28"/>
      <c r="AZ542" s="28"/>
      <c r="BA542" s="28"/>
      <c r="BB542" s="28"/>
      <c r="BC542" s="28"/>
      <c r="BD542" s="28"/>
      <c r="BE542" s="28"/>
      <c r="BF542" s="28"/>
      <c r="BG542" s="28"/>
      <c r="BH542" s="28"/>
      <c r="BI542" s="28"/>
      <c r="BJ542" s="28"/>
      <c r="BK542" s="28"/>
      <c r="BL542" s="28"/>
      <c r="BM542" s="28"/>
      <c r="BN542" s="28"/>
      <c r="BO542" s="28"/>
      <c r="BP542" s="28"/>
      <c r="BQ542" s="28"/>
      <c r="BR542" s="28"/>
      <c r="BS542" s="28"/>
      <c r="BT542" s="28"/>
      <c r="BU542" s="28"/>
      <c r="BV542" s="28"/>
      <c r="BW542" s="28"/>
      <c r="BX542" s="28"/>
      <c r="BY542" s="28"/>
      <c r="BZ542" s="28"/>
      <c r="CA542" s="28"/>
      <c r="CB542" s="28"/>
      <c r="CC542" s="28"/>
      <c r="CD542" s="28"/>
      <c r="CE542" s="28"/>
      <c r="CF542" s="28"/>
    </row>
    <row r="543" spans="1:84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  <c r="Y543" s="28"/>
      <c r="Z543" s="28"/>
      <c r="AA543" s="28"/>
      <c r="AB543" s="28"/>
      <c r="AC543" s="28"/>
      <c r="AD543" s="28"/>
      <c r="AE543" s="28"/>
      <c r="AF543" s="28"/>
      <c r="AG543" s="28"/>
      <c r="AH543" s="28"/>
      <c r="AI543" s="28"/>
      <c r="AJ543" s="28"/>
      <c r="AK543" s="28"/>
      <c r="AL543" s="28"/>
      <c r="AM543" s="28"/>
      <c r="AN543" s="28"/>
      <c r="AO543" s="28"/>
      <c r="AP543" s="28"/>
      <c r="AQ543" s="28"/>
      <c r="AR543" s="28"/>
      <c r="AS543" s="28"/>
      <c r="AT543" s="28"/>
      <c r="AU543" s="28"/>
      <c r="AV543" s="28"/>
      <c r="AW543" s="28"/>
      <c r="AX543" s="28"/>
      <c r="AY543" s="28"/>
      <c r="AZ543" s="28"/>
      <c r="BA543" s="28"/>
      <c r="BB543" s="28"/>
      <c r="BC543" s="28"/>
      <c r="BD543" s="28"/>
      <c r="BE543" s="28"/>
      <c r="BF543" s="28"/>
      <c r="BG543" s="28"/>
      <c r="BH543" s="28"/>
      <c r="BI543" s="28"/>
      <c r="BJ543" s="28"/>
      <c r="BK543" s="28"/>
      <c r="BL543" s="28"/>
      <c r="BM543" s="28"/>
      <c r="BN543" s="28"/>
      <c r="BO543" s="28"/>
      <c r="BP543" s="28"/>
      <c r="BQ543" s="28"/>
      <c r="BR543" s="28"/>
      <c r="BS543" s="28"/>
      <c r="BT543" s="28"/>
      <c r="BU543" s="28"/>
      <c r="BV543" s="28"/>
      <c r="BW543" s="28"/>
      <c r="BX543" s="28"/>
      <c r="BY543" s="28"/>
      <c r="BZ543" s="28"/>
      <c r="CA543" s="28"/>
      <c r="CB543" s="28"/>
      <c r="CC543" s="28"/>
      <c r="CD543" s="28"/>
      <c r="CE543" s="28"/>
      <c r="CF543" s="28"/>
    </row>
    <row r="544" spans="1:84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  <c r="Y544" s="28"/>
      <c r="Z544" s="28"/>
      <c r="AA544" s="28"/>
      <c r="AB544" s="28"/>
      <c r="AC544" s="28"/>
      <c r="AD544" s="28"/>
      <c r="AE544" s="28"/>
      <c r="AF544" s="28"/>
      <c r="AG544" s="28"/>
      <c r="AH544" s="28"/>
      <c r="AI544" s="28"/>
      <c r="AJ544" s="28"/>
      <c r="AK544" s="28"/>
      <c r="AL544" s="28"/>
      <c r="AM544" s="28"/>
      <c r="AN544" s="28"/>
      <c r="AO544" s="28"/>
      <c r="AP544" s="28"/>
      <c r="AQ544" s="28"/>
      <c r="AR544" s="28"/>
      <c r="AS544" s="28"/>
      <c r="AT544" s="28"/>
      <c r="AU544" s="28"/>
      <c r="AV544" s="28"/>
      <c r="AW544" s="28"/>
      <c r="AX544" s="28"/>
      <c r="AY544" s="28"/>
      <c r="AZ544" s="28"/>
      <c r="BA544" s="28"/>
      <c r="BB544" s="28"/>
      <c r="BC544" s="28"/>
      <c r="BD544" s="28"/>
      <c r="BE544" s="28"/>
      <c r="BF544" s="28"/>
      <c r="BG544" s="28"/>
      <c r="BH544" s="28"/>
      <c r="BI544" s="28"/>
      <c r="BJ544" s="28"/>
      <c r="BK544" s="28"/>
      <c r="BL544" s="28"/>
      <c r="BM544" s="28"/>
      <c r="BN544" s="28"/>
      <c r="BO544" s="28"/>
      <c r="BP544" s="28"/>
      <c r="BQ544" s="28"/>
      <c r="BR544" s="28"/>
      <c r="BS544" s="28"/>
      <c r="BT544" s="28"/>
      <c r="BU544" s="28"/>
      <c r="BV544" s="28"/>
      <c r="BW544" s="28"/>
      <c r="BX544" s="28"/>
      <c r="BY544" s="28"/>
      <c r="BZ544" s="28"/>
      <c r="CA544" s="28"/>
      <c r="CB544" s="28"/>
      <c r="CC544" s="28"/>
      <c r="CD544" s="28"/>
      <c r="CE544" s="28"/>
      <c r="CF544" s="28"/>
    </row>
    <row r="545" spans="1:84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  <c r="Y545" s="28"/>
      <c r="Z545" s="28"/>
      <c r="AA545" s="28"/>
      <c r="AB545" s="28"/>
      <c r="AC545" s="28"/>
      <c r="AD545" s="28"/>
      <c r="AE545" s="28"/>
      <c r="AF545" s="28"/>
      <c r="AG545" s="28"/>
      <c r="AH545" s="28"/>
      <c r="AI545" s="28"/>
      <c r="AJ545" s="28"/>
      <c r="AK545" s="28"/>
      <c r="AL545" s="28"/>
      <c r="AM545" s="28"/>
      <c r="AN545" s="28"/>
      <c r="AO545" s="28"/>
      <c r="AP545" s="28"/>
      <c r="AQ545" s="28"/>
      <c r="AR545" s="28"/>
      <c r="AS545" s="28"/>
      <c r="AT545" s="28"/>
      <c r="AU545" s="28"/>
      <c r="AV545" s="28"/>
      <c r="AW545" s="28"/>
      <c r="AX545" s="28"/>
      <c r="AY545" s="28"/>
      <c r="AZ545" s="28"/>
      <c r="BA545" s="28"/>
      <c r="BB545" s="28"/>
      <c r="BC545" s="28"/>
      <c r="BD545" s="28"/>
      <c r="BE545" s="28"/>
      <c r="BF545" s="28"/>
      <c r="BG545" s="28"/>
      <c r="BH545" s="28"/>
      <c r="BI545" s="28"/>
      <c r="BJ545" s="28"/>
      <c r="BK545" s="28"/>
      <c r="BL545" s="28"/>
      <c r="BM545" s="28"/>
      <c r="BN545" s="28"/>
      <c r="BO545" s="28"/>
      <c r="BP545" s="28"/>
      <c r="BQ545" s="28"/>
      <c r="BR545" s="28"/>
      <c r="BS545" s="28"/>
      <c r="BT545" s="28"/>
      <c r="BU545" s="28"/>
      <c r="BV545" s="28"/>
      <c r="BW545" s="28"/>
      <c r="BX545" s="28"/>
      <c r="BY545" s="28"/>
      <c r="BZ545" s="28"/>
      <c r="CA545" s="28"/>
      <c r="CB545" s="28"/>
      <c r="CC545" s="28"/>
      <c r="CD545" s="28"/>
      <c r="CE545" s="28"/>
      <c r="CF545" s="28"/>
    </row>
    <row r="546" spans="1:84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  <c r="Y546" s="28"/>
      <c r="Z546" s="28"/>
      <c r="AA546" s="28"/>
      <c r="AB546" s="28"/>
      <c r="AC546" s="28"/>
      <c r="AD546" s="28"/>
      <c r="AE546" s="28"/>
      <c r="AF546" s="28"/>
      <c r="AG546" s="28"/>
      <c r="AH546" s="28"/>
      <c r="AI546" s="28"/>
      <c r="AJ546" s="28"/>
      <c r="AK546" s="28"/>
      <c r="AL546" s="28"/>
      <c r="AM546" s="28"/>
      <c r="AN546" s="28"/>
      <c r="AO546" s="28"/>
      <c r="AP546" s="28"/>
      <c r="AQ546" s="28"/>
      <c r="AR546" s="28"/>
      <c r="AS546" s="28"/>
      <c r="AT546" s="28"/>
      <c r="AU546" s="28"/>
      <c r="AV546" s="28"/>
      <c r="AW546" s="28"/>
      <c r="AX546" s="28"/>
      <c r="AY546" s="28"/>
      <c r="AZ546" s="28"/>
      <c r="BA546" s="28"/>
      <c r="BB546" s="28"/>
      <c r="BC546" s="28"/>
      <c r="BD546" s="28"/>
      <c r="BE546" s="28"/>
      <c r="BF546" s="28"/>
      <c r="BG546" s="28"/>
      <c r="BH546" s="28"/>
      <c r="BI546" s="28"/>
      <c r="BJ546" s="28"/>
      <c r="BK546" s="28"/>
      <c r="BL546" s="28"/>
      <c r="BM546" s="28"/>
      <c r="BN546" s="28"/>
      <c r="BO546" s="28"/>
      <c r="BP546" s="28"/>
      <c r="BQ546" s="28"/>
      <c r="BR546" s="28"/>
      <c r="BS546" s="28"/>
      <c r="BT546" s="28"/>
      <c r="BU546" s="28"/>
      <c r="BV546" s="28"/>
      <c r="BW546" s="28"/>
      <c r="BX546" s="28"/>
      <c r="BY546" s="28"/>
      <c r="BZ546" s="28"/>
      <c r="CA546" s="28"/>
      <c r="CB546" s="28"/>
      <c r="CC546" s="28"/>
      <c r="CD546" s="28"/>
      <c r="CE546" s="28"/>
      <c r="CF546" s="28"/>
    </row>
    <row r="547" spans="1:84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  <c r="Y547" s="28"/>
      <c r="Z547" s="28"/>
      <c r="AA547" s="28"/>
      <c r="AB547" s="28"/>
      <c r="AC547" s="28"/>
      <c r="AD547" s="28"/>
      <c r="AE547" s="28"/>
      <c r="AF547" s="28"/>
      <c r="AG547" s="28"/>
      <c r="AH547" s="28"/>
      <c r="AI547" s="28"/>
      <c r="AJ547" s="28"/>
      <c r="AK547" s="28"/>
      <c r="AL547" s="28"/>
      <c r="AM547" s="28"/>
      <c r="AN547" s="28"/>
      <c r="AO547" s="28"/>
      <c r="AP547" s="28"/>
      <c r="AQ547" s="28"/>
      <c r="AR547" s="28"/>
      <c r="AS547" s="28"/>
      <c r="AT547" s="28"/>
      <c r="AU547" s="28"/>
      <c r="AV547" s="28"/>
      <c r="AW547" s="28"/>
      <c r="AX547" s="28"/>
      <c r="AY547" s="28"/>
      <c r="AZ547" s="28"/>
      <c r="BA547" s="28"/>
      <c r="BB547" s="28"/>
      <c r="BC547" s="28"/>
      <c r="BD547" s="28"/>
      <c r="BE547" s="28"/>
      <c r="BF547" s="28"/>
      <c r="BG547" s="28"/>
      <c r="BH547" s="28"/>
      <c r="BI547" s="28"/>
      <c r="BJ547" s="28"/>
      <c r="BK547" s="28"/>
      <c r="BL547" s="28"/>
      <c r="BM547" s="28"/>
      <c r="BN547" s="28"/>
      <c r="BO547" s="28"/>
      <c r="BP547" s="28"/>
      <c r="BQ547" s="28"/>
      <c r="BR547" s="28"/>
      <c r="BS547" s="28"/>
      <c r="BT547" s="28"/>
      <c r="BU547" s="28"/>
      <c r="BV547" s="28"/>
      <c r="BW547" s="28"/>
      <c r="BX547" s="28"/>
      <c r="BY547" s="28"/>
      <c r="BZ547" s="28"/>
      <c r="CA547" s="28"/>
      <c r="CB547" s="28"/>
      <c r="CC547" s="28"/>
      <c r="CD547" s="28"/>
      <c r="CE547" s="28"/>
      <c r="CF547" s="28"/>
    </row>
    <row r="548" spans="1:84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  <c r="Y548" s="28"/>
      <c r="Z548" s="28"/>
      <c r="AA548" s="28"/>
      <c r="AB548" s="28"/>
      <c r="AC548" s="28"/>
      <c r="AD548" s="28"/>
      <c r="AE548" s="28"/>
      <c r="AF548" s="28"/>
      <c r="AG548" s="28"/>
      <c r="AH548" s="28"/>
      <c r="AI548" s="28"/>
      <c r="AJ548" s="28"/>
      <c r="AK548" s="28"/>
      <c r="AL548" s="28"/>
      <c r="AM548" s="28"/>
      <c r="AN548" s="28"/>
      <c r="AO548" s="28"/>
      <c r="AP548" s="28"/>
      <c r="AQ548" s="28"/>
      <c r="AR548" s="28"/>
      <c r="AS548" s="28"/>
      <c r="AT548" s="28"/>
      <c r="AU548" s="28"/>
      <c r="AV548" s="28"/>
      <c r="AW548" s="28"/>
      <c r="AX548" s="28"/>
      <c r="AY548" s="28"/>
      <c r="AZ548" s="28"/>
      <c r="BA548" s="28"/>
      <c r="BB548" s="28"/>
      <c r="BC548" s="28"/>
      <c r="BD548" s="28"/>
      <c r="BE548" s="28"/>
      <c r="BF548" s="28"/>
      <c r="BG548" s="28"/>
      <c r="BH548" s="28"/>
      <c r="BI548" s="28"/>
      <c r="BJ548" s="28"/>
      <c r="BK548" s="28"/>
      <c r="BL548" s="28"/>
      <c r="BM548" s="28"/>
      <c r="BN548" s="28"/>
      <c r="BO548" s="28"/>
      <c r="BP548" s="28"/>
      <c r="BQ548" s="28"/>
      <c r="BR548" s="28"/>
      <c r="BS548" s="28"/>
      <c r="BT548" s="28"/>
      <c r="BU548" s="28"/>
      <c r="BV548" s="28"/>
      <c r="BW548" s="28"/>
      <c r="BX548" s="28"/>
      <c r="BY548" s="28"/>
      <c r="BZ548" s="28"/>
      <c r="CA548" s="28"/>
      <c r="CB548" s="28"/>
      <c r="CC548" s="28"/>
      <c r="CD548" s="28"/>
      <c r="CE548" s="28"/>
      <c r="CF548" s="28"/>
    </row>
    <row r="549" spans="1:84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  <c r="Y549" s="28"/>
      <c r="Z549" s="28"/>
      <c r="AA549" s="28"/>
      <c r="AB549" s="28"/>
      <c r="AC549" s="28"/>
      <c r="AD549" s="28"/>
      <c r="AE549" s="28"/>
      <c r="AF549" s="28"/>
      <c r="AG549" s="28"/>
      <c r="AH549" s="28"/>
      <c r="AI549" s="28"/>
      <c r="AJ549" s="28"/>
      <c r="AK549" s="28"/>
      <c r="AL549" s="28"/>
      <c r="AM549" s="28"/>
      <c r="AN549" s="28"/>
      <c r="AO549" s="28"/>
      <c r="AP549" s="28"/>
      <c r="AQ549" s="28"/>
      <c r="AR549" s="28"/>
      <c r="AS549" s="28"/>
      <c r="AT549" s="28"/>
      <c r="AU549" s="28"/>
      <c r="AV549" s="28"/>
      <c r="AW549" s="28"/>
      <c r="AX549" s="28"/>
      <c r="AY549" s="28"/>
      <c r="AZ549" s="28"/>
      <c r="BA549" s="28"/>
      <c r="BB549" s="28"/>
      <c r="BC549" s="28"/>
      <c r="BD549" s="28"/>
      <c r="BE549" s="28"/>
      <c r="BF549" s="28"/>
      <c r="BG549" s="28"/>
      <c r="BH549" s="28"/>
      <c r="BI549" s="28"/>
      <c r="BJ549" s="28"/>
      <c r="BK549" s="28"/>
      <c r="BL549" s="28"/>
      <c r="BM549" s="28"/>
      <c r="BN549" s="28"/>
      <c r="BO549" s="28"/>
      <c r="BP549" s="28"/>
      <c r="BQ549" s="28"/>
      <c r="BR549" s="28"/>
      <c r="BS549" s="28"/>
      <c r="BT549" s="28"/>
      <c r="BU549" s="28"/>
      <c r="BV549" s="28"/>
      <c r="BW549" s="28"/>
      <c r="BX549" s="28"/>
      <c r="BY549" s="28"/>
      <c r="BZ549" s="28"/>
      <c r="CA549" s="28"/>
      <c r="CB549" s="28"/>
      <c r="CC549" s="28"/>
      <c r="CD549" s="28"/>
      <c r="CE549" s="28"/>
      <c r="CF549" s="28"/>
    </row>
    <row r="550" spans="1:84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  <c r="Y550" s="28"/>
      <c r="Z550" s="28"/>
      <c r="AA550" s="28"/>
      <c r="AB550" s="28"/>
      <c r="AC550" s="28"/>
      <c r="AD550" s="28"/>
      <c r="AE550" s="28"/>
      <c r="AF550" s="28"/>
      <c r="AG550" s="28"/>
      <c r="AH550" s="28"/>
      <c r="AI550" s="28"/>
      <c r="AJ550" s="28"/>
      <c r="AK550" s="28"/>
      <c r="AL550" s="28"/>
      <c r="AM550" s="28"/>
      <c r="AN550" s="28"/>
      <c r="AO550" s="28"/>
      <c r="AP550" s="28"/>
      <c r="AQ550" s="28"/>
      <c r="AR550" s="28"/>
      <c r="AS550" s="28"/>
      <c r="AT550" s="28"/>
      <c r="AU550" s="28"/>
      <c r="AV550" s="28"/>
      <c r="AW550" s="28"/>
      <c r="AX550" s="28"/>
      <c r="AY550" s="28"/>
      <c r="AZ550" s="28"/>
      <c r="BA550" s="28"/>
      <c r="BB550" s="28"/>
      <c r="BC550" s="28"/>
      <c r="BD550" s="28"/>
      <c r="BE550" s="28"/>
      <c r="BF550" s="28"/>
      <c r="BG550" s="28"/>
      <c r="BH550" s="28"/>
      <c r="BI550" s="28"/>
      <c r="BJ550" s="28"/>
      <c r="BK550" s="28"/>
      <c r="BL550" s="28"/>
      <c r="BM550" s="28"/>
      <c r="BN550" s="28"/>
      <c r="BO550" s="28"/>
      <c r="BP550" s="28"/>
      <c r="BQ550" s="28"/>
      <c r="BR550" s="28"/>
      <c r="BS550" s="28"/>
      <c r="BT550" s="28"/>
      <c r="BU550" s="28"/>
      <c r="BV550" s="28"/>
      <c r="BW550" s="28"/>
      <c r="BX550" s="28"/>
      <c r="BY550" s="28"/>
      <c r="BZ550" s="28"/>
      <c r="CA550" s="28"/>
      <c r="CB550" s="28"/>
      <c r="CC550" s="28"/>
      <c r="CD550" s="28"/>
      <c r="CE550" s="28"/>
      <c r="CF550" s="28"/>
    </row>
    <row r="551" spans="1:84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  <c r="Y551" s="28"/>
      <c r="Z551" s="28"/>
      <c r="AA551" s="28"/>
      <c r="AB551" s="28"/>
      <c r="AC551" s="28"/>
      <c r="AD551" s="28"/>
      <c r="AE551" s="28"/>
      <c r="AF551" s="28"/>
      <c r="AG551" s="28"/>
      <c r="AH551" s="28"/>
      <c r="AI551" s="28"/>
      <c r="AJ551" s="28"/>
      <c r="AK551" s="28"/>
      <c r="AL551" s="28"/>
      <c r="AM551" s="28"/>
      <c r="AN551" s="28"/>
      <c r="AO551" s="28"/>
      <c r="AP551" s="28"/>
      <c r="AQ551" s="28"/>
      <c r="AR551" s="28"/>
      <c r="AS551" s="28"/>
      <c r="AT551" s="28"/>
      <c r="AU551" s="28"/>
      <c r="AV551" s="28"/>
      <c r="AW551" s="28"/>
      <c r="AX551" s="28"/>
      <c r="AY551" s="28"/>
      <c r="AZ551" s="28"/>
      <c r="BA551" s="28"/>
      <c r="BB551" s="28"/>
      <c r="BC551" s="28"/>
      <c r="BD551" s="28"/>
      <c r="BE551" s="28"/>
      <c r="BF551" s="28"/>
      <c r="BG551" s="28"/>
      <c r="BH551" s="28"/>
      <c r="BI551" s="28"/>
      <c r="BJ551" s="28"/>
      <c r="BK551" s="28"/>
      <c r="BL551" s="28"/>
      <c r="BM551" s="28"/>
      <c r="BN551" s="28"/>
      <c r="BO551" s="28"/>
      <c r="BP551" s="28"/>
      <c r="BQ551" s="28"/>
      <c r="BR551" s="28"/>
      <c r="BS551" s="28"/>
      <c r="BT551" s="28"/>
      <c r="BU551" s="28"/>
      <c r="BV551" s="28"/>
      <c r="BW551" s="28"/>
      <c r="BX551" s="28"/>
      <c r="BY551" s="28"/>
      <c r="BZ551" s="28"/>
      <c r="CA551" s="28"/>
      <c r="CB551" s="28"/>
      <c r="CC551" s="28"/>
      <c r="CD551" s="28"/>
      <c r="CE551" s="28"/>
      <c r="CF551" s="28"/>
    </row>
    <row r="552" spans="1:84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  <c r="Y552" s="28"/>
      <c r="Z552" s="28"/>
      <c r="AA552" s="28"/>
      <c r="AB552" s="28"/>
      <c r="AC552" s="28"/>
      <c r="AD552" s="28"/>
      <c r="AE552" s="28"/>
      <c r="AF552" s="28"/>
      <c r="AG552" s="28"/>
      <c r="AH552" s="28"/>
      <c r="AI552" s="28"/>
      <c r="AJ552" s="28"/>
      <c r="AK552" s="28"/>
      <c r="AL552" s="28"/>
      <c r="AM552" s="28"/>
      <c r="AN552" s="28"/>
      <c r="AO552" s="28"/>
      <c r="AP552" s="28"/>
      <c r="AQ552" s="28"/>
      <c r="AR552" s="28"/>
      <c r="AS552" s="28"/>
      <c r="AT552" s="28"/>
      <c r="AU552" s="28"/>
      <c r="AV552" s="28"/>
      <c r="AW552" s="28"/>
      <c r="AX552" s="28"/>
      <c r="AY552" s="28"/>
      <c r="AZ552" s="28"/>
      <c r="BA552" s="28"/>
      <c r="BB552" s="28"/>
      <c r="BC552" s="28"/>
      <c r="BD552" s="28"/>
      <c r="BE552" s="28"/>
      <c r="BF552" s="28"/>
      <c r="BG552" s="28"/>
      <c r="BH552" s="28"/>
      <c r="BI552" s="28"/>
      <c r="BJ552" s="28"/>
      <c r="BK552" s="28"/>
      <c r="BL552" s="28"/>
      <c r="BM552" s="28"/>
      <c r="BN552" s="28"/>
      <c r="BO552" s="28"/>
      <c r="BP552" s="28"/>
      <c r="BQ552" s="28"/>
      <c r="BR552" s="28"/>
      <c r="BS552" s="28"/>
      <c r="BT552" s="28"/>
      <c r="BU552" s="28"/>
      <c r="BV552" s="28"/>
      <c r="BW552" s="28"/>
      <c r="BX552" s="28"/>
      <c r="BY552" s="28"/>
      <c r="BZ552" s="28"/>
      <c r="CA552" s="28"/>
      <c r="CB552" s="28"/>
      <c r="CC552" s="28"/>
      <c r="CD552" s="28"/>
      <c r="CE552" s="28"/>
      <c r="CF552" s="28"/>
    </row>
    <row r="553" spans="1:84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  <c r="Y553" s="28"/>
      <c r="Z553" s="28"/>
      <c r="AA553" s="28"/>
      <c r="AB553" s="28"/>
      <c r="AC553" s="28"/>
      <c r="AD553" s="28"/>
      <c r="AE553" s="28"/>
      <c r="AF553" s="28"/>
      <c r="AG553" s="28"/>
      <c r="AH553" s="28"/>
      <c r="AI553" s="28"/>
      <c r="AJ553" s="28"/>
      <c r="AK553" s="28"/>
      <c r="AL553" s="28"/>
      <c r="AM553" s="28"/>
      <c r="AN553" s="28"/>
      <c r="AO553" s="28"/>
      <c r="AP553" s="28"/>
      <c r="AQ553" s="28"/>
      <c r="AR553" s="28"/>
      <c r="AS553" s="28"/>
      <c r="AT553" s="28"/>
      <c r="AU553" s="28"/>
      <c r="AV553" s="28"/>
      <c r="AW553" s="28"/>
      <c r="AX553" s="28"/>
      <c r="AY553" s="28"/>
      <c r="AZ553" s="28"/>
      <c r="BA553" s="28"/>
      <c r="BB553" s="28"/>
      <c r="BC553" s="28"/>
      <c r="BD553" s="28"/>
      <c r="BE553" s="28"/>
      <c r="BF553" s="28"/>
      <c r="BG553" s="28"/>
      <c r="BH553" s="28"/>
      <c r="BI553" s="28"/>
      <c r="BJ553" s="28"/>
      <c r="BK553" s="28"/>
      <c r="BL553" s="28"/>
      <c r="BM553" s="28"/>
      <c r="BN553" s="28"/>
      <c r="BO553" s="28"/>
      <c r="BP553" s="28"/>
      <c r="BQ553" s="28"/>
      <c r="BR553" s="28"/>
      <c r="BS553" s="28"/>
      <c r="BT553" s="28"/>
      <c r="BU553" s="28"/>
      <c r="BV553" s="28"/>
      <c r="BW553" s="28"/>
      <c r="BX553" s="28"/>
      <c r="BY553" s="28"/>
      <c r="BZ553" s="28"/>
      <c r="CA553" s="28"/>
      <c r="CB553" s="28"/>
      <c r="CC553" s="28"/>
      <c r="CD553" s="28"/>
      <c r="CE553" s="28"/>
      <c r="CF553" s="28"/>
    </row>
    <row r="554" spans="1:84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  <c r="Y554" s="28"/>
      <c r="Z554" s="28"/>
      <c r="AA554" s="28"/>
      <c r="AB554" s="28"/>
      <c r="AC554" s="28"/>
      <c r="AD554" s="28"/>
      <c r="AE554" s="28"/>
      <c r="AF554" s="28"/>
      <c r="AG554" s="28"/>
      <c r="AH554" s="28"/>
      <c r="AI554" s="28"/>
      <c r="AJ554" s="28"/>
      <c r="AK554" s="28"/>
      <c r="AL554" s="28"/>
      <c r="AM554" s="28"/>
      <c r="AN554" s="28"/>
      <c r="AO554" s="28"/>
      <c r="AP554" s="28"/>
      <c r="AQ554" s="28"/>
      <c r="AR554" s="28"/>
      <c r="AS554" s="28"/>
      <c r="AT554" s="28"/>
      <c r="AU554" s="28"/>
      <c r="AV554" s="28"/>
      <c r="AW554" s="28"/>
      <c r="AX554" s="28"/>
      <c r="AY554" s="28"/>
      <c r="AZ554" s="28"/>
      <c r="BA554" s="28"/>
      <c r="BB554" s="28"/>
      <c r="BC554" s="28"/>
      <c r="BD554" s="28"/>
      <c r="BE554" s="28"/>
      <c r="BF554" s="28"/>
      <c r="BG554" s="28"/>
      <c r="BH554" s="28"/>
      <c r="BI554" s="28"/>
      <c r="BJ554" s="28"/>
      <c r="BK554" s="28"/>
      <c r="BL554" s="28"/>
      <c r="BM554" s="28"/>
      <c r="BN554" s="28"/>
      <c r="BO554" s="28"/>
      <c r="BP554" s="28"/>
      <c r="BQ554" s="28"/>
      <c r="BR554" s="28"/>
      <c r="BS554" s="28"/>
      <c r="BT554" s="28"/>
      <c r="BU554" s="28"/>
      <c r="BV554" s="28"/>
      <c r="BW554" s="28"/>
      <c r="BX554" s="28"/>
      <c r="BY554" s="28"/>
      <c r="BZ554" s="28"/>
      <c r="CA554" s="28"/>
      <c r="CB554" s="28"/>
      <c r="CC554" s="28"/>
      <c r="CD554" s="28"/>
      <c r="CE554" s="28"/>
      <c r="CF554" s="28"/>
    </row>
    <row r="555" spans="1:84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  <c r="Y555" s="28"/>
      <c r="Z555" s="28"/>
      <c r="AA555" s="28"/>
      <c r="AB555" s="28"/>
      <c r="AC555" s="28"/>
      <c r="AD555" s="28"/>
      <c r="AE555" s="28"/>
      <c r="AF555" s="28"/>
      <c r="AG555" s="28"/>
      <c r="AH555" s="28"/>
      <c r="AI555" s="28"/>
      <c r="AJ555" s="28"/>
      <c r="AK555" s="28"/>
      <c r="AL555" s="28"/>
      <c r="AM555" s="28"/>
      <c r="AN555" s="28"/>
      <c r="AO555" s="28"/>
      <c r="AP555" s="28"/>
      <c r="AQ555" s="28"/>
      <c r="AR555" s="28"/>
      <c r="AS555" s="28"/>
      <c r="AT555" s="28"/>
      <c r="AU555" s="28"/>
      <c r="AV555" s="28"/>
      <c r="AW555" s="28"/>
      <c r="AX555" s="28"/>
      <c r="AY555" s="28"/>
      <c r="AZ555" s="28"/>
      <c r="BA555" s="28"/>
      <c r="BB555" s="28"/>
      <c r="BC555" s="28"/>
      <c r="BD555" s="28"/>
      <c r="BE555" s="28"/>
      <c r="BF555" s="28"/>
      <c r="BG555" s="28"/>
      <c r="BH555" s="28"/>
      <c r="BI555" s="28"/>
      <c r="BJ555" s="28"/>
      <c r="BK555" s="28"/>
      <c r="BL555" s="28"/>
      <c r="BM555" s="28"/>
      <c r="BN555" s="28"/>
      <c r="BO555" s="28"/>
      <c r="BP555" s="28"/>
      <c r="BQ555" s="28"/>
      <c r="BR555" s="28"/>
      <c r="BS555" s="28"/>
      <c r="BT555" s="28"/>
      <c r="BU555" s="28"/>
      <c r="BV555" s="28"/>
      <c r="BW555" s="28"/>
      <c r="BX555" s="28"/>
      <c r="BY555" s="28"/>
      <c r="BZ555" s="28"/>
      <c r="CA555" s="28"/>
      <c r="CB555" s="28"/>
      <c r="CC555" s="28"/>
      <c r="CD555" s="28"/>
      <c r="CE555" s="28"/>
      <c r="CF555" s="28"/>
    </row>
    <row r="556" spans="1:84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  <c r="Y556" s="28"/>
      <c r="Z556" s="28"/>
      <c r="AA556" s="28"/>
      <c r="AB556" s="28"/>
      <c r="AC556" s="28"/>
      <c r="AD556" s="28"/>
      <c r="AE556" s="28"/>
      <c r="AF556" s="28"/>
      <c r="AG556" s="28"/>
      <c r="AH556" s="28"/>
      <c r="AI556" s="28"/>
      <c r="AJ556" s="28"/>
      <c r="AK556" s="28"/>
      <c r="AL556" s="28"/>
      <c r="AM556" s="28"/>
      <c r="AN556" s="28"/>
      <c r="AO556" s="28"/>
      <c r="AP556" s="28"/>
      <c r="AQ556" s="28"/>
      <c r="AR556" s="28"/>
      <c r="AS556" s="28"/>
      <c r="AT556" s="28"/>
      <c r="AU556" s="28"/>
      <c r="AV556" s="28"/>
      <c r="AW556" s="28"/>
      <c r="AX556" s="28"/>
      <c r="AY556" s="28"/>
      <c r="AZ556" s="28"/>
      <c r="BA556" s="28"/>
      <c r="BB556" s="28"/>
      <c r="BC556" s="28"/>
      <c r="BD556" s="28"/>
      <c r="BE556" s="28"/>
      <c r="BF556" s="28"/>
      <c r="BG556" s="28"/>
      <c r="BH556" s="28"/>
      <c r="BI556" s="28"/>
      <c r="BJ556" s="28"/>
      <c r="BK556" s="28"/>
      <c r="BL556" s="28"/>
      <c r="BM556" s="28"/>
      <c r="BN556" s="28"/>
      <c r="BO556" s="28"/>
      <c r="BP556" s="28"/>
      <c r="BQ556" s="28"/>
      <c r="BR556" s="28"/>
      <c r="BS556" s="28"/>
      <c r="BT556" s="28"/>
      <c r="BU556" s="28"/>
      <c r="BV556" s="28"/>
      <c r="BW556" s="28"/>
      <c r="BX556" s="28"/>
      <c r="BY556" s="28"/>
      <c r="BZ556" s="28"/>
      <c r="CA556" s="28"/>
      <c r="CB556" s="28"/>
      <c r="CC556" s="28"/>
      <c r="CD556" s="28"/>
      <c r="CE556" s="28"/>
      <c r="CF556" s="28"/>
    </row>
    <row r="557" spans="1:84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  <c r="Y557" s="28"/>
      <c r="Z557" s="28"/>
      <c r="AA557" s="28"/>
      <c r="AB557" s="28"/>
      <c r="AC557" s="28"/>
      <c r="AD557" s="28"/>
      <c r="AE557" s="28"/>
      <c r="AF557" s="28"/>
      <c r="AG557" s="28"/>
      <c r="AH557" s="28"/>
      <c r="AI557" s="28"/>
      <c r="AJ557" s="28"/>
      <c r="AK557" s="28"/>
      <c r="AL557" s="28"/>
      <c r="AM557" s="28"/>
      <c r="AN557" s="28"/>
      <c r="AO557" s="28"/>
      <c r="AP557" s="28"/>
      <c r="AQ557" s="28"/>
      <c r="AR557" s="28"/>
      <c r="AS557" s="28"/>
      <c r="AT557" s="28"/>
      <c r="AU557" s="28"/>
      <c r="AV557" s="28"/>
      <c r="AW557" s="28"/>
      <c r="AX557" s="28"/>
      <c r="AY557" s="28"/>
      <c r="AZ557" s="28"/>
      <c r="BA557" s="28"/>
      <c r="BB557" s="28"/>
      <c r="BC557" s="28"/>
      <c r="BD557" s="28"/>
      <c r="BE557" s="28"/>
      <c r="BF557" s="28"/>
      <c r="BG557" s="28"/>
      <c r="BH557" s="28"/>
      <c r="BI557" s="28"/>
      <c r="BJ557" s="28"/>
      <c r="BK557" s="28"/>
      <c r="BL557" s="28"/>
      <c r="BM557" s="28"/>
      <c r="BN557" s="28"/>
      <c r="BO557" s="28"/>
      <c r="BP557" s="28"/>
      <c r="BQ557" s="28"/>
      <c r="BR557" s="28"/>
      <c r="BS557" s="28"/>
      <c r="BT557" s="28"/>
      <c r="BU557" s="28"/>
      <c r="BV557" s="28"/>
      <c r="BW557" s="28"/>
      <c r="BX557" s="28"/>
      <c r="BY557" s="28"/>
      <c r="BZ557" s="28"/>
      <c r="CA557" s="28"/>
      <c r="CB557" s="28"/>
      <c r="CC557" s="28"/>
      <c r="CD557" s="28"/>
      <c r="CE557" s="28"/>
      <c r="CF557" s="28"/>
    </row>
    <row r="558" spans="1:84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  <c r="Y558" s="28"/>
      <c r="Z558" s="28"/>
      <c r="AA558" s="28"/>
      <c r="AB558" s="28"/>
      <c r="AC558" s="28"/>
      <c r="AD558" s="28"/>
      <c r="AE558" s="28"/>
      <c r="AF558" s="28"/>
      <c r="AG558" s="28"/>
      <c r="AH558" s="28"/>
      <c r="AI558" s="28"/>
      <c r="AJ558" s="28"/>
      <c r="AK558" s="28"/>
      <c r="AL558" s="28"/>
      <c r="AM558" s="28"/>
      <c r="AN558" s="28"/>
      <c r="AO558" s="28"/>
      <c r="AP558" s="28"/>
      <c r="AQ558" s="28"/>
      <c r="AR558" s="28"/>
      <c r="AS558" s="28"/>
      <c r="AT558" s="28"/>
      <c r="AU558" s="28"/>
      <c r="AV558" s="28"/>
      <c r="AW558" s="28"/>
      <c r="AX558" s="28"/>
      <c r="AY558" s="28"/>
      <c r="AZ558" s="28"/>
      <c r="BA558" s="28"/>
      <c r="BB558" s="28"/>
      <c r="BC558" s="28"/>
      <c r="BD558" s="28"/>
      <c r="BE558" s="28"/>
      <c r="BF558" s="28"/>
      <c r="BG558" s="28"/>
      <c r="BH558" s="28"/>
      <c r="BI558" s="28"/>
      <c r="BJ558" s="28"/>
      <c r="BK558" s="28"/>
      <c r="BL558" s="28"/>
      <c r="BM558" s="28"/>
      <c r="BN558" s="28"/>
      <c r="BO558" s="28"/>
      <c r="BP558" s="28"/>
      <c r="BQ558" s="28"/>
      <c r="BR558" s="28"/>
      <c r="BS558" s="28"/>
      <c r="BT558" s="28"/>
      <c r="BU558" s="28"/>
      <c r="BV558" s="28"/>
      <c r="BW558" s="28"/>
      <c r="BX558" s="28"/>
      <c r="BY558" s="28"/>
      <c r="BZ558" s="28"/>
      <c r="CA558" s="28"/>
      <c r="CB558" s="28"/>
      <c r="CC558" s="28"/>
      <c r="CD558" s="28"/>
      <c r="CE558" s="28"/>
      <c r="CF558" s="28"/>
    </row>
    <row r="559" spans="1:84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  <c r="Y559" s="28"/>
      <c r="Z559" s="28"/>
      <c r="AA559" s="28"/>
      <c r="AB559" s="28"/>
      <c r="AC559" s="28"/>
      <c r="AD559" s="28"/>
      <c r="AE559" s="28"/>
      <c r="AF559" s="28"/>
      <c r="AG559" s="28"/>
      <c r="AH559" s="28"/>
      <c r="AI559" s="28"/>
      <c r="AJ559" s="28"/>
      <c r="AK559" s="28"/>
      <c r="AL559" s="28"/>
      <c r="AM559" s="28"/>
      <c r="AN559" s="28"/>
      <c r="AO559" s="28"/>
      <c r="AP559" s="28"/>
      <c r="AQ559" s="28"/>
      <c r="AR559" s="28"/>
      <c r="AS559" s="28"/>
      <c r="AT559" s="28"/>
      <c r="AU559" s="28"/>
      <c r="AV559" s="28"/>
      <c r="AW559" s="28"/>
      <c r="AX559" s="28"/>
      <c r="AY559" s="28"/>
      <c r="AZ559" s="28"/>
      <c r="BA559" s="28"/>
      <c r="BB559" s="28"/>
      <c r="BC559" s="28"/>
      <c r="BD559" s="28"/>
      <c r="BE559" s="28"/>
      <c r="BF559" s="28"/>
      <c r="BG559" s="28"/>
      <c r="BH559" s="28"/>
      <c r="BI559" s="28"/>
      <c r="BJ559" s="28"/>
      <c r="BK559" s="28"/>
      <c r="BL559" s="28"/>
      <c r="BM559" s="28"/>
      <c r="BN559" s="28"/>
      <c r="BO559" s="28"/>
      <c r="BP559" s="28"/>
      <c r="BQ559" s="28"/>
      <c r="BR559" s="28"/>
      <c r="BS559" s="28"/>
      <c r="BT559" s="28"/>
      <c r="BU559" s="28"/>
      <c r="BV559" s="28"/>
      <c r="BW559" s="28"/>
      <c r="BX559" s="28"/>
      <c r="BY559" s="28"/>
      <c r="BZ559" s="28"/>
      <c r="CA559" s="28"/>
      <c r="CB559" s="28"/>
      <c r="CC559" s="28"/>
      <c r="CD559" s="28"/>
      <c r="CE559" s="28"/>
      <c r="CF559" s="28"/>
    </row>
    <row r="560" spans="1:84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  <c r="Y560" s="28"/>
      <c r="Z560" s="28"/>
      <c r="AA560" s="28"/>
      <c r="AB560" s="28"/>
      <c r="AC560" s="28"/>
      <c r="AD560" s="28"/>
      <c r="AE560" s="28"/>
      <c r="AF560" s="28"/>
      <c r="AG560" s="28"/>
      <c r="AH560" s="28"/>
      <c r="AI560" s="28"/>
      <c r="AJ560" s="28"/>
      <c r="AK560" s="28"/>
      <c r="AL560" s="28"/>
      <c r="AM560" s="28"/>
      <c r="AN560" s="28"/>
      <c r="AO560" s="28"/>
      <c r="AP560" s="28"/>
      <c r="AQ560" s="28"/>
      <c r="AR560" s="28"/>
      <c r="AS560" s="28"/>
      <c r="AT560" s="28"/>
      <c r="AU560" s="28"/>
      <c r="AV560" s="28"/>
      <c r="AW560" s="28"/>
      <c r="AX560" s="28"/>
      <c r="AY560" s="28"/>
      <c r="AZ560" s="28"/>
      <c r="BA560" s="28"/>
      <c r="BB560" s="28"/>
      <c r="BC560" s="28"/>
      <c r="BD560" s="28"/>
      <c r="BE560" s="28"/>
      <c r="BF560" s="28"/>
      <c r="BG560" s="28"/>
      <c r="BH560" s="28"/>
      <c r="BI560" s="28"/>
      <c r="BJ560" s="28"/>
      <c r="BK560" s="28"/>
      <c r="BL560" s="28"/>
      <c r="BM560" s="28"/>
      <c r="BN560" s="28"/>
      <c r="BO560" s="28"/>
      <c r="BP560" s="28"/>
      <c r="BQ560" s="28"/>
      <c r="BR560" s="28"/>
      <c r="BS560" s="28"/>
      <c r="BT560" s="28"/>
      <c r="BU560" s="28"/>
      <c r="BV560" s="28"/>
      <c r="BW560" s="28"/>
      <c r="BX560" s="28"/>
      <c r="BY560" s="28"/>
      <c r="BZ560" s="28"/>
      <c r="CA560" s="28"/>
      <c r="CB560" s="28"/>
      <c r="CC560" s="28"/>
      <c r="CD560" s="28"/>
      <c r="CE560" s="28"/>
      <c r="CF560" s="28"/>
    </row>
    <row r="561" spans="1:84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  <c r="Y561" s="28"/>
      <c r="Z561" s="28"/>
      <c r="AA561" s="28"/>
      <c r="AB561" s="28"/>
      <c r="AC561" s="28"/>
      <c r="AD561" s="28"/>
      <c r="AE561" s="28"/>
      <c r="AF561" s="28"/>
      <c r="AG561" s="28"/>
      <c r="AH561" s="28"/>
      <c r="AI561" s="28"/>
      <c r="AJ561" s="28"/>
      <c r="AK561" s="28"/>
      <c r="AL561" s="28"/>
      <c r="AM561" s="28"/>
      <c r="AN561" s="28"/>
      <c r="AO561" s="28"/>
      <c r="AP561" s="28"/>
      <c r="AQ561" s="28"/>
      <c r="AR561" s="28"/>
      <c r="AS561" s="28"/>
      <c r="AT561" s="28"/>
      <c r="AU561" s="28"/>
      <c r="AV561" s="28"/>
      <c r="AW561" s="28"/>
      <c r="AX561" s="28"/>
      <c r="AY561" s="28"/>
      <c r="AZ561" s="28"/>
      <c r="BA561" s="28"/>
      <c r="BB561" s="28"/>
      <c r="BC561" s="28"/>
      <c r="BD561" s="28"/>
      <c r="BE561" s="28"/>
      <c r="BF561" s="28"/>
      <c r="BG561" s="28"/>
      <c r="BH561" s="28"/>
      <c r="BI561" s="28"/>
      <c r="BJ561" s="28"/>
      <c r="BK561" s="28"/>
      <c r="BL561" s="28"/>
      <c r="BM561" s="28"/>
      <c r="BN561" s="28"/>
      <c r="BO561" s="28"/>
      <c r="BP561" s="28"/>
      <c r="BQ561" s="28"/>
      <c r="BR561" s="28"/>
      <c r="BS561" s="28"/>
      <c r="BT561" s="28"/>
      <c r="BU561" s="28"/>
      <c r="BV561" s="28"/>
      <c r="BW561" s="28"/>
      <c r="BX561" s="28"/>
      <c r="BY561" s="28"/>
      <c r="BZ561" s="28"/>
      <c r="CA561" s="28"/>
      <c r="CB561" s="28"/>
      <c r="CC561" s="28"/>
      <c r="CD561" s="28"/>
      <c r="CE561" s="28"/>
      <c r="CF561" s="28"/>
    </row>
    <row r="562" spans="1:84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  <c r="Y562" s="28"/>
      <c r="Z562" s="28"/>
      <c r="AA562" s="28"/>
      <c r="AB562" s="28"/>
      <c r="AC562" s="28"/>
      <c r="AD562" s="28"/>
      <c r="AE562" s="28"/>
      <c r="AF562" s="28"/>
      <c r="AG562" s="28"/>
      <c r="AH562" s="28"/>
      <c r="AI562" s="28"/>
      <c r="AJ562" s="28"/>
      <c r="AK562" s="28"/>
      <c r="AL562" s="28"/>
      <c r="AM562" s="28"/>
      <c r="AN562" s="28"/>
      <c r="AO562" s="28"/>
      <c r="AP562" s="28"/>
      <c r="AQ562" s="28"/>
      <c r="AR562" s="28"/>
      <c r="AS562" s="28"/>
      <c r="AT562" s="28"/>
      <c r="AU562" s="28"/>
      <c r="AV562" s="28"/>
      <c r="AW562" s="28"/>
      <c r="AX562" s="28"/>
      <c r="AY562" s="28"/>
      <c r="AZ562" s="28"/>
      <c r="BA562" s="28"/>
      <c r="BB562" s="28"/>
      <c r="BC562" s="28"/>
      <c r="BD562" s="28"/>
      <c r="BE562" s="28"/>
      <c r="BF562" s="28"/>
      <c r="BG562" s="28"/>
      <c r="BH562" s="28"/>
      <c r="BI562" s="28"/>
      <c r="BJ562" s="28"/>
      <c r="BK562" s="28"/>
      <c r="BL562" s="28"/>
      <c r="BM562" s="28"/>
      <c r="BN562" s="28"/>
      <c r="BO562" s="28"/>
      <c r="BP562" s="28"/>
      <c r="BQ562" s="28"/>
      <c r="BR562" s="28"/>
      <c r="BS562" s="28"/>
      <c r="BT562" s="28"/>
      <c r="BU562" s="28"/>
      <c r="BV562" s="28"/>
      <c r="BW562" s="28"/>
      <c r="BX562" s="28"/>
      <c r="BY562" s="28"/>
      <c r="BZ562" s="28"/>
      <c r="CA562" s="28"/>
      <c r="CB562" s="28"/>
      <c r="CC562" s="28"/>
      <c r="CD562" s="28"/>
      <c r="CE562" s="28"/>
      <c r="CF562" s="28"/>
    </row>
    <row r="563" spans="1:84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  <c r="Y563" s="28"/>
      <c r="Z563" s="28"/>
      <c r="AA563" s="28"/>
      <c r="AB563" s="28"/>
      <c r="AC563" s="28"/>
      <c r="AD563" s="28"/>
      <c r="AE563" s="28"/>
      <c r="AF563" s="28"/>
      <c r="AG563" s="28"/>
      <c r="AH563" s="28"/>
      <c r="AI563" s="28"/>
      <c r="AJ563" s="28"/>
      <c r="AK563" s="28"/>
      <c r="AL563" s="28"/>
      <c r="AM563" s="28"/>
      <c r="AN563" s="28"/>
      <c r="AO563" s="28"/>
      <c r="AP563" s="28"/>
      <c r="AQ563" s="28"/>
      <c r="AR563" s="28"/>
      <c r="AS563" s="28"/>
      <c r="AT563" s="28"/>
      <c r="AU563" s="28"/>
      <c r="AV563" s="28"/>
      <c r="AW563" s="28"/>
      <c r="AX563" s="28"/>
      <c r="AY563" s="28"/>
      <c r="AZ563" s="28"/>
      <c r="BA563" s="28"/>
      <c r="BB563" s="28"/>
      <c r="BC563" s="28"/>
      <c r="BD563" s="28"/>
      <c r="BE563" s="28"/>
      <c r="BF563" s="28"/>
      <c r="BG563" s="28"/>
      <c r="BH563" s="28"/>
      <c r="BI563" s="28"/>
      <c r="BJ563" s="28"/>
      <c r="BK563" s="28"/>
      <c r="BL563" s="28"/>
      <c r="BM563" s="28"/>
      <c r="BN563" s="28"/>
      <c r="BO563" s="28"/>
      <c r="BP563" s="28"/>
      <c r="BQ563" s="28"/>
      <c r="BR563" s="28"/>
      <c r="BS563" s="28"/>
      <c r="BT563" s="28"/>
      <c r="BU563" s="28"/>
      <c r="BV563" s="28"/>
      <c r="BW563" s="28"/>
      <c r="BX563" s="28"/>
      <c r="BY563" s="28"/>
      <c r="BZ563" s="28"/>
      <c r="CA563" s="28"/>
      <c r="CB563" s="28"/>
      <c r="CC563" s="28"/>
      <c r="CD563" s="28"/>
      <c r="CE563" s="28"/>
      <c r="CF563" s="28"/>
    </row>
    <row r="564" spans="1:84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  <c r="Y564" s="28"/>
      <c r="Z564" s="28"/>
      <c r="AA564" s="28"/>
      <c r="AB564" s="28"/>
      <c r="AC564" s="28"/>
      <c r="AD564" s="28"/>
      <c r="AE564" s="28"/>
      <c r="AF564" s="28"/>
      <c r="AG564" s="28"/>
      <c r="AH564" s="28"/>
      <c r="AI564" s="28"/>
      <c r="AJ564" s="28"/>
      <c r="AK564" s="28"/>
      <c r="AL564" s="28"/>
      <c r="AM564" s="28"/>
      <c r="AN564" s="28"/>
      <c r="AO564" s="28"/>
      <c r="AP564" s="28"/>
      <c r="AQ564" s="28"/>
      <c r="AR564" s="28"/>
      <c r="AS564" s="28"/>
      <c r="AT564" s="28"/>
      <c r="AU564" s="28"/>
      <c r="AV564" s="28"/>
      <c r="AW564" s="28"/>
      <c r="AX564" s="28"/>
      <c r="AY564" s="28"/>
      <c r="AZ564" s="28"/>
      <c r="BA564" s="28"/>
      <c r="BB564" s="28"/>
      <c r="BC564" s="28"/>
      <c r="BD564" s="28"/>
      <c r="BE564" s="28"/>
      <c r="BF564" s="28"/>
      <c r="BG564" s="28"/>
      <c r="BH564" s="28"/>
      <c r="BI564" s="28"/>
      <c r="BJ564" s="28"/>
      <c r="BK564" s="28"/>
      <c r="BL564" s="28"/>
      <c r="BM564" s="28"/>
      <c r="BN564" s="28"/>
      <c r="BO564" s="28"/>
      <c r="BP564" s="28"/>
      <c r="BQ564" s="28"/>
      <c r="BR564" s="28"/>
      <c r="BS564" s="28"/>
      <c r="BT564" s="28"/>
      <c r="BU564" s="28"/>
      <c r="BV564" s="28"/>
      <c r="BW564" s="28"/>
      <c r="BX564" s="28"/>
      <c r="BY564" s="28"/>
      <c r="BZ564" s="28"/>
      <c r="CA564" s="28"/>
      <c r="CB564" s="28"/>
      <c r="CC564" s="28"/>
      <c r="CD564" s="28"/>
      <c r="CE564" s="28"/>
      <c r="CF564" s="28"/>
    </row>
    <row r="565" spans="1:84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  <c r="Y565" s="28"/>
      <c r="Z565" s="28"/>
      <c r="AA565" s="28"/>
      <c r="AB565" s="28"/>
      <c r="AC565" s="28"/>
      <c r="AD565" s="28"/>
      <c r="AE565" s="28"/>
      <c r="AF565" s="28"/>
      <c r="AG565" s="28"/>
      <c r="AH565" s="28"/>
      <c r="AI565" s="28"/>
      <c r="AJ565" s="28"/>
      <c r="AK565" s="28"/>
      <c r="AL565" s="28"/>
      <c r="AM565" s="28"/>
      <c r="AN565" s="28"/>
      <c r="AO565" s="28"/>
      <c r="AP565" s="28"/>
      <c r="AQ565" s="28"/>
      <c r="AR565" s="28"/>
      <c r="AS565" s="28"/>
      <c r="AT565" s="28"/>
      <c r="AU565" s="28"/>
      <c r="AV565" s="28"/>
      <c r="AW565" s="28"/>
      <c r="AX565" s="28"/>
      <c r="AY565" s="28"/>
      <c r="AZ565" s="28"/>
      <c r="BA565" s="28"/>
      <c r="BB565" s="28"/>
      <c r="BC565" s="28"/>
      <c r="BD565" s="28"/>
      <c r="BE565" s="28"/>
      <c r="BF565" s="28"/>
      <c r="BG565" s="28"/>
      <c r="BH565" s="28"/>
      <c r="BI565" s="28"/>
      <c r="BJ565" s="28"/>
      <c r="BK565" s="28"/>
      <c r="BL565" s="28"/>
      <c r="BM565" s="28"/>
      <c r="BN565" s="28"/>
      <c r="BO565" s="28"/>
      <c r="BP565" s="28"/>
      <c r="BQ565" s="28"/>
      <c r="BR565" s="28"/>
      <c r="BS565" s="28"/>
      <c r="BT565" s="28"/>
      <c r="BU565" s="28"/>
      <c r="BV565" s="28"/>
      <c r="BW565" s="28"/>
      <c r="BX565" s="28"/>
      <c r="BY565" s="28"/>
      <c r="BZ565" s="28"/>
      <c r="CA565" s="28"/>
      <c r="CB565" s="28"/>
      <c r="CC565" s="28"/>
      <c r="CD565" s="28"/>
      <c r="CE565" s="28"/>
      <c r="CF565" s="28"/>
    </row>
    <row r="566" spans="1:84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  <c r="Y566" s="28"/>
      <c r="Z566" s="28"/>
      <c r="AA566" s="28"/>
      <c r="AB566" s="28"/>
      <c r="AC566" s="28"/>
      <c r="AD566" s="28"/>
      <c r="AE566" s="28"/>
      <c r="AF566" s="28"/>
      <c r="AG566" s="28"/>
      <c r="AH566" s="28"/>
      <c r="AI566" s="28"/>
      <c r="AJ566" s="28"/>
      <c r="AK566" s="28"/>
      <c r="AL566" s="28"/>
      <c r="AM566" s="28"/>
      <c r="AN566" s="28"/>
      <c r="AO566" s="28"/>
      <c r="AP566" s="28"/>
      <c r="AQ566" s="28"/>
      <c r="AR566" s="28"/>
      <c r="AS566" s="28"/>
      <c r="AT566" s="28"/>
      <c r="AU566" s="28"/>
      <c r="AV566" s="28"/>
      <c r="AW566" s="28"/>
      <c r="AX566" s="28"/>
      <c r="AY566" s="28"/>
      <c r="AZ566" s="28"/>
      <c r="BA566" s="28"/>
      <c r="BB566" s="28"/>
      <c r="BC566" s="28"/>
      <c r="BD566" s="28"/>
      <c r="BE566" s="28"/>
      <c r="BF566" s="28"/>
      <c r="BG566" s="28"/>
      <c r="BH566" s="28"/>
      <c r="BI566" s="28"/>
      <c r="BJ566" s="28"/>
      <c r="BK566" s="28"/>
      <c r="BL566" s="28"/>
      <c r="BM566" s="28"/>
      <c r="BN566" s="28"/>
      <c r="BO566" s="28"/>
      <c r="BP566" s="28"/>
      <c r="BQ566" s="28"/>
      <c r="BR566" s="28"/>
      <c r="BS566" s="28"/>
      <c r="BT566" s="28"/>
      <c r="BU566" s="28"/>
      <c r="BV566" s="28"/>
      <c r="BW566" s="28"/>
      <c r="BX566" s="28"/>
      <c r="BY566" s="28"/>
      <c r="BZ566" s="28"/>
      <c r="CA566" s="28"/>
      <c r="CB566" s="28"/>
      <c r="CC566" s="28"/>
      <c r="CD566" s="28"/>
      <c r="CE566" s="28"/>
      <c r="CF566" s="28"/>
    </row>
    <row r="567" spans="1:84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  <c r="Y567" s="28"/>
      <c r="Z567" s="28"/>
      <c r="AA567" s="28"/>
      <c r="AB567" s="28"/>
      <c r="AC567" s="28"/>
      <c r="AD567" s="28"/>
      <c r="AE567" s="28"/>
      <c r="AF567" s="28"/>
      <c r="AG567" s="28"/>
      <c r="AH567" s="28"/>
      <c r="AI567" s="28"/>
      <c r="AJ567" s="28"/>
      <c r="AK567" s="28"/>
      <c r="AL567" s="28"/>
      <c r="AM567" s="28"/>
      <c r="AN567" s="28"/>
      <c r="AO567" s="28"/>
      <c r="AP567" s="28"/>
      <c r="AQ567" s="28"/>
      <c r="AR567" s="28"/>
      <c r="AS567" s="28"/>
      <c r="AT567" s="28"/>
      <c r="AU567" s="28"/>
      <c r="AV567" s="28"/>
      <c r="AW567" s="28"/>
      <c r="AX567" s="28"/>
      <c r="AY567" s="28"/>
      <c r="AZ567" s="28"/>
      <c r="BA567" s="28"/>
      <c r="BB567" s="28"/>
      <c r="BC567" s="28"/>
      <c r="BD567" s="28"/>
      <c r="BE567" s="28"/>
      <c r="BF567" s="28"/>
      <c r="BG567" s="28"/>
      <c r="BH567" s="28"/>
      <c r="BI567" s="28"/>
      <c r="BJ567" s="28"/>
      <c r="BK567" s="28"/>
      <c r="BL567" s="28"/>
      <c r="BM567" s="28"/>
      <c r="BN567" s="28"/>
      <c r="BO567" s="28"/>
      <c r="BP567" s="28"/>
      <c r="BQ567" s="28"/>
      <c r="BR567" s="28"/>
      <c r="BS567" s="28"/>
      <c r="BT567" s="28"/>
      <c r="BU567" s="28"/>
      <c r="BV567" s="28"/>
      <c r="BW567" s="28"/>
      <c r="BX567" s="28"/>
      <c r="BY567" s="28"/>
      <c r="BZ567" s="28"/>
      <c r="CA567" s="28"/>
      <c r="CB567" s="28"/>
      <c r="CC567" s="28"/>
      <c r="CD567" s="28"/>
      <c r="CE567" s="28"/>
      <c r="CF567" s="28"/>
    </row>
    <row r="568" spans="1:84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  <c r="Y568" s="28"/>
      <c r="Z568" s="28"/>
      <c r="AA568" s="28"/>
      <c r="AB568" s="28"/>
      <c r="AC568" s="28"/>
      <c r="AD568" s="28"/>
      <c r="AE568" s="28"/>
      <c r="AF568" s="28"/>
      <c r="AG568" s="28"/>
      <c r="AH568" s="28"/>
      <c r="AI568" s="28"/>
      <c r="AJ568" s="28"/>
      <c r="AK568" s="28"/>
      <c r="AL568" s="28"/>
      <c r="AM568" s="28"/>
      <c r="AN568" s="28"/>
      <c r="AO568" s="28"/>
      <c r="AP568" s="28"/>
      <c r="AQ568" s="28"/>
      <c r="AR568" s="28"/>
      <c r="AS568" s="28"/>
      <c r="AT568" s="28"/>
      <c r="AU568" s="28"/>
      <c r="AV568" s="28"/>
      <c r="AW568" s="28"/>
      <c r="AX568" s="28"/>
      <c r="AY568" s="28"/>
      <c r="AZ568" s="28"/>
      <c r="BA568" s="28"/>
      <c r="BB568" s="28"/>
      <c r="BC568" s="28"/>
      <c r="BD568" s="28"/>
      <c r="BE568" s="28"/>
      <c r="BF568" s="28"/>
      <c r="BG568" s="28"/>
      <c r="BH568" s="28"/>
      <c r="BI568" s="28"/>
      <c r="BJ568" s="28"/>
      <c r="BK568" s="28"/>
      <c r="BL568" s="28"/>
      <c r="BM568" s="28"/>
      <c r="BN568" s="28"/>
      <c r="BO568" s="28"/>
      <c r="BP568" s="28"/>
      <c r="BQ568" s="28"/>
      <c r="BR568" s="28"/>
      <c r="BS568" s="28"/>
      <c r="BT568" s="28"/>
      <c r="BU568" s="28"/>
      <c r="BV568" s="28"/>
      <c r="BW568" s="28"/>
      <c r="BX568" s="28"/>
      <c r="BY568" s="28"/>
      <c r="BZ568" s="28"/>
      <c r="CA568" s="28"/>
      <c r="CB568" s="28"/>
      <c r="CC568" s="28"/>
      <c r="CD568" s="28"/>
      <c r="CE568" s="28"/>
      <c r="CF568" s="28"/>
    </row>
    <row r="569" spans="1:84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  <c r="Y569" s="28"/>
      <c r="Z569" s="28"/>
      <c r="AA569" s="28"/>
      <c r="AB569" s="28"/>
      <c r="AC569" s="28"/>
      <c r="AD569" s="28"/>
      <c r="AE569" s="28"/>
      <c r="AF569" s="28"/>
      <c r="AG569" s="28"/>
      <c r="AH569" s="28"/>
      <c r="AI569" s="28"/>
      <c r="AJ569" s="28"/>
      <c r="AK569" s="28"/>
      <c r="AL569" s="28"/>
      <c r="AM569" s="28"/>
      <c r="AN569" s="28"/>
      <c r="AO569" s="28"/>
      <c r="AP569" s="28"/>
      <c r="AQ569" s="28"/>
      <c r="AR569" s="28"/>
      <c r="AS569" s="28"/>
      <c r="AT569" s="28"/>
      <c r="AU569" s="28"/>
      <c r="AV569" s="28"/>
      <c r="AW569" s="28"/>
      <c r="AX569" s="28"/>
      <c r="AY569" s="28"/>
      <c r="AZ569" s="28"/>
      <c r="BA569" s="28"/>
      <c r="BB569" s="28"/>
      <c r="BC569" s="28"/>
      <c r="BD569" s="28"/>
      <c r="BE569" s="28"/>
      <c r="BF569" s="28"/>
      <c r="BG569" s="28"/>
      <c r="BH569" s="28"/>
      <c r="BI569" s="28"/>
      <c r="BJ569" s="28"/>
      <c r="BK569" s="28"/>
      <c r="BL569" s="28"/>
      <c r="BM569" s="28"/>
      <c r="BN569" s="28"/>
      <c r="BO569" s="28"/>
      <c r="BP569" s="28"/>
      <c r="BQ569" s="28"/>
      <c r="BR569" s="28"/>
      <c r="BS569" s="28"/>
      <c r="BT569" s="28"/>
      <c r="BU569" s="28"/>
      <c r="BV569" s="28"/>
      <c r="BW569" s="28"/>
      <c r="BX569" s="28"/>
      <c r="BY569" s="28"/>
      <c r="BZ569" s="28"/>
      <c r="CA569" s="28"/>
      <c r="CB569" s="28"/>
      <c r="CC569" s="28"/>
      <c r="CD569" s="28"/>
      <c r="CE569" s="28"/>
      <c r="CF569" s="28"/>
    </row>
    <row r="570" spans="1:84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  <c r="Y570" s="28"/>
      <c r="Z570" s="28"/>
      <c r="AA570" s="28"/>
      <c r="AB570" s="28"/>
      <c r="AC570" s="28"/>
      <c r="AD570" s="28"/>
      <c r="AE570" s="28"/>
      <c r="AF570" s="28"/>
      <c r="AG570" s="28"/>
      <c r="AH570" s="28"/>
      <c r="AI570" s="28"/>
      <c r="AJ570" s="28"/>
      <c r="AK570" s="28"/>
      <c r="AL570" s="28"/>
      <c r="AM570" s="28"/>
      <c r="AN570" s="28"/>
      <c r="AO570" s="28"/>
      <c r="AP570" s="28"/>
      <c r="AQ570" s="28"/>
      <c r="AR570" s="28"/>
      <c r="AS570" s="28"/>
      <c r="AT570" s="28"/>
      <c r="AU570" s="28"/>
      <c r="AV570" s="28"/>
      <c r="AW570" s="28"/>
      <c r="AX570" s="28"/>
      <c r="AY570" s="28"/>
      <c r="AZ570" s="28"/>
      <c r="BA570" s="28"/>
      <c r="BB570" s="28"/>
      <c r="BC570" s="28"/>
      <c r="BD570" s="28"/>
      <c r="BE570" s="28"/>
      <c r="BF570" s="28"/>
      <c r="BG570" s="28"/>
      <c r="BH570" s="28"/>
      <c r="BI570" s="28"/>
      <c r="BJ570" s="28"/>
      <c r="BK570" s="28"/>
      <c r="BL570" s="28"/>
      <c r="BM570" s="28"/>
      <c r="BN570" s="28"/>
      <c r="BO570" s="28"/>
      <c r="BP570" s="28"/>
      <c r="BQ570" s="28"/>
      <c r="BR570" s="28"/>
      <c r="BS570" s="28"/>
      <c r="BT570" s="28"/>
      <c r="BU570" s="28"/>
      <c r="BV570" s="28"/>
      <c r="BW570" s="28"/>
      <c r="BX570" s="28"/>
      <c r="BY570" s="28"/>
      <c r="BZ570" s="28"/>
      <c r="CA570" s="28"/>
      <c r="CB570" s="28"/>
      <c r="CC570" s="28"/>
      <c r="CD570" s="28"/>
      <c r="CE570" s="28"/>
      <c r="CF570" s="28"/>
    </row>
    <row r="571" spans="1:84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  <c r="Y571" s="28"/>
      <c r="Z571" s="28"/>
      <c r="AA571" s="28"/>
      <c r="AB571" s="28"/>
      <c r="AC571" s="28"/>
      <c r="AD571" s="28"/>
      <c r="AE571" s="28"/>
      <c r="AF571" s="28"/>
      <c r="AG571" s="28"/>
      <c r="AH571" s="28"/>
      <c r="AI571" s="28"/>
      <c r="AJ571" s="28"/>
      <c r="AK571" s="28"/>
      <c r="AL571" s="28"/>
      <c r="AM571" s="28"/>
      <c r="AN571" s="28"/>
      <c r="AO571" s="28"/>
      <c r="AP571" s="28"/>
      <c r="AQ571" s="28"/>
      <c r="AR571" s="28"/>
      <c r="AS571" s="28"/>
      <c r="AT571" s="28"/>
      <c r="AU571" s="28"/>
      <c r="AV571" s="28"/>
      <c r="AW571" s="28"/>
      <c r="AX571" s="28"/>
      <c r="AY571" s="28"/>
      <c r="AZ571" s="28"/>
      <c r="BA571" s="28"/>
      <c r="BB571" s="28"/>
      <c r="BC571" s="28"/>
      <c r="BD571" s="28"/>
      <c r="BE571" s="28"/>
      <c r="BF571" s="28"/>
      <c r="BG571" s="28"/>
      <c r="BH571" s="28"/>
      <c r="BI571" s="28"/>
      <c r="BJ571" s="28"/>
      <c r="BK571" s="28"/>
      <c r="BL571" s="28"/>
      <c r="BM571" s="28"/>
      <c r="BN571" s="28"/>
      <c r="BO571" s="28"/>
      <c r="BP571" s="28"/>
      <c r="BQ571" s="28"/>
      <c r="BR571" s="28"/>
      <c r="BS571" s="28"/>
      <c r="BT571" s="28"/>
      <c r="BU571" s="28"/>
      <c r="BV571" s="28"/>
      <c r="BW571" s="28"/>
      <c r="BX571" s="28"/>
      <c r="BY571" s="28"/>
      <c r="BZ571" s="28"/>
      <c r="CA571" s="28"/>
      <c r="CB571" s="28"/>
      <c r="CC571" s="28"/>
      <c r="CD571" s="28"/>
      <c r="CE571" s="28"/>
      <c r="CF571" s="28"/>
    </row>
    <row r="572" spans="1:84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  <c r="Y572" s="28"/>
      <c r="Z572" s="28"/>
      <c r="AA572" s="28"/>
      <c r="AB572" s="28"/>
      <c r="AC572" s="28"/>
      <c r="AD572" s="28"/>
      <c r="AE572" s="28"/>
      <c r="AF572" s="28"/>
      <c r="AG572" s="28"/>
      <c r="AH572" s="28"/>
      <c r="AI572" s="28"/>
      <c r="AJ572" s="28"/>
      <c r="AK572" s="28"/>
      <c r="AL572" s="28"/>
      <c r="AM572" s="28"/>
      <c r="AN572" s="28"/>
      <c r="AO572" s="28"/>
      <c r="AP572" s="28"/>
      <c r="AQ572" s="28"/>
      <c r="AR572" s="28"/>
      <c r="AS572" s="28"/>
      <c r="AT572" s="28"/>
      <c r="AU572" s="28"/>
      <c r="AV572" s="28"/>
      <c r="AW572" s="28"/>
      <c r="AX572" s="28"/>
      <c r="AY572" s="28"/>
      <c r="AZ572" s="28"/>
      <c r="BA572" s="28"/>
      <c r="BB572" s="28"/>
      <c r="BC572" s="28"/>
      <c r="BD572" s="28"/>
      <c r="BE572" s="28"/>
      <c r="BF572" s="28"/>
      <c r="BG572" s="28"/>
      <c r="BH572" s="28"/>
      <c r="BI572" s="28"/>
      <c r="BJ572" s="28"/>
      <c r="BK572" s="28"/>
      <c r="BL572" s="28"/>
      <c r="BM572" s="28"/>
      <c r="BN572" s="28"/>
      <c r="BO572" s="28"/>
      <c r="BP572" s="28"/>
      <c r="BQ572" s="28"/>
      <c r="BR572" s="28"/>
      <c r="BS572" s="28"/>
      <c r="BT572" s="28"/>
      <c r="BU572" s="28"/>
      <c r="BV572" s="28"/>
      <c r="BW572" s="28"/>
      <c r="BX572" s="28"/>
      <c r="BY572" s="28"/>
      <c r="BZ572" s="28"/>
      <c r="CA572" s="28"/>
      <c r="CB572" s="28"/>
      <c r="CC572" s="28"/>
      <c r="CD572" s="28"/>
      <c r="CE572" s="28"/>
      <c r="CF572" s="28"/>
    </row>
    <row r="573" spans="1:84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  <c r="Y573" s="28"/>
      <c r="Z573" s="28"/>
      <c r="AA573" s="28"/>
      <c r="AB573" s="28"/>
      <c r="AC573" s="28"/>
      <c r="AD573" s="28"/>
      <c r="AE573" s="28"/>
      <c r="AF573" s="28"/>
      <c r="AG573" s="28"/>
      <c r="AH573" s="28"/>
      <c r="AI573" s="28"/>
      <c r="AJ573" s="28"/>
      <c r="AK573" s="28"/>
      <c r="AL573" s="28"/>
      <c r="AM573" s="28"/>
      <c r="AN573" s="28"/>
      <c r="AO573" s="28"/>
      <c r="AP573" s="28"/>
      <c r="AQ573" s="28"/>
      <c r="AR573" s="28"/>
      <c r="AS573" s="28"/>
      <c r="AT573" s="28"/>
      <c r="AU573" s="28"/>
      <c r="AV573" s="28"/>
      <c r="AW573" s="28"/>
      <c r="AX573" s="28"/>
      <c r="AY573" s="28"/>
      <c r="AZ573" s="28"/>
      <c r="BA573" s="28"/>
      <c r="BB573" s="28"/>
      <c r="BC573" s="28"/>
      <c r="BD573" s="28"/>
      <c r="BE573" s="28"/>
      <c r="BF573" s="28"/>
      <c r="BG573" s="28"/>
      <c r="BH573" s="28"/>
      <c r="BI573" s="28"/>
      <c r="BJ573" s="28"/>
      <c r="BK573" s="28"/>
      <c r="BL573" s="28"/>
      <c r="BM573" s="28"/>
      <c r="BN573" s="28"/>
      <c r="BO573" s="28"/>
      <c r="BP573" s="28"/>
      <c r="BQ573" s="28"/>
      <c r="BR573" s="28"/>
      <c r="BS573" s="28"/>
      <c r="BT573" s="28"/>
      <c r="BU573" s="28"/>
      <c r="BV573" s="28"/>
      <c r="BW573" s="28"/>
      <c r="BX573" s="28"/>
      <c r="BY573" s="28"/>
      <c r="BZ573" s="28"/>
      <c r="CA573" s="28"/>
      <c r="CB573" s="28"/>
      <c r="CC573" s="28"/>
      <c r="CD573" s="28"/>
      <c r="CE573" s="28"/>
      <c r="CF573" s="28"/>
    </row>
    <row r="574" spans="1:84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  <c r="Y574" s="28"/>
      <c r="Z574" s="28"/>
      <c r="AA574" s="28"/>
      <c r="AB574" s="28"/>
      <c r="AC574" s="28"/>
      <c r="AD574" s="28"/>
      <c r="AE574" s="28"/>
      <c r="AF574" s="28"/>
      <c r="AG574" s="28"/>
      <c r="AH574" s="28"/>
      <c r="AI574" s="28"/>
      <c r="AJ574" s="28"/>
      <c r="AK574" s="28"/>
      <c r="AL574" s="28"/>
      <c r="AM574" s="28"/>
      <c r="AN574" s="28"/>
      <c r="AO574" s="28"/>
      <c r="AP574" s="28"/>
      <c r="AQ574" s="28"/>
      <c r="AR574" s="28"/>
      <c r="AS574" s="28"/>
      <c r="AT574" s="28"/>
      <c r="AU574" s="28"/>
      <c r="AV574" s="28"/>
      <c r="AW574" s="28"/>
      <c r="AX574" s="28"/>
      <c r="AY574" s="28"/>
      <c r="AZ574" s="28"/>
      <c r="BA574" s="28"/>
      <c r="BB574" s="28"/>
      <c r="BC574" s="28"/>
      <c r="BD574" s="28"/>
      <c r="BE574" s="28"/>
      <c r="BF574" s="28"/>
      <c r="BG574" s="28"/>
      <c r="BH574" s="28"/>
      <c r="BI574" s="28"/>
      <c r="BJ574" s="28"/>
      <c r="BK574" s="28"/>
      <c r="BL574" s="28"/>
      <c r="BM574" s="28"/>
      <c r="BN574" s="28"/>
      <c r="BO574" s="28"/>
      <c r="BP574" s="28"/>
      <c r="BQ574" s="28"/>
      <c r="BR574" s="28"/>
      <c r="BS574" s="28"/>
      <c r="BT574" s="28"/>
      <c r="BU574" s="28"/>
      <c r="BV574" s="28"/>
      <c r="BW574" s="28"/>
      <c r="BX574" s="28"/>
      <c r="BY574" s="28"/>
      <c r="BZ574" s="28"/>
      <c r="CA574" s="28"/>
      <c r="CB574" s="28"/>
      <c r="CC574" s="28"/>
      <c r="CD574" s="28"/>
      <c r="CE574" s="28"/>
      <c r="CF574" s="28"/>
    </row>
    <row r="575" spans="1:84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  <c r="Y575" s="28"/>
      <c r="Z575" s="28"/>
      <c r="AA575" s="28"/>
      <c r="AB575" s="28"/>
      <c r="AC575" s="28"/>
      <c r="AD575" s="28"/>
      <c r="AE575" s="28"/>
      <c r="AF575" s="28"/>
      <c r="AG575" s="28"/>
      <c r="AH575" s="28"/>
      <c r="AI575" s="28"/>
      <c r="AJ575" s="28"/>
      <c r="AK575" s="28"/>
      <c r="AL575" s="28"/>
      <c r="AM575" s="28"/>
      <c r="AN575" s="28"/>
      <c r="AO575" s="28"/>
      <c r="AP575" s="28"/>
      <c r="AQ575" s="28"/>
      <c r="AR575" s="28"/>
      <c r="AS575" s="28"/>
      <c r="AT575" s="28"/>
      <c r="AU575" s="28"/>
      <c r="AV575" s="28"/>
      <c r="AW575" s="28"/>
      <c r="AX575" s="28"/>
      <c r="AY575" s="28"/>
      <c r="AZ575" s="28"/>
      <c r="BA575" s="28"/>
      <c r="BB575" s="28"/>
      <c r="BC575" s="28"/>
      <c r="BD575" s="28"/>
      <c r="BE575" s="28"/>
      <c r="BF575" s="28"/>
      <c r="BG575" s="28"/>
      <c r="BH575" s="28"/>
      <c r="BI575" s="28"/>
      <c r="BJ575" s="28"/>
      <c r="BK575" s="28"/>
      <c r="BL575" s="28"/>
      <c r="BM575" s="28"/>
      <c r="BN575" s="28"/>
      <c r="BO575" s="28"/>
      <c r="BP575" s="28"/>
      <c r="BQ575" s="28"/>
      <c r="BR575" s="28"/>
      <c r="BS575" s="28"/>
      <c r="BT575" s="28"/>
      <c r="BU575" s="28"/>
      <c r="BV575" s="28"/>
      <c r="BW575" s="28"/>
      <c r="BX575" s="28"/>
      <c r="BY575" s="28"/>
      <c r="BZ575" s="28"/>
      <c r="CA575" s="28"/>
      <c r="CB575" s="28"/>
      <c r="CC575" s="28"/>
      <c r="CD575" s="28"/>
      <c r="CE575" s="28"/>
      <c r="CF575" s="28"/>
    </row>
    <row r="576" spans="1:84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  <c r="Y576" s="28"/>
      <c r="Z576" s="28"/>
      <c r="AA576" s="28"/>
      <c r="AB576" s="28"/>
      <c r="AE576" s="28"/>
      <c r="AF576" s="28"/>
      <c r="AG576" s="28"/>
      <c r="AH576" s="28"/>
      <c r="AI576" s="28"/>
      <c r="AJ576" s="28"/>
      <c r="AK576" s="28"/>
      <c r="AL576" s="28"/>
      <c r="AM576" s="28"/>
      <c r="AN576" s="28"/>
      <c r="AO576" s="28"/>
      <c r="AP576" s="28"/>
      <c r="AQ576" s="28"/>
      <c r="AR576" s="28"/>
      <c r="AS576" s="28"/>
      <c r="AT576" s="28"/>
      <c r="AU576" s="28"/>
      <c r="AV576" s="28"/>
      <c r="AW576" s="28"/>
      <c r="AX576" s="28"/>
      <c r="AY576" s="28"/>
      <c r="AZ576" s="28"/>
      <c r="BA576" s="28"/>
      <c r="BB576" s="28"/>
      <c r="BC576" s="28"/>
      <c r="BD576" s="28"/>
      <c r="BE576" s="28"/>
      <c r="BF576" s="28"/>
      <c r="BG576" s="28"/>
      <c r="BH576" s="28"/>
      <c r="BI576" s="28"/>
      <c r="BJ576" s="28"/>
      <c r="BK576" s="28"/>
      <c r="BL576" s="28"/>
      <c r="BM576" s="28"/>
      <c r="BN576" s="28"/>
      <c r="BO576" s="28"/>
      <c r="BP576" s="28"/>
      <c r="BQ576" s="28"/>
      <c r="BR576" s="28"/>
      <c r="BS576" s="28"/>
      <c r="BT576" s="28"/>
      <c r="BU576" s="28"/>
      <c r="BV576" s="28"/>
      <c r="BW576" s="28"/>
      <c r="BX576" s="28"/>
      <c r="BY576" s="28"/>
      <c r="BZ576" s="28"/>
      <c r="CA576" s="28"/>
      <c r="CB576" s="28"/>
      <c r="CC576" s="28"/>
      <c r="CD576" s="28"/>
      <c r="CE576" s="28"/>
      <c r="CF576" s="28"/>
    </row>
    <row r="577" spans="1:84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  <c r="Y577" s="28"/>
      <c r="Z577" s="28"/>
      <c r="AA577" s="28"/>
      <c r="AB577" s="28"/>
      <c r="AE577" s="28"/>
      <c r="AF577" s="28"/>
      <c r="AG577" s="28"/>
      <c r="AH577" s="28"/>
      <c r="AI577" s="28"/>
      <c r="AJ577" s="28"/>
      <c r="AK577" s="28"/>
      <c r="AL577" s="28"/>
      <c r="AM577" s="28"/>
      <c r="AN577" s="28"/>
      <c r="AO577" s="28"/>
      <c r="AP577" s="28"/>
      <c r="AQ577" s="28"/>
      <c r="AR577" s="28"/>
      <c r="AS577" s="28"/>
      <c r="AT577" s="28"/>
      <c r="AU577" s="28"/>
      <c r="AV577" s="28"/>
      <c r="AW577" s="28"/>
      <c r="AX577" s="28"/>
      <c r="AY577" s="28"/>
      <c r="AZ577" s="28"/>
      <c r="BA577" s="28"/>
      <c r="BB577" s="28"/>
      <c r="BC577" s="28"/>
      <c r="BD577" s="28"/>
      <c r="BE577" s="28"/>
      <c r="BF577" s="28"/>
      <c r="BG577" s="28"/>
      <c r="BH577" s="28"/>
      <c r="BI577" s="28"/>
      <c r="BJ577" s="28"/>
      <c r="BK577" s="28"/>
      <c r="BL577" s="28"/>
      <c r="BM577" s="28"/>
      <c r="BN577" s="28"/>
      <c r="BO577" s="28"/>
      <c r="BP577" s="28"/>
      <c r="BQ577" s="28"/>
      <c r="BR577" s="28"/>
      <c r="BS577" s="28"/>
      <c r="BT577" s="28"/>
      <c r="BU577" s="28"/>
      <c r="BV577" s="28"/>
      <c r="BW577" s="28"/>
      <c r="BX577" s="28"/>
      <c r="BY577" s="28"/>
      <c r="BZ577" s="28"/>
      <c r="CA577" s="28"/>
      <c r="CB577" s="28"/>
      <c r="CC577" s="28"/>
      <c r="CD577" s="28"/>
      <c r="CE577" s="28"/>
      <c r="CF577" s="28"/>
    </row>
    <row r="578" spans="1:84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  <c r="Y578" s="28"/>
      <c r="Z578" s="28"/>
      <c r="AA578" s="28"/>
      <c r="AB578" s="28"/>
      <c r="AE578" s="28"/>
      <c r="AF578" s="28"/>
      <c r="AG578" s="28"/>
      <c r="AH578" s="28"/>
      <c r="AI578" s="28"/>
      <c r="AJ578" s="28"/>
      <c r="AK578" s="28"/>
      <c r="AL578" s="28"/>
      <c r="AM578" s="28"/>
      <c r="AN578" s="28"/>
      <c r="AO578" s="28"/>
      <c r="AP578" s="28"/>
      <c r="AQ578" s="28"/>
      <c r="AR578" s="28"/>
      <c r="AS578" s="28"/>
      <c r="AT578" s="28"/>
      <c r="AU578" s="28"/>
      <c r="AV578" s="28"/>
      <c r="AW578" s="28"/>
      <c r="AX578" s="28"/>
      <c r="AY578" s="28"/>
      <c r="AZ578" s="28"/>
      <c r="BA578" s="28"/>
      <c r="BB578" s="28"/>
      <c r="BC578" s="28"/>
      <c r="BD578" s="28"/>
      <c r="BE578" s="28"/>
      <c r="BF578" s="28"/>
      <c r="BG578" s="28"/>
      <c r="BH578" s="28"/>
      <c r="BI578" s="28"/>
      <c r="BJ578" s="28"/>
      <c r="BK578" s="28"/>
      <c r="BL578" s="28"/>
      <c r="BM578" s="28"/>
      <c r="BN578" s="28"/>
      <c r="BO578" s="28"/>
      <c r="BP578" s="28"/>
      <c r="BQ578" s="28"/>
      <c r="BR578" s="28"/>
      <c r="BS578" s="28"/>
      <c r="BT578" s="28"/>
      <c r="BU578" s="28"/>
      <c r="BV578" s="28"/>
      <c r="BW578" s="28"/>
      <c r="BX578" s="28"/>
      <c r="BY578" s="28"/>
      <c r="BZ578" s="28"/>
      <c r="CA578" s="28"/>
      <c r="CB578" s="28"/>
      <c r="CC578" s="28"/>
      <c r="CD578" s="28"/>
      <c r="CE578" s="28"/>
      <c r="CF578" s="28"/>
    </row>
    <row r="579" spans="1:84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  <c r="Y579" s="28"/>
      <c r="Z579" s="28"/>
      <c r="AA579" s="28"/>
      <c r="AB579" s="28"/>
      <c r="AE579" s="28"/>
      <c r="AF579" s="28"/>
      <c r="AG579" s="28"/>
      <c r="AH579" s="28"/>
      <c r="AI579" s="28"/>
      <c r="AJ579" s="28"/>
      <c r="AK579" s="28"/>
      <c r="AL579" s="28"/>
      <c r="AM579" s="28"/>
      <c r="AN579" s="28"/>
      <c r="AO579" s="28"/>
      <c r="AP579" s="28"/>
      <c r="AQ579" s="28"/>
      <c r="AR579" s="28"/>
      <c r="AS579" s="28"/>
      <c r="AT579" s="28"/>
      <c r="AU579" s="28"/>
      <c r="AV579" s="28"/>
      <c r="AW579" s="28"/>
      <c r="AX579" s="28"/>
      <c r="AY579" s="28"/>
      <c r="AZ579" s="28"/>
      <c r="BA579" s="28"/>
      <c r="BB579" s="28"/>
      <c r="BC579" s="28"/>
      <c r="BD579" s="28"/>
      <c r="BE579" s="28"/>
      <c r="BF579" s="28"/>
      <c r="BG579" s="28"/>
      <c r="BH579" s="28"/>
      <c r="BI579" s="28"/>
      <c r="BJ579" s="28"/>
      <c r="BK579" s="28"/>
      <c r="BL579" s="28"/>
      <c r="BM579" s="28"/>
      <c r="BN579" s="28"/>
      <c r="BO579" s="28"/>
      <c r="BP579" s="28"/>
      <c r="BQ579" s="28"/>
      <c r="BR579" s="28"/>
      <c r="BS579" s="28"/>
      <c r="BT579" s="28"/>
      <c r="BU579" s="28"/>
      <c r="BV579" s="28"/>
      <c r="BW579" s="28"/>
      <c r="BX579" s="28"/>
      <c r="BY579" s="28"/>
      <c r="BZ579" s="28"/>
      <c r="CA579" s="28"/>
      <c r="CB579" s="28"/>
      <c r="CC579" s="28"/>
      <c r="CD579" s="28"/>
      <c r="CE579" s="28"/>
      <c r="CF579" s="28"/>
    </row>
    <row r="580" spans="1:84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  <c r="Y580" s="28"/>
      <c r="Z580" s="28"/>
      <c r="AA580" s="28"/>
      <c r="AB580" s="28"/>
      <c r="AE580" s="28"/>
      <c r="AF580" s="28"/>
      <c r="AG580" s="28"/>
      <c r="AH580" s="28"/>
      <c r="AI580" s="28"/>
      <c r="AJ580" s="28"/>
      <c r="AK580" s="28"/>
      <c r="AL580" s="28"/>
      <c r="AM580" s="28"/>
      <c r="AN580" s="28"/>
      <c r="AO580" s="28"/>
      <c r="AP580" s="28"/>
      <c r="AQ580" s="28"/>
      <c r="AR580" s="28"/>
      <c r="AS580" s="28"/>
      <c r="AT580" s="28"/>
      <c r="AU580" s="28"/>
      <c r="AV580" s="28"/>
      <c r="AW580" s="28"/>
      <c r="AX580" s="28"/>
      <c r="AY580" s="28"/>
      <c r="AZ580" s="28"/>
      <c r="BA580" s="28"/>
      <c r="BB580" s="28"/>
      <c r="BC580" s="28"/>
      <c r="BD580" s="28"/>
      <c r="BE580" s="28"/>
      <c r="BF580" s="28"/>
      <c r="BG580" s="28"/>
      <c r="BH580" s="28"/>
      <c r="BI580" s="28"/>
      <c r="BJ580" s="28"/>
      <c r="BK580" s="28"/>
      <c r="BL580" s="28"/>
      <c r="BM580" s="28"/>
      <c r="BN580" s="28"/>
      <c r="BO580" s="28"/>
      <c r="BP580" s="28"/>
      <c r="BQ580" s="28"/>
      <c r="BR580" s="28"/>
      <c r="BS580" s="28"/>
      <c r="BT580" s="28"/>
      <c r="BU580" s="28"/>
      <c r="BV580" s="28"/>
      <c r="BW580" s="28"/>
      <c r="BX580" s="28"/>
      <c r="BY580" s="28"/>
      <c r="BZ580" s="28"/>
      <c r="CA580" s="28"/>
      <c r="CB580" s="28"/>
      <c r="CC580" s="28"/>
      <c r="CD580" s="28"/>
      <c r="CE580" s="28"/>
      <c r="CF580" s="28"/>
    </row>
    <row r="581" spans="1:84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  <c r="Y581" s="28"/>
      <c r="Z581" s="28"/>
      <c r="AA581" s="28"/>
      <c r="AB581" s="28"/>
      <c r="AE581" s="28"/>
      <c r="AF581" s="28"/>
      <c r="AG581" s="28"/>
      <c r="AH581" s="28"/>
      <c r="AI581" s="28"/>
      <c r="AJ581" s="28"/>
      <c r="AK581" s="28"/>
      <c r="AL581" s="28"/>
      <c r="AM581" s="28"/>
      <c r="AN581" s="28"/>
      <c r="AO581" s="28"/>
      <c r="AP581" s="28"/>
      <c r="AQ581" s="28"/>
      <c r="AR581" s="28"/>
      <c r="AS581" s="28"/>
      <c r="AT581" s="28"/>
      <c r="AU581" s="28"/>
      <c r="AV581" s="28"/>
      <c r="AW581" s="28"/>
      <c r="AX581" s="28"/>
      <c r="AY581" s="28"/>
      <c r="AZ581" s="28"/>
      <c r="BA581" s="28"/>
      <c r="BB581" s="28"/>
      <c r="BC581" s="28"/>
      <c r="BD581" s="28"/>
      <c r="BE581" s="28"/>
      <c r="BF581" s="28"/>
      <c r="BG581" s="28"/>
      <c r="BH581" s="28"/>
      <c r="BI581" s="28"/>
      <c r="BJ581" s="28"/>
      <c r="BK581" s="28"/>
      <c r="BL581" s="28"/>
      <c r="BM581" s="28"/>
      <c r="BN581" s="28"/>
      <c r="BO581" s="28"/>
      <c r="BP581" s="28"/>
      <c r="BQ581" s="28"/>
      <c r="BR581" s="28"/>
      <c r="BS581" s="28"/>
      <c r="BT581" s="28"/>
      <c r="BU581" s="28"/>
      <c r="BV581" s="28"/>
      <c r="BW581" s="28"/>
      <c r="BX581" s="28"/>
      <c r="BY581" s="28"/>
      <c r="BZ581" s="28"/>
      <c r="CA581" s="28"/>
      <c r="CB581" s="28"/>
      <c r="CC581" s="28"/>
      <c r="CD581" s="28"/>
      <c r="CE581" s="28"/>
      <c r="CF581" s="28"/>
    </row>
    <row r="582" spans="1:84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  <c r="Y582" s="28"/>
      <c r="Z582" s="28"/>
      <c r="AA582" s="28"/>
      <c r="AB582" s="28"/>
      <c r="AE582" s="28"/>
      <c r="AF582" s="28"/>
      <c r="AG582" s="28"/>
      <c r="AH582" s="28"/>
      <c r="AI582" s="28"/>
      <c r="AJ582" s="28"/>
      <c r="AK582" s="28"/>
      <c r="AL582" s="28"/>
      <c r="AM582" s="28"/>
      <c r="AN582" s="28"/>
      <c r="AO582" s="28"/>
      <c r="AP582" s="28"/>
      <c r="AQ582" s="28"/>
      <c r="AR582" s="28"/>
      <c r="AV582" s="28"/>
      <c r="AW582" s="28"/>
      <c r="AX582" s="28"/>
      <c r="AY582" s="28"/>
      <c r="AZ582" s="28"/>
      <c r="BA582" s="28"/>
      <c r="BB582" s="28"/>
      <c r="BC582" s="28"/>
      <c r="BD582" s="28"/>
      <c r="BE582" s="28"/>
      <c r="BF582" s="28"/>
      <c r="BG582" s="28"/>
      <c r="BH582" s="28"/>
      <c r="BI582" s="28"/>
      <c r="BJ582" s="28"/>
      <c r="BK582" s="28"/>
      <c r="BL582" s="28"/>
      <c r="BM582" s="28"/>
      <c r="BN582" s="28"/>
      <c r="BO582" s="28"/>
      <c r="BP582" s="28"/>
      <c r="BQ582" s="28"/>
      <c r="BR582" s="28"/>
      <c r="BS582" s="28"/>
      <c r="BT582" s="28"/>
      <c r="BU582" s="28"/>
      <c r="BV582" s="28"/>
      <c r="BW582" s="28"/>
      <c r="BX582" s="28"/>
      <c r="BY582" s="28"/>
      <c r="BZ582" s="28"/>
      <c r="CA582" s="28"/>
      <c r="CB582" s="28"/>
      <c r="CC582" s="28"/>
      <c r="CD582" s="28"/>
      <c r="CE582" s="28"/>
      <c r="CF582" s="28"/>
    </row>
    <row r="583" spans="1:84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AE583" s="28"/>
      <c r="AF583" s="28"/>
      <c r="AG583" s="28"/>
      <c r="AH583" s="28"/>
      <c r="AI583" s="28"/>
      <c r="AJ583" s="28"/>
      <c r="AK583" s="28"/>
      <c r="AL583" s="28"/>
      <c r="AM583" s="28"/>
      <c r="AN583" s="28"/>
      <c r="AO583" s="28"/>
      <c r="AP583" s="28"/>
      <c r="AQ583" s="28"/>
      <c r="AV583" s="28"/>
      <c r="AW583" s="28"/>
      <c r="AX583" s="28"/>
      <c r="AY583" s="28"/>
      <c r="AZ583" s="28"/>
      <c r="BA583" s="28"/>
      <c r="BB583" s="28"/>
      <c r="BC583" s="28"/>
      <c r="BD583" s="28"/>
      <c r="BE583" s="28"/>
      <c r="BF583" s="28"/>
      <c r="BG583" s="28"/>
      <c r="BH583" s="28"/>
      <c r="BI583" s="28"/>
      <c r="BJ583" s="28"/>
      <c r="BK583" s="28"/>
      <c r="BL583" s="28"/>
      <c r="BM583" s="28"/>
      <c r="BN583" s="28"/>
      <c r="BO583" s="28"/>
      <c r="BP583" s="28"/>
      <c r="BQ583" s="28"/>
      <c r="BR583" s="28"/>
      <c r="BS583" s="28"/>
      <c r="BT583" s="28"/>
      <c r="BU583" s="28"/>
      <c r="BV583" s="28"/>
      <c r="BW583" s="28"/>
      <c r="BX583" s="28"/>
      <c r="BY583" s="28"/>
      <c r="BZ583" s="28"/>
      <c r="CA583" s="28"/>
      <c r="CB583" s="28"/>
      <c r="CC583" s="28"/>
      <c r="CD583" s="28"/>
      <c r="CE583" s="28"/>
      <c r="CF583" s="28"/>
    </row>
  </sheetData>
  <sortState ref="Q128:T132">
    <sortCondition ref="R132"/>
  </sortState>
  <mergeCells count="89">
    <mergeCell ref="AZ95:BA95"/>
    <mergeCell ref="AT137:AU137"/>
    <mergeCell ref="AT143:AU143"/>
    <mergeCell ref="AZ89:BA89"/>
    <mergeCell ref="M170:N170"/>
    <mergeCell ref="O170:O171"/>
    <mergeCell ref="H170:H171"/>
    <mergeCell ref="I170:I171"/>
    <mergeCell ref="J170:J171"/>
    <mergeCell ref="K170:K171"/>
    <mergeCell ref="L170:L171"/>
    <mergeCell ref="M147:N147"/>
    <mergeCell ref="O147:O148"/>
    <mergeCell ref="A159:A160"/>
    <mergeCell ref="B159:E159"/>
    <mergeCell ref="F159:F160"/>
    <mergeCell ref="G159:G160"/>
    <mergeCell ref="H147:H148"/>
    <mergeCell ref="I147:I148"/>
    <mergeCell ref="J147:J148"/>
    <mergeCell ref="K147:K148"/>
    <mergeCell ref="L147:L148"/>
    <mergeCell ref="M123:N123"/>
    <mergeCell ref="O123:O124"/>
    <mergeCell ref="A136:A137"/>
    <mergeCell ref="B136:E136"/>
    <mergeCell ref="F136:F137"/>
    <mergeCell ref="G136:G137"/>
    <mergeCell ref="H123:H124"/>
    <mergeCell ref="I123:I124"/>
    <mergeCell ref="J123:J124"/>
    <mergeCell ref="K123:K124"/>
    <mergeCell ref="L123:L124"/>
    <mergeCell ref="M99:N99"/>
    <mergeCell ref="O99:O100"/>
    <mergeCell ref="A112:A113"/>
    <mergeCell ref="B112:E112"/>
    <mergeCell ref="F112:F113"/>
    <mergeCell ref="G112:G113"/>
    <mergeCell ref="H99:H100"/>
    <mergeCell ref="I99:I100"/>
    <mergeCell ref="J99:J100"/>
    <mergeCell ref="K99:K100"/>
    <mergeCell ref="L99:L100"/>
    <mergeCell ref="W6:AB10"/>
    <mergeCell ref="W37:AB41"/>
    <mergeCell ref="W66:AB70"/>
    <mergeCell ref="Q74:Q75"/>
    <mergeCell ref="R74:R75"/>
    <mergeCell ref="Q45:Q46"/>
    <mergeCell ref="R45:R46"/>
    <mergeCell ref="O45:P45"/>
    <mergeCell ref="A88:A89"/>
    <mergeCell ref="B88:E88"/>
    <mergeCell ref="F88:F89"/>
    <mergeCell ref="G88:G89"/>
    <mergeCell ref="A59:E60"/>
    <mergeCell ref="F59:F60"/>
    <mergeCell ref="J74:J75"/>
    <mergeCell ref="K74:K75"/>
    <mergeCell ref="L74:L75"/>
    <mergeCell ref="J45:J46"/>
    <mergeCell ref="K45:K46"/>
    <mergeCell ref="L45:L46"/>
    <mergeCell ref="M45:M46"/>
    <mergeCell ref="N45:N46"/>
    <mergeCell ref="W89:AD89"/>
    <mergeCell ref="A1:E2"/>
    <mergeCell ref="F1:F2"/>
    <mergeCell ref="J16:J17"/>
    <mergeCell ref="K16:K17"/>
    <mergeCell ref="L16:L17"/>
    <mergeCell ref="N16:N17"/>
    <mergeCell ref="O16:P16"/>
    <mergeCell ref="Q16:Q17"/>
    <mergeCell ref="R16:R17"/>
    <mergeCell ref="A30:E31"/>
    <mergeCell ref="F30:F31"/>
    <mergeCell ref="M16:M17"/>
    <mergeCell ref="M74:M75"/>
    <mergeCell ref="N74:N75"/>
    <mergeCell ref="O74:P74"/>
    <mergeCell ref="AN161:AO161"/>
    <mergeCell ref="AR161:AT161"/>
    <mergeCell ref="AS162:AT162"/>
    <mergeCell ref="AS168:AT168"/>
    <mergeCell ref="AS89:AT89"/>
    <mergeCell ref="AN112:AO112"/>
    <mergeCell ref="AN137:AO137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S176"/>
  <sheetViews>
    <sheetView topLeftCell="F75" zoomScale="82" zoomScaleNormal="82" workbookViewId="0">
      <selection activeCell="W33" sqref="W33"/>
    </sheetView>
  </sheetViews>
  <sheetFormatPr defaultRowHeight="15"/>
  <cols>
    <col min="1" max="1" width="15.42578125" customWidth="1"/>
    <col min="7" max="7" width="13" customWidth="1"/>
    <col min="8" max="8" width="15.5703125" customWidth="1"/>
    <col min="10" max="14" width="10.7109375" customWidth="1"/>
    <col min="17" max="20" width="14.5703125" style="37" customWidth="1"/>
    <col min="22" max="22" width="9.140625" customWidth="1"/>
    <col min="24" max="24" width="14.42578125" customWidth="1"/>
    <col min="26" max="26" width="4.140625" customWidth="1"/>
    <col min="28" max="28" width="4.85546875" customWidth="1"/>
    <col min="29" max="29" width="9" customWidth="1"/>
    <col min="30" max="31" width="9.140625" hidden="1" customWidth="1"/>
    <col min="32" max="32" width="4.28515625" customWidth="1"/>
    <col min="34" max="34" width="4.140625" customWidth="1"/>
    <col min="36" max="36" width="4.28515625" customWidth="1"/>
  </cols>
  <sheetData>
    <row r="1" spans="1:45" ht="15.75">
      <c r="A1" s="106" t="s">
        <v>21</v>
      </c>
      <c r="B1" s="108" t="s">
        <v>22</v>
      </c>
      <c r="C1" s="94"/>
      <c r="D1" s="94"/>
      <c r="E1" s="109"/>
      <c r="F1" s="106" t="s">
        <v>3</v>
      </c>
      <c r="G1" s="106" t="s">
        <v>20</v>
      </c>
      <c r="X1" s="94" t="s">
        <v>54</v>
      </c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</row>
    <row r="2" spans="1:45" ht="15.75">
      <c r="A2" s="107"/>
      <c r="B2" s="14" t="s">
        <v>0</v>
      </c>
      <c r="C2" s="14" t="s">
        <v>1</v>
      </c>
      <c r="D2" s="14" t="s">
        <v>2</v>
      </c>
      <c r="E2" s="14" t="s">
        <v>12</v>
      </c>
      <c r="F2" s="107"/>
      <c r="G2" s="107"/>
      <c r="I2" s="36" t="s">
        <v>4</v>
      </c>
      <c r="J2" s="36">
        <f>(F8^2)/(B11*B12)</f>
        <v>1750.3204999999998</v>
      </c>
      <c r="N2" t="s">
        <v>36</v>
      </c>
      <c r="X2" s="72" t="s">
        <v>21</v>
      </c>
      <c r="Y2" s="114" t="s">
        <v>37</v>
      </c>
      <c r="Z2" s="114"/>
      <c r="AA2" s="112" t="s">
        <v>36</v>
      </c>
      <c r="AB2" s="112"/>
      <c r="AC2" s="112" t="s">
        <v>13</v>
      </c>
      <c r="AD2" s="112"/>
      <c r="AE2" s="112"/>
      <c r="AF2" s="112"/>
      <c r="AG2" s="112" t="s">
        <v>14</v>
      </c>
      <c r="AH2" s="112"/>
      <c r="AI2" s="112" t="s">
        <v>42</v>
      </c>
      <c r="AJ2" s="112"/>
    </row>
    <row r="3" spans="1:45" ht="15.75">
      <c r="A3" s="14" t="s">
        <v>15</v>
      </c>
      <c r="B3" s="14">
        <v>5.6</v>
      </c>
      <c r="C3" s="14">
        <v>4.9000000000000004</v>
      </c>
      <c r="D3" s="14">
        <v>6</v>
      </c>
      <c r="E3" s="14">
        <v>7</v>
      </c>
      <c r="F3" s="14">
        <f>SUM(B3:E3)</f>
        <v>23.5</v>
      </c>
      <c r="G3" s="14">
        <f>AVERAGE(B3:E3)</f>
        <v>5.875</v>
      </c>
      <c r="I3" s="36" t="s">
        <v>5</v>
      </c>
      <c r="J3" s="36">
        <f>SUMSQ(B3:E7)-J2</f>
        <v>177.96950000000038</v>
      </c>
      <c r="X3" s="12" t="s">
        <v>15</v>
      </c>
      <c r="Y3" s="11">
        <v>4.1999999999999993</v>
      </c>
      <c r="Z3" s="11" t="s">
        <v>34</v>
      </c>
      <c r="AA3" s="11">
        <v>5.875</v>
      </c>
      <c r="AB3" s="11" t="s">
        <v>34</v>
      </c>
      <c r="AC3" s="12">
        <v>14.850000000000001</v>
      </c>
      <c r="AD3" s="11"/>
      <c r="AE3" s="11"/>
      <c r="AF3" s="11" t="s">
        <v>35</v>
      </c>
      <c r="AG3" s="12">
        <v>16.774999999999999</v>
      </c>
      <c r="AH3" s="11" t="s">
        <v>35</v>
      </c>
      <c r="AI3" s="11">
        <v>22.950000000000003</v>
      </c>
      <c r="AJ3" s="12" t="s">
        <v>53</v>
      </c>
      <c r="AM3" s="52"/>
      <c r="AN3" s="52"/>
      <c r="AO3" s="52"/>
      <c r="AP3" s="52"/>
      <c r="AQ3" s="52"/>
      <c r="AR3" s="52"/>
      <c r="AS3" s="52"/>
    </row>
    <row r="4" spans="1:45" ht="15.75">
      <c r="A4" s="14" t="s">
        <v>16</v>
      </c>
      <c r="B4" s="14">
        <v>9.6</v>
      </c>
      <c r="C4" s="14">
        <v>5.7</v>
      </c>
      <c r="D4" s="14">
        <v>11</v>
      </c>
      <c r="E4" s="14">
        <v>4.3</v>
      </c>
      <c r="F4" s="14">
        <f t="shared" ref="F4" si="0">SUM(B4:E4)</f>
        <v>30.6</v>
      </c>
      <c r="G4" s="14">
        <f t="shared" ref="G4:G7" si="1">AVERAGE(B4:E4)</f>
        <v>7.65</v>
      </c>
      <c r="I4" s="36" t="s">
        <v>6</v>
      </c>
      <c r="J4" s="36">
        <f>(SUMSQ(B8:E8)/B11)-J2</f>
        <v>14.125500000000102</v>
      </c>
      <c r="X4" s="57" t="s">
        <v>16</v>
      </c>
      <c r="Y4" s="58">
        <v>5.1749999999999998</v>
      </c>
      <c r="Z4" s="58" t="s">
        <v>34</v>
      </c>
      <c r="AA4" s="58">
        <v>7.65</v>
      </c>
      <c r="AB4" s="58" t="s">
        <v>34</v>
      </c>
      <c r="AC4" s="57">
        <v>9.65</v>
      </c>
      <c r="AD4" s="58"/>
      <c r="AE4" s="58"/>
      <c r="AF4" s="58" t="s">
        <v>34</v>
      </c>
      <c r="AG4" s="57">
        <v>10.45</v>
      </c>
      <c r="AH4" s="58" t="s">
        <v>34</v>
      </c>
      <c r="AI4" s="58">
        <v>15.9</v>
      </c>
      <c r="AJ4" s="57" t="s">
        <v>34</v>
      </c>
      <c r="AM4" s="52"/>
      <c r="AN4" s="52"/>
      <c r="AO4" s="52"/>
      <c r="AP4" s="52"/>
      <c r="AQ4" s="52"/>
      <c r="AR4" s="52"/>
      <c r="AS4" s="52"/>
    </row>
    <row r="5" spans="1:45" ht="15.75">
      <c r="A5" s="14" t="s">
        <v>17</v>
      </c>
      <c r="B5" s="14">
        <v>13.5</v>
      </c>
      <c r="C5" s="14">
        <v>13</v>
      </c>
      <c r="D5" s="14">
        <v>9</v>
      </c>
      <c r="E5" s="14">
        <v>7</v>
      </c>
      <c r="F5" s="14">
        <f>SUM(B5:E5)</f>
        <v>42.5</v>
      </c>
      <c r="G5" s="14">
        <f t="shared" si="1"/>
        <v>10.625</v>
      </c>
      <c r="I5" s="36" t="s">
        <v>23</v>
      </c>
      <c r="J5" s="36">
        <f>(SUMSQ(F3:F7)/B12)-J2</f>
        <v>97.23700000000008</v>
      </c>
      <c r="X5" s="57" t="s">
        <v>17</v>
      </c>
      <c r="Y5" s="58">
        <v>7.4749999999999996</v>
      </c>
      <c r="Z5" s="58" t="s">
        <v>35</v>
      </c>
      <c r="AA5" s="58">
        <v>10.625</v>
      </c>
      <c r="AB5" s="58" t="s">
        <v>35</v>
      </c>
      <c r="AC5" s="57">
        <v>16.125</v>
      </c>
      <c r="AD5" s="58"/>
      <c r="AE5" s="58"/>
      <c r="AF5" s="58" t="s">
        <v>35</v>
      </c>
      <c r="AG5" s="57">
        <v>17.975000000000001</v>
      </c>
      <c r="AH5" s="58" t="s">
        <v>35</v>
      </c>
      <c r="AI5" s="58">
        <v>26.075000000000003</v>
      </c>
      <c r="AJ5" s="57" t="s">
        <v>52</v>
      </c>
      <c r="AM5" s="52"/>
      <c r="AN5" s="52"/>
      <c r="AO5" s="52"/>
      <c r="AP5" s="52"/>
      <c r="AQ5" s="52"/>
      <c r="AR5" s="52"/>
      <c r="AS5" s="52"/>
    </row>
    <row r="6" spans="1:45" ht="15.75">
      <c r="A6" s="14" t="s">
        <v>18</v>
      </c>
      <c r="B6" s="14">
        <v>10</v>
      </c>
      <c r="C6" s="14">
        <v>13</v>
      </c>
      <c r="D6" s="14">
        <v>11.5</v>
      </c>
      <c r="E6" s="14">
        <v>10.4</v>
      </c>
      <c r="F6" s="14">
        <f>SUM(B6:E6)</f>
        <v>44.9</v>
      </c>
      <c r="G6" s="14">
        <f>AVERAGE(B6:E6)</f>
        <v>11.225</v>
      </c>
      <c r="I6" s="36" t="s">
        <v>7</v>
      </c>
      <c r="J6" s="36">
        <f>J3-J4-J5</f>
        <v>66.607000000000198</v>
      </c>
      <c r="X6" s="57" t="s">
        <v>18</v>
      </c>
      <c r="Y6" s="58">
        <v>7.4749999999999996</v>
      </c>
      <c r="Z6" s="58" t="s">
        <v>35</v>
      </c>
      <c r="AA6" s="58">
        <v>11.225</v>
      </c>
      <c r="AB6" s="58" t="s">
        <v>35</v>
      </c>
      <c r="AC6" s="57">
        <v>15.2</v>
      </c>
      <c r="AD6" s="58"/>
      <c r="AE6" s="58"/>
      <c r="AF6" s="58" t="s">
        <v>35</v>
      </c>
      <c r="AG6" s="57">
        <v>17.625</v>
      </c>
      <c r="AH6" s="58" t="s">
        <v>35</v>
      </c>
      <c r="AI6" s="58">
        <v>20.75</v>
      </c>
      <c r="AJ6" s="57" t="s">
        <v>35</v>
      </c>
      <c r="AM6" s="52"/>
      <c r="AN6" s="52"/>
      <c r="AO6" s="52"/>
      <c r="AP6" s="52"/>
      <c r="AQ6" s="52"/>
      <c r="AR6" s="52"/>
      <c r="AS6" s="52"/>
    </row>
    <row r="7" spans="1:45" ht="15.75">
      <c r="A7" s="14" t="s">
        <v>19</v>
      </c>
      <c r="B7" s="14">
        <v>10.4</v>
      </c>
      <c r="C7" s="14">
        <v>14.4</v>
      </c>
      <c r="D7" s="14">
        <v>9.6</v>
      </c>
      <c r="E7" s="14">
        <v>11.2</v>
      </c>
      <c r="F7" s="14">
        <f>SUM(B7:E7)</f>
        <v>45.599999999999994</v>
      </c>
      <c r="G7" s="14">
        <f t="shared" si="1"/>
        <v>11.399999999999999</v>
      </c>
      <c r="X7" s="70" t="s">
        <v>19</v>
      </c>
      <c r="Y7" s="73">
        <v>9.2750000000000004</v>
      </c>
      <c r="Z7" s="73" t="s">
        <v>35</v>
      </c>
      <c r="AA7" s="73">
        <v>11.399999999999999</v>
      </c>
      <c r="AB7" s="73" t="s">
        <v>35</v>
      </c>
      <c r="AC7" s="70">
        <v>15.324999999999999</v>
      </c>
      <c r="AD7" s="73"/>
      <c r="AE7" s="73"/>
      <c r="AF7" s="73" t="s">
        <v>35</v>
      </c>
      <c r="AG7" s="70">
        <v>17.774999999999999</v>
      </c>
      <c r="AH7" s="73" t="s">
        <v>35</v>
      </c>
      <c r="AI7" s="73">
        <v>23.675000000000001</v>
      </c>
      <c r="AJ7" s="70" t="s">
        <v>53</v>
      </c>
      <c r="AM7" s="52"/>
      <c r="AN7" s="52"/>
      <c r="AO7" s="52"/>
      <c r="AP7" s="52"/>
      <c r="AQ7" s="52"/>
      <c r="AR7" s="52"/>
      <c r="AS7" s="52"/>
    </row>
    <row r="8" spans="1:45" ht="15.75">
      <c r="A8" s="14" t="s">
        <v>3</v>
      </c>
      <c r="B8" s="14">
        <f>SUM(B3:B7)</f>
        <v>49.1</v>
      </c>
      <c r="C8" s="14">
        <f t="shared" ref="C8:D8" si="2">SUM(C3:C7)</f>
        <v>51</v>
      </c>
      <c r="D8" s="14">
        <f t="shared" si="2"/>
        <v>47.1</v>
      </c>
      <c r="E8" s="14">
        <f>SUM(E3:E7)</f>
        <v>39.900000000000006</v>
      </c>
      <c r="F8" s="34">
        <f>SUM(F3:F7)</f>
        <v>187.1</v>
      </c>
      <c r="G8" s="25"/>
      <c r="X8" s="68" t="s">
        <v>31</v>
      </c>
      <c r="Y8" s="113">
        <v>2.0892953263800047</v>
      </c>
      <c r="Z8" s="113"/>
      <c r="AA8" s="113">
        <v>2.3759147718124662</v>
      </c>
      <c r="AB8" s="113"/>
      <c r="AC8" s="113">
        <v>2.7190132579822959</v>
      </c>
      <c r="AD8" s="113"/>
      <c r="AE8" s="113"/>
      <c r="AF8" s="113"/>
      <c r="AG8" s="113">
        <v>2.7477709365956802</v>
      </c>
      <c r="AH8" s="113"/>
      <c r="AI8" s="113">
        <v>3.4034442405819028</v>
      </c>
      <c r="AJ8" s="113"/>
      <c r="AM8" s="52"/>
      <c r="AN8" s="52"/>
      <c r="AO8" s="52"/>
      <c r="AP8" s="52"/>
      <c r="AQ8" s="52"/>
      <c r="AR8" s="52"/>
      <c r="AS8" s="52"/>
    </row>
    <row r="9" spans="1:45" ht="15" customHeight="1">
      <c r="AM9" s="52"/>
      <c r="AN9" s="52"/>
      <c r="AO9" s="52"/>
      <c r="AP9" s="52"/>
      <c r="AQ9" s="52"/>
      <c r="AR9" s="52"/>
      <c r="AS9" s="52"/>
    </row>
    <row r="11" spans="1:45" ht="15.75">
      <c r="A11" s="22" t="s">
        <v>21</v>
      </c>
      <c r="B11">
        <v>5</v>
      </c>
    </row>
    <row r="12" spans="1:45" ht="15.75">
      <c r="A12" s="22" t="s">
        <v>22</v>
      </c>
      <c r="B12">
        <v>4</v>
      </c>
      <c r="H12" s="106" t="s">
        <v>8</v>
      </c>
      <c r="I12" s="106" t="s">
        <v>9</v>
      </c>
      <c r="J12" s="106" t="s">
        <v>10</v>
      </c>
      <c r="K12" s="106" t="s">
        <v>11</v>
      </c>
      <c r="L12" s="106" t="s">
        <v>24</v>
      </c>
      <c r="M12" s="108" t="s">
        <v>25</v>
      </c>
      <c r="N12" s="109"/>
      <c r="O12" s="106" t="s">
        <v>26</v>
      </c>
    </row>
    <row r="13" spans="1:45" ht="15.75">
      <c r="H13" s="107"/>
      <c r="I13" s="107"/>
      <c r="J13" s="107"/>
      <c r="K13" s="107"/>
      <c r="L13" s="107"/>
      <c r="M13" s="5">
        <v>0.05</v>
      </c>
      <c r="N13" s="5">
        <v>0.01</v>
      </c>
      <c r="O13" s="107"/>
      <c r="Q13" s="14" t="s">
        <v>29</v>
      </c>
      <c r="R13" s="14" t="s">
        <v>30</v>
      </c>
      <c r="S13" s="14" t="s">
        <v>31</v>
      </c>
      <c r="T13" s="17"/>
    </row>
    <row r="14" spans="1:45" ht="15.75">
      <c r="H14" s="14" t="s">
        <v>27</v>
      </c>
      <c r="I14" s="14">
        <f>B12-1</f>
        <v>3</v>
      </c>
      <c r="J14" s="14">
        <f>J4</f>
        <v>14.125500000000102</v>
      </c>
      <c r="K14" s="14">
        <f>J14/I14</f>
        <v>4.7085000000000337</v>
      </c>
      <c r="L14" s="14">
        <f>K14/K16</f>
        <v>0.84828921885087505</v>
      </c>
      <c r="M14" s="14">
        <f>FINV(M13,I14,I16)</f>
        <v>3.4902948206546531</v>
      </c>
      <c r="N14" s="14">
        <f>FINV(N13,I14,I16)</f>
        <v>5.9525446831591751</v>
      </c>
      <c r="O14" s="14" t="str">
        <f>IF(L14&lt;M14,"TN",IF(L14&lt;N14,"*","**"))</f>
        <v>TN</v>
      </c>
      <c r="Q14" s="14">
        <f>SQRT(K16/B12)</f>
        <v>1.1779838001149836</v>
      </c>
      <c r="R14" s="14">
        <v>4.51</v>
      </c>
      <c r="S14" s="14">
        <f>Q14*R14</f>
        <v>5.3127069385185761</v>
      </c>
      <c r="T14" s="17"/>
    </row>
    <row r="15" spans="1:45" ht="15.75">
      <c r="H15" s="14" t="s">
        <v>21</v>
      </c>
      <c r="I15" s="14">
        <f>B11-1</f>
        <v>4</v>
      </c>
      <c r="J15" s="14">
        <f>J5</f>
        <v>97.23700000000008</v>
      </c>
      <c r="K15" s="14">
        <f>J15/I15</f>
        <v>24.30925000000002</v>
      </c>
      <c r="L15" s="14">
        <f>K15/K16</f>
        <v>4.3795847283318476</v>
      </c>
      <c r="M15" s="14">
        <f>FINV(M13,I15,I16)</f>
        <v>3.2591667269802373</v>
      </c>
      <c r="N15" s="14">
        <f>FINV(N13,I15,I16)</f>
        <v>5.4119514345743891</v>
      </c>
      <c r="O15" s="14" t="str">
        <f>IF(L15&lt;M15,"TN",IF(L15&lt;N15,"*","**"))</f>
        <v>*</v>
      </c>
      <c r="Q15" s="17"/>
      <c r="R15" s="17"/>
      <c r="S15" s="17"/>
      <c r="T15" s="17"/>
    </row>
    <row r="16" spans="1:45" ht="15.75">
      <c r="H16" s="14" t="s">
        <v>28</v>
      </c>
      <c r="I16" s="14">
        <f>I14*I15</f>
        <v>12</v>
      </c>
      <c r="J16" s="14">
        <f>J6</f>
        <v>66.607000000000198</v>
      </c>
      <c r="K16" s="14">
        <f>J16/I16</f>
        <v>5.5505833333333499</v>
      </c>
      <c r="L16" s="77"/>
      <c r="M16" s="77"/>
      <c r="N16" s="77"/>
      <c r="O16" s="77"/>
      <c r="Q16" s="14" t="s">
        <v>21</v>
      </c>
      <c r="R16" s="14" t="s">
        <v>20</v>
      </c>
      <c r="S16" s="14" t="s">
        <v>32</v>
      </c>
      <c r="T16" s="14" t="s">
        <v>33</v>
      </c>
    </row>
    <row r="17" spans="1:35" ht="15.75">
      <c r="H17" s="14" t="s">
        <v>3</v>
      </c>
      <c r="I17" s="14">
        <f>SUM(I14:I16)</f>
        <v>19</v>
      </c>
      <c r="J17" s="14">
        <f>J3</f>
        <v>177.96950000000038</v>
      </c>
      <c r="K17" s="77"/>
      <c r="L17" s="77"/>
      <c r="M17" s="77"/>
      <c r="N17" s="77"/>
      <c r="O17" s="77"/>
      <c r="Q17" s="14" t="s">
        <v>15</v>
      </c>
      <c r="R17" s="14">
        <v>5.875</v>
      </c>
      <c r="S17" s="14">
        <f>R17+S14</f>
        <v>11.187706938518577</v>
      </c>
      <c r="T17" s="14" t="s">
        <v>34</v>
      </c>
    </row>
    <row r="18" spans="1:35" ht="15.75">
      <c r="H18" s="35"/>
      <c r="I18" s="35"/>
      <c r="J18" s="35"/>
      <c r="K18" s="35"/>
      <c r="L18" s="35"/>
      <c r="M18" s="35"/>
      <c r="N18" s="35"/>
      <c r="O18" s="35"/>
      <c r="Q18" s="14" t="s">
        <v>16</v>
      </c>
      <c r="R18" s="14">
        <v>7.65</v>
      </c>
      <c r="S18" s="14"/>
      <c r="T18" s="88" t="s">
        <v>56</v>
      </c>
    </row>
    <row r="19" spans="1:35" ht="15.75">
      <c r="Q19" s="14" t="s">
        <v>17</v>
      </c>
      <c r="R19" s="14">
        <v>10.625</v>
      </c>
      <c r="S19" s="14">
        <f>R19+S14</f>
        <v>15.937706938518577</v>
      </c>
      <c r="T19" s="88" t="s">
        <v>56</v>
      </c>
    </row>
    <row r="20" spans="1:35" ht="15.75">
      <c r="Q20" s="14" t="s">
        <v>18</v>
      </c>
      <c r="R20" s="14">
        <v>11.225</v>
      </c>
      <c r="S20" s="14"/>
      <c r="T20" s="14" t="s">
        <v>35</v>
      </c>
    </row>
    <row r="21" spans="1:35" ht="15.75">
      <c r="Q21" s="14" t="s">
        <v>19</v>
      </c>
      <c r="R21" s="14">
        <v>11.4</v>
      </c>
      <c r="S21" s="14"/>
      <c r="T21" s="14" t="s">
        <v>35</v>
      </c>
    </row>
    <row r="22" spans="1:35" ht="15.75">
      <c r="Q22" s="17"/>
      <c r="R22" s="17"/>
      <c r="S22" s="17"/>
      <c r="T22" s="17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</row>
    <row r="23" spans="1:35" s="38" customFormat="1">
      <c r="Q23" s="39"/>
      <c r="R23" s="39"/>
      <c r="S23" s="39"/>
      <c r="T23" s="39"/>
      <c r="X23"/>
      <c r="Y23"/>
      <c r="Z23"/>
      <c r="AA23"/>
      <c r="AB23"/>
      <c r="AC23"/>
      <c r="AD23"/>
      <c r="AE23"/>
      <c r="AF23"/>
      <c r="AG23"/>
      <c r="AH23"/>
      <c r="AI23"/>
    </row>
    <row r="25" spans="1:35" ht="15.75">
      <c r="A25" s="106" t="s">
        <v>21</v>
      </c>
      <c r="B25" s="108" t="s">
        <v>22</v>
      </c>
      <c r="C25" s="94"/>
      <c r="D25" s="94"/>
      <c r="E25" s="109"/>
      <c r="F25" s="106" t="s">
        <v>3</v>
      </c>
      <c r="G25" s="106" t="s">
        <v>20</v>
      </c>
      <c r="N25" t="s">
        <v>13</v>
      </c>
    </row>
    <row r="26" spans="1:35" ht="15.75">
      <c r="A26" s="107"/>
      <c r="B26" s="14" t="s">
        <v>0</v>
      </c>
      <c r="C26" s="14" t="s">
        <v>1</v>
      </c>
      <c r="D26" s="14" t="s">
        <v>2</v>
      </c>
      <c r="E26" s="14" t="s">
        <v>12</v>
      </c>
      <c r="F26" s="107"/>
      <c r="G26" s="107"/>
      <c r="I26" s="36" t="s">
        <v>4</v>
      </c>
      <c r="J26" s="36">
        <f>(F32^2)/(B35*B36)</f>
        <v>4049.8580000000011</v>
      </c>
    </row>
    <row r="27" spans="1:35" ht="15.75">
      <c r="A27" s="14" t="s">
        <v>15</v>
      </c>
      <c r="B27" s="14">
        <v>12.2</v>
      </c>
      <c r="C27" s="14">
        <v>20</v>
      </c>
      <c r="D27" s="14">
        <v>14.2</v>
      </c>
      <c r="E27" s="14">
        <v>13</v>
      </c>
      <c r="F27" s="14">
        <f>SUM(B27:E27)</f>
        <v>59.400000000000006</v>
      </c>
      <c r="G27" s="14">
        <f>AVERAGE(B27:E27)</f>
        <v>14.850000000000001</v>
      </c>
      <c r="I27" s="36" t="s">
        <v>5</v>
      </c>
      <c r="J27" s="36">
        <f>SUMSQ(B27:E31)-J26</f>
        <v>228.90199999999913</v>
      </c>
    </row>
    <row r="28" spans="1:35" ht="15.75">
      <c r="A28" s="14" t="s">
        <v>16</v>
      </c>
      <c r="B28" s="33">
        <v>10.4</v>
      </c>
      <c r="C28" s="14">
        <v>7.8</v>
      </c>
      <c r="D28" s="14">
        <v>12.9</v>
      </c>
      <c r="E28" s="14">
        <v>7.5</v>
      </c>
      <c r="F28" s="14">
        <f t="shared" ref="F28" si="3">SUM(B28:E28)</f>
        <v>38.6</v>
      </c>
      <c r="G28" s="14">
        <f t="shared" ref="G28:G29" si="4">AVERAGE(B28:E28)</f>
        <v>9.65</v>
      </c>
      <c r="I28" s="36" t="s">
        <v>6</v>
      </c>
      <c r="J28" s="36">
        <f>(SUMSQ(B32:E32)/B35)-J26</f>
        <v>33.30199999999877</v>
      </c>
    </row>
    <row r="29" spans="1:35" ht="15.75">
      <c r="A29" s="14" t="s">
        <v>17</v>
      </c>
      <c r="B29" s="14">
        <v>18.899999999999999</v>
      </c>
      <c r="C29" s="14">
        <v>18.5</v>
      </c>
      <c r="D29" s="14">
        <v>16</v>
      </c>
      <c r="E29" s="14">
        <v>11.1</v>
      </c>
      <c r="F29" s="14">
        <f>SUM(B29:E29)</f>
        <v>64.5</v>
      </c>
      <c r="G29" s="14">
        <f t="shared" si="4"/>
        <v>16.125</v>
      </c>
      <c r="I29" s="36" t="s">
        <v>23</v>
      </c>
      <c r="J29" s="36">
        <f>(SUMSQ(F27:F31)/B36)-J26</f>
        <v>108.36699999999837</v>
      </c>
    </row>
    <row r="30" spans="1:35" ht="15.75">
      <c r="A30" s="14" t="s">
        <v>18</v>
      </c>
      <c r="B30" s="14">
        <v>14.4</v>
      </c>
      <c r="C30" s="14">
        <v>16.7</v>
      </c>
      <c r="D30" s="14">
        <v>14.7</v>
      </c>
      <c r="E30" s="14">
        <v>15</v>
      </c>
      <c r="F30" s="14">
        <f>SUM(B30:E30)</f>
        <v>60.8</v>
      </c>
      <c r="G30" s="14">
        <f>AVERAGE(B30:E30)</f>
        <v>15.2</v>
      </c>
      <c r="I30" s="36" t="s">
        <v>7</v>
      </c>
      <c r="J30" s="36">
        <f>J27-J28-J29</f>
        <v>87.233000000001994</v>
      </c>
    </row>
    <row r="31" spans="1:35" ht="15.75">
      <c r="A31" s="14" t="s">
        <v>19</v>
      </c>
      <c r="B31" s="14">
        <v>15.3</v>
      </c>
      <c r="C31" s="14">
        <v>18</v>
      </c>
      <c r="D31" s="14">
        <v>11.6</v>
      </c>
      <c r="E31" s="14">
        <v>16.399999999999999</v>
      </c>
      <c r="F31" s="14">
        <f>SUM(B31:E31)</f>
        <v>61.3</v>
      </c>
      <c r="G31" s="14">
        <f t="shared" ref="G31" si="5">AVERAGE(B31:E31)</f>
        <v>15.324999999999999</v>
      </c>
    </row>
    <row r="32" spans="1:35" ht="15.75">
      <c r="A32" s="14" t="s">
        <v>3</v>
      </c>
      <c r="B32" s="14">
        <f>SUM(B27:B31)</f>
        <v>71.2</v>
      </c>
      <c r="C32" s="14">
        <f t="shared" ref="C32" si="6">SUM(C27:C31)</f>
        <v>81</v>
      </c>
      <c r="D32" s="14">
        <f t="shared" ref="D32" si="7">SUM(D27:D31)</f>
        <v>69.399999999999991</v>
      </c>
      <c r="E32" s="14">
        <f>SUM(E27:E31)</f>
        <v>63</v>
      </c>
      <c r="F32" s="34">
        <f>SUM(F27:F31)</f>
        <v>284.60000000000002</v>
      </c>
      <c r="G32" s="25"/>
    </row>
    <row r="35" spans="1:22" ht="15.75">
      <c r="A35" s="22" t="s">
        <v>21</v>
      </c>
      <c r="B35">
        <v>5</v>
      </c>
    </row>
    <row r="36" spans="1:22" ht="15.75">
      <c r="A36" s="22" t="s">
        <v>22</v>
      </c>
      <c r="B36">
        <v>4</v>
      </c>
      <c r="H36" s="106" t="s">
        <v>8</v>
      </c>
      <c r="I36" s="106" t="s">
        <v>9</v>
      </c>
      <c r="J36" s="106" t="s">
        <v>10</v>
      </c>
      <c r="K36" s="106" t="s">
        <v>11</v>
      </c>
      <c r="L36" s="106" t="s">
        <v>24</v>
      </c>
      <c r="M36" s="108" t="s">
        <v>25</v>
      </c>
      <c r="N36" s="109"/>
      <c r="O36" s="106" t="s">
        <v>26</v>
      </c>
    </row>
    <row r="37" spans="1:22" ht="15.75">
      <c r="H37" s="107"/>
      <c r="I37" s="107"/>
      <c r="J37" s="107"/>
      <c r="K37" s="107"/>
      <c r="L37" s="107"/>
      <c r="M37" s="5">
        <v>0.05</v>
      </c>
      <c r="N37" s="5">
        <v>0.01</v>
      </c>
      <c r="O37" s="107"/>
      <c r="Q37" s="14" t="s">
        <v>29</v>
      </c>
      <c r="R37" s="14" t="s">
        <v>30</v>
      </c>
      <c r="S37" s="14" t="s">
        <v>31</v>
      </c>
      <c r="T37" s="17"/>
    </row>
    <row r="38" spans="1:22" ht="15.75">
      <c r="H38" s="14" t="s">
        <v>27</v>
      </c>
      <c r="I38" s="14">
        <f>B36-1</f>
        <v>3</v>
      </c>
      <c r="J38" s="14">
        <f>J28</f>
        <v>33.30199999999877</v>
      </c>
      <c r="K38" s="14">
        <f>J38/I38</f>
        <v>11.100666666666257</v>
      </c>
      <c r="L38" s="14">
        <f>K38/K40</f>
        <v>1.5270367865371137</v>
      </c>
      <c r="M38" s="14">
        <f>FINV(M37,I38,I40)</f>
        <v>3.4902948206546531</v>
      </c>
      <c r="N38" s="14">
        <f>FINV(N37,I38,I40)</f>
        <v>5.9525446831591751</v>
      </c>
      <c r="O38" s="14" t="str">
        <f>IF(L38&lt;M38,"TN",IF(L38&lt;N38,"*","**"))</f>
        <v>TN</v>
      </c>
      <c r="Q38" s="14">
        <f>SQRT(K40/B36)</f>
        <v>1.3480927885968044</v>
      </c>
      <c r="R38" s="14">
        <v>4.51</v>
      </c>
      <c r="S38" s="14">
        <f>Q38*R38</f>
        <v>6.0798984765715876</v>
      </c>
      <c r="T38" s="17"/>
    </row>
    <row r="39" spans="1:22" ht="15.75">
      <c r="H39" s="14" t="s">
        <v>21</v>
      </c>
      <c r="I39" s="14">
        <f>B35-1</f>
        <v>4</v>
      </c>
      <c r="J39" s="14">
        <f>J29</f>
        <v>108.36699999999837</v>
      </c>
      <c r="K39" s="14">
        <f>J39/I39</f>
        <v>27.091749999999593</v>
      </c>
      <c r="L39" s="14">
        <f>K39/K40</f>
        <v>3.7268121009249677</v>
      </c>
      <c r="M39" s="14">
        <f>FINV(M37,I39,I40)</f>
        <v>3.2591667269802373</v>
      </c>
      <c r="N39" s="14">
        <f>FINV(N37,I39,I40)</f>
        <v>5.4119514345743891</v>
      </c>
      <c r="O39" s="14" t="str">
        <f>IF(L39&lt;M39,"TN",IF(L39&lt;N39,"*","**"))</f>
        <v>*</v>
      </c>
      <c r="Q39" s="17"/>
      <c r="R39" s="17"/>
      <c r="S39" s="17"/>
      <c r="T39" s="17"/>
    </row>
    <row r="40" spans="1:22" ht="15.75">
      <c r="H40" s="14" t="s">
        <v>28</v>
      </c>
      <c r="I40" s="14">
        <f>I38*I39</f>
        <v>12</v>
      </c>
      <c r="J40" s="14">
        <f>J30</f>
        <v>87.233000000001994</v>
      </c>
      <c r="K40" s="14">
        <f>J40/I40</f>
        <v>7.2694166666668325</v>
      </c>
      <c r="L40" s="77"/>
      <c r="M40" s="77"/>
      <c r="N40" s="77"/>
      <c r="O40" s="77"/>
      <c r="Q40" s="14" t="s">
        <v>21</v>
      </c>
      <c r="R40" s="14" t="s">
        <v>20</v>
      </c>
      <c r="S40" s="14" t="s">
        <v>32</v>
      </c>
      <c r="T40" s="14" t="s">
        <v>33</v>
      </c>
    </row>
    <row r="41" spans="1:22" ht="15.75">
      <c r="H41" s="14" t="s">
        <v>3</v>
      </c>
      <c r="I41" s="14">
        <f>SUM(I38:I40)</f>
        <v>19</v>
      </c>
      <c r="J41" s="14">
        <f>J27</f>
        <v>228.90199999999913</v>
      </c>
      <c r="K41" s="77"/>
      <c r="L41" s="77"/>
      <c r="M41" s="77"/>
      <c r="N41" s="77"/>
      <c r="O41" s="77"/>
      <c r="Q41" s="14" t="s">
        <v>16</v>
      </c>
      <c r="R41" s="14">
        <v>9.65</v>
      </c>
      <c r="S41" s="14">
        <f>R41+S38</f>
        <v>15.729898476571588</v>
      </c>
      <c r="T41" s="66" t="s">
        <v>34</v>
      </c>
    </row>
    <row r="42" spans="1:22" ht="15.75">
      <c r="H42" s="35"/>
      <c r="I42" s="35"/>
      <c r="J42" s="35"/>
      <c r="K42" s="35"/>
      <c r="L42" s="35"/>
      <c r="M42" s="35"/>
      <c r="N42" s="35"/>
      <c r="O42" s="35"/>
      <c r="Q42" s="14" t="s">
        <v>15</v>
      </c>
      <c r="R42" s="14">
        <v>14.850000000000001</v>
      </c>
      <c r="S42" s="14">
        <f>R42+S38</f>
        <v>20.929898476571587</v>
      </c>
      <c r="T42" s="88" t="s">
        <v>56</v>
      </c>
    </row>
    <row r="43" spans="1:22" ht="15.75">
      <c r="Q43" s="14" t="s">
        <v>18</v>
      </c>
      <c r="R43" s="14">
        <v>15.2</v>
      </c>
      <c r="S43" s="14">
        <f>R43+S38</f>
        <v>21.279898476571589</v>
      </c>
      <c r="T43" s="88" t="s">
        <v>56</v>
      </c>
    </row>
    <row r="44" spans="1:22" ht="15.75">
      <c r="Q44" s="14" t="s">
        <v>19</v>
      </c>
      <c r="R44" s="14">
        <v>15.324999999999999</v>
      </c>
      <c r="S44" s="14">
        <f>R44+S38</f>
        <v>21.404898476571589</v>
      </c>
      <c r="T44" s="88" t="s">
        <v>56</v>
      </c>
    </row>
    <row r="45" spans="1:22" ht="15.75">
      <c r="Q45" s="14" t="s">
        <v>17</v>
      </c>
      <c r="R45" s="14">
        <v>16.125</v>
      </c>
      <c r="S45" s="14">
        <f>R45+S38</f>
        <v>22.204898476571586</v>
      </c>
      <c r="T45" s="66" t="s">
        <v>35</v>
      </c>
    </row>
    <row r="46" spans="1:2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4"/>
      <c r="R46" s="44"/>
      <c r="S46" s="44"/>
      <c r="T46" s="44"/>
      <c r="U46" s="43"/>
      <c r="V46" s="43"/>
    </row>
    <row r="48" spans="1:22" ht="15.75" customHeight="1">
      <c r="A48" s="106" t="s">
        <v>21</v>
      </c>
      <c r="B48" s="108" t="s">
        <v>22</v>
      </c>
      <c r="C48" s="94"/>
      <c r="D48" s="94"/>
      <c r="E48" s="109"/>
      <c r="F48" s="106" t="s">
        <v>3</v>
      </c>
      <c r="G48" s="106" t="s">
        <v>20</v>
      </c>
      <c r="N48" t="s">
        <v>14</v>
      </c>
      <c r="U48" s="51"/>
      <c r="V48" s="51"/>
    </row>
    <row r="49" spans="1:22" ht="15.75" customHeight="1">
      <c r="A49" s="107"/>
      <c r="B49" s="47" t="s">
        <v>0</v>
      </c>
      <c r="C49" s="47" t="s">
        <v>1</v>
      </c>
      <c r="D49" s="47" t="s">
        <v>2</v>
      </c>
      <c r="E49" s="47" t="s">
        <v>12</v>
      </c>
      <c r="F49" s="107"/>
      <c r="G49" s="107"/>
      <c r="I49" s="36" t="s">
        <v>4</v>
      </c>
      <c r="J49" s="36">
        <f>(F55^2)/(B58*B59)</f>
        <v>5197.0879999999988</v>
      </c>
      <c r="U49" s="51"/>
      <c r="V49" s="51"/>
    </row>
    <row r="50" spans="1:22" ht="15.75" customHeight="1">
      <c r="A50" s="47" t="s">
        <v>15</v>
      </c>
      <c r="B50" s="47">
        <v>15</v>
      </c>
      <c r="C50" s="47">
        <v>22.3</v>
      </c>
      <c r="D50" s="47">
        <v>14.5</v>
      </c>
      <c r="E50" s="47">
        <v>15.3</v>
      </c>
      <c r="F50" s="47">
        <f>SUM(B50:E50)</f>
        <v>67.099999999999994</v>
      </c>
      <c r="G50" s="47">
        <f>AVERAGE(B50:E50)</f>
        <v>16.774999999999999</v>
      </c>
      <c r="I50" s="36" t="s">
        <v>5</v>
      </c>
      <c r="J50" s="36">
        <f>SUMSQ(B50:E54)-J49</f>
        <v>312.55200000000059</v>
      </c>
      <c r="U50" s="51"/>
      <c r="V50" s="51"/>
    </row>
    <row r="51" spans="1:22" ht="15.75" customHeight="1">
      <c r="A51" s="47" t="s">
        <v>16</v>
      </c>
      <c r="B51" s="47">
        <v>12</v>
      </c>
      <c r="C51" s="47">
        <v>9.8000000000000007</v>
      </c>
      <c r="D51" s="47">
        <v>14.5</v>
      </c>
      <c r="E51" s="47">
        <v>5.5</v>
      </c>
      <c r="F51" s="47">
        <f t="shared" ref="F51" si="8">SUM(B51:E51)</f>
        <v>41.8</v>
      </c>
      <c r="G51" s="47">
        <f t="shared" ref="G51:G52" si="9">AVERAGE(B51:E51)</f>
        <v>10.45</v>
      </c>
      <c r="I51" s="36" t="s">
        <v>6</v>
      </c>
      <c r="J51" s="36">
        <f>(SUMSQ(B55:E55)/B58)-J49</f>
        <v>59.372000000001208</v>
      </c>
      <c r="U51" s="51"/>
      <c r="V51" s="51"/>
    </row>
    <row r="52" spans="1:22" ht="15.75" customHeight="1">
      <c r="A52" s="47" t="s">
        <v>17</v>
      </c>
      <c r="B52" s="47">
        <v>19.5</v>
      </c>
      <c r="C52" s="47">
        <v>21.2</v>
      </c>
      <c r="D52" s="47">
        <v>18.7</v>
      </c>
      <c r="E52" s="47">
        <v>12.5</v>
      </c>
      <c r="F52" s="47">
        <f>SUM(B52:E52)</f>
        <v>71.900000000000006</v>
      </c>
      <c r="G52" s="47">
        <f t="shared" si="9"/>
        <v>17.975000000000001</v>
      </c>
      <c r="I52" s="36" t="s">
        <v>23</v>
      </c>
      <c r="J52" s="36">
        <f>(SUMSQ(F50:F54)/B59)-J49</f>
        <v>164.09200000000055</v>
      </c>
      <c r="U52" s="51"/>
      <c r="V52" s="51"/>
    </row>
    <row r="53" spans="1:22" ht="15.75" customHeight="1">
      <c r="A53" s="47" t="s">
        <v>18</v>
      </c>
      <c r="B53" s="47">
        <v>15.4</v>
      </c>
      <c r="C53" s="47">
        <v>18.7</v>
      </c>
      <c r="D53" s="47">
        <v>19.100000000000001</v>
      </c>
      <c r="E53" s="47">
        <v>17.3</v>
      </c>
      <c r="F53" s="47">
        <f>SUM(B53:E53)</f>
        <v>70.5</v>
      </c>
      <c r="G53" s="47">
        <f>AVERAGE(B53:E53)</f>
        <v>17.625</v>
      </c>
      <c r="I53" s="36" t="s">
        <v>7</v>
      </c>
      <c r="J53" s="36">
        <f>J50-J51-J52</f>
        <v>89.087999999998829</v>
      </c>
      <c r="U53" s="51"/>
      <c r="V53" s="51"/>
    </row>
    <row r="54" spans="1:22" ht="15.75" customHeight="1">
      <c r="A54" s="47" t="s">
        <v>19</v>
      </c>
      <c r="B54" s="47">
        <v>15</v>
      </c>
      <c r="C54" s="47">
        <v>19.8</v>
      </c>
      <c r="D54" s="47">
        <v>18.100000000000001</v>
      </c>
      <c r="E54" s="47">
        <v>18.2</v>
      </c>
      <c r="F54" s="47">
        <f>SUM(B54:E54)</f>
        <v>71.099999999999994</v>
      </c>
      <c r="G54" s="47">
        <f t="shared" ref="G54" si="10">AVERAGE(B54:E54)</f>
        <v>17.774999999999999</v>
      </c>
      <c r="U54" s="51"/>
      <c r="V54" s="51"/>
    </row>
    <row r="55" spans="1:22" ht="15.75" customHeight="1">
      <c r="A55" s="47" t="s">
        <v>3</v>
      </c>
      <c r="B55" s="47">
        <f>SUM(B50:B54)</f>
        <v>76.900000000000006</v>
      </c>
      <c r="C55" s="47">
        <f t="shared" ref="C55:D55" si="11">SUM(C50:C54)</f>
        <v>91.8</v>
      </c>
      <c r="D55" s="47">
        <f t="shared" si="11"/>
        <v>84.9</v>
      </c>
      <c r="E55" s="47">
        <f>SUM(E50:E54)</f>
        <v>68.8</v>
      </c>
      <c r="F55" s="34">
        <f>SUM(F50:F54)</f>
        <v>322.39999999999998</v>
      </c>
      <c r="G55" s="25"/>
      <c r="U55" s="51"/>
      <c r="V55" s="51"/>
    </row>
    <row r="56" spans="1:22" ht="15" customHeight="1">
      <c r="U56" s="51"/>
      <c r="V56" s="51"/>
    </row>
    <row r="57" spans="1:22" ht="15" customHeight="1">
      <c r="U57" s="51"/>
      <c r="V57" s="51"/>
    </row>
    <row r="58" spans="1:22" ht="15.75" customHeight="1">
      <c r="A58" s="22" t="s">
        <v>21</v>
      </c>
      <c r="B58">
        <v>5</v>
      </c>
      <c r="U58" s="51"/>
      <c r="V58" s="51"/>
    </row>
    <row r="59" spans="1:22" ht="15.75" customHeight="1">
      <c r="A59" s="22" t="s">
        <v>22</v>
      </c>
      <c r="B59">
        <v>4</v>
      </c>
      <c r="H59" s="106" t="s">
        <v>8</v>
      </c>
      <c r="I59" s="106" t="s">
        <v>9</v>
      </c>
      <c r="J59" s="106" t="s">
        <v>10</v>
      </c>
      <c r="K59" s="106" t="s">
        <v>11</v>
      </c>
      <c r="L59" s="106" t="s">
        <v>24</v>
      </c>
      <c r="M59" s="108" t="s">
        <v>25</v>
      </c>
      <c r="N59" s="109"/>
      <c r="O59" s="106" t="s">
        <v>26</v>
      </c>
      <c r="U59" s="51"/>
      <c r="V59" s="51"/>
    </row>
    <row r="60" spans="1:22" ht="15.75" customHeight="1">
      <c r="H60" s="107"/>
      <c r="I60" s="107"/>
      <c r="J60" s="107"/>
      <c r="K60" s="107"/>
      <c r="L60" s="107"/>
      <c r="M60" s="5">
        <v>0.05</v>
      </c>
      <c r="N60" s="5">
        <v>0.01</v>
      </c>
      <c r="O60" s="107"/>
      <c r="Q60" s="47" t="s">
        <v>29</v>
      </c>
      <c r="R60" s="47" t="s">
        <v>30</v>
      </c>
      <c r="S60" s="47" t="s">
        <v>31</v>
      </c>
      <c r="T60" s="17"/>
      <c r="U60" s="51"/>
      <c r="V60" s="51"/>
    </row>
    <row r="61" spans="1:22" ht="15.75" customHeight="1">
      <c r="H61" s="47" t="s">
        <v>27</v>
      </c>
      <c r="I61" s="47">
        <f>B59-1</f>
        <v>3</v>
      </c>
      <c r="J61" s="47">
        <f>J51</f>
        <v>59.372000000001208</v>
      </c>
      <c r="K61" s="47">
        <f>J61/I61</f>
        <v>19.790666666667068</v>
      </c>
      <c r="L61" s="47">
        <f>K61/K63</f>
        <v>2.6657686781610086</v>
      </c>
      <c r="M61" s="47">
        <f>FINV(M60,I61,I63)</f>
        <v>3.4902948206546531</v>
      </c>
      <c r="N61" s="47">
        <f>FINV(N60,I61,I63)</f>
        <v>5.9525446831591751</v>
      </c>
      <c r="O61" s="47" t="str">
        <f>IF(L61&lt;M61,"TN",IF(L61&lt;N61,"*","**"))</f>
        <v>TN</v>
      </c>
      <c r="Q61" s="47">
        <f>SQRT(K63/B59)</f>
        <v>1.3623509092741031</v>
      </c>
      <c r="R61" s="47">
        <v>4.51</v>
      </c>
      <c r="S61" s="47">
        <f>Q61*R61</f>
        <v>6.1442026008262047</v>
      </c>
      <c r="T61" s="17"/>
      <c r="U61" s="51"/>
      <c r="V61" s="51"/>
    </row>
    <row r="62" spans="1:22" ht="15.75" customHeight="1">
      <c r="H62" s="47" t="s">
        <v>21</v>
      </c>
      <c r="I62" s="47">
        <f>B58-1</f>
        <v>4</v>
      </c>
      <c r="J62" s="47">
        <f>J52</f>
        <v>164.09200000000055</v>
      </c>
      <c r="K62" s="47">
        <f>J62/I62</f>
        <v>41.023000000000138</v>
      </c>
      <c r="L62" s="47">
        <f>K62/K63</f>
        <v>5.5257273706897463</v>
      </c>
      <c r="M62" s="47">
        <f>FINV(M60,I62,I63)</f>
        <v>3.2591667269802373</v>
      </c>
      <c r="N62" s="47">
        <f>FINV(N60,I62,I63)</f>
        <v>5.4119514345743891</v>
      </c>
      <c r="O62" s="47" t="str">
        <f>IF(L62&lt;M62,"TN",IF(L62&lt;N62,"*","**"))</f>
        <v>**</v>
      </c>
      <c r="Q62" s="17"/>
      <c r="R62" s="17"/>
      <c r="S62" s="17"/>
      <c r="T62" s="17"/>
      <c r="U62" s="51"/>
      <c r="V62" s="51"/>
    </row>
    <row r="63" spans="1:22" ht="15.75" customHeight="1">
      <c r="H63" s="47" t="s">
        <v>28</v>
      </c>
      <c r="I63" s="47">
        <f>I61*I62</f>
        <v>12</v>
      </c>
      <c r="J63" s="47">
        <f>J53</f>
        <v>89.087999999998829</v>
      </c>
      <c r="K63" s="47">
        <f>J63/I63</f>
        <v>7.4239999999999027</v>
      </c>
      <c r="L63" s="77"/>
      <c r="M63" s="77"/>
      <c r="N63" s="77"/>
      <c r="O63" s="77"/>
      <c r="Q63" s="47" t="s">
        <v>21</v>
      </c>
      <c r="R63" s="47" t="s">
        <v>20</v>
      </c>
      <c r="S63" s="47" t="s">
        <v>32</v>
      </c>
      <c r="T63" s="47" t="s">
        <v>33</v>
      </c>
      <c r="U63" s="51"/>
      <c r="V63" s="51"/>
    </row>
    <row r="64" spans="1:22" ht="15.75" customHeight="1">
      <c r="H64" s="47" t="s">
        <v>3</v>
      </c>
      <c r="I64" s="47">
        <f>SUM(I61:I63)</f>
        <v>19</v>
      </c>
      <c r="J64" s="47">
        <f>J50</f>
        <v>312.55200000000059</v>
      </c>
      <c r="K64" s="77"/>
      <c r="L64" s="77"/>
      <c r="M64" s="77"/>
      <c r="N64" s="77"/>
      <c r="O64" s="77"/>
      <c r="Q64" s="47" t="s">
        <v>16</v>
      </c>
      <c r="R64" s="47">
        <v>10.45</v>
      </c>
      <c r="S64" s="47">
        <f>R64+S61</f>
        <v>16.594202600826204</v>
      </c>
      <c r="T64" s="66" t="s">
        <v>34</v>
      </c>
      <c r="U64" s="51"/>
      <c r="V64" s="51"/>
    </row>
    <row r="65" spans="1:22" ht="15.75" customHeight="1">
      <c r="H65" s="35"/>
      <c r="I65" s="35"/>
      <c r="J65" s="35"/>
      <c r="K65" s="35"/>
      <c r="L65" s="35"/>
      <c r="M65" s="35"/>
      <c r="N65" s="35"/>
      <c r="O65" s="35"/>
      <c r="Q65" s="47" t="s">
        <v>15</v>
      </c>
      <c r="R65" s="47">
        <v>16.774999999999999</v>
      </c>
      <c r="S65" s="47">
        <f>R65+S61</f>
        <v>22.919202600826203</v>
      </c>
      <c r="T65" s="66" t="s">
        <v>35</v>
      </c>
      <c r="U65" s="51"/>
      <c r="V65" s="51"/>
    </row>
    <row r="66" spans="1:22" ht="15.75" customHeight="1">
      <c r="Q66" s="47" t="s">
        <v>18</v>
      </c>
      <c r="R66" s="45">
        <v>17625</v>
      </c>
      <c r="S66" s="47">
        <f>R66+S61</f>
        <v>17631.144202600826</v>
      </c>
      <c r="T66" s="66" t="s">
        <v>35</v>
      </c>
      <c r="U66" s="51"/>
      <c r="V66" s="51"/>
    </row>
    <row r="67" spans="1:22" ht="15.75" customHeight="1">
      <c r="Q67" s="47" t="s">
        <v>19</v>
      </c>
      <c r="R67" s="47">
        <v>17.774999999999999</v>
      </c>
      <c r="S67" s="47">
        <f>R67+S61</f>
        <v>23.919202600826203</v>
      </c>
      <c r="T67" s="66" t="s">
        <v>35</v>
      </c>
      <c r="U67" s="52"/>
      <c r="V67" s="52"/>
    </row>
    <row r="68" spans="1:22" ht="15.75" customHeight="1">
      <c r="Q68" s="47" t="s">
        <v>17</v>
      </c>
      <c r="R68" s="45">
        <v>17975</v>
      </c>
      <c r="S68" s="47">
        <f>R68+S61</f>
        <v>17981.144202600826</v>
      </c>
      <c r="T68" s="66" t="s">
        <v>35</v>
      </c>
      <c r="U68" s="52"/>
      <c r="V68" s="52"/>
    </row>
    <row r="69" spans="1:22" ht="15" customHeight="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</row>
    <row r="70" spans="1:22" ht="15" customHeight="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</row>
    <row r="71" spans="1:22" ht="15.75" customHeight="1">
      <c r="A71" s="106" t="s">
        <v>21</v>
      </c>
      <c r="B71" s="108" t="s">
        <v>22</v>
      </c>
      <c r="C71" s="94"/>
      <c r="D71" s="94"/>
      <c r="E71" s="109"/>
      <c r="F71" s="106" t="s">
        <v>3</v>
      </c>
      <c r="G71" s="106" t="s">
        <v>20</v>
      </c>
      <c r="N71" t="s">
        <v>44</v>
      </c>
      <c r="U71" s="52"/>
      <c r="V71" s="52"/>
    </row>
    <row r="72" spans="1:22" ht="15.75" customHeight="1">
      <c r="A72" s="107"/>
      <c r="B72" s="47" t="s">
        <v>0</v>
      </c>
      <c r="C72" s="47" t="s">
        <v>1</v>
      </c>
      <c r="D72" s="47" t="s">
        <v>2</v>
      </c>
      <c r="E72" s="47" t="s">
        <v>12</v>
      </c>
      <c r="F72" s="107"/>
      <c r="G72" s="107"/>
      <c r="I72" s="36" t="s">
        <v>4</v>
      </c>
      <c r="J72" s="36">
        <f>(F78^2)/(B81*B82)</f>
        <v>9565.9380000000019</v>
      </c>
      <c r="U72" s="52"/>
      <c r="V72" s="52"/>
    </row>
    <row r="73" spans="1:22" ht="15.75" customHeight="1">
      <c r="A73" s="47" t="s">
        <v>15</v>
      </c>
      <c r="B73" s="47">
        <v>18.899999999999999</v>
      </c>
      <c r="C73" s="47">
        <v>29.8</v>
      </c>
      <c r="D73" s="47">
        <v>25.2</v>
      </c>
      <c r="E73" s="47">
        <v>17.899999999999999</v>
      </c>
      <c r="F73" s="47">
        <f>SUM(B73:E73)</f>
        <v>91.800000000000011</v>
      </c>
      <c r="G73" s="47">
        <f>AVERAGE(B73:E73)</f>
        <v>22.950000000000003</v>
      </c>
      <c r="I73" s="36" t="s">
        <v>5</v>
      </c>
      <c r="J73" s="36">
        <f>SUMSQ(B73:E77)-J72</f>
        <v>385.42199999999684</v>
      </c>
      <c r="U73" s="51"/>
      <c r="V73" s="52"/>
    </row>
    <row r="74" spans="1:22" ht="15.75" customHeight="1">
      <c r="A74" s="47" t="s">
        <v>16</v>
      </c>
      <c r="B74" s="47">
        <v>15.5</v>
      </c>
      <c r="C74" s="47">
        <v>12.6</v>
      </c>
      <c r="D74" s="47">
        <v>18</v>
      </c>
      <c r="E74" s="47">
        <v>17.5</v>
      </c>
      <c r="F74" s="47">
        <f t="shared" ref="F74" si="12">SUM(B74:E74)</f>
        <v>63.6</v>
      </c>
      <c r="G74" s="47">
        <f t="shared" ref="G74:G75" si="13">AVERAGE(B74:E74)</f>
        <v>15.9</v>
      </c>
      <c r="I74" s="36" t="s">
        <v>6</v>
      </c>
      <c r="J74" s="36">
        <f>(SUMSQ(B78:E78)/B81)-J72</f>
        <v>12.737999999997555</v>
      </c>
      <c r="U74" s="51"/>
      <c r="V74" s="51"/>
    </row>
    <row r="75" spans="1:22" ht="15.75" customHeight="1">
      <c r="A75" s="47" t="s">
        <v>17</v>
      </c>
      <c r="B75" s="47">
        <v>27.3</v>
      </c>
      <c r="C75" s="47">
        <v>26.1</v>
      </c>
      <c r="D75" s="47">
        <v>25.5</v>
      </c>
      <c r="E75" s="47">
        <v>25.4</v>
      </c>
      <c r="F75" s="47">
        <f>SUM(B75:E75)</f>
        <v>104.30000000000001</v>
      </c>
      <c r="G75" s="47">
        <f t="shared" si="13"/>
        <v>26.075000000000003</v>
      </c>
      <c r="I75" s="36" t="s">
        <v>23</v>
      </c>
      <c r="J75" s="36">
        <f>(SUMSQ(F73:F77)/B82)-J72</f>
        <v>236.00699999999779</v>
      </c>
      <c r="U75" s="51"/>
      <c r="V75" s="51"/>
    </row>
    <row r="76" spans="1:22" ht="15.75" customHeight="1">
      <c r="A76" s="47" t="s">
        <v>18</v>
      </c>
      <c r="B76" s="47">
        <v>19.600000000000001</v>
      </c>
      <c r="C76" s="47">
        <v>20</v>
      </c>
      <c r="D76" s="47">
        <v>20.399999999999999</v>
      </c>
      <c r="E76" s="47">
        <v>23</v>
      </c>
      <c r="F76" s="47">
        <f>SUM(B76:E76)</f>
        <v>83</v>
      </c>
      <c r="G76" s="47">
        <f>AVERAGE(B76:E76)</f>
        <v>20.75</v>
      </c>
      <c r="I76" s="36" t="s">
        <v>7</v>
      </c>
      <c r="J76" s="36">
        <f>J73-J74-J75</f>
        <v>136.6770000000015</v>
      </c>
      <c r="U76" s="51"/>
      <c r="V76" s="51"/>
    </row>
    <row r="77" spans="1:22" ht="15.75" customHeight="1">
      <c r="A77" s="47" t="s">
        <v>19</v>
      </c>
      <c r="B77" s="47">
        <v>21.5</v>
      </c>
      <c r="C77" s="47">
        <v>21.2</v>
      </c>
      <c r="D77" s="47">
        <v>24.2</v>
      </c>
      <c r="E77" s="47">
        <v>27.8</v>
      </c>
      <c r="F77" s="47">
        <f>SUM(B77:E77)</f>
        <v>94.7</v>
      </c>
      <c r="G77" s="47">
        <f t="shared" ref="G77" si="14">AVERAGE(B77:E77)</f>
        <v>23.675000000000001</v>
      </c>
      <c r="U77" s="51"/>
      <c r="V77" s="51"/>
    </row>
    <row r="78" spans="1:22" ht="15.75" customHeight="1">
      <c r="A78" s="47" t="s">
        <v>3</v>
      </c>
      <c r="B78" s="47">
        <f>SUM(B73:B77)</f>
        <v>102.80000000000001</v>
      </c>
      <c r="C78" s="47">
        <f t="shared" ref="C78:D78" si="15">SUM(C73:C77)</f>
        <v>109.7</v>
      </c>
      <c r="D78" s="47">
        <f t="shared" si="15"/>
        <v>113.3</v>
      </c>
      <c r="E78" s="47">
        <f>SUM(E73:E77)</f>
        <v>111.6</v>
      </c>
      <c r="F78" s="34">
        <f>SUM(F73:F77)</f>
        <v>437.40000000000003</v>
      </c>
      <c r="G78" s="25"/>
      <c r="U78" s="51"/>
      <c r="V78" s="51"/>
    </row>
    <row r="79" spans="1:22" ht="15" customHeight="1">
      <c r="U79" s="51"/>
      <c r="V79" s="51"/>
    </row>
    <row r="80" spans="1:22" ht="15" customHeight="1">
      <c r="U80" s="51"/>
      <c r="V80" s="51"/>
    </row>
    <row r="81" spans="1:23" ht="15.75" customHeight="1">
      <c r="A81" s="22" t="s">
        <v>21</v>
      </c>
      <c r="B81">
        <v>5</v>
      </c>
      <c r="U81" s="51"/>
      <c r="V81" s="51"/>
    </row>
    <row r="82" spans="1:23" ht="15.75" customHeight="1">
      <c r="A82" s="22" t="s">
        <v>22</v>
      </c>
      <c r="B82">
        <v>4</v>
      </c>
      <c r="H82" s="106" t="s">
        <v>8</v>
      </c>
      <c r="I82" s="106" t="s">
        <v>9</v>
      </c>
      <c r="J82" s="106" t="s">
        <v>10</v>
      </c>
      <c r="K82" s="106" t="s">
        <v>11</v>
      </c>
      <c r="L82" s="106" t="s">
        <v>24</v>
      </c>
      <c r="M82" s="108" t="s">
        <v>25</v>
      </c>
      <c r="N82" s="109"/>
      <c r="O82" s="106" t="s">
        <v>26</v>
      </c>
      <c r="U82" s="51"/>
      <c r="V82" s="51"/>
    </row>
    <row r="83" spans="1:23" ht="15.75" customHeight="1">
      <c r="H83" s="107"/>
      <c r="I83" s="107"/>
      <c r="J83" s="107"/>
      <c r="K83" s="107"/>
      <c r="L83" s="107"/>
      <c r="M83" s="5">
        <v>0.05</v>
      </c>
      <c r="N83" s="5">
        <v>0.01</v>
      </c>
      <c r="O83" s="107"/>
      <c r="Q83" s="47" t="s">
        <v>29</v>
      </c>
      <c r="R83" s="47" t="s">
        <v>30</v>
      </c>
      <c r="S83" s="47" t="s">
        <v>31</v>
      </c>
      <c r="T83" s="17"/>
      <c r="U83" s="51"/>
      <c r="V83" s="51"/>
    </row>
    <row r="84" spans="1:23" ht="15.75" customHeight="1">
      <c r="H84" s="47" t="s">
        <v>27</v>
      </c>
      <c r="I84" s="47">
        <f>B82-1</f>
        <v>3</v>
      </c>
      <c r="J84" s="47">
        <f>J74</f>
        <v>12.737999999997555</v>
      </c>
      <c r="K84" s="47">
        <f>J84/I84</f>
        <v>4.2459999999991851</v>
      </c>
      <c r="L84" s="47">
        <f>K84/K86</f>
        <v>0.37279132553384742</v>
      </c>
      <c r="M84" s="47">
        <f>FINV(M83,I84,I86)</f>
        <v>3.4902948206546531</v>
      </c>
      <c r="N84" s="47">
        <f>FINV(N83,I84,I86)</f>
        <v>5.9525446831591751</v>
      </c>
      <c r="O84" s="47" t="str">
        <f>IF(L84&lt;M84,"TN",IF(L84&lt;N84,"*","**"))</f>
        <v>TN</v>
      </c>
      <c r="Q84" s="47">
        <f>SQRT(K86/B82)</f>
        <v>1.6874351839404178</v>
      </c>
      <c r="R84" s="47">
        <v>4.51</v>
      </c>
      <c r="S84" s="47">
        <f>Q84*R84</f>
        <v>7.6103326795712842</v>
      </c>
      <c r="T84" s="17"/>
      <c r="U84" s="51"/>
      <c r="V84" s="51"/>
    </row>
    <row r="85" spans="1:23" ht="15.75" customHeight="1">
      <c r="H85" s="47" t="s">
        <v>21</v>
      </c>
      <c r="I85" s="47">
        <f>B81-1</f>
        <v>4</v>
      </c>
      <c r="J85" s="47">
        <f>J75</f>
        <v>236.00699999999779</v>
      </c>
      <c r="K85" s="47">
        <f>J85/I85</f>
        <v>59.001749999999447</v>
      </c>
      <c r="L85" s="47">
        <f>K85/K86</f>
        <v>5.180249785991685</v>
      </c>
      <c r="M85" s="47">
        <f>FINV(M83,I85,I86)</f>
        <v>3.2591667269802373</v>
      </c>
      <c r="N85" s="47">
        <f>FINV(N83,I85,I86)</f>
        <v>5.4119514345743891</v>
      </c>
      <c r="O85" s="47" t="str">
        <f>IF(L85&lt;M85,"TN",IF(L85&lt;N85,"*","**"))</f>
        <v>*</v>
      </c>
      <c r="Q85" s="17"/>
      <c r="R85" s="17"/>
      <c r="S85" s="17"/>
      <c r="T85" s="17"/>
      <c r="U85" s="51"/>
      <c r="V85" s="51"/>
    </row>
    <row r="86" spans="1:23" ht="15.75" customHeight="1">
      <c r="H86" s="47" t="s">
        <v>28</v>
      </c>
      <c r="I86" s="47">
        <f>I84*I85</f>
        <v>12</v>
      </c>
      <c r="J86" s="47">
        <f>J76</f>
        <v>136.6770000000015</v>
      </c>
      <c r="K86" s="47">
        <f>J86/I86</f>
        <v>11.389750000000125</v>
      </c>
      <c r="L86" s="77"/>
      <c r="M86" s="77"/>
      <c r="N86" s="77"/>
      <c r="O86" s="77"/>
      <c r="Q86" s="47" t="s">
        <v>21</v>
      </c>
      <c r="R86" s="47" t="s">
        <v>20</v>
      </c>
      <c r="S86" s="47" t="s">
        <v>32</v>
      </c>
      <c r="T86" s="47" t="s">
        <v>33</v>
      </c>
      <c r="U86" s="51"/>
      <c r="V86" s="51"/>
    </row>
    <row r="87" spans="1:23" ht="15.75" customHeight="1">
      <c r="H87" s="47" t="s">
        <v>3</v>
      </c>
      <c r="I87" s="47">
        <f>SUM(I84:I86)</f>
        <v>19</v>
      </c>
      <c r="J87" s="47">
        <f>J73</f>
        <v>385.42199999999684</v>
      </c>
      <c r="K87" s="77"/>
      <c r="L87" s="77"/>
      <c r="M87" s="77"/>
      <c r="N87" s="77"/>
      <c r="O87" s="77"/>
      <c r="Q87" s="47" t="s">
        <v>16</v>
      </c>
      <c r="R87" s="47">
        <v>15.9</v>
      </c>
      <c r="S87" s="47">
        <f>R87+S84</f>
        <v>23.510332679571285</v>
      </c>
      <c r="T87" s="66" t="s">
        <v>34</v>
      </c>
      <c r="U87" s="51"/>
      <c r="V87" s="51"/>
    </row>
    <row r="88" spans="1:23" ht="15.75" customHeight="1">
      <c r="H88" s="35"/>
      <c r="I88" s="35"/>
      <c r="J88" s="35"/>
      <c r="K88" s="35"/>
      <c r="L88" s="35"/>
      <c r="M88" s="35"/>
      <c r="N88" s="35"/>
      <c r="O88" s="35"/>
      <c r="Q88" s="47" t="s">
        <v>18</v>
      </c>
      <c r="R88" s="47">
        <v>20.75</v>
      </c>
      <c r="S88" s="47">
        <f>R88+S84</f>
        <v>28.360332679571286</v>
      </c>
      <c r="T88" s="88" t="s">
        <v>56</v>
      </c>
      <c r="U88" s="52"/>
      <c r="V88" s="52"/>
      <c r="W88" s="52"/>
    </row>
    <row r="89" spans="1:23" ht="15.75" customHeight="1">
      <c r="Q89" s="47" t="s">
        <v>15</v>
      </c>
      <c r="R89" s="47">
        <v>22.950000000000003</v>
      </c>
      <c r="S89" s="47">
        <f>R89+S84</f>
        <v>30.560332679571289</v>
      </c>
      <c r="T89" s="88" t="s">
        <v>56</v>
      </c>
      <c r="U89" s="52"/>
      <c r="V89" s="52"/>
      <c r="W89" s="52"/>
    </row>
    <row r="90" spans="1:23" ht="15.75" customHeight="1">
      <c r="Q90" s="47" t="s">
        <v>19</v>
      </c>
      <c r="R90" s="45">
        <v>23675</v>
      </c>
      <c r="S90" s="47"/>
      <c r="T90" s="88" t="s">
        <v>35</v>
      </c>
      <c r="U90" s="52"/>
      <c r="V90" s="52"/>
      <c r="W90" s="52"/>
    </row>
    <row r="91" spans="1:23" ht="15.75" customHeight="1">
      <c r="Q91" s="47" t="s">
        <v>17</v>
      </c>
      <c r="R91" s="47">
        <v>26.075000000000003</v>
      </c>
      <c r="S91" s="47"/>
      <c r="T91" s="88" t="s">
        <v>35</v>
      </c>
      <c r="U91" s="52"/>
      <c r="V91" s="52"/>
      <c r="W91" s="52"/>
    </row>
    <row r="92" spans="1:23" ht="15" customHeight="1">
      <c r="A92" s="52"/>
      <c r="B92" s="52"/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</row>
    <row r="93" spans="1:23" ht="15" customHeight="1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</row>
    <row r="94" spans="1:23" s="46" customFormat="1" ht="15.75" customHeight="1">
      <c r="A94" s="53"/>
      <c r="B94" s="53"/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</row>
    <row r="95" spans="1:23" ht="15.75" customHeight="1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 t="s">
        <v>43</v>
      </c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</row>
    <row r="96" spans="1:23" ht="15.75" customHeight="1">
      <c r="A96" s="52"/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</row>
    <row r="97" spans="1:23" ht="15.75" customHeight="1">
      <c r="A97" s="106" t="s">
        <v>21</v>
      </c>
      <c r="B97" s="108" t="s">
        <v>22</v>
      </c>
      <c r="C97" s="94"/>
      <c r="D97" s="94"/>
      <c r="E97" s="109"/>
      <c r="F97" s="106" t="s">
        <v>3</v>
      </c>
      <c r="G97" s="106" t="s">
        <v>20</v>
      </c>
      <c r="U97" s="52"/>
      <c r="V97" s="52"/>
      <c r="W97" s="52"/>
    </row>
    <row r="98" spans="1:23" ht="15.75" customHeight="1">
      <c r="A98" s="107"/>
      <c r="B98" s="54" t="s">
        <v>0</v>
      </c>
      <c r="C98" s="54" t="s">
        <v>1</v>
      </c>
      <c r="D98" s="54" t="s">
        <v>2</v>
      </c>
      <c r="E98" s="54" t="s">
        <v>12</v>
      </c>
      <c r="F98" s="107"/>
      <c r="G98" s="107"/>
      <c r="I98" s="36" t="s">
        <v>4</v>
      </c>
      <c r="J98" s="36">
        <f>(F104^2)/(B107*B108)</f>
        <v>903.16800000000001</v>
      </c>
      <c r="N98" t="s">
        <v>37</v>
      </c>
      <c r="U98" s="52"/>
      <c r="V98" s="52"/>
      <c r="W98" s="52"/>
    </row>
    <row r="99" spans="1:23" ht="15.75" customHeight="1">
      <c r="A99" s="54" t="s">
        <v>15</v>
      </c>
      <c r="B99" s="54">
        <v>3.2</v>
      </c>
      <c r="C99" s="54">
        <v>3.2</v>
      </c>
      <c r="D99" s="54">
        <v>4.8</v>
      </c>
      <c r="E99" s="54">
        <v>5.6</v>
      </c>
      <c r="F99" s="54">
        <f>SUM(B99:E99)</f>
        <v>16.799999999999997</v>
      </c>
      <c r="G99" s="54">
        <f>AVERAGE(B99:E99)</f>
        <v>4.1999999999999993</v>
      </c>
      <c r="I99" s="36" t="s">
        <v>5</v>
      </c>
      <c r="J99" s="36">
        <f>SUMSQ(B99:E103)-J98</f>
        <v>122.19199999999989</v>
      </c>
      <c r="U99" s="52"/>
      <c r="V99" s="52"/>
      <c r="W99" s="52"/>
    </row>
    <row r="100" spans="1:23" ht="15.75" customHeight="1">
      <c r="A100" s="54" t="s">
        <v>16</v>
      </c>
      <c r="B100" s="54">
        <v>5.8</v>
      </c>
      <c r="C100" s="54">
        <v>4.3</v>
      </c>
      <c r="D100" s="54">
        <v>7.4</v>
      </c>
      <c r="E100" s="54">
        <v>3.2</v>
      </c>
      <c r="F100" s="54">
        <f t="shared" ref="F100" si="16">SUM(B100:E100)</f>
        <v>20.7</v>
      </c>
      <c r="G100" s="54">
        <f>AVERAGE(B100:E100)</f>
        <v>5.1749999999999998</v>
      </c>
      <c r="I100" s="36" t="s">
        <v>6</v>
      </c>
      <c r="J100" s="36">
        <f>(SUMSQ(B104:E104)/B107)-J98</f>
        <v>5.0639999999999645</v>
      </c>
      <c r="U100" s="51"/>
      <c r="V100" s="51"/>
    </row>
    <row r="101" spans="1:23" ht="15.75" customHeight="1">
      <c r="A101" s="54" t="s">
        <v>17</v>
      </c>
      <c r="B101" s="54">
        <v>9.1</v>
      </c>
      <c r="C101" s="54">
        <v>8.3000000000000007</v>
      </c>
      <c r="D101" s="54">
        <v>7.2</v>
      </c>
      <c r="E101" s="54">
        <v>5.3</v>
      </c>
      <c r="F101" s="54">
        <f>SUM(B101:E101)</f>
        <v>29.9</v>
      </c>
      <c r="G101" s="54">
        <f t="shared" ref="G101" si="17">AVERAGE(B101:E101)</f>
        <v>7.4749999999999996</v>
      </c>
      <c r="I101" s="36" t="s">
        <v>23</v>
      </c>
      <c r="J101" s="36">
        <f>(SUMSQ(F99:F103)/B108)-J98</f>
        <v>65.621999999999957</v>
      </c>
      <c r="U101" s="51"/>
      <c r="V101" s="51"/>
    </row>
    <row r="102" spans="1:23" ht="15" customHeight="1">
      <c r="A102" s="54" t="s">
        <v>18</v>
      </c>
      <c r="B102" s="54">
        <v>5.6</v>
      </c>
      <c r="C102" s="54">
        <v>9.1</v>
      </c>
      <c r="D102" s="54">
        <v>7.3</v>
      </c>
      <c r="E102" s="54">
        <v>7.9</v>
      </c>
      <c r="F102" s="54">
        <f>SUM(B102:E102)</f>
        <v>29.9</v>
      </c>
      <c r="G102" s="54">
        <f>AVERAGE(B102:E102)</f>
        <v>7.4749999999999996</v>
      </c>
      <c r="I102" s="36" t="s">
        <v>7</v>
      </c>
      <c r="J102" s="36">
        <f>J99-J100-J101</f>
        <v>51.505999999999972</v>
      </c>
      <c r="U102" s="51"/>
      <c r="V102" s="51"/>
    </row>
    <row r="103" spans="1:23" ht="15" customHeight="1">
      <c r="A103" s="54" t="s">
        <v>19</v>
      </c>
      <c r="B103" s="54">
        <v>9.8000000000000007</v>
      </c>
      <c r="C103" s="54">
        <v>12.8</v>
      </c>
      <c r="D103" s="54">
        <v>5.4</v>
      </c>
      <c r="E103" s="54">
        <v>9.1</v>
      </c>
      <c r="F103" s="54">
        <f>SUM(B103:E103)</f>
        <v>37.1</v>
      </c>
      <c r="G103" s="54">
        <f t="shared" ref="G103" si="18">AVERAGE(B103:E103)</f>
        <v>9.2750000000000004</v>
      </c>
      <c r="U103" s="51"/>
      <c r="V103" s="51"/>
    </row>
    <row r="104" spans="1:23" ht="15.75" customHeight="1">
      <c r="A104" s="54" t="s">
        <v>3</v>
      </c>
      <c r="B104" s="54">
        <f>SUM(B99:B103)</f>
        <v>33.5</v>
      </c>
      <c r="C104" s="54">
        <f t="shared" ref="C104:D104" si="19">SUM(C99:C103)</f>
        <v>37.700000000000003</v>
      </c>
      <c r="D104" s="54">
        <f t="shared" si="19"/>
        <v>32.1</v>
      </c>
      <c r="E104" s="54">
        <f>SUM(E99:E103)</f>
        <v>31.1</v>
      </c>
      <c r="F104" s="34">
        <f>SUM(F99:F103)</f>
        <v>134.4</v>
      </c>
      <c r="G104" s="25"/>
      <c r="U104" s="51"/>
      <c r="V104" s="51"/>
    </row>
    <row r="105" spans="1:23" ht="15.75" customHeight="1">
      <c r="U105" s="51"/>
      <c r="V105" s="51"/>
    </row>
    <row r="106" spans="1:23" ht="15.75" customHeight="1">
      <c r="U106" s="51"/>
      <c r="V106" s="51"/>
    </row>
    <row r="107" spans="1:23" ht="15.75" customHeight="1">
      <c r="A107" s="22" t="s">
        <v>21</v>
      </c>
      <c r="B107">
        <v>5</v>
      </c>
      <c r="U107" s="51"/>
      <c r="V107" s="51"/>
    </row>
    <row r="108" spans="1:23" ht="15.75" customHeight="1">
      <c r="A108" s="22" t="s">
        <v>22</v>
      </c>
      <c r="B108">
        <v>4</v>
      </c>
      <c r="H108" s="106" t="s">
        <v>8</v>
      </c>
      <c r="I108" s="106" t="s">
        <v>9</v>
      </c>
      <c r="J108" s="106" t="s">
        <v>10</v>
      </c>
      <c r="K108" s="106" t="s">
        <v>11</v>
      </c>
      <c r="L108" s="106" t="s">
        <v>24</v>
      </c>
      <c r="M108" s="108" t="s">
        <v>25</v>
      </c>
      <c r="N108" s="109"/>
      <c r="O108" s="106" t="s">
        <v>26</v>
      </c>
      <c r="U108" s="51"/>
      <c r="V108" s="51"/>
    </row>
    <row r="109" spans="1:23" ht="15.75" customHeight="1">
      <c r="H109" s="107"/>
      <c r="I109" s="107"/>
      <c r="J109" s="107"/>
      <c r="K109" s="107"/>
      <c r="L109" s="107"/>
      <c r="M109" s="5">
        <v>0.05</v>
      </c>
      <c r="N109" s="5">
        <v>0.01</v>
      </c>
      <c r="O109" s="107"/>
      <c r="Q109" s="54" t="s">
        <v>29</v>
      </c>
      <c r="R109" s="54" t="s">
        <v>30</v>
      </c>
      <c r="S109" s="54" t="s">
        <v>31</v>
      </c>
      <c r="T109" s="17"/>
      <c r="U109" s="51"/>
      <c r="V109" s="51"/>
    </row>
    <row r="110" spans="1:23" ht="15.75" customHeight="1">
      <c r="H110" s="54" t="s">
        <v>27</v>
      </c>
      <c r="I110" s="54">
        <f>B108-1</f>
        <v>3</v>
      </c>
      <c r="J110" s="54">
        <f>J100</f>
        <v>5.0639999999999645</v>
      </c>
      <c r="K110" s="54">
        <f>J110/I110</f>
        <v>1.6879999999999882</v>
      </c>
      <c r="L110" s="54">
        <f>K110/K112</f>
        <v>0.39327456995301269</v>
      </c>
      <c r="M110" s="54">
        <f>FINV(M109,I110,I112)</f>
        <v>3.4902948206546531</v>
      </c>
      <c r="N110" s="54">
        <f>FINV(N109,I110,I112)</f>
        <v>5.9525446831591751</v>
      </c>
      <c r="O110" s="54" t="str">
        <f>IF(L110&lt;M110,"TN",IF(L110&lt;N110,"*","**"))</f>
        <v>TN</v>
      </c>
      <c r="Q110" s="54">
        <f>SQRT(K112/B108)</f>
        <v>1.0358772449796674</v>
      </c>
      <c r="R110" s="54">
        <v>4.51</v>
      </c>
      <c r="S110" s="54">
        <f>Q110*R110</f>
        <v>4.6718063748583001</v>
      </c>
      <c r="T110" s="17"/>
      <c r="U110" s="51"/>
      <c r="V110" s="51"/>
    </row>
    <row r="111" spans="1:23" ht="15.75" customHeight="1">
      <c r="H111" s="54" t="s">
        <v>21</v>
      </c>
      <c r="I111" s="54">
        <f>B107-1</f>
        <v>4</v>
      </c>
      <c r="J111" s="54">
        <f>J101</f>
        <v>65.621999999999957</v>
      </c>
      <c r="K111" s="54">
        <f>J111/I111</f>
        <v>16.405499999999989</v>
      </c>
      <c r="L111" s="54">
        <f>K111/K112</f>
        <v>3.8221954723721505</v>
      </c>
      <c r="M111" s="54">
        <f>FINV(M109,I111,I112)</f>
        <v>3.2591667269802373</v>
      </c>
      <c r="N111" s="54">
        <f>FINV(N109,I111,I112)</f>
        <v>5.4119514345743891</v>
      </c>
      <c r="O111" s="54" t="str">
        <f>IF(L111&lt;M111,"TN",IF(L111&lt;N111,"*","**"))</f>
        <v>*</v>
      </c>
      <c r="Q111" s="17"/>
      <c r="R111" s="17"/>
      <c r="S111" s="17"/>
      <c r="T111" s="17"/>
      <c r="U111" s="51"/>
      <c r="V111" s="51"/>
    </row>
    <row r="112" spans="1:23" ht="15.75" customHeight="1">
      <c r="H112" s="54" t="s">
        <v>28</v>
      </c>
      <c r="I112" s="54">
        <f>I110*I111</f>
        <v>12</v>
      </c>
      <c r="J112" s="54">
        <f>J102</f>
        <v>51.505999999999972</v>
      </c>
      <c r="K112" s="54">
        <f>J112/I112</f>
        <v>4.292166666666664</v>
      </c>
      <c r="L112" s="77"/>
      <c r="M112" s="77"/>
      <c r="N112" s="77"/>
      <c r="O112" s="77"/>
      <c r="Q112" s="54" t="s">
        <v>21</v>
      </c>
      <c r="R112" s="54" t="s">
        <v>20</v>
      </c>
      <c r="S112" s="54" t="s">
        <v>32</v>
      </c>
      <c r="T112" s="54" t="s">
        <v>33</v>
      </c>
      <c r="U112" s="51"/>
      <c r="V112" s="51"/>
    </row>
    <row r="113" spans="1:24" ht="15.75" customHeight="1">
      <c r="H113" s="54" t="s">
        <v>3</v>
      </c>
      <c r="I113" s="54">
        <f>SUM(I110:I112)</f>
        <v>19</v>
      </c>
      <c r="J113" s="54">
        <f>J99</f>
        <v>122.19199999999989</v>
      </c>
      <c r="K113" s="77"/>
      <c r="L113" s="77"/>
      <c r="M113" s="77"/>
      <c r="N113" s="77"/>
      <c r="O113" s="77"/>
      <c r="Q113" s="66" t="s">
        <v>15</v>
      </c>
      <c r="R113" s="54">
        <v>4.1999999999999993</v>
      </c>
      <c r="S113" s="54">
        <f>R113+S110</f>
        <v>8.8718063748582985</v>
      </c>
      <c r="T113" s="66" t="s">
        <v>34</v>
      </c>
      <c r="U113" s="51"/>
      <c r="V113" s="51"/>
    </row>
    <row r="114" spans="1:24" ht="15.75" customHeight="1">
      <c r="H114" s="35"/>
      <c r="I114" s="35"/>
      <c r="J114" s="35"/>
      <c r="K114" s="35"/>
      <c r="L114" s="35"/>
      <c r="M114" s="35"/>
      <c r="N114" s="35"/>
      <c r="O114" s="35"/>
      <c r="Q114" s="66" t="s">
        <v>16</v>
      </c>
      <c r="R114" s="54">
        <v>5.1749999999999998</v>
      </c>
      <c r="S114" s="54">
        <f>R114+S110</f>
        <v>9.8468063748582999</v>
      </c>
      <c r="T114" s="88" t="s">
        <v>56</v>
      </c>
      <c r="U114" s="51"/>
      <c r="V114" s="51"/>
    </row>
    <row r="115" spans="1:24" ht="15" customHeight="1">
      <c r="Q115" s="66" t="s">
        <v>17</v>
      </c>
      <c r="R115" s="54">
        <v>7.4749999999999996</v>
      </c>
      <c r="S115" s="54">
        <f>R115+S110</f>
        <v>12.146806374858301</v>
      </c>
      <c r="T115" s="88" t="s">
        <v>56</v>
      </c>
      <c r="U115" s="51"/>
      <c r="V115" s="51"/>
      <c r="X115" t="s">
        <v>45</v>
      </c>
    </row>
    <row r="116" spans="1:24" ht="15" customHeight="1">
      <c r="Q116" s="66" t="s">
        <v>18</v>
      </c>
      <c r="R116" s="54">
        <v>7.4749999999999996</v>
      </c>
      <c r="S116" s="54"/>
      <c r="T116" s="88" t="s">
        <v>56</v>
      </c>
      <c r="U116" s="51"/>
      <c r="V116" s="51"/>
    </row>
    <row r="117" spans="1:24" ht="15" customHeight="1">
      <c r="Q117" s="66" t="s">
        <v>19</v>
      </c>
      <c r="R117" s="54">
        <v>9.2750000000000004</v>
      </c>
      <c r="S117" s="54"/>
      <c r="T117" s="66" t="s">
        <v>35</v>
      </c>
      <c r="U117" s="51"/>
      <c r="V117" s="51"/>
    </row>
    <row r="118" spans="1:24" ht="15" customHeight="1">
      <c r="A118" s="52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1"/>
      <c r="V118" s="51"/>
    </row>
    <row r="119" spans="1:24" ht="15" customHeight="1">
      <c r="A119" s="52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1"/>
      <c r="V119" s="51"/>
    </row>
    <row r="120" spans="1:24" ht="15" customHeight="1">
      <c r="A120" s="52"/>
      <c r="B120" s="52"/>
      <c r="C120" s="57"/>
      <c r="D120" s="57" t="s">
        <v>37</v>
      </c>
      <c r="E120" s="57" t="s">
        <v>36</v>
      </c>
      <c r="F120" s="57" t="s">
        <v>13</v>
      </c>
      <c r="G120" s="57" t="s">
        <v>14</v>
      </c>
      <c r="H120" s="57" t="s">
        <v>42</v>
      </c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1"/>
      <c r="V120" s="51"/>
    </row>
    <row r="121" spans="1:24" ht="15" customHeight="1">
      <c r="A121" s="52"/>
      <c r="B121" s="52"/>
      <c r="C121" s="57" t="s">
        <v>15</v>
      </c>
      <c r="D121" s="57">
        <f>G99</f>
        <v>4.1999999999999993</v>
      </c>
      <c r="E121" s="57">
        <f>G3</f>
        <v>5.875</v>
      </c>
      <c r="F121" s="57">
        <f>G27</f>
        <v>14.850000000000001</v>
      </c>
      <c r="G121" s="57">
        <f>G50</f>
        <v>16.774999999999999</v>
      </c>
      <c r="H121" s="57">
        <f>G73</f>
        <v>22.950000000000003</v>
      </c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1"/>
      <c r="V121" s="51"/>
    </row>
    <row r="122" spans="1:24" ht="15" customHeight="1">
      <c r="A122" s="52"/>
      <c r="B122" s="52"/>
      <c r="C122" s="57" t="s">
        <v>16</v>
      </c>
      <c r="D122" s="57">
        <f t="shared" ref="D122:D125" si="20">G100</f>
        <v>5.1749999999999998</v>
      </c>
      <c r="E122" s="57">
        <f t="shared" ref="E122:E125" si="21">G4</f>
        <v>7.65</v>
      </c>
      <c r="F122" s="57">
        <f t="shared" ref="F122:F125" si="22">G28</f>
        <v>9.65</v>
      </c>
      <c r="G122" s="57">
        <f t="shared" ref="G122:G125" si="23">G51</f>
        <v>10.45</v>
      </c>
      <c r="H122" s="57">
        <f t="shared" ref="H122:H125" si="24">G74</f>
        <v>15.9</v>
      </c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1"/>
      <c r="V122" s="51"/>
    </row>
    <row r="123" spans="1:24" ht="15" customHeight="1">
      <c r="A123" s="52"/>
      <c r="B123" s="52"/>
      <c r="C123" s="57" t="s">
        <v>17</v>
      </c>
      <c r="D123" s="57">
        <f t="shared" si="20"/>
        <v>7.4749999999999996</v>
      </c>
      <c r="E123" s="57">
        <f t="shared" si="21"/>
        <v>10.625</v>
      </c>
      <c r="F123" s="57">
        <f t="shared" si="22"/>
        <v>16.125</v>
      </c>
      <c r="G123" s="57">
        <f t="shared" si="23"/>
        <v>17.975000000000001</v>
      </c>
      <c r="H123" s="57">
        <f t="shared" si="24"/>
        <v>26.075000000000003</v>
      </c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1"/>
      <c r="V123" s="51"/>
    </row>
    <row r="124" spans="1:24" ht="15" customHeight="1">
      <c r="A124" s="52"/>
      <c r="B124" s="52"/>
      <c r="C124" s="57" t="s">
        <v>18</v>
      </c>
      <c r="D124" s="57">
        <f t="shared" si="20"/>
        <v>7.4749999999999996</v>
      </c>
      <c r="E124" s="57">
        <f t="shared" si="21"/>
        <v>11.225</v>
      </c>
      <c r="F124" s="57">
        <f t="shared" si="22"/>
        <v>15.2</v>
      </c>
      <c r="G124" s="57">
        <f t="shared" si="23"/>
        <v>17.625</v>
      </c>
      <c r="H124" s="57">
        <f t="shared" si="24"/>
        <v>20.75</v>
      </c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1"/>
      <c r="V124" s="51"/>
    </row>
    <row r="125" spans="1:24" ht="15" customHeight="1">
      <c r="A125" s="52"/>
      <c r="B125" s="52"/>
      <c r="C125" s="57" t="s">
        <v>19</v>
      </c>
      <c r="D125" s="57">
        <f t="shared" si="20"/>
        <v>9.2750000000000004</v>
      </c>
      <c r="E125" s="57">
        <f t="shared" si="21"/>
        <v>11.399999999999999</v>
      </c>
      <c r="F125" s="57">
        <f t="shared" si="22"/>
        <v>15.324999999999999</v>
      </c>
      <c r="G125" s="57">
        <f t="shared" si="23"/>
        <v>17.774999999999999</v>
      </c>
      <c r="H125" s="57">
        <f t="shared" si="24"/>
        <v>23.675000000000001</v>
      </c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1"/>
      <c r="V125" s="51"/>
    </row>
    <row r="126" spans="1:24" ht="15" customHeight="1">
      <c r="A126" s="52"/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1"/>
      <c r="V126" s="51"/>
    </row>
    <row r="127" spans="1:24" ht="15" customHeight="1">
      <c r="A127" s="52"/>
      <c r="B127" s="52"/>
      <c r="C127" s="52"/>
      <c r="D127" s="52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  <c r="Q127" s="52"/>
      <c r="R127" s="52"/>
      <c r="S127" s="52"/>
      <c r="T127" s="52"/>
      <c r="U127" s="51"/>
      <c r="V127" s="51"/>
    </row>
    <row r="128" spans="1:24" ht="15" customHeight="1">
      <c r="A128" s="52"/>
      <c r="B128" s="52"/>
      <c r="C128" s="52"/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2"/>
      <c r="T128" s="52"/>
      <c r="U128" s="51"/>
      <c r="V128" s="51"/>
    </row>
    <row r="129" spans="1:22" ht="15" customHeight="1">
      <c r="A129" s="52"/>
      <c r="B129" s="52"/>
      <c r="C129" s="52"/>
      <c r="D129" s="52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1"/>
      <c r="V129" s="51"/>
    </row>
    <row r="130" spans="1:22" ht="15" customHeight="1">
      <c r="A130" s="52"/>
      <c r="B130" s="52"/>
      <c r="C130" s="52"/>
      <c r="D130" s="52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1"/>
      <c r="V130" s="51"/>
    </row>
    <row r="131" spans="1:22" ht="15" customHeight="1">
      <c r="A131" s="52"/>
      <c r="B131" s="52"/>
      <c r="C131" s="52"/>
      <c r="D131" s="52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1"/>
      <c r="V131" s="51"/>
    </row>
    <row r="132" spans="1:22" ht="15" customHeight="1">
      <c r="A132" s="52"/>
      <c r="B132" s="52"/>
      <c r="C132" s="52"/>
      <c r="D132" s="52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1"/>
      <c r="V132" s="51"/>
    </row>
    <row r="133" spans="1:22" ht="15" customHeight="1">
      <c r="A133" s="52"/>
      <c r="B133" s="52"/>
      <c r="C133" s="52"/>
      <c r="D133" s="52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1"/>
      <c r="V133" s="51"/>
    </row>
    <row r="134" spans="1:22" ht="15" customHeight="1">
      <c r="A134" s="52"/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1"/>
      <c r="V134" s="51"/>
    </row>
    <row r="135" spans="1:22" ht="15" customHeight="1">
      <c r="A135" s="52"/>
      <c r="B135" s="52"/>
      <c r="C135" s="52"/>
      <c r="D135" s="52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1"/>
      <c r="V135" s="51"/>
    </row>
    <row r="136" spans="1:22" ht="15" customHeight="1">
      <c r="A136" s="52"/>
      <c r="B136" s="52"/>
      <c r="C136" s="52"/>
      <c r="D136" s="52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1"/>
      <c r="V136" s="51"/>
    </row>
    <row r="137" spans="1:22" ht="15" customHeight="1">
      <c r="A137" s="52"/>
      <c r="B137" s="52"/>
      <c r="C137" s="52"/>
      <c r="D137" s="52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1"/>
      <c r="V137" s="51"/>
    </row>
    <row r="138" spans="1:22" ht="15" customHeight="1">
      <c r="A138" s="52"/>
      <c r="B138" s="52"/>
      <c r="C138" s="52"/>
      <c r="D138" s="52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1"/>
      <c r="V138" s="51"/>
    </row>
    <row r="139" spans="1:22" ht="15" customHeight="1">
      <c r="A139" s="52"/>
      <c r="B139" s="52"/>
      <c r="C139" s="52"/>
      <c r="D139" s="52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1"/>
      <c r="V139" s="51"/>
    </row>
    <row r="140" spans="1:22" ht="15" customHeight="1">
      <c r="A140" s="52"/>
      <c r="B140" s="52"/>
      <c r="C140" s="52"/>
      <c r="D140" s="52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1"/>
      <c r="V140" s="51"/>
    </row>
    <row r="141" spans="1:22" ht="15" customHeight="1">
      <c r="A141" s="52"/>
      <c r="B141" s="52"/>
      <c r="C141" s="52"/>
      <c r="D141" s="52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1"/>
      <c r="V141" s="51"/>
    </row>
    <row r="142" spans="1:22" ht="15" customHeight="1">
      <c r="A142" s="52"/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1"/>
      <c r="V142" s="51"/>
    </row>
    <row r="143" spans="1:22" ht="15" customHeight="1">
      <c r="A143" s="52"/>
      <c r="B143" s="52"/>
      <c r="C143" s="52"/>
      <c r="D143" s="52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52"/>
      <c r="S143" s="52"/>
      <c r="T143" s="52"/>
      <c r="U143" s="51"/>
      <c r="V143" s="51"/>
    </row>
    <row r="144" spans="1:22" ht="15" customHeight="1">
      <c r="A144" s="52"/>
      <c r="B144" s="52"/>
      <c r="C144" s="52"/>
      <c r="D144" s="52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/>
      <c r="R144" s="52"/>
      <c r="S144" s="52"/>
      <c r="T144" s="52"/>
      <c r="U144" s="51"/>
      <c r="V144" s="51"/>
    </row>
    <row r="145" spans="1:22" ht="15" customHeight="1">
      <c r="A145" s="52"/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1"/>
      <c r="V145" s="51"/>
    </row>
    <row r="146" spans="1:22" ht="15" customHeight="1">
      <c r="A146" s="52"/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/>
      <c r="R146" s="52"/>
      <c r="S146" s="52"/>
      <c r="T146" s="52"/>
      <c r="U146" s="51"/>
      <c r="V146" s="51"/>
    </row>
    <row r="147" spans="1:22" ht="15" customHeight="1">
      <c r="A147" s="52"/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1"/>
      <c r="V147" s="51"/>
    </row>
    <row r="148" spans="1:22" ht="15" customHeight="1">
      <c r="A148" s="52"/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1"/>
      <c r="V148" s="51"/>
    </row>
    <row r="149" spans="1:22" ht="15" customHeight="1">
      <c r="A149" s="52"/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1"/>
      <c r="V149" s="51"/>
    </row>
    <row r="150" spans="1:22" ht="15" customHeight="1">
      <c r="A150" s="52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1"/>
      <c r="V150" s="51"/>
    </row>
    <row r="151" spans="1:22" ht="15" customHeight="1">
      <c r="A151" s="52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1"/>
      <c r="V151" s="51"/>
    </row>
    <row r="152" spans="1:22" ht="15" customHeight="1">
      <c r="A152" s="52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1"/>
      <c r="V152" s="51"/>
    </row>
    <row r="153" spans="1:22" ht="15" customHeight="1">
      <c r="A153" s="52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1"/>
      <c r="V153" s="51"/>
    </row>
    <row r="154" spans="1:22" ht="15" customHeight="1">
      <c r="A154" s="52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1"/>
      <c r="V154" s="51"/>
    </row>
    <row r="155" spans="1:22" ht="15" customHeight="1">
      <c r="A155" s="52"/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1"/>
      <c r="V155" s="51"/>
    </row>
    <row r="156" spans="1:22" ht="15" customHeight="1">
      <c r="A156" s="52"/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1"/>
      <c r="V156" s="51"/>
    </row>
    <row r="157" spans="1:22" ht="15" customHeight="1">
      <c r="A157" s="52"/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  <c r="T157" s="52"/>
      <c r="U157" s="51"/>
      <c r="V157" s="51"/>
    </row>
    <row r="158" spans="1:22" ht="15" customHeight="1">
      <c r="A158" s="52"/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  <c r="T158" s="52"/>
      <c r="U158" s="51"/>
      <c r="V158" s="51"/>
    </row>
    <row r="159" spans="1:22" ht="15" customHeight="1">
      <c r="A159" s="52"/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  <c r="T159" s="52"/>
      <c r="U159" s="51"/>
      <c r="V159" s="51"/>
    </row>
    <row r="160" spans="1:22" ht="15" customHeight="1">
      <c r="A160" s="52"/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  <c r="T160" s="52"/>
      <c r="U160" s="51"/>
      <c r="V160" s="51"/>
    </row>
    <row r="161" spans="1:22" ht="15" customHeight="1">
      <c r="A161" s="52"/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  <c r="T161" s="52"/>
      <c r="U161" s="51"/>
      <c r="V161" s="51"/>
    </row>
    <row r="162" spans="1:22" ht="15" customHeight="1">
      <c r="A162" s="52"/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  <c r="T162" s="52"/>
      <c r="U162" s="51"/>
      <c r="V162" s="51"/>
    </row>
    <row r="163" spans="1:22" ht="15" customHeight="1">
      <c r="A163" s="52"/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  <c r="T163" s="52"/>
      <c r="U163" s="51"/>
      <c r="V163" s="51"/>
    </row>
    <row r="164" spans="1:22" ht="15" customHeight="1">
      <c r="A164" s="52"/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1"/>
      <c r="V164" s="51"/>
    </row>
    <row r="165" spans="1:22" ht="15" customHeight="1">
      <c r="A165" s="52"/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  <c r="T165" s="52"/>
      <c r="U165" s="51"/>
      <c r="V165" s="51"/>
    </row>
    <row r="166" spans="1:22" ht="15" customHeight="1">
      <c r="A166" s="52"/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  <c r="T166" s="52"/>
      <c r="U166" s="51"/>
      <c r="V166" s="51"/>
    </row>
    <row r="167" spans="1:22" ht="15" customHeight="1">
      <c r="A167" s="52"/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1"/>
      <c r="V167" s="51"/>
    </row>
    <row r="168" spans="1:22" ht="15" customHeight="1">
      <c r="A168" s="52"/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1"/>
      <c r="V168" s="51"/>
    </row>
    <row r="169" spans="1:22" ht="15" customHeight="1">
      <c r="A169" s="52"/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1"/>
      <c r="V169" s="51"/>
    </row>
    <row r="170" spans="1:22" ht="15" customHeight="1">
      <c r="A170" s="52"/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1"/>
      <c r="V170" s="51"/>
    </row>
    <row r="171" spans="1:22" ht="15" customHeight="1">
      <c r="A171" s="52"/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1"/>
      <c r="V171" s="51"/>
    </row>
    <row r="172" spans="1:22" ht="15" customHeight="1">
      <c r="A172" s="52"/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1"/>
      <c r="V172" s="51"/>
    </row>
    <row r="173" spans="1:22" ht="15" customHeight="1">
      <c r="A173" s="52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1"/>
      <c r="V173" s="51"/>
    </row>
    <row r="174" spans="1:22" ht="15" customHeight="1">
      <c r="A174" s="52"/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1"/>
      <c r="V174" s="51"/>
    </row>
    <row r="175" spans="1:22" ht="15" customHeight="1">
      <c r="A175" s="52"/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1"/>
      <c r="V175" s="51"/>
    </row>
    <row r="176" spans="1:22" ht="15" customHeight="1">
      <c r="A176" s="52"/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1"/>
      <c r="V176" s="51"/>
    </row>
  </sheetData>
  <sortState ref="Q87:T91">
    <sortCondition ref="R87"/>
  </sortState>
  <mergeCells count="66">
    <mergeCell ref="AC2:AF2"/>
    <mergeCell ref="AG2:AH2"/>
    <mergeCell ref="AC8:AF8"/>
    <mergeCell ref="AG8:AH8"/>
    <mergeCell ref="AI2:AJ2"/>
    <mergeCell ref="AI8:AJ8"/>
    <mergeCell ref="O108:O109"/>
    <mergeCell ref="I108:I109"/>
    <mergeCell ref="J108:J109"/>
    <mergeCell ref="K108:K109"/>
    <mergeCell ref="L108:L109"/>
    <mergeCell ref="M108:N108"/>
    <mergeCell ref="O12:O13"/>
    <mergeCell ref="I36:I37"/>
    <mergeCell ref="J36:J37"/>
    <mergeCell ref="K36:K37"/>
    <mergeCell ref="L36:L37"/>
    <mergeCell ref="M36:N36"/>
    <mergeCell ref="Y8:Z8"/>
    <mergeCell ref="Y2:Z2"/>
    <mergeCell ref="A97:A98"/>
    <mergeCell ref="B97:E97"/>
    <mergeCell ref="F97:F98"/>
    <mergeCell ref="G97:G98"/>
    <mergeCell ref="A1:A2"/>
    <mergeCell ref="B1:E1"/>
    <mergeCell ref="F1:F2"/>
    <mergeCell ref="G1:G2"/>
    <mergeCell ref="M12:N12"/>
    <mergeCell ref="L12:L13"/>
    <mergeCell ref="K12:K13"/>
    <mergeCell ref="J12:J13"/>
    <mergeCell ref="I12:I13"/>
    <mergeCell ref="H12:H13"/>
    <mergeCell ref="H108:H109"/>
    <mergeCell ref="A25:A26"/>
    <mergeCell ref="B25:E25"/>
    <mergeCell ref="F25:F26"/>
    <mergeCell ref="G25:G26"/>
    <mergeCell ref="H36:H37"/>
    <mergeCell ref="A48:A49"/>
    <mergeCell ref="B48:E48"/>
    <mergeCell ref="F48:F49"/>
    <mergeCell ref="G48:G49"/>
    <mergeCell ref="H59:H60"/>
    <mergeCell ref="A71:A72"/>
    <mergeCell ref="B71:E71"/>
    <mergeCell ref="F71:F72"/>
    <mergeCell ref="G71:G72"/>
    <mergeCell ref="H82:H83"/>
    <mergeCell ref="X1:AI1"/>
    <mergeCell ref="AA2:AB2"/>
    <mergeCell ref="AA8:AB8"/>
    <mergeCell ref="O82:O83"/>
    <mergeCell ref="I82:I83"/>
    <mergeCell ref="J82:J83"/>
    <mergeCell ref="K82:K83"/>
    <mergeCell ref="L82:L83"/>
    <mergeCell ref="M82:N82"/>
    <mergeCell ref="O59:O60"/>
    <mergeCell ref="I59:I60"/>
    <mergeCell ref="J59:J60"/>
    <mergeCell ref="K59:K60"/>
    <mergeCell ref="L59:L60"/>
    <mergeCell ref="M59:N59"/>
    <mergeCell ref="O36:O37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P114"/>
  <sheetViews>
    <sheetView topLeftCell="A100" zoomScale="75" zoomScaleNormal="75" workbookViewId="0">
      <selection activeCell="S17" sqref="S17"/>
    </sheetView>
  </sheetViews>
  <sheetFormatPr defaultRowHeight="15"/>
  <cols>
    <col min="1" max="1" width="16" customWidth="1"/>
    <col min="7" max="7" width="14" customWidth="1"/>
    <col min="8" max="8" width="15" customWidth="1"/>
    <col min="14" max="14" width="11.7109375" customWidth="1"/>
    <col min="17" max="17" width="14.5703125" customWidth="1"/>
    <col min="18" max="18" width="15" customWidth="1"/>
    <col min="19" max="19" width="15.42578125" customWidth="1"/>
    <col min="35" max="35" width="14.7109375" customWidth="1"/>
  </cols>
  <sheetData>
    <row r="1" spans="1:40" ht="15.75">
      <c r="A1" s="83" t="s">
        <v>21</v>
      </c>
      <c r="B1" s="85" t="s">
        <v>22</v>
      </c>
      <c r="C1" s="87"/>
      <c r="D1" s="87"/>
      <c r="E1" s="86"/>
      <c r="F1" s="83" t="s">
        <v>3</v>
      </c>
      <c r="G1" s="83" t="s">
        <v>20</v>
      </c>
      <c r="N1" t="s">
        <v>37</v>
      </c>
      <c r="Q1" s="37"/>
      <c r="R1" s="37"/>
      <c r="S1" s="37"/>
      <c r="T1" s="37"/>
      <c r="V1" s="54"/>
      <c r="W1" s="54" t="s">
        <v>37</v>
      </c>
      <c r="X1" s="54" t="s">
        <v>36</v>
      </c>
      <c r="Y1" s="54" t="s">
        <v>13</v>
      </c>
      <c r="Z1" s="54" t="s">
        <v>14</v>
      </c>
      <c r="AA1" s="54" t="s">
        <v>42</v>
      </c>
      <c r="AI1" s="94" t="s">
        <v>55</v>
      </c>
      <c r="AJ1" s="94"/>
      <c r="AK1" s="94"/>
      <c r="AL1" s="94"/>
      <c r="AM1" s="94"/>
      <c r="AN1" s="94"/>
    </row>
    <row r="2" spans="1:40" ht="15.75">
      <c r="A2" s="84"/>
      <c r="B2" s="82" t="s">
        <v>0</v>
      </c>
      <c r="C2" s="82" t="s">
        <v>1</v>
      </c>
      <c r="D2" s="82" t="s">
        <v>2</v>
      </c>
      <c r="E2" s="82" t="s">
        <v>12</v>
      </c>
      <c r="F2" s="84"/>
      <c r="G2" s="84"/>
      <c r="I2" s="36" t="s">
        <v>4</v>
      </c>
      <c r="J2" s="36">
        <f>(F8^2)/(B11*B12)</f>
        <v>186.05</v>
      </c>
      <c r="Q2" s="37"/>
      <c r="R2" s="37"/>
      <c r="S2" s="37"/>
      <c r="T2" s="37"/>
      <c r="V2" s="54" t="s">
        <v>15</v>
      </c>
      <c r="W2" s="54">
        <f>G3</f>
        <v>2.5</v>
      </c>
      <c r="X2" s="54">
        <f>G26</f>
        <v>5.25</v>
      </c>
      <c r="Y2" s="54">
        <f>G50</f>
        <v>5.5</v>
      </c>
      <c r="Z2" s="54">
        <f>G73</f>
        <v>5.75</v>
      </c>
      <c r="AA2" s="54">
        <f>G96</f>
        <v>7.5</v>
      </c>
      <c r="AI2" s="72" t="s">
        <v>21</v>
      </c>
      <c r="AJ2" s="75" t="s">
        <v>37</v>
      </c>
      <c r="AK2" s="76" t="s">
        <v>36</v>
      </c>
      <c r="AL2" s="74" t="s">
        <v>13</v>
      </c>
      <c r="AM2" s="74" t="s">
        <v>14</v>
      </c>
      <c r="AN2" s="74" t="s">
        <v>42</v>
      </c>
    </row>
    <row r="3" spans="1:40" ht="15.75">
      <c r="A3" s="82" t="s">
        <v>15</v>
      </c>
      <c r="B3" s="82">
        <v>2</v>
      </c>
      <c r="C3" s="82">
        <v>4</v>
      </c>
      <c r="D3" s="82">
        <v>2</v>
      </c>
      <c r="E3" s="82">
        <v>2</v>
      </c>
      <c r="F3" s="82">
        <f>B3+C3+D3+E3</f>
        <v>10</v>
      </c>
      <c r="G3" s="82">
        <f>AVERAGE(B3:E3)</f>
        <v>2.5</v>
      </c>
      <c r="I3" s="36" t="s">
        <v>5</v>
      </c>
      <c r="J3" s="36">
        <f>SUMSQ(B3:E7)-J2</f>
        <v>10.949999999999989</v>
      </c>
      <c r="Q3" s="37"/>
      <c r="R3" s="37"/>
      <c r="S3" s="37"/>
      <c r="T3" s="37"/>
      <c r="V3" s="54" t="s">
        <v>16</v>
      </c>
      <c r="W3" s="54">
        <f t="shared" ref="W3:W6" si="0">G4</f>
        <v>3.5</v>
      </c>
      <c r="X3" s="54">
        <f t="shared" ref="X3:X6" si="1">G27</f>
        <v>4.75</v>
      </c>
      <c r="Y3" s="54">
        <f t="shared" ref="Y3:Y6" si="2">G51</f>
        <v>5</v>
      </c>
      <c r="Z3" s="54">
        <f t="shared" ref="Z3:Z6" si="3">G74</f>
        <v>5.25</v>
      </c>
      <c r="AA3" s="54">
        <f t="shared" ref="AA3:AA6" si="4">G97</f>
        <v>6.25</v>
      </c>
      <c r="AI3" s="12" t="s">
        <v>15</v>
      </c>
      <c r="AJ3" s="11">
        <v>2.5</v>
      </c>
      <c r="AK3" s="11">
        <v>5.25</v>
      </c>
      <c r="AL3" s="11">
        <v>5.5</v>
      </c>
      <c r="AM3" s="11">
        <v>5.75</v>
      </c>
      <c r="AN3" s="11">
        <v>7.5</v>
      </c>
    </row>
    <row r="4" spans="1:40" ht="15.75">
      <c r="A4" s="82" t="s">
        <v>16</v>
      </c>
      <c r="B4" s="82">
        <v>4</v>
      </c>
      <c r="C4" s="82">
        <v>3</v>
      </c>
      <c r="D4" s="82">
        <v>3</v>
      </c>
      <c r="E4" s="82">
        <v>4</v>
      </c>
      <c r="F4" s="82">
        <f t="shared" ref="F4:F6" si="5">B4+C4+D4+E4</f>
        <v>14</v>
      </c>
      <c r="G4" s="82">
        <f t="shared" ref="G4:G7" si="6">AVERAGE(B4:E4)</f>
        <v>3.5</v>
      </c>
      <c r="I4" s="36" t="s">
        <v>6</v>
      </c>
      <c r="J4" s="36">
        <f>(SUMSQ(B8:E8)/B11)-J2</f>
        <v>0.54999999999998295</v>
      </c>
      <c r="Q4" s="37"/>
      <c r="R4" s="37"/>
      <c r="S4" s="37"/>
      <c r="T4" s="37"/>
      <c r="V4" s="54" t="s">
        <v>17</v>
      </c>
      <c r="W4" s="54">
        <f>G5</f>
        <v>2.5</v>
      </c>
      <c r="X4" s="54">
        <f t="shared" si="1"/>
        <v>5</v>
      </c>
      <c r="Y4" s="54">
        <f>G52</f>
        <v>5.75</v>
      </c>
      <c r="Z4" s="54">
        <f t="shared" si="3"/>
        <v>7</v>
      </c>
      <c r="AA4" s="54">
        <f t="shared" si="4"/>
        <v>8.25</v>
      </c>
      <c r="AI4" s="57" t="s">
        <v>16</v>
      </c>
      <c r="AJ4" s="58">
        <v>3.5</v>
      </c>
      <c r="AK4" s="58">
        <v>4.75</v>
      </c>
      <c r="AL4" s="58">
        <v>5</v>
      </c>
      <c r="AM4" s="58">
        <v>5.25</v>
      </c>
      <c r="AN4" s="58">
        <v>6.25</v>
      </c>
    </row>
    <row r="5" spans="1:40" ht="15.75">
      <c r="A5" s="82" t="s">
        <v>17</v>
      </c>
      <c r="B5" s="82">
        <v>3</v>
      </c>
      <c r="C5" s="82">
        <v>3</v>
      </c>
      <c r="D5" s="82">
        <v>2</v>
      </c>
      <c r="E5" s="82">
        <v>2</v>
      </c>
      <c r="F5" s="82">
        <f t="shared" si="5"/>
        <v>10</v>
      </c>
      <c r="G5" s="82">
        <f t="shared" si="6"/>
        <v>2.5</v>
      </c>
      <c r="I5" s="36" t="s">
        <v>23</v>
      </c>
      <c r="J5" s="36">
        <f>(SUMSQ(F3:F7)/B12)-J2</f>
        <v>4.1999999999999886</v>
      </c>
      <c r="Q5" s="37"/>
      <c r="R5" s="37"/>
      <c r="S5" s="37"/>
      <c r="T5" s="37"/>
      <c r="V5" s="54" t="s">
        <v>18</v>
      </c>
      <c r="W5" s="54">
        <f>G6</f>
        <v>3.5</v>
      </c>
      <c r="X5" s="54">
        <f t="shared" si="1"/>
        <v>5.25</v>
      </c>
      <c r="Y5" s="54">
        <f t="shared" si="2"/>
        <v>5.75</v>
      </c>
      <c r="Z5" s="54">
        <f t="shared" si="3"/>
        <v>6.25</v>
      </c>
      <c r="AA5" s="54">
        <f t="shared" si="4"/>
        <v>7.25</v>
      </c>
      <c r="AI5" s="57" t="s">
        <v>17</v>
      </c>
      <c r="AJ5" s="58">
        <v>2.5</v>
      </c>
      <c r="AK5" s="58">
        <v>5</v>
      </c>
      <c r="AL5" s="58">
        <v>5.75</v>
      </c>
      <c r="AM5" s="58">
        <v>7</v>
      </c>
      <c r="AN5" s="58">
        <v>8.25</v>
      </c>
    </row>
    <row r="6" spans="1:40" ht="15.75">
      <c r="A6" s="82" t="s">
        <v>18</v>
      </c>
      <c r="B6" s="82">
        <v>3</v>
      </c>
      <c r="C6" s="82">
        <v>3</v>
      </c>
      <c r="D6" s="82">
        <v>4</v>
      </c>
      <c r="E6" s="82">
        <v>4</v>
      </c>
      <c r="F6" s="82">
        <f t="shared" si="5"/>
        <v>14</v>
      </c>
      <c r="G6" s="82">
        <f t="shared" si="6"/>
        <v>3.5</v>
      </c>
      <c r="I6" s="36" t="s">
        <v>7</v>
      </c>
      <c r="J6" s="36">
        <f>J3-J4-J5</f>
        <v>6.2000000000000171</v>
      </c>
      <c r="Q6" s="37"/>
      <c r="R6" s="37"/>
      <c r="S6" s="37"/>
      <c r="T6" s="37"/>
      <c r="V6" s="54" t="s">
        <v>19</v>
      </c>
      <c r="W6" s="54">
        <f t="shared" si="0"/>
        <v>3.25</v>
      </c>
      <c r="X6" s="54">
        <f t="shared" si="1"/>
        <v>4</v>
      </c>
      <c r="Y6" s="54">
        <f t="shared" si="2"/>
        <v>4.5</v>
      </c>
      <c r="Z6" s="54">
        <f t="shared" si="3"/>
        <v>5</v>
      </c>
      <c r="AA6" s="54">
        <f t="shared" si="4"/>
        <v>7.5</v>
      </c>
      <c r="AI6" s="57" t="s">
        <v>18</v>
      </c>
      <c r="AJ6" s="58">
        <v>3.5</v>
      </c>
      <c r="AK6" s="58">
        <v>5.25</v>
      </c>
      <c r="AL6" s="58">
        <v>5.75</v>
      </c>
      <c r="AM6" s="58">
        <v>6.25</v>
      </c>
      <c r="AN6" s="58">
        <v>7.25</v>
      </c>
    </row>
    <row r="7" spans="1:40" ht="15.75">
      <c r="A7" s="82" t="s">
        <v>19</v>
      </c>
      <c r="B7" s="82">
        <v>4</v>
      </c>
      <c r="C7" s="82">
        <v>3</v>
      </c>
      <c r="D7" s="82">
        <v>3</v>
      </c>
      <c r="E7" s="82">
        <v>3</v>
      </c>
      <c r="F7" s="82">
        <f>B7+C7+D7+E7</f>
        <v>13</v>
      </c>
      <c r="G7" s="82">
        <f t="shared" si="6"/>
        <v>3.25</v>
      </c>
      <c r="Q7" s="37"/>
      <c r="R7" s="37"/>
      <c r="S7" s="37"/>
      <c r="T7" s="37"/>
      <c r="AI7" s="57" t="s">
        <v>19</v>
      </c>
      <c r="AJ7" s="58">
        <v>3.25</v>
      </c>
      <c r="AK7" s="58">
        <v>4</v>
      </c>
      <c r="AL7" s="58">
        <v>4.5</v>
      </c>
      <c r="AM7" s="58">
        <v>5</v>
      </c>
      <c r="AN7" s="58">
        <v>7.5</v>
      </c>
    </row>
    <row r="8" spans="1:40" ht="15.75">
      <c r="A8" s="82" t="s">
        <v>3</v>
      </c>
      <c r="B8" s="82">
        <f>SUM(B3:B7)</f>
        <v>16</v>
      </c>
      <c r="C8" s="82">
        <f t="shared" ref="C8:D8" si="7">SUM(C3:C7)</f>
        <v>16</v>
      </c>
      <c r="D8" s="82">
        <f t="shared" si="7"/>
        <v>14</v>
      </c>
      <c r="E8" s="82">
        <f>SUM(E3:E7)</f>
        <v>15</v>
      </c>
      <c r="F8" s="34">
        <f>SUM(F3:F7)</f>
        <v>61</v>
      </c>
      <c r="G8" s="25"/>
      <c r="Q8" s="37"/>
      <c r="R8" s="37"/>
      <c r="S8" s="37"/>
      <c r="T8" s="37"/>
      <c r="AI8" s="60" t="s">
        <v>31</v>
      </c>
      <c r="AJ8" s="62" t="s">
        <v>46</v>
      </c>
      <c r="AK8" s="67" t="s">
        <v>46</v>
      </c>
      <c r="AL8" s="67" t="s">
        <v>46</v>
      </c>
      <c r="AM8" s="67" t="s">
        <v>46</v>
      </c>
      <c r="AN8" s="67" t="s">
        <v>46</v>
      </c>
    </row>
    <row r="9" spans="1:40">
      <c r="Q9" s="37"/>
      <c r="R9" s="37"/>
      <c r="S9" s="37"/>
      <c r="T9" s="37"/>
    </row>
    <row r="10" spans="1:40">
      <c r="Q10" s="37"/>
      <c r="R10" s="37"/>
      <c r="S10" s="37"/>
      <c r="T10" s="37"/>
    </row>
    <row r="11" spans="1:40" ht="15.75">
      <c r="A11" s="22" t="s">
        <v>21</v>
      </c>
      <c r="B11">
        <v>5</v>
      </c>
      <c r="Q11" s="37"/>
      <c r="R11" s="37"/>
      <c r="S11" s="37"/>
      <c r="T11" s="37"/>
    </row>
    <row r="12" spans="1:40" ht="15.75">
      <c r="A12" s="22" t="s">
        <v>22</v>
      </c>
      <c r="B12">
        <v>4</v>
      </c>
      <c r="H12" s="110" t="s">
        <v>8</v>
      </c>
      <c r="I12" s="110" t="s">
        <v>9</v>
      </c>
      <c r="J12" s="110" t="s">
        <v>10</v>
      </c>
      <c r="K12" s="110" t="s">
        <v>11</v>
      </c>
      <c r="L12" s="110" t="s">
        <v>24</v>
      </c>
      <c r="M12" s="110" t="s">
        <v>25</v>
      </c>
      <c r="N12" s="110"/>
      <c r="O12" s="110" t="s">
        <v>26</v>
      </c>
      <c r="Q12" s="37"/>
      <c r="R12" s="37"/>
      <c r="S12" s="37"/>
      <c r="T12" s="37"/>
    </row>
    <row r="13" spans="1:40" ht="15.75">
      <c r="H13" s="110"/>
      <c r="I13" s="110"/>
      <c r="J13" s="110"/>
      <c r="K13" s="110"/>
      <c r="L13" s="110"/>
      <c r="M13" s="5">
        <v>0.05</v>
      </c>
      <c r="N13" s="5">
        <v>0.01</v>
      </c>
      <c r="O13" s="110"/>
      <c r="Q13" s="33" t="s">
        <v>29</v>
      </c>
      <c r="R13" s="33" t="s">
        <v>30</v>
      </c>
      <c r="S13" s="33" t="s">
        <v>31</v>
      </c>
      <c r="T13" s="17"/>
    </row>
    <row r="14" spans="1:40" ht="15.75">
      <c r="H14" s="33" t="s">
        <v>27</v>
      </c>
      <c r="I14" s="33">
        <f>B12-1</f>
        <v>3</v>
      </c>
      <c r="J14" s="33">
        <f>J4</f>
        <v>0.54999999999998295</v>
      </c>
      <c r="K14" s="33">
        <f>J14/I14</f>
        <v>0.18333333333332766</v>
      </c>
      <c r="L14" s="33">
        <f>K14/K16</f>
        <v>0.35483870967740744</v>
      </c>
      <c r="M14" s="33">
        <f>FINV(M13,I14,I16)</f>
        <v>3.4902948206546531</v>
      </c>
      <c r="N14" s="33">
        <f>FINV(N13,I14,I16)</f>
        <v>5.9525446831591751</v>
      </c>
      <c r="O14" s="33" t="str">
        <f>IF(L14&lt;M14,"TN",IF(L14&lt;N14,"*","**"))</f>
        <v>TN</v>
      </c>
      <c r="Q14" s="33">
        <f>SQRT(K16/B12)</f>
        <v>0.3593976442141309</v>
      </c>
      <c r="R14" s="33">
        <v>4.51</v>
      </c>
      <c r="S14" s="33">
        <f>Q14*R14</f>
        <v>1.6208833754057304</v>
      </c>
      <c r="T14" s="17"/>
    </row>
    <row r="15" spans="1:40" ht="15.75">
      <c r="H15" s="33" t="s">
        <v>21</v>
      </c>
      <c r="I15" s="33">
        <f>B11-1</f>
        <v>4</v>
      </c>
      <c r="J15" s="33">
        <f>J5</f>
        <v>4.1999999999999886</v>
      </c>
      <c r="K15" s="33">
        <f>J15/I15</f>
        <v>1.0499999999999972</v>
      </c>
      <c r="L15" s="33">
        <f>K15/K16</f>
        <v>2.0322580645161179</v>
      </c>
      <c r="M15" s="33">
        <f>FINV(M13,I15,I16)</f>
        <v>3.2591667269802373</v>
      </c>
      <c r="N15" s="33">
        <f>FINV(N13,I15,I16)</f>
        <v>5.4119514345743891</v>
      </c>
      <c r="O15" s="33" t="str">
        <f>IF(L15&lt;M15,"TN",IF(L15&lt;N15,"*","**"))</f>
        <v>TN</v>
      </c>
      <c r="Q15" s="17"/>
      <c r="R15" s="17"/>
      <c r="S15" s="17"/>
      <c r="T15" s="17"/>
    </row>
    <row r="16" spans="1:40" ht="15.75">
      <c r="H16" s="33" t="s">
        <v>28</v>
      </c>
      <c r="I16" s="33">
        <f>I14*I15</f>
        <v>12</v>
      </c>
      <c r="J16" s="33">
        <f>J6</f>
        <v>6.2000000000000171</v>
      </c>
      <c r="K16" s="33">
        <f>J16/I16</f>
        <v>0.51666666666666805</v>
      </c>
      <c r="L16" s="77"/>
      <c r="M16" s="77"/>
      <c r="N16" s="77"/>
      <c r="O16" s="77"/>
      <c r="Q16" s="33" t="s">
        <v>21</v>
      </c>
      <c r="R16" s="33" t="s">
        <v>20</v>
      </c>
      <c r="S16" s="33" t="s">
        <v>32</v>
      </c>
      <c r="T16" s="33" t="s">
        <v>33</v>
      </c>
    </row>
    <row r="17" spans="1:42" ht="15.75">
      <c r="H17" s="33" t="s">
        <v>3</v>
      </c>
      <c r="I17" s="33">
        <f>SUM(I14:I16)</f>
        <v>19</v>
      </c>
      <c r="J17" s="33">
        <f>J3</f>
        <v>10.949999999999989</v>
      </c>
      <c r="K17" s="77"/>
      <c r="L17" s="77"/>
      <c r="M17" s="77"/>
      <c r="N17" s="77"/>
      <c r="O17" s="77"/>
      <c r="Q17" s="33" t="s">
        <v>15</v>
      </c>
      <c r="R17" s="45"/>
      <c r="S17" s="33">
        <f>R17+S14</f>
        <v>1.6208833754057304</v>
      </c>
      <c r="T17" s="33"/>
    </row>
    <row r="18" spans="1:42" ht="15.75">
      <c r="H18" s="35"/>
      <c r="I18" s="35"/>
      <c r="J18" s="35"/>
      <c r="K18" s="35"/>
      <c r="L18" s="35"/>
      <c r="M18" s="35"/>
      <c r="N18" s="35"/>
      <c r="O18" s="35"/>
      <c r="Q18" s="33" t="s">
        <v>16</v>
      </c>
      <c r="R18" s="33"/>
      <c r="S18" s="33"/>
      <c r="T18" s="33"/>
    </row>
    <row r="19" spans="1:42" ht="15.75">
      <c r="Q19" s="33" t="s">
        <v>17</v>
      </c>
      <c r="R19" s="33"/>
      <c r="S19" s="33">
        <f>R19+S14</f>
        <v>1.6208833754057304</v>
      </c>
      <c r="T19" s="33"/>
    </row>
    <row r="20" spans="1:42" ht="15.75">
      <c r="Q20" s="33" t="s">
        <v>18</v>
      </c>
      <c r="R20" s="33"/>
      <c r="S20" s="33"/>
      <c r="T20" s="33"/>
    </row>
    <row r="21" spans="1:42" ht="15.75">
      <c r="Q21" s="33" t="s">
        <v>19</v>
      </c>
      <c r="R21" s="33"/>
      <c r="S21" s="33"/>
      <c r="T21" s="33"/>
      <c r="AI21" s="46"/>
      <c r="AJ21" s="46"/>
      <c r="AK21" s="46"/>
      <c r="AL21" s="46"/>
      <c r="AM21" s="46"/>
      <c r="AN21" s="46"/>
    </row>
    <row r="22" spans="1:42">
      <c r="A22" s="46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</row>
    <row r="23" spans="1:42">
      <c r="A23" s="46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O23" s="46"/>
      <c r="AP23" s="46"/>
    </row>
    <row r="24" spans="1:42" ht="15.75">
      <c r="A24" s="110" t="s">
        <v>21</v>
      </c>
      <c r="B24" s="110" t="s">
        <v>22</v>
      </c>
      <c r="C24" s="110"/>
      <c r="D24" s="110"/>
      <c r="E24" s="110"/>
      <c r="F24" s="110" t="s">
        <v>3</v>
      </c>
      <c r="G24" s="110" t="s">
        <v>20</v>
      </c>
      <c r="N24" t="s">
        <v>36</v>
      </c>
      <c r="Q24" s="37"/>
      <c r="R24" s="37"/>
      <c r="S24" s="37"/>
      <c r="T24" s="37"/>
    </row>
    <row r="25" spans="1:42" ht="15.75">
      <c r="A25" s="110"/>
      <c r="B25" s="33" t="s">
        <v>0</v>
      </c>
      <c r="C25" s="33" t="s">
        <v>1</v>
      </c>
      <c r="D25" s="33" t="s">
        <v>2</v>
      </c>
      <c r="E25" s="33" t="s">
        <v>12</v>
      </c>
      <c r="F25" s="110"/>
      <c r="G25" s="110"/>
      <c r="I25" s="36" t="s">
        <v>4</v>
      </c>
      <c r="J25" s="36">
        <f>(F31^2)/(B34*B35)</f>
        <v>470.45</v>
      </c>
      <c r="Q25" s="37"/>
      <c r="R25" s="37"/>
      <c r="S25" s="37"/>
      <c r="T25" s="37"/>
    </row>
    <row r="26" spans="1:42" ht="15.75">
      <c r="A26" s="33" t="s">
        <v>15</v>
      </c>
      <c r="B26" s="33">
        <v>4</v>
      </c>
      <c r="C26" s="33">
        <v>9</v>
      </c>
      <c r="D26" s="33">
        <v>3</v>
      </c>
      <c r="E26" s="33">
        <v>5</v>
      </c>
      <c r="F26" s="33">
        <f>SUM(B26:E26)</f>
        <v>21</v>
      </c>
      <c r="G26" s="33">
        <f>AVERAGE(B26:E26)</f>
        <v>5.25</v>
      </c>
      <c r="I26" s="36" t="s">
        <v>5</v>
      </c>
      <c r="J26" s="36">
        <f>SUMSQ(B26:E30)-J25</f>
        <v>34.550000000000011</v>
      </c>
      <c r="Q26" s="37"/>
      <c r="R26" s="37"/>
      <c r="S26" s="37"/>
      <c r="T26" s="37"/>
    </row>
    <row r="27" spans="1:42" ht="15.75">
      <c r="A27" s="33" t="s">
        <v>16</v>
      </c>
      <c r="B27" s="33">
        <v>5</v>
      </c>
      <c r="C27" s="33">
        <v>5</v>
      </c>
      <c r="D27" s="33">
        <v>4</v>
      </c>
      <c r="E27" s="33">
        <v>5</v>
      </c>
      <c r="F27" s="33">
        <f>SUM(B27:E27)</f>
        <v>19</v>
      </c>
      <c r="G27" s="33">
        <f>AVERAGE(B27:E27)</f>
        <v>4.75</v>
      </c>
      <c r="I27" s="36" t="s">
        <v>6</v>
      </c>
      <c r="J27" s="36">
        <f>(SUMSQ(B31:E31)/B34)-J25</f>
        <v>6.9499999999999886</v>
      </c>
      <c r="Q27" s="37"/>
      <c r="R27" s="37"/>
      <c r="S27" s="37"/>
      <c r="T27" s="37"/>
    </row>
    <row r="28" spans="1:42" ht="15.75">
      <c r="A28" s="33" t="s">
        <v>17</v>
      </c>
      <c r="B28" s="33">
        <v>6</v>
      </c>
      <c r="C28" s="33">
        <v>5</v>
      </c>
      <c r="D28" s="33">
        <v>5</v>
      </c>
      <c r="E28" s="33">
        <v>4</v>
      </c>
      <c r="F28" s="33">
        <f>SUM(B28:E28)</f>
        <v>20</v>
      </c>
      <c r="G28" s="33">
        <f>AVERAGE(B28:E28)</f>
        <v>5</v>
      </c>
      <c r="I28" s="36" t="s">
        <v>23</v>
      </c>
      <c r="J28" s="36">
        <f>(SUMSQ(F26:F30)/B35)-J25</f>
        <v>4.3000000000000114</v>
      </c>
      <c r="Q28" s="37"/>
      <c r="R28" s="37"/>
      <c r="S28" s="37"/>
      <c r="T28" s="37"/>
    </row>
    <row r="29" spans="1:42" ht="15.75">
      <c r="A29" s="33" t="s">
        <v>18</v>
      </c>
      <c r="B29" s="33">
        <v>4</v>
      </c>
      <c r="C29" s="33">
        <v>7</v>
      </c>
      <c r="D29" s="33">
        <v>5</v>
      </c>
      <c r="E29" s="33">
        <v>5</v>
      </c>
      <c r="F29" s="33">
        <f>SUM(B29:E29)</f>
        <v>21</v>
      </c>
      <c r="G29" s="33">
        <f>AVERAGE(B29:E29)</f>
        <v>5.25</v>
      </c>
      <c r="I29" s="36" t="s">
        <v>7</v>
      </c>
      <c r="J29" s="36">
        <f>J26-J27-J28</f>
        <v>23.300000000000011</v>
      </c>
      <c r="Q29" s="37"/>
      <c r="R29" s="37"/>
      <c r="S29" s="37"/>
      <c r="T29" s="37"/>
    </row>
    <row r="30" spans="1:42" ht="15.75">
      <c r="A30" s="33" t="s">
        <v>19</v>
      </c>
      <c r="B30" s="33">
        <v>5</v>
      </c>
      <c r="C30" s="33">
        <v>3</v>
      </c>
      <c r="D30" s="33">
        <v>4</v>
      </c>
      <c r="E30" s="33">
        <v>4</v>
      </c>
      <c r="F30" s="33">
        <f>SUM(B30:E30)</f>
        <v>16</v>
      </c>
      <c r="G30" s="33">
        <f>AVERAGE(B30:E30)</f>
        <v>4</v>
      </c>
      <c r="Q30" s="37"/>
      <c r="R30" s="37"/>
      <c r="S30" s="37"/>
      <c r="T30" s="37"/>
    </row>
    <row r="31" spans="1:42" ht="15.75">
      <c r="A31" s="33" t="s">
        <v>3</v>
      </c>
      <c r="B31" s="33">
        <f>SUM(B26:B30)</f>
        <v>24</v>
      </c>
      <c r="C31" s="33">
        <f t="shared" ref="C31:D31" si="8">SUM(C26:C30)</f>
        <v>29</v>
      </c>
      <c r="D31" s="33">
        <f t="shared" si="8"/>
        <v>21</v>
      </c>
      <c r="E31" s="33">
        <f>SUM(E26:E30)</f>
        <v>23</v>
      </c>
      <c r="F31" s="34">
        <f>SUM(F26:F30)</f>
        <v>97</v>
      </c>
      <c r="G31" s="25"/>
      <c r="Q31" s="37"/>
      <c r="R31" s="37"/>
      <c r="S31" s="37"/>
      <c r="T31" s="37"/>
    </row>
    <row r="32" spans="1:42">
      <c r="Q32" s="37"/>
      <c r="R32" s="37"/>
      <c r="S32" s="37"/>
      <c r="T32" s="37"/>
    </row>
    <row r="33" spans="1:34">
      <c r="Q33" s="37"/>
      <c r="R33" s="37"/>
      <c r="S33" s="37"/>
      <c r="T33" s="37"/>
    </row>
    <row r="34" spans="1:34" ht="15.75">
      <c r="A34" s="22" t="s">
        <v>21</v>
      </c>
      <c r="B34">
        <v>5</v>
      </c>
      <c r="Q34" s="37"/>
      <c r="R34" s="37"/>
      <c r="S34" s="37"/>
      <c r="T34" s="37"/>
    </row>
    <row r="35" spans="1:34" ht="15.75">
      <c r="A35" s="22" t="s">
        <v>22</v>
      </c>
      <c r="B35">
        <v>4</v>
      </c>
      <c r="H35" s="110" t="s">
        <v>8</v>
      </c>
      <c r="I35" s="110" t="s">
        <v>9</v>
      </c>
      <c r="J35" s="110" t="s">
        <v>10</v>
      </c>
      <c r="K35" s="110" t="s">
        <v>11</v>
      </c>
      <c r="L35" s="110" t="s">
        <v>24</v>
      </c>
      <c r="M35" s="110" t="s">
        <v>25</v>
      </c>
      <c r="N35" s="110"/>
      <c r="O35" s="110" t="s">
        <v>26</v>
      </c>
      <c r="Q35" s="37"/>
      <c r="R35" s="37"/>
      <c r="S35" s="37"/>
      <c r="T35" s="37"/>
    </row>
    <row r="36" spans="1:34" ht="15.75">
      <c r="H36" s="110"/>
      <c r="I36" s="110"/>
      <c r="J36" s="110"/>
      <c r="K36" s="110"/>
      <c r="L36" s="110"/>
      <c r="M36" s="5">
        <v>0.05</v>
      </c>
      <c r="N36" s="5">
        <v>0.01</v>
      </c>
      <c r="O36" s="110"/>
      <c r="Q36" s="33" t="s">
        <v>29</v>
      </c>
      <c r="R36" s="33" t="s">
        <v>30</v>
      </c>
      <c r="S36" s="33" t="s">
        <v>31</v>
      </c>
      <c r="T36" s="17"/>
    </row>
    <row r="37" spans="1:34" ht="15.75">
      <c r="H37" s="33" t="s">
        <v>27</v>
      </c>
      <c r="I37" s="33">
        <f>B35-1</f>
        <v>3</v>
      </c>
      <c r="J37" s="33">
        <f>J27</f>
        <v>6.9499999999999886</v>
      </c>
      <c r="K37" s="33">
        <f>J37/I37</f>
        <v>2.3166666666666629</v>
      </c>
      <c r="L37" s="33">
        <f>K37/K39</f>
        <v>1.1931330472102979</v>
      </c>
      <c r="M37" s="33">
        <f>FINV(M36,I37,I39)</f>
        <v>3.4902948206546531</v>
      </c>
      <c r="N37" s="33">
        <f>FINV(N36,I37,I39)</f>
        <v>5.9525446831591751</v>
      </c>
      <c r="O37" s="33" t="str">
        <f>IF(L37&lt;M37,"TN",IF(L37&lt;N37,"*","**"))</f>
        <v>TN</v>
      </c>
      <c r="Q37" s="33">
        <f>SQRT(K39/B35)</f>
        <v>0.69671849886928283</v>
      </c>
      <c r="R37" s="33">
        <v>4.51</v>
      </c>
      <c r="S37" s="33">
        <f>Q37*R37</f>
        <v>3.1422004299004653</v>
      </c>
      <c r="T37" s="17"/>
    </row>
    <row r="38" spans="1:34" ht="15.75">
      <c r="H38" s="33" t="s">
        <v>21</v>
      </c>
      <c r="I38" s="33">
        <f>B34-1</f>
        <v>4</v>
      </c>
      <c r="J38" s="33">
        <f>J28</f>
        <v>4.3000000000000114</v>
      </c>
      <c r="K38" s="33">
        <f>J38/I38</f>
        <v>1.0750000000000028</v>
      </c>
      <c r="L38" s="33">
        <f>K38/K39</f>
        <v>0.55364806866952909</v>
      </c>
      <c r="M38" s="33">
        <f>FINV(M36,I38,I39)</f>
        <v>3.2591667269802373</v>
      </c>
      <c r="N38" s="33">
        <f>FINV(N36,I38,I39)</f>
        <v>5.4119514345743891</v>
      </c>
      <c r="O38" s="33" t="str">
        <f>IF(L38&lt;M38,"TN",IF(L38&lt;N38,"*","**"))</f>
        <v>TN</v>
      </c>
      <c r="Q38" s="17"/>
      <c r="R38" s="17"/>
      <c r="S38" s="17"/>
      <c r="T38" s="17"/>
    </row>
    <row r="39" spans="1:34" ht="15.75">
      <c r="H39" s="33" t="s">
        <v>28</v>
      </c>
      <c r="I39" s="33">
        <f>I37*I38</f>
        <v>12</v>
      </c>
      <c r="J39" s="33">
        <f>J29</f>
        <v>23.300000000000011</v>
      </c>
      <c r="K39" s="33">
        <f>J39/I39</f>
        <v>1.9416666666666675</v>
      </c>
      <c r="L39" s="77"/>
      <c r="M39" s="77"/>
      <c r="N39" s="77"/>
      <c r="O39" s="77"/>
      <c r="Q39" s="33" t="s">
        <v>21</v>
      </c>
      <c r="R39" s="33" t="s">
        <v>20</v>
      </c>
      <c r="S39" s="33" t="s">
        <v>32</v>
      </c>
      <c r="T39" s="33" t="s">
        <v>33</v>
      </c>
    </row>
    <row r="40" spans="1:34" ht="15.75">
      <c r="H40" s="33" t="s">
        <v>3</v>
      </c>
      <c r="I40" s="33">
        <f>SUM(I37:I39)</f>
        <v>19</v>
      </c>
      <c r="J40" s="33">
        <f>J26</f>
        <v>34.550000000000011</v>
      </c>
      <c r="K40" s="77"/>
      <c r="L40" s="77"/>
      <c r="M40" s="77"/>
      <c r="N40" s="77"/>
      <c r="O40" s="77"/>
      <c r="Q40" s="33" t="s">
        <v>15</v>
      </c>
      <c r="R40" s="45"/>
      <c r="S40" s="33">
        <f>R40+S37</f>
        <v>3.1422004299004653</v>
      </c>
      <c r="T40" s="33"/>
    </row>
    <row r="41" spans="1:34" ht="15.75">
      <c r="H41" s="35"/>
      <c r="I41" s="35"/>
      <c r="J41" s="35"/>
      <c r="K41" s="35"/>
      <c r="L41" s="35"/>
      <c r="M41" s="35"/>
      <c r="N41" s="35"/>
      <c r="O41" s="35"/>
      <c r="Q41" s="33" t="s">
        <v>16</v>
      </c>
      <c r="R41" s="33"/>
      <c r="S41" s="33"/>
      <c r="T41" s="33"/>
    </row>
    <row r="42" spans="1:34" ht="15.75">
      <c r="Q42" s="33" t="s">
        <v>17</v>
      </c>
      <c r="R42" s="33"/>
      <c r="S42" s="33">
        <f>R42+S37</f>
        <v>3.1422004299004653</v>
      </c>
      <c r="T42" s="33"/>
    </row>
    <row r="43" spans="1:34" ht="15.75">
      <c r="Q43" s="33" t="s">
        <v>18</v>
      </c>
      <c r="R43" s="33"/>
      <c r="S43" s="33"/>
      <c r="T43" s="33"/>
    </row>
    <row r="44" spans="1:34" ht="15.75">
      <c r="Q44" s="33" t="s">
        <v>19</v>
      </c>
      <c r="R44" s="33"/>
      <c r="S44" s="33"/>
      <c r="T44" s="33"/>
    </row>
    <row r="46" spans="1:34">
      <c r="A46" s="46"/>
      <c r="B46" s="46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</row>
    <row r="48" spans="1:34" ht="15.75">
      <c r="A48" s="110" t="s">
        <v>21</v>
      </c>
      <c r="B48" s="110" t="s">
        <v>22</v>
      </c>
      <c r="C48" s="110"/>
      <c r="D48" s="110"/>
      <c r="E48" s="110"/>
      <c r="F48" s="110" t="s">
        <v>3</v>
      </c>
      <c r="G48" s="110" t="s">
        <v>20</v>
      </c>
      <c r="N48" t="s">
        <v>13</v>
      </c>
      <c r="Q48" s="37"/>
      <c r="R48" s="37"/>
      <c r="S48" s="37"/>
      <c r="T48" s="37"/>
    </row>
    <row r="49" spans="1:20" ht="15.75">
      <c r="A49" s="110"/>
      <c r="B49" s="33" t="s">
        <v>0</v>
      </c>
      <c r="C49" s="33" t="s">
        <v>1</v>
      </c>
      <c r="D49" s="33" t="s">
        <v>2</v>
      </c>
      <c r="E49" s="33" t="s">
        <v>12</v>
      </c>
      <c r="F49" s="110"/>
      <c r="G49" s="110"/>
      <c r="I49" s="36" t="s">
        <v>4</v>
      </c>
      <c r="J49" s="36">
        <f>(F55^2)/(B58*B59)</f>
        <v>561.79999999999995</v>
      </c>
      <c r="Q49" s="37"/>
      <c r="R49" s="37"/>
      <c r="S49" s="37"/>
      <c r="T49" s="37"/>
    </row>
    <row r="50" spans="1:20" ht="15.75">
      <c r="A50" s="33" t="s">
        <v>15</v>
      </c>
      <c r="B50" s="33">
        <v>6</v>
      </c>
      <c r="C50" s="33">
        <v>7</v>
      </c>
      <c r="D50" s="33">
        <v>4</v>
      </c>
      <c r="E50" s="33">
        <v>5</v>
      </c>
      <c r="F50" s="33">
        <f>SUM(B50:E50)</f>
        <v>22</v>
      </c>
      <c r="G50" s="33">
        <f>AVERAGE(B50:E50)</f>
        <v>5.5</v>
      </c>
      <c r="I50" s="36" t="s">
        <v>5</v>
      </c>
      <c r="J50" s="36">
        <f>SUMSQ(B50:E54)-J49</f>
        <v>28.200000000000045</v>
      </c>
      <c r="Q50" s="37"/>
      <c r="R50" s="37"/>
      <c r="S50" s="37"/>
      <c r="T50" s="37"/>
    </row>
    <row r="51" spans="1:20" ht="15.75">
      <c r="A51" s="33" t="s">
        <v>16</v>
      </c>
      <c r="B51" s="33">
        <v>6</v>
      </c>
      <c r="C51" s="33">
        <v>6</v>
      </c>
      <c r="D51" s="33">
        <v>3</v>
      </c>
      <c r="E51" s="33">
        <v>5</v>
      </c>
      <c r="F51" s="33">
        <f>SUM(B51:E51)</f>
        <v>20</v>
      </c>
      <c r="G51" s="33">
        <f>AVERAGE(B51:E51)</f>
        <v>5</v>
      </c>
      <c r="I51" s="36" t="s">
        <v>6</v>
      </c>
      <c r="J51" s="36">
        <f>(SUMSQ(B55:E55)/B58)-J49</f>
        <v>10.200000000000045</v>
      </c>
      <c r="Q51" s="37"/>
      <c r="R51" s="37"/>
      <c r="S51" s="37"/>
      <c r="T51" s="37"/>
    </row>
    <row r="52" spans="1:20" ht="15.75">
      <c r="A52" s="33" t="s">
        <v>17</v>
      </c>
      <c r="B52" s="33">
        <v>7</v>
      </c>
      <c r="C52" s="33">
        <v>6</v>
      </c>
      <c r="D52" s="33">
        <v>6</v>
      </c>
      <c r="E52" s="33">
        <v>4</v>
      </c>
      <c r="F52" s="33">
        <f>SUM(B52:E52)</f>
        <v>23</v>
      </c>
      <c r="G52" s="33">
        <f>AVERAGE(B52:E52)</f>
        <v>5.75</v>
      </c>
      <c r="I52" s="36" t="s">
        <v>23</v>
      </c>
      <c r="J52" s="36">
        <f>(SUMSQ(F50:F54)/B59)-J49</f>
        <v>4.7000000000000455</v>
      </c>
      <c r="Q52" s="37"/>
      <c r="R52" s="37"/>
      <c r="S52" s="37"/>
      <c r="T52" s="37"/>
    </row>
    <row r="53" spans="1:20" ht="15.75">
      <c r="A53" s="33" t="s">
        <v>18</v>
      </c>
      <c r="B53" s="33">
        <v>5</v>
      </c>
      <c r="C53" s="33">
        <v>8</v>
      </c>
      <c r="D53" s="33">
        <v>5</v>
      </c>
      <c r="E53" s="33">
        <v>5</v>
      </c>
      <c r="F53" s="33">
        <f>SUM(B53:E53)</f>
        <v>23</v>
      </c>
      <c r="G53" s="33">
        <f>AVERAGE(B53:E53)</f>
        <v>5.75</v>
      </c>
      <c r="I53" s="36" t="s">
        <v>7</v>
      </c>
      <c r="J53" s="36">
        <f>J50-J51-J52</f>
        <v>13.299999999999955</v>
      </c>
      <c r="Q53" s="37"/>
      <c r="R53" s="37"/>
      <c r="S53" s="37"/>
      <c r="T53" s="37"/>
    </row>
    <row r="54" spans="1:20" ht="15.75">
      <c r="A54" s="33" t="s">
        <v>19</v>
      </c>
      <c r="B54" s="33">
        <v>5</v>
      </c>
      <c r="C54" s="33">
        <v>4</v>
      </c>
      <c r="D54" s="33">
        <v>5</v>
      </c>
      <c r="E54" s="33">
        <v>4</v>
      </c>
      <c r="F54" s="33">
        <f>SUM(B54:E54)</f>
        <v>18</v>
      </c>
      <c r="G54" s="33">
        <f>AVERAGE(B54:E54)</f>
        <v>4.5</v>
      </c>
      <c r="Q54" s="37"/>
      <c r="R54" s="37"/>
      <c r="S54" s="37"/>
      <c r="T54" s="37"/>
    </row>
    <row r="55" spans="1:20" ht="15.75">
      <c r="A55" s="33" t="s">
        <v>3</v>
      </c>
      <c r="B55" s="33">
        <f>SUM(B50:B54)</f>
        <v>29</v>
      </c>
      <c r="C55" s="33">
        <f t="shared" ref="C55:D55" si="9">SUM(C50:C54)</f>
        <v>31</v>
      </c>
      <c r="D55" s="33">
        <f t="shared" si="9"/>
        <v>23</v>
      </c>
      <c r="E55" s="33">
        <f>SUM(E50:E54)</f>
        <v>23</v>
      </c>
      <c r="F55" s="34">
        <f>SUM(F50:F54)</f>
        <v>106</v>
      </c>
      <c r="G55" s="25"/>
      <c r="Q55" s="37"/>
      <c r="R55" s="37"/>
      <c r="S55" s="37"/>
      <c r="T55" s="37"/>
    </row>
    <row r="56" spans="1:20">
      <c r="Q56" s="37"/>
      <c r="R56" s="37"/>
      <c r="S56" s="37"/>
      <c r="T56" s="37"/>
    </row>
    <row r="57" spans="1:20">
      <c r="Q57" s="37"/>
      <c r="R57" s="37"/>
      <c r="S57" s="37"/>
      <c r="T57" s="37"/>
    </row>
    <row r="58" spans="1:20" ht="15.75">
      <c r="A58" s="22" t="s">
        <v>21</v>
      </c>
      <c r="B58">
        <v>5</v>
      </c>
      <c r="Q58" s="37"/>
      <c r="R58" s="37"/>
      <c r="S58" s="37"/>
      <c r="T58" s="37"/>
    </row>
    <row r="59" spans="1:20" ht="15.75">
      <c r="A59" s="22" t="s">
        <v>22</v>
      </c>
      <c r="B59">
        <v>4</v>
      </c>
      <c r="H59" s="110" t="s">
        <v>8</v>
      </c>
      <c r="I59" s="110" t="s">
        <v>9</v>
      </c>
      <c r="J59" s="110" t="s">
        <v>10</v>
      </c>
      <c r="K59" s="110" t="s">
        <v>11</v>
      </c>
      <c r="L59" s="110" t="s">
        <v>24</v>
      </c>
      <c r="M59" s="110" t="s">
        <v>25</v>
      </c>
      <c r="N59" s="110"/>
      <c r="O59" s="110" t="s">
        <v>26</v>
      </c>
      <c r="Q59" s="37"/>
      <c r="R59" s="37"/>
      <c r="S59" s="37"/>
      <c r="T59" s="37"/>
    </row>
    <row r="60" spans="1:20" ht="15.75">
      <c r="H60" s="110"/>
      <c r="I60" s="110"/>
      <c r="J60" s="110"/>
      <c r="K60" s="110"/>
      <c r="L60" s="110"/>
      <c r="M60" s="5">
        <v>0.05</v>
      </c>
      <c r="N60" s="5">
        <v>0.01</v>
      </c>
      <c r="O60" s="110"/>
      <c r="Q60" s="33" t="s">
        <v>29</v>
      </c>
      <c r="R60" s="33" t="s">
        <v>30</v>
      </c>
      <c r="S60" s="33" t="s">
        <v>31</v>
      </c>
      <c r="T60" s="17"/>
    </row>
    <row r="61" spans="1:20" ht="15.75">
      <c r="H61" s="33" t="s">
        <v>27</v>
      </c>
      <c r="I61" s="33">
        <f>B59-1</f>
        <v>3</v>
      </c>
      <c r="J61" s="33">
        <f>J51</f>
        <v>10.200000000000045</v>
      </c>
      <c r="K61" s="33">
        <f>J61/I61</f>
        <v>3.400000000000015</v>
      </c>
      <c r="L61" s="33">
        <f>K61/K63</f>
        <v>3.0676691729323546</v>
      </c>
      <c r="M61" s="33">
        <f>FINV(M60,I61,I63)</f>
        <v>3.4902948206546531</v>
      </c>
      <c r="N61" s="33">
        <f>FINV(N60,I61,I63)</f>
        <v>5.9525446831591751</v>
      </c>
      <c r="O61" s="33" t="str">
        <f>IF(L61&lt;M61,"TN",IF(L61&lt;N61,"*","**"))</f>
        <v>TN</v>
      </c>
      <c r="Q61" s="33">
        <f>SQRT(K63/B59)</f>
        <v>0.52638705657845763</v>
      </c>
      <c r="R61" s="33">
        <v>4.51</v>
      </c>
      <c r="S61" s="33">
        <f>Q61*R61</f>
        <v>2.3740056251688437</v>
      </c>
      <c r="T61" s="17"/>
    </row>
    <row r="62" spans="1:20" ht="15.75">
      <c r="H62" s="33" t="s">
        <v>21</v>
      </c>
      <c r="I62" s="33">
        <f>B58-1</f>
        <v>4</v>
      </c>
      <c r="J62" s="33">
        <f>J52</f>
        <v>4.7000000000000455</v>
      </c>
      <c r="K62" s="33">
        <f>J62/I62</f>
        <v>1.1750000000000114</v>
      </c>
      <c r="L62" s="33">
        <f>K62/K63</f>
        <v>1.0601503759398634</v>
      </c>
      <c r="M62" s="33">
        <f>FINV(M60,I62,I63)</f>
        <v>3.2591667269802373</v>
      </c>
      <c r="N62" s="33">
        <f>FINV(N60,I62,I63)</f>
        <v>5.4119514345743891</v>
      </c>
      <c r="O62" s="33" t="str">
        <f>IF(L62&lt;M62,"TN",IF(L62&lt;N62,"*","**"))</f>
        <v>TN</v>
      </c>
      <c r="Q62" s="17"/>
      <c r="R62" s="17"/>
      <c r="S62" s="17"/>
      <c r="T62" s="17"/>
    </row>
    <row r="63" spans="1:20" ht="15.75">
      <c r="H63" s="33" t="s">
        <v>28</v>
      </c>
      <c r="I63" s="33">
        <f>I61*I62</f>
        <v>12</v>
      </c>
      <c r="J63" s="33">
        <f>J53</f>
        <v>13.299999999999955</v>
      </c>
      <c r="K63" s="33">
        <f>J63/I63</f>
        <v>1.1083333333333296</v>
      </c>
      <c r="L63" s="77"/>
      <c r="M63" s="77"/>
      <c r="N63" s="77"/>
      <c r="O63" s="77"/>
      <c r="Q63" s="33" t="s">
        <v>21</v>
      </c>
      <c r="R63" s="33" t="s">
        <v>20</v>
      </c>
      <c r="S63" s="33" t="s">
        <v>32</v>
      </c>
      <c r="T63" s="33" t="s">
        <v>33</v>
      </c>
    </row>
    <row r="64" spans="1:20" ht="15.75">
      <c r="H64" s="33" t="s">
        <v>3</v>
      </c>
      <c r="I64" s="33">
        <f>SUM(I61:I63)</f>
        <v>19</v>
      </c>
      <c r="J64" s="33">
        <f>J50</f>
        <v>28.200000000000045</v>
      </c>
      <c r="K64" s="77"/>
      <c r="L64" s="77"/>
      <c r="M64" s="77"/>
      <c r="N64" s="77"/>
      <c r="O64" s="77"/>
      <c r="Q64" s="33" t="s">
        <v>15</v>
      </c>
      <c r="R64" s="45"/>
      <c r="S64" s="33">
        <f>R64+S61</f>
        <v>2.3740056251688437</v>
      </c>
      <c r="T64" s="33"/>
    </row>
    <row r="65" spans="1:25" ht="15.75">
      <c r="H65" s="35"/>
      <c r="I65" s="35"/>
      <c r="J65" s="35"/>
      <c r="K65" s="35"/>
      <c r="L65" s="35"/>
      <c r="M65" s="35"/>
      <c r="N65" s="35"/>
      <c r="O65" s="35"/>
      <c r="Q65" s="33" t="s">
        <v>16</v>
      </c>
      <c r="R65" s="33"/>
      <c r="S65" s="33"/>
      <c r="T65" s="33"/>
    </row>
    <row r="66" spans="1:25" ht="15.75">
      <c r="Q66" s="33" t="s">
        <v>17</v>
      </c>
      <c r="R66" s="33"/>
      <c r="S66" s="33">
        <f>R66+S61</f>
        <v>2.3740056251688437</v>
      </c>
      <c r="T66" s="33"/>
    </row>
    <row r="67" spans="1:25" ht="15.75">
      <c r="Q67" s="33" t="s">
        <v>18</v>
      </c>
      <c r="R67" s="33"/>
      <c r="S67" s="33"/>
      <c r="T67" s="33"/>
    </row>
    <row r="68" spans="1:25" ht="15.75">
      <c r="Q68" s="33" t="s">
        <v>19</v>
      </c>
      <c r="R68" s="33"/>
      <c r="S68" s="33"/>
      <c r="T68" s="33"/>
    </row>
    <row r="69" spans="1:25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</row>
    <row r="70" spans="1:25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</row>
    <row r="71" spans="1:25" ht="15.75">
      <c r="A71" s="110" t="s">
        <v>21</v>
      </c>
      <c r="B71" s="110" t="s">
        <v>22</v>
      </c>
      <c r="C71" s="110"/>
      <c r="D71" s="110"/>
      <c r="E71" s="110"/>
      <c r="F71" s="110" t="s">
        <v>3</v>
      </c>
      <c r="G71" s="110" t="s">
        <v>20</v>
      </c>
      <c r="N71" t="s">
        <v>14</v>
      </c>
      <c r="Q71" s="37"/>
      <c r="R71" s="37"/>
      <c r="S71" s="37"/>
      <c r="T71" s="37"/>
    </row>
    <row r="72" spans="1:25" ht="15.75">
      <c r="A72" s="110"/>
      <c r="B72" s="47" t="s">
        <v>0</v>
      </c>
      <c r="C72" s="47" t="s">
        <v>1</v>
      </c>
      <c r="D72" s="47" t="s">
        <v>2</v>
      </c>
      <c r="E72" s="47" t="s">
        <v>12</v>
      </c>
      <c r="F72" s="110"/>
      <c r="G72" s="110"/>
      <c r="I72" s="36" t="s">
        <v>4</v>
      </c>
      <c r="J72" s="36">
        <f>(F78^2)/(B81*B82)</f>
        <v>684.45</v>
      </c>
      <c r="Q72" s="37"/>
      <c r="R72" s="37"/>
      <c r="S72" s="37"/>
      <c r="T72" s="37"/>
    </row>
    <row r="73" spans="1:25" ht="15.75">
      <c r="A73" s="47" t="s">
        <v>15</v>
      </c>
      <c r="B73" s="47">
        <v>6</v>
      </c>
      <c r="C73" s="47">
        <v>8</v>
      </c>
      <c r="D73" s="47">
        <v>4</v>
      </c>
      <c r="E73" s="47">
        <v>5</v>
      </c>
      <c r="F73" s="47">
        <f>SUM(B73:E73)</f>
        <v>23</v>
      </c>
      <c r="G73" s="47">
        <f>AVERAGE(B73:E73)</f>
        <v>5.75</v>
      </c>
      <c r="I73" s="36" t="s">
        <v>5</v>
      </c>
      <c r="J73" s="36">
        <f>SUMSQ(B73:E77)-J72</f>
        <v>48.549999999999955</v>
      </c>
      <c r="Q73" s="37"/>
      <c r="R73" s="37"/>
      <c r="S73" s="37"/>
      <c r="T73" s="37"/>
    </row>
    <row r="74" spans="1:25" ht="15.75">
      <c r="A74" s="47" t="s">
        <v>16</v>
      </c>
      <c r="B74" s="47">
        <v>7</v>
      </c>
      <c r="C74" s="47">
        <v>4</v>
      </c>
      <c r="D74" s="47">
        <v>7</v>
      </c>
      <c r="E74" s="47">
        <v>3</v>
      </c>
      <c r="F74" s="47">
        <f>SUM(B74:E74)</f>
        <v>21</v>
      </c>
      <c r="G74" s="47">
        <f>AVERAGE(B74:E74)</f>
        <v>5.25</v>
      </c>
      <c r="I74" s="36" t="s">
        <v>6</v>
      </c>
      <c r="J74" s="36">
        <f>(SUMSQ(B78:E78)/B81)-J72</f>
        <v>8.9499999999999318</v>
      </c>
      <c r="Q74" s="37"/>
      <c r="R74" s="37"/>
      <c r="S74" s="37"/>
      <c r="T74" s="37"/>
    </row>
    <row r="75" spans="1:25" ht="15.75">
      <c r="A75" s="47" t="s">
        <v>17</v>
      </c>
      <c r="B75" s="47">
        <v>9</v>
      </c>
      <c r="C75" s="47">
        <v>8</v>
      </c>
      <c r="D75" s="47">
        <v>6</v>
      </c>
      <c r="E75" s="47">
        <v>5</v>
      </c>
      <c r="F75" s="47">
        <f>SUM(B75:E75)</f>
        <v>28</v>
      </c>
      <c r="G75" s="47">
        <f>AVERAGE(B75:E75)</f>
        <v>7</v>
      </c>
      <c r="I75" s="36" t="s">
        <v>23</v>
      </c>
      <c r="J75" s="36">
        <f>(SUMSQ(F73:F77)/B82)-J72</f>
        <v>10.299999999999955</v>
      </c>
      <c r="Q75" s="37"/>
      <c r="R75" s="37"/>
      <c r="S75" s="37"/>
      <c r="T75" s="37"/>
    </row>
    <row r="76" spans="1:25" ht="15.75">
      <c r="A76" s="47" t="s">
        <v>18</v>
      </c>
      <c r="B76" s="47">
        <v>6</v>
      </c>
      <c r="C76" s="47">
        <v>6</v>
      </c>
      <c r="D76" s="47">
        <v>7</v>
      </c>
      <c r="E76" s="47">
        <v>6</v>
      </c>
      <c r="F76" s="47">
        <f>SUM(B76:E76)</f>
        <v>25</v>
      </c>
      <c r="G76" s="47">
        <f>AVERAGE(B76:E76)</f>
        <v>6.25</v>
      </c>
      <c r="I76" s="36" t="s">
        <v>7</v>
      </c>
      <c r="J76" s="36">
        <f>J73-J74-J75</f>
        <v>29.300000000000068</v>
      </c>
      <c r="Q76" s="37"/>
      <c r="R76" s="37"/>
      <c r="S76" s="37"/>
      <c r="T76" s="37"/>
    </row>
    <row r="77" spans="1:25" ht="15.75">
      <c r="A77" s="47" t="s">
        <v>19</v>
      </c>
      <c r="B77" s="47">
        <v>5</v>
      </c>
      <c r="C77" s="47">
        <v>6</v>
      </c>
      <c r="D77" s="47">
        <v>3</v>
      </c>
      <c r="E77" s="47">
        <v>6</v>
      </c>
      <c r="F77" s="47">
        <f>SUM(B77:E77)</f>
        <v>20</v>
      </c>
      <c r="G77" s="47">
        <f>AVERAGE(B77:E77)</f>
        <v>5</v>
      </c>
      <c r="Q77" s="37"/>
      <c r="R77" s="37"/>
      <c r="S77" s="37"/>
      <c r="T77" s="37"/>
    </row>
    <row r="78" spans="1:25" ht="15.75">
      <c r="A78" s="47" t="s">
        <v>3</v>
      </c>
      <c r="B78" s="47">
        <f>SUM(B73:B77)</f>
        <v>33</v>
      </c>
      <c r="C78" s="47">
        <f t="shared" ref="C78:D78" si="10">SUM(C73:C77)</f>
        <v>32</v>
      </c>
      <c r="D78" s="47">
        <f t="shared" si="10"/>
        <v>27</v>
      </c>
      <c r="E78" s="47">
        <f>SUM(E73:E77)</f>
        <v>25</v>
      </c>
      <c r="F78" s="34">
        <f>SUM(F73:F77)</f>
        <v>117</v>
      </c>
      <c r="G78" s="25"/>
      <c r="Q78" s="37"/>
      <c r="R78" s="37"/>
      <c r="S78" s="37"/>
      <c r="T78" s="37"/>
    </row>
    <row r="79" spans="1:25">
      <c r="Q79" s="37"/>
      <c r="R79" s="37"/>
      <c r="S79" s="37"/>
      <c r="T79" s="37"/>
    </row>
    <row r="80" spans="1:25">
      <c r="Q80" s="37"/>
      <c r="R80" s="37"/>
      <c r="S80" s="37"/>
      <c r="T80" s="37"/>
    </row>
    <row r="81" spans="1:25" ht="15.75">
      <c r="A81" s="22" t="s">
        <v>21</v>
      </c>
      <c r="B81">
        <v>5</v>
      </c>
      <c r="Q81" s="37"/>
      <c r="R81" s="37"/>
      <c r="S81" s="37"/>
      <c r="T81" s="37"/>
    </row>
    <row r="82" spans="1:25" ht="15.75">
      <c r="A82" s="22" t="s">
        <v>22</v>
      </c>
      <c r="B82">
        <v>4</v>
      </c>
      <c r="H82" s="110" t="s">
        <v>8</v>
      </c>
      <c r="I82" s="110" t="s">
        <v>9</v>
      </c>
      <c r="J82" s="110" t="s">
        <v>10</v>
      </c>
      <c r="K82" s="110" t="s">
        <v>11</v>
      </c>
      <c r="L82" s="110" t="s">
        <v>24</v>
      </c>
      <c r="M82" s="110" t="s">
        <v>25</v>
      </c>
      <c r="N82" s="110"/>
      <c r="O82" s="110" t="s">
        <v>26</v>
      </c>
      <c r="Q82" s="37"/>
      <c r="R82" s="37"/>
      <c r="S82" s="37"/>
      <c r="T82" s="37"/>
    </row>
    <row r="83" spans="1:25" ht="15.75">
      <c r="H83" s="110"/>
      <c r="I83" s="110"/>
      <c r="J83" s="110"/>
      <c r="K83" s="110"/>
      <c r="L83" s="110"/>
      <c r="M83" s="5">
        <v>0.05</v>
      </c>
      <c r="N83" s="5">
        <v>0.01</v>
      </c>
      <c r="O83" s="110"/>
      <c r="Q83" s="47" t="s">
        <v>29</v>
      </c>
      <c r="R83" s="47" t="s">
        <v>30</v>
      </c>
      <c r="S83" s="47" t="s">
        <v>31</v>
      </c>
      <c r="T83" s="17"/>
    </row>
    <row r="84" spans="1:25" ht="15.75">
      <c r="H84" s="47" t="s">
        <v>27</v>
      </c>
      <c r="I84" s="47">
        <f>B82-1</f>
        <v>3</v>
      </c>
      <c r="J84" s="47">
        <f>J74</f>
        <v>8.9499999999999318</v>
      </c>
      <c r="K84" s="47">
        <f>J84/I84</f>
        <v>2.9833333333333107</v>
      </c>
      <c r="L84" s="47">
        <f>K84/K86</f>
        <v>1.2218430034129573</v>
      </c>
      <c r="M84" s="47">
        <f>FINV(M83,I84,I86)</f>
        <v>3.4902948206546531</v>
      </c>
      <c r="N84" s="47">
        <f>FINV(N83,I84,I86)</f>
        <v>5.9525446831591751</v>
      </c>
      <c r="O84" s="47" t="str">
        <f>IF(L84&lt;M84,"TN",IF(L84&lt;N84,"*","**"))</f>
        <v>TN</v>
      </c>
      <c r="Q84" s="47">
        <f>SQRT(K86/B82)</f>
        <v>0.78129166555561569</v>
      </c>
      <c r="R84" s="47">
        <v>4.51</v>
      </c>
      <c r="S84" s="47">
        <f>Q84*R84</f>
        <v>3.5236254116558268</v>
      </c>
      <c r="T84" s="17"/>
    </row>
    <row r="85" spans="1:25" ht="15.75">
      <c r="H85" s="47" t="s">
        <v>21</v>
      </c>
      <c r="I85" s="47">
        <f>B81-1</f>
        <v>4</v>
      </c>
      <c r="J85" s="47">
        <f>J75</f>
        <v>10.299999999999955</v>
      </c>
      <c r="K85" s="47">
        <f>J85/I85</f>
        <v>2.5749999999999886</v>
      </c>
      <c r="L85" s="47">
        <f>K85/K86</f>
        <v>1.0546075085324162</v>
      </c>
      <c r="M85" s="47">
        <f>FINV(M83,I85,I86)</f>
        <v>3.2591667269802373</v>
      </c>
      <c r="N85" s="47">
        <f>FINV(N83,I85,I86)</f>
        <v>5.4119514345743891</v>
      </c>
      <c r="O85" s="47" t="str">
        <f>IF(L85&lt;M85,"TN",IF(L85&lt;N85,"*","**"))</f>
        <v>TN</v>
      </c>
      <c r="Q85" s="17"/>
      <c r="R85" s="17"/>
      <c r="S85" s="17"/>
      <c r="T85" s="17"/>
    </row>
    <row r="86" spans="1:25" ht="15.75">
      <c r="H86" s="47" t="s">
        <v>28</v>
      </c>
      <c r="I86" s="47">
        <f>I84*I85</f>
        <v>12</v>
      </c>
      <c r="J86" s="47">
        <f>J76</f>
        <v>29.300000000000068</v>
      </c>
      <c r="K86" s="47">
        <f>J86/I86</f>
        <v>2.4416666666666722</v>
      </c>
      <c r="L86" s="77"/>
      <c r="M86" s="77"/>
      <c r="N86" s="77"/>
      <c r="O86" s="77"/>
      <c r="Q86" s="47" t="s">
        <v>21</v>
      </c>
      <c r="R86" s="47" t="s">
        <v>20</v>
      </c>
      <c r="S86" s="47" t="s">
        <v>32</v>
      </c>
      <c r="T86" s="47" t="s">
        <v>33</v>
      </c>
    </row>
    <row r="87" spans="1:25" ht="15.75">
      <c r="H87" s="47" t="s">
        <v>3</v>
      </c>
      <c r="I87" s="47">
        <f>SUM(I84:I86)</f>
        <v>19</v>
      </c>
      <c r="J87" s="47">
        <f>J73</f>
        <v>48.549999999999955</v>
      </c>
      <c r="K87" s="77"/>
      <c r="L87" s="77"/>
      <c r="M87" s="77"/>
      <c r="N87" s="77"/>
      <c r="O87" s="77"/>
      <c r="Q87" s="47" t="s">
        <v>15</v>
      </c>
      <c r="R87" s="45"/>
      <c r="S87" s="47">
        <f>R87+S84</f>
        <v>3.5236254116558268</v>
      </c>
      <c r="T87" s="47"/>
    </row>
    <row r="88" spans="1:25" ht="15.75">
      <c r="H88" s="35"/>
      <c r="I88" s="35"/>
      <c r="J88" s="35"/>
      <c r="K88" s="35"/>
      <c r="L88" s="35"/>
      <c r="M88" s="35"/>
      <c r="N88" s="35"/>
      <c r="O88" s="35"/>
      <c r="Q88" s="47" t="s">
        <v>16</v>
      </c>
      <c r="R88" s="47"/>
      <c r="S88" s="47"/>
      <c r="T88" s="47"/>
    </row>
    <row r="89" spans="1:25" ht="15.75">
      <c r="Q89" s="47" t="s">
        <v>17</v>
      </c>
      <c r="R89" s="47"/>
      <c r="S89" s="47">
        <f>R89+S84</f>
        <v>3.5236254116558268</v>
      </c>
      <c r="T89" s="47"/>
    </row>
    <row r="90" spans="1:25" ht="15.75">
      <c r="Q90" s="47" t="s">
        <v>18</v>
      </c>
      <c r="R90" s="47"/>
      <c r="S90" s="47"/>
      <c r="T90" s="47"/>
    </row>
    <row r="91" spans="1:25" ht="15.75">
      <c r="Q91" s="47" t="s">
        <v>19</v>
      </c>
      <c r="R91" s="47"/>
      <c r="S91" s="47"/>
      <c r="T91" s="47"/>
    </row>
    <row r="92" spans="1:25">
      <c r="A92" s="46"/>
      <c r="B92" s="46"/>
      <c r="C92" s="46"/>
      <c r="D92" s="46"/>
      <c r="E92" s="46"/>
      <c r="F92" s="46"/>
      <c r="G92" s="46"/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6"/>
    </row>
    <row r="93" spans="1:25">
      <c r="A93" s="46"/>
      <c r="B93" s="46"/>
      <c r="C93" s="46"/>
      <c r="D93" s="46"/>
      <c r="E93" s="46"/>
      <c r="F93" s="46"/>
      <c r="G93" s="46"/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6"/>
    </row>
    <row r="94" spans="1:25" ht="15.75">
      <c r="A94" s="110" t="s">
        <v>21</v>
      </c>
      <c r="B94" s="110" t="s">
        <v>22</v>
      </c>
      <c r="C94" s="110"/>
      <c r="D94" s="110"/>
      <c r="E94" s="110"/>
      <c r="F94" s="110" t="s">
        <v>3</v>
      </c>
      <c r="G94" s="110" t="s">
        <v>20</v>
      </c>
      <c r="N94" t="s">
        <v>42</v>
      </c>
      <c r="Q94" s="37"/>
      <c r="R94" s="37"/>
      <c r="S94" s="37"/>
      <c r="T94" s="37"/>
    </row>
    <row r="95" spans="1:25" ht="15.75">
      <c r="A95" s="110"/>
      <c r="B95" s="47" t="s">
        <v>0</v>
      </c>
      <c r="C95" s="47" t="s">
        <v>1</v>
      </c>
      <c r="D95" s="47" t="s">
        <v>2</v>
      </c>
      <c r="E95" s="47" t="s">
        <v>12</v>
      </c>
      <c r="F95" s="110"/>
      <c r="G95" s="110"/>
      <c r="I95" s="36" t="s">
        <v>4</v>
      </c>
      <c r="J95" s="36">
        <f>(F101^2)/(B104*B105)</f>
        <v>1080.45</v>
      </c>
      <c r="Q95" s="37"/>
      <c r="R95" s="37"/>
      <c r="S95" s="37"/>
      <c r="T95" s="37"/>
    </row>
    <row r="96" spans="1:25" ht="15.75">
      <c r="A96" s="47" t="s">
        <v>15</v>
      </c>
      <c r="B96" s="47">
        <v>8</v>
      </c>
      <c r="C96" s="47">
        <v>7</v>
      </c>
      <c r="D96" s="47">
        <v>7</v>
      </c>
      <c r="E96" s="47">
        <v>8</v>
      </c>
      <c r="F96" s="47">
        <f>SUM(B96:E96)</f>
        <v>30</v>
      </c>
      <c r="G96" s="47">
        <f>AVERAGE(B96:E96)</f>
        <v>7.5</v>
      </c>
      <c r="I96" s="36" t="s">
        <v>5</v>
      </c>
      <c r="J96" s="36">
        <f>SUMSQ(B96:E100)-J95</f>
        <v>34.549999999999955</v>
      </c>
      <c r="Q96" s="37"/>
      <c r="R96" s="37"/>
      <c r="S96" s="37"/>
      <c r="T96" s="37"/>
    </row>
    <row r="97" spans="1:20" ht="15.75">
      <c r="A97" s="47" t="s">
        <v>16</v>
      </c>
      <c r="B97" s="47">
        <v>7</v>
      </c>
      <c r="C97" s="47">
        <v>6</v>
      </c>
      <c r="D97" s="47">
        <v>6</v>
      </c>
      <c r="E97" s="47">
        <v>6</v>
      </c>
      <c r="F97" s="47">
        <f>SUM(B97:E97)</f>
        <v>25</v>
      </c>
      <c r="G97" s="47">
        <f>AVERAGE(B97:E97)</f>
        <v>6.25</v>
      </c>
      <c r="I97" s="36" t="s">
        <v>6</v>
      </c>
      <c r="J97" s="36">
        <f>(SUMSQ(B101:E101)/B104)-J95</f>
        <v>0.95000000000004547</v>
      </c>
      <c r="Q97" s="37"/>
      <c r="R97" s="37"/>
      <c r="S97" s="37"/>
      <c r="T97" s="37"/>
    </row>
    <row r="98" spans="1:20" ht="15.75">
      <c r="A98" s="47" t="s">
        <v>17</v>
      </c>
      <c r="B98" s="47">
        <v>10</v>
      </c>
      <c r="C98" s="47">
        <v>7</v>
      </c>
      <c r="D98" s="47">
        <v>10</v>
      </c>
      <c r="E98" s="47">
        <v>6</v>
      </c>
      <c r="F98" s="47">
        <f>SUM(B98:E98)</f>
        <v>33</v>
      </c>
      <c r="G98" s="47">
        <f>AVERAGE(B98:E98)</f>
        <v>8.25</v>
      </c>
      <c r="I98" s="36" t="s">
        <v>23</v>
      </c>
      <c r="J98" s="36">
        <f>(SUMSQ(F96:F100)/B105)-J95</f>
        <v>8.2999999999999545</v>
      </c>
      <c r="Q98" s="37"/>
      <c r="R98" s="37"/>
      <c r="S98" s="37"/>
      <c r="T98" s="37"/>
    </row>
    <row r="99" spans="1:20" ht="15.75">
      <c r="A99" s="47" t="s">
        <v>18</v>
      </c>
      <c r="B99" s="47">
        <v>6</v>
      </c>
      <c r="C99" s="47">
        <v>8</v>
      </c>
      <c r="D99" s="47">
        <v>7</v>
      </c>
      <c r="E99" s="47">
        <v>8</v>
      </c>
      <c r="F99" s="47">
        <f>SUM(B99:E99)</f>
        <v>29</v>
      </c>
      <c r="G99" s="47">
        <f>AVERAGE(B99:E99)</f>
        <v>7.25</v>
      </c>
      <c r="I99" s="36" t="s">
        <v>7</v>
      </c>
      <c r="J99" s="36">
        <f>J96-J97-J98</f>
        <v>25.299999999999955</v>
      </c>
      <c r="Q99" s="37"/>
      <c r="R99" s="37"/>
      <c r="S99" s="37"/>
      <c r="T99" s="37"/>
    </row>
    <row r="100" spans="1:20" ht="15.75">
      <c r="A100" s="47" t="s">
        <v>19</v>
      </c>
      <c r="B100" s="47">
        <v>6</v>
      </c>
      <c r="C100" s="47">
        <v>7</v>
      </c>
      <c r="D100" s="47">
        <v>7</v>
      </c>
      <c r="E100" s="47">
        <v>10</v>
      </c>
      <c r="F100" s="47">
        <f>SUM(B100:E100)</f>
        <v>30</v>
      </c>
      <c r="G100" s="47">
        <f>AVERAGE(B100:E100)</f>
        <v>7.5</v>
      </c>
      <c r="Q100" s="37"/>
      <c r="R100" s="37"/>
      <c r="S100" s="37"/>
      <c r="T100" s="37"/>
    </row>
    <row r="101" spans="1:20" ht="15.75">
      <c r="A101" s="47" t="s">
        <v>3</v>
      </c>
      <c r="B101" s="47">
        <f>SUM(B96:B100)</f>
        <v>37</v>
      </c>
      <c r="C101" s="47">
        <f t="shared" ref="C101:D101" si="11">SUM(C96:C100)</f>
        <v>35</v>
      </c>
      <c r="D101" s="47">
        <f t="shared" si="11"/>
        <v>37</v>
      </c>
      <c r="E101" s="47">
        <f>SUM(E96:E100)</f>
        <v>38</v>
      </c>
      <c r="F101" s="34">
        <f>SUM(F96:F100)</f>
        <v>147</v>
      </c>
      <c r="G101" s="25"/>
      <c r="Q101" s="37"/>
      <c r="R101" s="37"/>
      <c r="S101" s="37"/>
      <c r="T101" s="37"/>
    </row>
    <row r="102" spans="1:20">
      <c r="Q102" s="37"/>
      <c r="R102" s="37"/>
      <c r="S102" s="37"/>
      <c r="T102" s="37"/>
    </row>
    <row r="103" spans="1:20">
      <c r="Q103" s="37"/>
      <c r="R103" s="37"/>
      <c r="S103" s="37"/>
      <c r="T103" s="37"/>
    </row>
    <row r="104" spans="1:20" ht="15.75">
      <c r="A104" s="22" t="s">
        <v>21</v>
      </c>
      <c r="B104">
        <v>5</v>
      </c>
      <c r="Q104" s="37"/>
      <c r="R104" s="37"/>
      <c r="S104" s="37"/>
      <c r="T104" s="37"/>
    </row>
    <row r="105" spans="1:20" ht="15.75">
      <c r="A105" s="22" t="s">
        <v>22</v>
      </c>
      <c r="B105">
        <v>4</v>
      </c>
      <c r="H105" s="110" t="s">
        <v>8</v>
      </c>
      <c r="I105" s="110" t="s">
        <v>9</v>
      </c>
      <c r="J105" s="110" t="s">
        <v>10</v>
      </c>
      <c r="K105" s="110" t="s">
        <v>11</v>
      </c>
      <c r="L105" s="110" t="s">
        <v>24</v>
      </c>
      <c r="M105" s="110" t="s">
        <v>25</v>
      </c>
      <c r="N105" s="110"/>
      <c r="O105" s="110" t="s">
        <v>26</v>
      </c>
      <c r="Q105" s="37"/>
      <c r="R105" s="37"/>
      <c r="S105" s="37"/>
      <c r="T105" s="37"/>
    </row>
    <row r="106" spans="1:20" ht="15.75">
      <c r="H106" s="110"/>
      <c r="I106" s="110"/>
      <c r="J106" s="110"/>
      <c r="K106" s="110"/>
      <c r="L106" s="110"/>
      <c r="M106" s="5">
        <v>0.05</v>
      </c>
      <c r="N106" s="5">
        <v>0.01</v>
      </c>
      <c r="O106" s="110"/>
      <c r="Q106" s="47" t="s">
        <v>29</v>
      </c>
      <c r="R106" s="47" t="s">
        <v>30</v>
      </c>
      <c r="S106" s="47" t="s">
        <v>31</v>
      </c>
      <c r="T106" s="17"/>
    </row>
    <row r="107" spans="1:20" ht="15.75">
      <c r="H107" s="47" t="s">
        <v>27</v>
      </c>
      <c r="I107" s="47">
        <f>B105-1</f>
        <v>3</v>
      </c>
      <c r="J107" s="47">
        <f>J97</f>
        <v>0.95000000000004547</v>
      </c>
      <c r="K107" s="47">
        <f>J107/I107</f>
        <v>0.31666666666668181</v>
      </c>
      <c r="L107" s="47">
        <f>K107/K109</f>
        <v>0.15019762845850548</v>
      </c>
      <c r="M107" s="47">
        <f>FINV(M106,I107,I109)</f>
        <v>3.4902948206546531</v>
      </c>
      <c r="N107" s="47">
        <f>FINV(N106,I107,I109)</f>
        <v>5.9525446831591751</v>
      </c>
      <c r="O107" s="47" t="str">
        <f>IF(L107&lt;M107,"TN",IF(L107&lt;N107,"*","**"))</f>
        <v>TN</v>
      </c>
      <c r="Q107" s="47">
        <f>SQRT(K109/B105)</f>
        <v>0.72600505048748276</v>
      </c>
      <c r="R107" s="47">
        <v>4.51</v>
      </c>
      <c r="S107" s="47">
        <f>Q107*R107</f>
        <v>3.2742827776985473</v>
      </c>
      <c r="T107" s="17"/>
    </row>
    <row r="108" spans="1:20" ht="15.75">
      <c r="H108" s="47" t="s">
        <v>21</v>
      </c>
      <c r="I108" s="47">
        <f>B104-1</f>
        <v>4</v>
      </c>
      <c r="J108" s="47">
        <f>J98</f>
        <v>8.2999999999999545</v>
      </c>
      <c r="K108" s="47">
        <f>J108/I108</f>
        <v>2.0749999999999886</v>
      </c>
      <c r="L108" s="47">
        <f>K108/K109</f>
        <v>0.98418972332015453</v>
      </c>
      <c r="M108" s="47">
        <f>FINV(M106,I108,I109)</f>
        <v>3.2591667269802373</v>
      </c>
      <c r="N108" s="47">
        <f>FINV(N106,I108,I109)</f>
        <v>5.4119514345743891</v>
      </c>
      <c r="O108" s="47" t="str">
        <f>IF(L108&lt;M108,"TN",IF(L108&lt;N108,"*","**"))</f>
        <v>TN</v>
      </c>
      <c r="Q108" s="17"/>
      <c r="R108" s="17"/>
      <c r="S108" s="17"/>
      <c r="T108" s="17"/>
    </row>
    <row r="109" spans="1:20" ht="15.75">
      <c r="H109" s="47" t="s">
        <v>28</v>
      </c>
      <c r="I109" s="47">
        <f>I107*I108</f>
        <v>12</v>
      </c>
      <c r="J109" s="47">
        <f>J99</f>
        <v>25.299999999999955</v>
      </c>
      <c r="K109" s="47">
        <f>J109/I109</f>
        <v>2.1083333333333294</v>
      </c>
      <c r="L109" s="77"/>
      <c r="M109" s="77"/>
      <c r="N109" s="77"/>
      <c r="O109" s="77"/>
      <c r="Q109" s="47" t="s">
        <v>21</v>
      </c>
      <c r="R109" s="47" t="s">
        <v>20</v>
      </c>
      <c r="S109" s="47" t="s">
        <v>32</v>
      </c>
      <c r="T109" s="47" t="s">
        <v>33</v>
      </c>
    </row>
    <row r="110" spans="1:20" ht="15.75">
      <c r="H110" s="47" t="s">
        <v>3</v>
      </c>
      <c r="I110" s="47">
        <f>SUM(I107:I109)</f>
        <v>19</v>
      </c>
      <c r="J110" s="47">
        <f>J96</f>
        <v>34.549999999999955</v>
      </c>
      <c r="K110" s="77"/>
      <c r="L110" s="77"/>
      <c r="M110" s="77"/>
      <c r="N110" s="77"/>
      <c r="O110" s="77"/>
      <c r="Q110" s="47" t="s">
        <v>15</v>
      </c>
      <c r="R110" s="45"/>
      <c r="S110" s="47">
        <f>R110+S107</f>
        <v>3.2742827776985473</v>
      </c>
      <c r="T110" s="47"/>
    </row>
    <row r="111" spans="1:20" ht="15.75">
      <c r="H111" s="35"/>
      <c r="I111" s="35"/>
      <c r="J111" s="35"/>
      <c r="K111" s="35"/>
      <c r="L111" s="35"/>
      <c r="M111" s="35"/>
      <c r="N111" s="35"/>
      <c r="O111" s="35"/>
      <c r="Q111" s="47" t="s">
        <v>16</v>
      </c>
      <c r="R111" s="47"/>
      <c r="S111" s="47"/>
      <c r="T111" s="47"/>
    </row>
    <row r="112" spans="1:20" ht="15.75">
      <c r="Q112" s="47" t="s">
        <v>17</v>
      </c>
      <c r="R112" s="47"/>
      <c r="S112" s="47">
        <f>R112+S107</f>
        <v>3.2742827776985473</v>
      </c>
      <c r="T112" s="47"/>
    </row>
    <row r="113" spans="17:20" ht="15.75">
      <c r="Q113" s="47" t="s">
        <v>18</v>
      </c>
      <c r="R113" s="47"/>
      <c r="S113" s="47"/>
      <c r="T113" s="47"/>
    </row>
    <row r="114" spans="17:20" ht="15.75">
      <c r="Q114" s="47" t="s">
        <v>19</v>
      </c>
      <c r="R114" s="47"/>
      <c r="S114" s="47"/>
      <c r="T114" s="47"/>
    </row>
  </sheetData>
  <mergeCells count="52">
    <mergeCell ref="AI1:AN1"/>
    <mergeCell ref="H12:H13"/>
    <mergeCell ref="O12:O13"/>
    <mergeCell ref="A24:A25"/>
    <mergeCell ref="B24:E24"/>
    <mergeCell ref="F24:F25"/>
    <mergeCell ref="G24:G25"/>
    <mergeCell ref="I12:I13"/>
    <mergeCell ref="L35:L36"/>
    <mergeCell ref="M35:N35"/>
    <mergeCell ref="J12:J13"/>
    <mergeCell ref="K12:K13"/>
    <mergeCell ref="L12:L13"/>
    <mergeCell ref="M12:N12"/>
    <mergeCell ref="M59:N59"/>
    <mergeCell ref="O59:O60"/>
    <mergeCell ref="O35:O36"/>
    <mergeCell ref="A48:A49"/>
    <mergeCell ref="B48:E48"/>
    <mergeCell ref="F48:F49"/>
    <mergeCell ref="G48:G49"/>
    <mergeCell ref="H59:H60"/>
    <mergeCell ref="I59:I60"/>
    <mergeCell ref="J59:J60"/>
    <mergeCell ref="K59:K60"/>
    <mergeCell ref="L59:L60"/>
    <mergeCell ref="H35:H36"/>
    <mergeCell ref="I35:I36"/>
    <mergeCell ref="J35:J36"/>
    <mergeCell ref="K35:K36"/>
    <mergeCell ref="A71:A72"/>
    <mergeCell ref="B71:E71"/>
    <mergeCell ref="F71:F72"/>
    <mergeCell ref="G71:G72"/>
    <mergeCell ref="H82:H83"/>
    <mergeCell ref="O82:O83"/>
    <mergeCell ref="A94:A95"/>
    <mergeCell ref="B94:E94"/>
    <mergeCell ref="F94:F95"/>
    <mergeCell ref="G94:G95"/>
    <mergeCell ref="I82:I83"/>
    <mergeCell ref="J82:J83"/>
    <mergeCell ref="K82:K83"/>
    <mergeCell ref="L82:L83"/>
    <mergeCell ref="M82:N82"/>
    <mergeCell ref="M105:N105"/>
    <mergeCell ref="O105:O106"/>
    <mergeCell ref="H105:H106"/>
    <mergeCell ref="I105:I106"/>
    <mergeCell ref="J105:J106"/>
    <mergeCell ref="K105:K106"/>
    <mergeCell ref="L105:L10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CAMPURAN</vt:lpstr>
      <vt:lpstr>TINGGI TANAMAN</vt:lpstr>
      <vt:lpstr>J.DAUN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</cp:lastModifiedBy>
  <dcterms:created xsi:type="dcterms:W3CDTF">2022-06-14T10:13:17Z</dcterms:created>
  <dcterms:modified xsi:type="dcterms:W3CDTF">2023-08-07T18:35:23Z</dcterms:modified>
</cp:coreProperties>
</file>