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uliah Ayu\Karya Tulis Ilmiah\"/>
    </mc:Choice>
  </mc:AlternateContent>
  <xr:revisionPtr revIDLastSave="0" documentId="13_ncr:1_{DE17E3E4-E2F5-4087-8FB0-6D148FA39674}" xr6:coauthVersionLast="47" xr6:coauthVersionMax="47" xr10:uidLastSave="{00000000-0000-0000-0000-000000000000}"/>
  <bookViews>
    <workbookView xWindow="-120" yWindow="-120" windowWidth="20730" windowHeight="11160" activeTab="3" xr2:uid="{56A3BF03-B3B8-4B97-8870-3DA19E7156BB}"/>
  </bookViews>
  <sheets>
    <sheet name=" Data Hasil Penelitian" sheetId="1" r:id="rId1"/>
    <sheet name="Uji Anova" sheetId="3" r:id="rId2"/>
    <sheet name="Perhitungan Valid dan Reliabel" sheetId="2" r:id="rId3"/>
    <sheet name="Keterlaksanaan RPP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68" i="1" l="1"/>
  <c r="AD67" i="1"/>
  <c r="AD66" i="1"/>
  <c r="AD65" i="1"/>
  <c r="Z68" i="1"/>
  <c r="Z67" i="1"/>
  <c r="Z66" i="1"/>
  <c r="Z65" i="1"/>
  <c r="Y68" i="1"/>
  <c r="Y67" i="1"/>
  <c r="Y66" i="1"/>
  <c r="Y65" i="1"/>
  <c r="AD60" i="1"/>
  <c r="AD59" i="1"/>
  <c r="AD58" i="1"/>
  <c r="AD57" i="1"/>
  <c r="Z60" i="1"/>
  <c r="Z59" i="1"/>
  <c r="Z58" i="1"/>
  <c r="Z57" i="1"/>
  <c r="Y60" i="1"/>
  <c r="Y59" i="1"/>
  <c r="Y58" i="1"/>
  <c r="Y57" i="1"/>
  <c r="AD52" i="1"/>
  <c r="AD51" i="1"/>
  <c r="AD50" i="1"/>
  <c r="AD49" i="1"/>
  <c r="E40" i="1"/>
  <c r="T61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23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45" i="1"/>
  <c r="D79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230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1" i="1"/>
  <c r="T232" i="1"/>
  <c r="T233" i="1"/>
  <c r="T234" i="1"/>
  <c r="T201" i="1"/>
  <c r="AA50" i="1" l="1"/>
  <c r="AB50" i="1" s="1"/>
  <c r="AC50" i="1" s="1"/>
  <c r="AE50" i="1" s="1"/>
  <c r="AA52" i="1"/>
  <c r="AB52" i="1" s="1"/>
  <c r="AC52" i="1" s="1"/>
  <c r="AE52" i="1" s="1"/>
  <c r="AA49" i="1"/>
  <c r="AB49" i="1" s="1"/>
  <c r="AC49" i="1" s="1"/>
  <c r="AE49" i="1" s="1"/>
  <c r="AA51" i="1"/>
  <c r="AB51" i="1" s="1"/>
  <c r="AC51" i="1" s="1"/>
  <c r="AE51" i="1" s="1"/>
  <c r="T79" i="1"/>
  <c r="E235" i="1"/>
  <c r="F235" i="1"/>
  <c r="G235" i="1"/>
  <c r="H235" i="1"/>
  <c r="I235" i="1"/>
  <c r="J235" i="1"/>
  <c r="K235" i="1"/>
  <c r="L235" i="1"/>
  <c r="M235" i="1"/>
  <c r="N235" i="1"/>
  <c r="O235" i="1"/>
  <c r="P235" i="1"/>
  <c r="Q235" i="1"/>
  <c r="R235" i="1"/>
  <c r="S235" i="1"/>
  <c r="D235" i="1"/>
  <c r="E196" i="1"/>
  <c r="F196" i="1"/>
  <c r="G196" i="1"/>
  <c r="H196" i="1"/>
  <c r="I196" i="1"/>
  <c r="J196" i="1"/>
  <c r="K196" i="1"/>
  <c r="L196" i="1"/>
  <c r="M196" i="1"/>
  <c r="N196" i="1"/>
  <c r="O196" i="1"/>
  <c r="P196" i="1"/>
  <c r="Q196" i="1"/>
  <c r="R196" i="1"/>
  <c r="S196" i="1"/>
  <c r="D196" i="1"/>
  <c r="E157" i="1"/>
  <c r="F157" i="1"/>
  <c r="G157" i="1"/>
  <c r="H157" i="1"/>
  <c r="I157" i="1"/>
  <c r="J157" i="1"/>
  <c r="K157" i="1"/>
  <c r="L157" i="1"/>
  <c r="M157" i="1"/>
  <c r="N157" i="1"/>
  <c r="O157" i="1"/>
  <c r="P157" i="1"/>
  <c r="Q157" i="1"/>
  <c r="R157" i="1"/>
  <c r="S157" i="1"/>
  <c r="AA60" i="1" s="1"/>
  <c r="AB60" i="1" s="1"/>
  <c r="AC60" i="1" s="1"/>
  <c r="AE60" i="1" s="1"/>
  <c r="D157" i="1"/>
  <c r="T157" i="1" s="1"/>
  <c r="E118" i="1"/>
  <c r="F118" i="1"/>
  <c r="G118" i="1"/>
  <c r="H118" i="1"/>
  <c r="I118" i="1"/>
  <c r="J118" i="1"/>
  <c r="K118" i="1"/>
  <c r="L118" i="1"/>
  <c r="M118" i="1"/>
  <c r="N118" i="1"/>
  <c r="O118" i="1"/>
  <c r="P118" i="1"/>
  <c r="Q118" i="1"/>
  <c r="R118" i="1"/>
  <c r="S118" i="1"/>
  <c r="D118" i="1"/>
  <c r="I40" i="1"/>
  <c r="J40" i="1"/>
  <c r="K40" i="1"/>
  <c r="L40" i="1"/>
  <c r="M40" i="1"/>
  <c r="N40" i="1"/>
  <c r="O40" i="1"/>
  <c r="P40" i="1"/>
  <c r="Q40" i="1"/>
  <c r="R40" i="1"/>
  <c r="S40" i="1"/>
  <c r="F40" i="1"/>
  <c r="Y51" i="1" s="1"/>
  <c r="Z51" i="1" s="1"/>
  <c r="G40" i="1"/>
  <c r="Y52" i="1" s="1"/>
  <c r="Z52" i="1" s="1"/>
  <c r="H40" i="1"/>
  <c r="D40" i="1"/>
  <c r="Y49" i="1" s="1"/>
  <c r="Z49" i="1" s="1"/>
  <c r="AS44" i="1"/>
  <c r="AT44" i="1" s="1"/>
  <c r="AU44" i="1" s="1"/>
  <c r="AS43" i="1"/>
  <c r="AT43" i="1" s="1"/>
  <c r="AU43" i="1" s="1"/>
  <c r="AI44" i="1"/>
  <c r="AJ44" i="1" s="1"/>
  <c r="AK44" i="1" s="1"/>
  <c r="AI43" i="1"/>
  <c r="AJ43" i="1" s="1"/>
  <c r="AK43" i="1" s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7" i="1"/>
  <c r="AU8" i="1"/>
  <c r="AW8" i="1" s="1"/>
  <c r="AX8" i="1" s="1"/>
  <c r="AU9" i="1"/>
  <c r="AW9" i="1" s="1"/>
  <c r="AX9" i="1" s="1"/>
  <c r="AU10" i="1"/>
  <c r="AW10" i="1" s="1"/>
  <c r="AX10" i="1" s="1"/>
  <c r="AU11" i="1"/>
  <c r="AW11" i="1" s="1"/>
  <c r="AX11" i="1" s="1"/>
  <c r="AU12" i="1"/>
  <c r="AW12" i="1" s="1"/>
  <c r="AX12" i="1" s="1"/>
  <c r="AU13" i="1"/>
  <c r="AW13" i="1" s="1"/>
  <c r="AX13" i="1" s="1"/>
  <c r="AU14" i="1"/>
  <c r="AW14" i="1" s="1"/>
  <c r="AX14" i="1" s="1"/>
  <c r="AU15" i="1"/>
  <c r="AW15" i="1" s="1"/>
  <c r="AX15" i="1" s="1"/>
  <c r="AU16" i="1"/>
  <c r="AW16" i="1" s="1"/>
  <c r="AX16" i="1" s="1"/>
  <c r="AU17" i="1"/>
  <c r="AW17" i="1" s="1"/>
  <c r="AX17" i="1" s="1"/>
  <c r="AU18" i="1"/>
  <c r="AW18" i="1" s="1"/>
  <c r="AX18" i="1" s="1"/>
  <c r="AU19" i="1"/>
  <c r="AW19" i="1" s="1"/>
  <c r="AX19" i="1" s="1"/>
  <c r="AU20" i="1"/>
  <c r="AW20" i="1" s="1"/>
  <c r="AX20" i="1" s="1"/>
  <c r="AU21" i="1"/>
  <c r="AW21" i="1" s="1"/>
  <c r="AX21" i="1" s="1"/>
  <c r="AU22" i="1"/>
  <c r="AW22" i="1" s="1"/>
  <c r="AX22" i="1" s="1"/>
  <c r="AU23" i="1"/>
  <c r="AW23" i="1" s="1"/>
  <c r="AX23" i="1" s="1"/>
  <c r="AU24" i="1"/>
  <c r="AW24" i="1" s="1"/>
  <c r="AX24" i="1" s="1"/>
  <c r="AU25" i="1"/>
  <c r="AW25" i="1" s="1"/>
  <c r="AX25" i="1" s="1"/>
  <c r="AU26" i="1"/>
  <c r="AW26" i="1" s="1"/>
  <c r="AX26" i="1" s="1"/>
  <c r="AU27" i="1"/>
  <c r="AW27" i="1" s="1"/>
  <c r="AX27" i="1" s="1"/>
  <c r="AU28" i="1"/>
  <c r="AW28" i="1" s="1"/>
  <c r="AX28" i="1" s="1"/>
  <c r="AU29" i="1"/>
  <c r="AW29" i="1" s="1"/>
  <c r="AX29" i="1" s="1"/>
  <c r="AU30" i="1"/>
  <c r="AW30" i="1" s="1"/>
  <c r="AX30" i="1" s="1"/>
  <c r="AU31" i="1"/>
  <c r="AW31" i="1" s="1"/>
  <c r="AX31" i="1" s="1"/>
  <c r="AU32" i="1"/>
  <c r="AW32" i="1" s="1"/>
  <c r="AX32" i="1" s="1"/>
  <c r="AU33" i="1"/>
  <c r="AW33" i="1" s="1"/>
  <c r="AX33" i="1" s="1"/>
  <c r="AU34" i="1"/>
  <c r="AW34" i="1" s="1"/>
  <c r="AX34" i="1" s="1"/>
  <c r="AU35" i="1"/>
  <c r="AW35" i="1" s="1"/>
  <c r="AX35" i="1" s="1"/>
  <c r="AU36" i="1"/>
  <c r="AW36" i="1" s="1"/>
  <c r="AX36" i="1" s="1"/>
  <c r="AU37" i="1"/>
  <c r="AW37" i="1" s="1"/>
  <c r="AX37" i="1" s="1"/>
  <c r="AU38" i="1"/>
  <c r="AW38" i="1" s="1"/>
  <c r="AX38" i="1" s="1"/>
  <c r="AU39" i="1"/>
  <c r="AW39" i="1" s="1"/>
  <c r="AX39" i="1" s="1"/>
  <c r="AU40" i="1"/>
  <c r="AW40" i="1" s="1"/>
  <c r="AX40" i="1" s="1"/>
  <c r="AU7" i="1"/>
  <c r="AW7" i="1" s="1"/>
  <c r="AX7" i="1" s="1"/>
  <c r="T184" i="1"/>
  <c r="T175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7" i="1"/>
  <c r="AA8" i="1"/>
  <c r="AC8" i="1" s="1"/>
  <c r="AD8" i="1" s="1"/>
  <c r="AA9" i="1"/>
  <c r="AC9" i="1" s="1"/>
  <c r="AD9" i="1" s="1"/>
  <c r="AA10" i="1"/>
  <c r="AC10" i="1" s="1"/>
  <c r="AD10" i="1" s="1"/>
  <c r="AA11" i="1"/>
  <c r="AC11" i="1" s="1"/>
  <c r="AD11" i="1" s="1"/>
  <c r="AA12" i="1"/>
  <c r="AC12" i="1" s="1"/>
  <c r="AD12" i="1" s="1"/>
  <c r="AA13" i="1"/>
  <c r="AC13" i="1" s="1"/>
  <c r="AD13" i="1" s="1"/>
  <c r="AA14" i="1"/>
  <c r="AC14" i="1" s="1"/>
  <c r="AD14" i="1" s="1"/>
  <c r="AA15" i="1"/>
  <c r="AC15" i="1" s="1"/>
  <c r="AD15" i="1" s="1"/>
  <c r="AA16" i="1"/>
  <c r="AC16" i="1" s="1"/>
  <c r="AD16" i="1" s="1"/>
  <c r="AA17" i="1"/>
  <c r="AC17" i="1" s="1"/>
  <c r="AD17" i="1" s="1"/>
  <c r="AA18" i="1"/>
  <c r="AC18" i="1" s="1"/>
  <c r="AD18" i="1" s="1"/>
  <c r="AA19" i="1"/>
  <c r="AC19" i="1" s="1"/>
  <c r="AD19" i="1" s="1"/>
  <c r="AA20" i="1"/>
  <c r="AC20" i="1" s="1"/>
  <c r="AD20" i="1" s="1"/>
  <c r="AA21" i="1"/>
  <c r="AC21" i="1" s="1"/>
  <c r="AD21" i="1" s="1"/>
  <c r="AA22" i="1"/>
  <c r="AC22" i="1" s="1"/>
  <c r="AD22" i="1" s="1"/>
  <c r="AA23" i="1"/>
  <c r="AC23" i="1" s="1"/>
  <c r="AD23" i="1" s="1"/>
  <c r="AA24" i="1"/>
  <c r="AC24" i="1" s="1"/>
  <c r="AD24" i="1" s="1"/>
  <c r="AA25" i="1"/>
  <c r="AC25" i="1" s="1"/>
  <c r="AD25" i="1" s="1"/>
  <c r="AA26" i="1"/>
  <c r="AC26" i="1" s="1"/>
  <c r="AD26" i="1" s="1"/>
  <c r="AA27" i="1"/>
  <c r="AC27" i="1" s="1"/>
  <c r="AD27" i="1" s="1"/>
  <c r="AA28" i="1"/>
  <c r="AC28" i="1" s="1"/>
  <c r="AD28" i="1" s="1"/>
  <c r="AA29" i="1"/>
  <c r="AC29" i="1" s="1"/>
  <c r="AD29" i="1" s="1"/>
  <c r="AA30" i="1"/>
  <c r="AC30" i="1" s="1"/>
  <c r="AD30" i="1" s="1"/>
  <c r="AA31" i="1"/>
  <c r="AC31" i="1" s="1"/>
  <c r="AD31" i="1" s="1"/>
  <c r="AA32" i="1"/>
  <c r="AC32" i="1" s="1"/>
  <c r="AD32" i="1" s="1"/>
  <c r="AA33" i="1"/>
  <c r="AC33" i="1" s="1"/>
  <c r="AD33" i="1" s="1"/>
  <c r="AA34" i="1"/>
  <c r="AC34" i="1" s="1"/>
  <c r="AD34" i="1" s="1"/>
  <c r="AA35" i="1"/>
  <c r="AC35" i="1" s="1"/>
  <c r="AD35" i="1" s="1"/>
  <c r="AA36" i="1"/>
  <c r="AC36" i="1" s="1"/>
  <c r="AD36" i="1" s="1"/>
  <c r="AA37" i="1"/>
  <c r="AC37" i="1" s="1"/>
  <c r="AD37" i="1" s="1"/>
  <c r="AA38" i="1"/>
  <c r="AC38" i="1" s="1"/>
  <c r="AD38" i="1" s="1"/>
  <c r="AA39" i="1"/>
  <c r="AC39" i="1" s="1"/>
  <c r="AD39" i="1" s="1"/>
  <c r="AA40" i="1"/>
  <c r="AC40" i="1" s="1"/>
  <c r="AD40" i="1" s="1"/>
  <c r="AA7" i="1"/>
  <c r="AC7" i="1" s="1"/>
  <c r="AD7" i="1" s="1"/>
  <c r="T18" i="1"/>
  <c r="T19" i="1"/>
  <c r="T26" i="1"/>
  <c r="T27" i="1"/>
  <c r="T32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7" i="1"/>
  <c r="AK8" i="1"/>
  <c r="AM8" i="1" s="1"/>
  <c r="AN8" i="1" s="1"/>
  <c r="AK9" i="1"/>
  <c r="AM9" i="1" s="1"/>
  <c r="AN9" i="1" s="1"/>
  <c r="AK10" i="1"/>
  <c r="AM10" i="1" s="1"/>
  <c r="AN10" i="1" s="1"/>
  <c r="AK11" i="1"/>
  <c r="AM11" i="1" s="1"/>
  <c r="AN11" i="1" s="1"/>
  <c r="AK12" i="1"/>
  <c r="AM12" i="1" s="1"/>
  <c r="AN12" i="1" s="1"/>
  <c r="AK13" i="1"/>
  <c r="AM13" i="1" s="1"/>
  <c r="AN13" i="1" s="1"/>
  <c r="AK14" i="1"/>
  <c r="AM14" i="1" s="1"/>
  <c r="AN14" i="1" s="1"/>
  <c r="AK15" i="1"/>
  <c r="AM15" i="1" s="1"/>
  <c r="AN15" i="1" s="1"/>
  <c r="AK16" i="1"/>
  <c r="AM16" i="1" s="1"/>
  <c r="AN16" i="1" s="1"/>
  <c r="AK17" i="1"/>
  <c r="AM17" i="1" s="1"/>
  <c r="AN17" i="1" s="1"/>
  <c r="AK18" i="1"/>
  <c r="AM18" i="1" s="1"/>
  <c r="AN18" i="1" s="1"/>
  <c r="AK19" i="1"/>
  <c r="AM19" i="1" s="1"/>
  <c r="AN19" i="1" s="1"/>
  <c r="AK20" i="1"/>
  <c r="AM20" i="1" s="1"/>
  <c r="AN20" i="1" s="1"/>
  <c r="AK21" i="1"/>
  <c r="AM21" i="1" s="1"/>
  <c r="AN21" i="1" s="1"/>
  <c r="AK22" i="1"/>
  <c r="AM22" i="1" s="1"/>
  <c r="AN22" i="1" s="1"/>
  <c r="AK23" i="1"/>
  <c r="AM23" i="1" s="1"/>
  <c r="AN23" i="1" s="1"/>
  <c r="AK24" i="1"/>
  <c r="AM24" i="1" s="1"/>
  <c r="AN24" i="1" s="1"/>
  <c r="AK25" i="1"/>
  <c r="AM25" i="1" s="1"/>
  <c r="AN25" i="1" s="1"/>
  <c r="AK26" i="1"/>
  <c r="AM26" i="1" s="1"/>
  <c r="AN26" i="1" s="1"/>
  <c r="AK27" i="1"/>
  <c r="AM27" i="1" s="1"/>
  <c r="AN27" i="1" s="1"/>
  <c r="AK28" i="1"/>
  <c r="AM28" i="1" s="1"/>
  <c r="AN28" i="1" s="1"/>
  <c r="AK29" i="1"/>
  <c r="AM29" i="1" s="1"/>
  <c r="AN29" i="1" s="1"/>
  <c r="AK30" i="1"/>
  <c r="AM30" i="1" s="1"/>
  <c r="AN30" i="1" s="1"/>
  <c r="AK31" i="1"/>
  <c r="AM31" i="1" s="1"/>
  <c r="AN31" i="1" s="1"/>
  <c r="AK32" i="1"/>
  <c r="AM32" i="1" s="1"/>
  <c r="AN32" i="1" s="1"/>
  <c r="AK33" i="1"/>
  <c r="AM33" i="1" s="1"/>
  <c r="AN33" i="1" s="1"/>
  <c r="AK34" i="1"/>
  <c r="AM34" i="1" s="1"/>
  <c r="AN34" i="1" s="1"/>
  <c r="AK35" i="1"/>
  <c r="AM35" i="1" s="1"/>
  <c r="AN35" i="1" s="1"/>
  <c r="AK36" i="1"/>
  <c r="AM36" i="1" s="1"/>
  <c r="AN36" i="1" s="1"/>
  <c r="AK37" i="1"/>
  <c r="AM37" i="1" s="1"/>
  <c r="AN37" i="1" s="1"/>
  <c r="AK38" i="1"/>
  <c r="AM38" i="1" s="1"/>
  <c r="AN38" i="1" s="1"/>
  <c r="AK39" i="1"/>
  <c r="AM39" i="1" s="1"/>
  <c r="AN39" i="1" s="1"/>
  <c r="AK40" i="1"/>
  <c r="AM40" i="1" s="1"/>
  <c r="AN40" i="1" s="1"/>
  <c r="AK7" i="1"/>
  <c r="AM7" i="1" s="1"/>
  <c r="AN7" i="1" s="1"/>
  <c r="T107" i="1"/>
  <c r="AA67" i="1" l="1"/>
  <c r="AB67" i="1" s="1"/>
  <c r="AC67" i="1" s="1"/>
  <c r="AE67" i="1" s="1"/>
  <c r="AA65" i="1"/>
  <c r="AB65" i="1" s="1"/>
  <c r="AC65" i="1" s="1"/>
  <c r="AE65" i="1" s="1"/>
  <c r="AA66" i="1"/>
  <c r="AB66" i="1" s="1"/>
  <c r="AC66" i="1" s="1"/>
  <c r="AE66" i="1" s="1"/>
  <c r="AA68" i="1"/>
  <c r="AB68" i="1" s="1"/>
  <c r="AC68" i="1" s="1"/>
  <c r="AE68" i="1" s="1"/>
  <c r="AG68" i="1" s="1"/>
  <c r="AA58" i="1"/>
  <c r="AB58" i="1" s="1"/>
  <c r="AC58" i="1" s="1"/>
  <c r="AE58" i="1" s="1"/>
  <c r="AG58" i="1" s="1"/>
  <c r="AA57" i="1"/>
  <c r="AB57" i="1" s="1"/>
  <c r="AC57" i="1" s="1"/>
  <c r="AE57" i="1" s="1"/>
  <c r="AG57" i="1" s="1"/>
  <c r="AA59" i="1"/>
  <c r="AB59" i="1" s="1"/>
  <c r="AC59" i="1" s="1"/>
  <c r="AE59" i="1" s="1"/>
  <c r="Y50" i="1"/>
  <c r="Z50" i="1" s="1"/>
  <c r="T235" i="1"/>
  <c r="AC41" i="1"/>
  <c r="AC42" i="1" s="1"/>
  <c r="AD41" i="1"/>
  <c r="Y43" i="1"/>
  <c r="Y44" i="1"/>
  <c r="Z44" i="1" s="1"/>
  <c r="AA44" i="1" s="1"/>
  <c r="Z43" i="1"/>
  <c r="AA43" i="1" s="1"/>
  <c r="AX41" i="1"/>
  <c r="AX42" i="1" s="1"/>
  <c r="AW41" i="1"/>
  <c r="AW42" i="1" s="1"/>
  <c r="AW43" i="1" s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6" i="1"/>
  <c r="T177" i="1"/>
  <c r="T178" i="1"/>
  <c r="T179" i="1"/>
  <c r="T180" i="1"/>
  <c r="T181" i="1"/>
  <c r="T182" i="1"/>
  <c r="T183" i="1"/>
  <c r="T185" i="1"/>
  <c r="T186" i="1"/>
  <c r="T187" i="1"/>
  <c r="T188" i="1"/>
  <c r="T189" i="1"/>
  <c r="T190" i="1"/>
  <c r="T191" i="1"/>
  <c r="T192" i="1"/>
  <c r="T193" i="1"/>
  <c r="T194" i="1"/>
  <c r="T195" i="1"/>
  <c r="T162" i="1"/>
  <c r="T196" i="1" s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8" i="1"/>
  <c r="T109" i="1"/>
  <c r="T110" i="1"/>
  <c r="T111" i="1"/>
  <c r="T112" i="1"/>
  <c r="T113" i="1"/>
  <c r="T114" i="1"/>
  <c r="T115" i="1"/>
  <c r="T116" i="1"/>
  <c r="T117" i="1"/>
  <c r="T84" i="1"/>
  <c r="T118" i="1" s="1"/>
  <c r="T7" i="1"/>
  <c r="T8" i="1"/>
  <c r="T9" i="1"/>
  <c r="T10" i="1"/>
  <c r="T11" i="1"/>
  <c r="T12" i="1"/>
  <c r="T20" i="1"/>
  <c r="T21" i="1"/>
  <c r="T22" i="1"/>
  <c r="T23" i="1"/>
  <c r="T24" i="1"/>
  <c r="T25" i="1"/>
  <c r="T28" i="1"/>
  <c r="T29" i="1"/>
  <c r="T30" i="1"/>
  <c r="T31" i="1"/>
  <c r="T33" i="1"/>
  <c r="T34" i="1"/>
  <c r="T35" i="1"/>
  <c r="T36" i="1"/>
  <c r="T37" i="1"/>
  <c r="T38" i="1"/>
  <c r="T39" i="1"/>
  <c r="T13" i="1"/>
  <c r="T14" i="1"/>
  <c r="T15" i="1"/>
  <c r="T16" i="1"/>
  <c r="T17" i="1"/>
  <c r="T6" i="1"/>
  <c r="T40" i="1" s="1"/>
  <c r="AD42" i="1" l="1"/>
  <c r="AC43" i="1"/>
  <c r="AM41" i="1"/>
  <c r="AM42" i="1" l="1"/>
  <c r="AN41" i="1"/>
  <c r="AN42" i="1" l="1"/>
</calcChain>
</file>

<file path=xl/sharedStrings.xml><?xml version="1.0" encoding="utf-8"?>
<sst xmlns="http://schemas.openxmlformats.org/spreadsheetml/2006/main" count="1312" uniqueCount="262">
  <si>
    <t>TABULASI DATA HASIL PENELITIAN KEMAMPUAN EKOLITERASI SISWA KELAS VIII DI SMP NEGERI 1 TANGGULANGIN</t>
  </si>
  <si>
    <r>
      <rPr>
        <b/>
        <sz val="12"/>
        <rFont val="Times New Roman"/>
        <family val="1"/>
      </rPr>
      <t>Tabel 1.</t>
    </r>
    <r>
      <rPr>
        <sz val="12"/>
        <rFont val="Times New Roman"/>
        <family val="1"/>
      </rPr>
      <t xml:space="preserve"> Hasil Pre-test Kemampuan Ekoliterasi Siswa Kelas VIII-4 SMP Negeri 1 Tanggulangin</t>
    </r>
  </si>
  <si>
    <t>No.</t>
  </si>
  <si>
    <t>Nama Siswa</t>
  </si>
  <si>
    <t>Nilai</t>
  </si>
  <si>
    <t>Total Nilai</t>
  </si>
  <si>
    <t>1a</t>
  </si>
  <si>
    <t>1b</t>
  </si>
  <si>
    <t>1c</t>
  </si>
  <si>
    <t>1d</t>
  </si>
  <si>
    <t>2a</t>
  </si>
  <si>
    <t>2b</t>
  </si>
  <si>
    <t>2c</t>
  </si>
  <si>
    <t>2d</t>
  </si>
  <si>
    <t>3a</t>
  </si>
  <si>
    <t>3b</t>
  </si>
  <si>
    <t>3c</t>
  </si>
  <si>
    <t>3d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</si>
  <si>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</si>
  <si>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</si>
  <si>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</si>
  <si>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</si>
  <si>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</si>
  <si>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</si>
  <si>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</si>
  <si>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</si>
  <si>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</si>
  <si>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</si>
  <si>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</si>
  <si>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</si>
  <si>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</si>
  <si>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</si>
  <si>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</si>
  <si>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</si>
  <si>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</si>
  <si>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</si>
  <si>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</si>
  <si>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</si>
  <si>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</si>
  <si>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</si>
  <si>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</si>
  <si>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</si>
  <si>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</si>
  <si>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</si>
  <si>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</si>
  <si>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</si>
  <si>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30.</t>
  </si>
  <si>
    <t>31.</t>
  </si>
  <si>
    <t>32.</t>
  </si>
  <si>
    <t>33.</t>
  </si>
  <si>
    <t>34.</t>
  </si>
  <si>
    <r>
      <rPr>
        <b/>
        <sz val="12"/>
        <rFont val="Times New Roman"/>
        <family val="1"/>
      </rPr>
      <t>Tabel 2.</t>
    </r>
    <r>
      <rPr>
        <sz val="12"/>
        <rFont val="Times New Roman"/>
        <family val="1"/>
      </rPr>
      <t xml:space="preserve"> Hasil Post-test Kemampuan Ekoliterasi Siswa Kelas VIII-4 SMP Negeri 1 Tanggulangin</t>
    </r>
  </si>
  <si>
    <t>ANR</t>
  </si>
  <si>
    <t>AYS</t>
  </si>
  <si>
    <t>ATW</t>
  </si>
  <si>
    <t>APWB</t>
  </si>
  <si>
    <t>AAM</t>
  </si>
  <si>
    <t>ARA</t>
  </si>
  <si>
    <t>AGA</t>
  </si>
  <si>
    <t>BMP</t>
  </si>
  <si>
    <t>DMK</t>
  </si>
  <si>
    <t>FFM</t>
  </si>
  <si>
    <t>FNS</t>
  </si>
  <si>
    <t>FAK</t>
  </si>
  <si>
    <t>GMP</t>
  </si>
  <si>
    <t>HRP</t>
  </si>
  <si>
    <t>JS</t>
  </si>
  <si>
    <t>JAN</t>
  </si>
  <si>
    <t>MVAP</t>
  </si>
  <si>
    <t>MABR</t>
  </si>
  <si>
    <t>MNA</t>
  </si>
  <si>
    <t>MCA</t>
  </si>
  <si>
    <t>MHR</t>
  </si>
  <si>
    <t>MWRP</t>
  </si>
  <si>
    <t>RNA</t>
  </si>
  <si>
    <t>RDF</t>
  </si>
  <si>
    <t>RAM</t>
  </si>
  <si>
    <t>RMR</t>
  </si>
  <si>
    <t>SF</t>
  </si>
  <si>
    <t>VAK</t>
  </si>
  <si>
    <t>VNPT</t>
  </si>
  <si>
    <t>WSDF</t>
  </si>
  <si>
    <t>YAY</t>
  </si>
  <si>
    <r>
      <rPr>
        <b/>
        <sz val="12"/>
        <rFont val="Times New Roman"/>
        <family val="1"/>
      </rPr>
      <t>Tabel 3.</t>
    </r>
    <r>
      <rPr>
        <sz val="12"/>
        <rFont val="Times New Roman"/>
        <family val="1"/>
      </rPr>
      <t xml:space="preserve"> Hasil Pre-test Kemampuan Ekoliterasi Siswa Kelas VIII-5 SMP Negeri 1 Tanggulangin</t>
    </r>
  </si>
  <si>
    <r>
      <rPr>
        <b/>
        <sz val="12"/>
        <rFont val="Times New Roman"/>
        <family val="1"/>
      </rPr>
      <t>Tabel 4.</t>
    </r>
    <r>
      <rPr>
        <sz val="12"/>
        <rFont val="Times New Roman"/>
        <family val="1"/>
      </rPr>
      <t xml:space="preserve"> Hasil Post-test Kemampuan Ekoliterasi Siswa Kelas VIII-5 SMP Negeri 1 Tanggulangin</t>
    </r>
  </si>
  <si>
    <r>
      <rPr>
        <b/>
        <sz val="12"/>
        <rFont val="Times New Roman"/>
        <family val="1"/>
      </rPr>
      <t>Tabel 5.</t>
    </r>
    <r>
      <rPr>
        <sz val="12"/>
        <rFont val="Times New Roman"/>
        <family val="1"/>
      </rPr>
      <t xml:space="preserve"> Hasil Pre-test Kemampuan Ekoliterasi Siswa Kelas VIII-6 SMP Negeri 1 Tanggulangin</t>
    </r>
  </si>
  <si>
    <r>
      <rPr>
        <b/>
        <sz val="12"/>
        <rFont val="Times New Roman"/>
        <family val="1"/>
      </rPr>
      <t>Tabel 6.</t>
    </r>
    <r>
      <rPr>
        <sz val="12"/>
        <rFont val="Times New Roman"/>
        <family val="1"/>
      </rPr>
      <t xml:space="preserve"> Hasil Post-test Kemampuan Ekoliterasi Siswa Kelas VIII-6 SMP Negeri 1 Tanggulangin</t>
    </r>
  </si>
  <si>
    <t>PERHITUNGAN N-GAIN KELAS VIII-4</t>
  </si>
  <si>
    <t>Skor N-Gain</t>
  </si>
  <si>
    <t>Persen N-Gain</t>
  </si>
  <si>
    <t>Post - Pre</t>
  </si>
  <si>
    <t>Skor Max - Pre</t>
  </si>
  <si>
    <t>Pre</t>
  </si>
  <si>
    <t>Post</t>
  </si>
  <si>
    <t>PERHITUNGAN N-GAIN KELAS VIII-5</t>
  </si>
  <si>
    <t>PERHITUNGAN N-GAIN KELAS VIII-6</t>
  </si>
  <si>
    <t>ASM</t>
  </si>
  <si>
    <t>AMR</t>
  </si>
  <si>
    <t>AAW</t>
  </si>
  <si>
    <t>AUF</t>
  </si>
  <si>
    <t>ADV</t>
  </si>
  <si>
    <t>CEP</t>
  </si>
  <si>
    <t>DMW</t>
  </si>
  <si>
    <t>EW</t>
  </si>
  <si>
    <t>FA</t>
  </si>
  <si>
    <t>FD</t>
  </si>
  <si>
    <t>HIM</t>
  </si>
  <si>
    <t>JSS</t>
  </si>
  <si>
    <t>LH</t>
  </si>
  <si>
    <t>MDA</t>
  </si>
  <si>
    <t>MFA</t>
  </si>
  <si>
    <t>MAP</t>
  </si>
  <si>
    <t>MFHS</t>
  </si>
  <si>
    <t>MF</t>
  </si>
  <si>
    <t>MRH</t>
  </si>
  <si>
    <t>MAAN</t>
  </si>
  <si>
    <t>MWA</t>
  </si>
  <si>
    <t>NAF</t>
  </si>
  <si>
    <t>NAN</t>
  </si>
  <si>
    <t>RMA</t>
  </si>
  <si>
    <t>RTA</t>
  </si>
  <si>
    <t>SIDR</t>
  </si>
  <si>
    <t>SSA</t>
  </si>
  <si>
    <t>VAF</t>
  </si>
  <si>
    <t>RF</t>
  </si>
  <si>
    <t>HAZ</t>
  </si>
  <si>
    <t>RNS</t>
  </si>
  <si>
    <t>29.</t>
  </si>
  <si>
    <t>ASR</t>
  </si>
  <si>
    <t>APA</t>
  </si>
  <si>
    <t>AJZ</t>
  </si>
  <si>
    <t>AAR</t>
  </si>
  <si>
    <t>AAS</t>
  </si>
  <si>
    <t>ABT</t>
  </si>
  <si>
    <t>ANA</t>
  </si>
  <si>
    <t>CAN</t>
  </si>
  <si>
    <t>DP</t>
  </si>
  <si>
    <t>EAY</t>
  </si>
  <si>
    <t>FDP</t>
  </si>
  <si>
    <t>FAS</t>
  </si>
  <si>
    <t>FNA</t>
  </si>
  <si>
    <t>FFE</t>
  </si>
  <si>
    <t>GS</t>
  </si>
  <si>
    <t>GSA</t>
  </si>
  <si>
    <t>HPW</t>
  </si>
  <si>
    <t>MSB</t>
  </si>
  <si>
    <t>MRS</t>
  </si>
  <si>
    <t>MFF</t>
  </si>
  <si>
    <t>MIS</t>
  </si>
  <si>
    <t>MZ</t>
  </si>
  <si>
    <t>PH</t>
  </si>
  <si>
    <t>PFR</t>
  </si>
  <si>
    <t>RP</t>
  </si>
  <si>
    <t>SQN</t>
  </si>
  <si>
    <t>SNA</t>
  </si>
  <si>
    <t>SA</t>
  </si>
  <si>
    <t>VDS</t>
  </si>
  <si>
    <t>WMS</t>
  </si>
  <si>
    <t>YDKA</t>
  </si>
  <si>
    <t>ZSH</t>
  </si>
  <si>
    <t>SD</t>
  </si>
  <si>
    <t>RA</t>
  </si>
  <si>
    <t>4a</t>
  </si>
  <si>
    <t>4c</t>
  </si>
  <si>
    <t>4d</t>
  </si>
  <si>
    <t>4b</t>
  </si>
  <si>
    <t>Nilai Pre-test</t>
  </si>
  <si>
    <t>Nilai Post-Test</t>
  </si>
  <si>
    <t>Kategori</t>
  </si>
  <si>
    <t>RATA-RATA</t>
  </si>
  <si>
    <t>JUMLAH</t>
  </si>
  <si>
    <t>Tinggi</t>
  </si>
  <si>
    <t>Sedang</t>
  </si>
  <si>
    <t>Rata-rata Pretest</t>
  </si>
  <si>
    <t>Rata-rata Postest</t>
  </si>
  <si>
    <t>Kelas Eksperimen</t>
  </si>
  <si>
    <t>Pretest</t>
  </si>
  <si>
    <t>Posttest</t>
  </si>
  <si>
    <t>N-Gain</t>
  </si>
  <si>
    <t>Mengetahui Permasalahan Lingkungan</t>
  </si>
  <si>
    <t>Memiliki Strategi Tindakan untuk Mengatasi Permasalahan Lingkungan</t>
  </si>
  <si>
    <t>Melakukan Tindakan Lebih Lanjut untuk Mengatasi Permasalahan Lingkungan</t>
  </si>
  <si>
    <t xml:space="preserve">Mengaitkan Cara Menyikapi Permasalahan Lingkungan dengan Sikap Personal yang Dimiliki Individu </t>
  </si>
  <si>
    <t>TOTAL</t>
  </si>
  <si>
    <t>Indikator Ekoliterasi</t>
  </si>
  <si>
    <t>Post-Pre</t>
  </si>
  <si>
    <t>Smax-Pre</t>
  </si>
  <si>
    <r>
      <t xml:space="preserve">Taksiran </t>
    </r>
    <r>
      <rPr>
        <b/>
        <i/>
        <sz val="12"/>
        <color theme="1"/>
        <rFont val="Times New Roman"/>
        <family val="1"/>
      </rPr>
      <t>Pretest</t>
    </r>
  </si>
  <si>
    <r>
      <t xml:space="preserve">Taksiran </t>
    </r>
    <r>
      <rPr>
        <b/>
        <i/>
        <sz val="12"/>
        <color theme="1"/>
        <rFont val="Times New Roman"/>
        <family val="1"/>
      </rPr>
      <t>Posttest</t>
    </r>
  </si>
  <si>
    <t>Rata-rata</t>
  </si>
  <si>
    <t>Skor</t>
  </si>
  <si>
    <t>Persen</t>
  </si>
  <si>
    <t>Jumlah</t>
  </si>
  <si>
    <r>
      <t xml:space="preserve">Skor Max – </t>
    </r>
    <r>
      <rPr>
        <b/>
        <i/>
        <sz val="10"/>
        <color rgb="FF000000"/>
        <rFont val="Times New Roman"/>
        <family val="1"/>
      </rPr>
      <t>Pre</t>
    </r>
  </si>
  <si>
    <r>
      <t xml:space="preserve">(100 – </t>
    </r>
    <r>
      <rPr>
        <b/>
        <i/>
        <sz val="10"/>
        <color rgb="FF000000"/>
        <rFont val="Times New Roman"/>
        <family val="1"/>
      </rPr>
      <t>Pre</t>
    </r>
    <r>
      <rPr>
        <b/>
        <sz val="10"/>
        <color rgb="FF000000"/>
        <rFont val="Times New Roman"/>
        <family val="1"/>
      </rPr>
      <t>)</t>
    </r>
  </si>
  <si>
    <r>
      <t>N</t>
    </r>
    <r>
      <rPr>
        <b/>
        <sz val="10"/>
        <color rgb="FF000000"/>
        <rFont val="Times New Roman"/>
        <family val="1"/>
      </rPr>
      <t>-</t>
    </r>
    <r>
      <rPr>
        <b/>
        <i/>
        <sz val="10"/>
        <color rgb="FF000000"/>
        <rFont val="Times New Roman"/>
        <family val="1"/>
      </rPr>
      <t xml:space="preserve">Gain </t>
    </r>
    <r>
      <rPr>
        <b/>
        <sz val="10"/>
        <color rgb="FF000000"/>
        <rFont val="Times New Roman"/>
        <family val="1"/>
      </rPr>
      <t>(%)</t>
    </r>
  </si>
  <si>
    <r>
      <t xml:space="preserve">Tabel 2. Data Nilai </t>
    </r>
    <r>
      <rPr>
        <i/>
        <sz val="10"/>
        <color theme="1"/>
        <rFont val="Times New Roman"/>
        <family val="1"/>
      </rPr>
      <t>N-Gain</t>
    </r>
    <r>
      <rPr>
        <sz val="10"/>
        <color theme="1"/>
        <rFont val="Times New Roman"/>
        <family val="1"/>
      </rPr>
      <t xml:space="preserve"> Kelas Replikasi 1 (VIII-5) SMP Negeri 1 Tanggulangin</t>
    </r>
  </si>
  <si>
    <r>
      <t xml:space="preserve">Tabel 1. Data Nilai </t>
    </r>
    <r>
      <rPr>
        <i/>
        <sz val="10"/>
        <color theme="1"/>
        <rFont val="Times New Roman"/>
        <family val="1"/>
      </rPr>
      <t>N-Gain</t>
    </r>
    <r>
      <rPr>
        <sz val="10"/>
        <color theme="1"/>
        <rFont val="Times New Roman"/>
        <family val="1"/>
      </rPr>
      <t xml:space="preserve"> Kelas Eksperimen (VIII-4) SMP Negeri 1 Tanggulangin</t>
    </r>
  </si>
  <si>
    <r>
      <t>Post</t>
    </r>
    <r>
      <rPr>
        <b/>
        <sz val="10"/>
        <color rgb="FF000000"/>
        <rFont val="Times New Roman"/>
        <family val="1"/>
      </rPr>
      <t xml:space="preserve"> - </t>
    </r>
    <r>
      <rPr>
        <b/>
        <i/>
        <sz val="10"/>
        <color rgb="FF000000"/>
        <rFont val="Times New Roman"/>
        <family val="1"/>
      </rPr>
      <t>Pre</t>
    </r>
  </si>
  <si>
    <r>
      <t>N</t>
    </r>
    <r>
      <rPr>
        <b/>
        <sz val="10"/>
        <color rgb="FF000000"/>
        <rFont val="Times New Roman"/>
        <family val="1"/>
      </rPr>
      <t>-</t>
    </r>
    <r>
      <rPr>
        <b/>
        <i/>
        <sz val="10"/>
        <color rgb="FF000000"/>
        <rFont val="Times New Roman"/>
        <family val="1"/>
      </rPr>
      <t>Gain</t>
    </r>
  </si>
  <si>
    <r>
      <t>N</t>
    </r>
    <r>
      <rPr>
        <b/>
        <sz val="10"/>
        <color rgb="FF000000"/>
        <rFont val="Times New Roman"/>
        <family val="1"/>
      </rPr>
      <t>-</t>
    </r>
    <r>
      <rPr>
        <b/>
        <i/>
        <sz val="10"/>
        <color rgb="FF000000"/>
        <rFont val="Times New Roman"/>
        <family val="1"/>
      </rPr>
      <t>Gain</t>
    </r>
    <r>
      <rPr>
        <b/>
        <sz val="10"/>
        <color rgb="FF000000"/>
        <rFont val="Times New Roman"/>
        <family val="1"/>
      </rPr>
      <t xml:space="preserve"> (%)</t>
    </r>
  </si>
  <si>
    <r>
      <t>UJI ANOVA (</t>
    </r>
    <r>
      <rPr>
        <b/>
        <i/>
        <sz val="11"/>
        <color theme="1"/>
        <rFont val="Arial Black"/>
        <family val="2"/>
      </rPr>
      <t>One way ANOVA</t>
    </r>
    <r>
      <rPr>
        <b/>
        <sz val="11"/>
        <color theme="1"/>
        <rFont val="Arial Black"/>
        <family val="2"/>
      </rPr>
      <t>) PENGARUH MODEL PJBL BERBASIS STEM TERHADAP KEMAMPUAN EKOLITERASI SISWA</t>
    </r>
  </si>
  <si>
    <t>Tabel 3. Data Nilai N-Gain Kelas Replikasi 2 (VIII-6) SMP Negeri 1 Tanggulangin</t>
  </si>
  <si>
    <t>Tabel 4. Uji Normalitas Data</t>
  </si>
  <si>
    <t>Tests of Normality</t>
  </si>
  <si>
    <t>Kelas</t>
  </si>
  <si>
    <t>Shapiro-Wilk</t>
  </si>
  <si>
    <t>Statistic</t>
  </si>
  <si>
    <t>df</t>
  </si>
  <si>
    <t>Sig.</t>
  </si>
  <si>
    <t>Kemampuan Ekoliterasi</t>
  </si>
  <si>
    <t>Kelas Replikasi 1</t>
  </si>
  <si>
    <t>Kelas Replikasi 2</t>
  </si>
  <si>
    <t>*. This is a lower bound of the true significance.</t>
  </si>
  <si>
    <t>a. Lilliefors Significance Correction</t>
  </si>
  <si>
    <t>Tabel 5. Uji Homogenitas Varians</t>
  </si>
  <si>
    <t>Test of Homogeneity of Variances</t>
  </si>
  <si>
    <t>Levene Statistic</t>
  </si>
  <si>
    <t>df1</t>
  </si>
  <si>
    <t>df2</t>
  </si>
  <si>
    <t>Based on Mean</t>
  </si>
  <si>
    <t>Based on Median</t>
  </si>
  <si>
    <t>Based on Median and with adjusted df</t>
  </si>
  <si>
    <t>Based on trimmed mean</t>
  </si>
  <si>
    <t>ANOVA</t>
  </si>
  <si>
    <t xml:space="preserve">Kemampuan Ekoliterasi  </t>
  </si>
  <si>
    <t>Sum of Squares</t>
  </si>
  <si>
    <t>Mean Square</t>
  </si>
  <si>
    <t>F</t>
  </si>
  <si>
    <t>Between Groups</t>
  </si>
  <si>
    <t>Within Groups</t>
  </si>
  <si>
    <t>Total</t>
  </si>
  <si>
    <r>
      <t>Kolmogorov-Smirnov</t>
    </r>
    <r>
      <rPr>
        <vertAlign val="superscript"/>
        <sz val="10"/>
        <color rgb="FF264A60"/>
        <rFont val="Arial"/>
        <family val="2"/>
      </rPr>
      <t>a</t>
    </r>
  </si>
  <si>
    <r>
      <t>.200</t>
    </r>
    <r>
      <rPr>
        <vertAlign val="superscript"/>
        <sz val="10"/>
        <color rgb="FF010205"/>
        <rFont val="Arial"/>
        <family val="2"/>
      </rPr>
      <t>*</t>
    </r>
  </si>
  <si>
    <r>
      <t xml:space="preserve">Tabel 6. Uji </t>
    </r>
    <r>
      <rPr>
        <i/>
        <sz val="10"/>
        <color theme="1"/>
        <rFont val="Times New Roman"/>
        <family val="1"/>
      </rPr>
      <t>One-way ANOVA</t>
    </r>
  </si>
  <si>
    <t>PERHITUNGAN VALIDITAS DAN RELIABILITAS PERANGKAT PEMBELAJARAN DAN INSTRUMEN PENELITIAN</t>
  </si>
  <si>
    <t>Perhitungan Validitas dan Reliabilitas Silabus</t>
  </si>
  <si>
    <t>Silabus</t>
  </si>
  <si>
    <t>Validator 1</t>
  </si>
  <si>
    <t>Validator 2</t>
  </si>
  <si>
    <t>Reliabilitas =</t>
  </si>
  <si>
    <t xml:space="preserve">             =</t>
  </si>
  <si>
    <t>Perhitungan Validitas dan Reliabilitas RPP</t>
  </si>
  <si>
    <t>RPP</t>
  </si>
  <si>
    <t>1) Validitas RPP</t>
  </si>
  <si>
    <t>2) Reliabilitas RPP</t>
  </si>
  <si>
    <t>Perhitungan Validitas dan Reliabilitas LKPD</t>
  </si>
  <si>
    <t>1) Validitas LKPD</t>
  </si>
  <si>
    <t>LKPD</t>
  </si>
  <si>
    <t>2) Reliabilitas LKPD</t>
  </si>
  <si>
    <t xml:space="preserve">                           =</t>
  </si>
  <si>
    <t>Reliabilitas       =</t>
  </si>
  <si>
    <t>Perhitungan Validitas dan Reliabilitas Kisi-kisi Soal Ekoliterasi</t>
  </si>
  <si>
    <t>1) Validitas  Kisi-kisi Soal Ekoliterasi</t>
  </si>
  <si>
    <t>Kisi-kisi Soal Ekoliterasi</t>
  </si>
  <si>
    <t>1) Reliabilitas Kisi-kisi Soal Ekoliterasi</t>
  </si>
  <si>
    <t>PERHITUNGAN NILAI KETERLAKSANAAN RPP</t>
  </si>
  <si>
    <t>Keterlaksanaan RPP Pertemuan Pertama</t>
  </si>
  <si>
    <t>Keterlaksanaan RPP Pertemuan Kedua</t>
  </si>
  <si>
    <t>Keterlaksanaan RPP Pertemuan Ketiga</t>
  </si>
  <si>
    <t>Keterlaksanaan RPP =</t>
  </si>
  <si>
    <t xml:space="preserve">                               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</si>
</sst>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Calibri"/>
      <family val="2"/>
      <scheme val="minor"/>
    </font>
    <font>
      <b/>
      <i/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Arial Black"/>
      <family val="2"/>
    </font>
    <font>
      <sz val="12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i/>
      <sz val="10"/>
      <color rgb="FF000000"/>
      <name val="Times New Roman"/>
      <family val="1"/>
    </font>
    <font>
      <sz val="10"/>
      <color rgb="FF000000"/>
      <name val="Times New Roman"/>
      <family val="1"/>
    </font>
    <font>
      <i/>
      <sz val="10"/>
      <color theme="1"/>
      <name val="Times New Roman"/>
      <family val="1"/>
    </font>
    <font>
      <b/>
      <i/>
      <sz val="11"/>
      <color theme="1"/>
      <name val="Arial Black"/>
      <family val="2"/>
    </font>
    <font>
      <sz val="10"/>
      <color theme="1"/>
      <name val="Calibri"/>
      <family val="2"/>
      <scheme val="minor"/>
    </font>
    <font>
      <b/>
      <sz val="10"/>
      <color rgb="FF010205"/>
      <name val="Arial"/>
      <family val="2"/>
    </font>
    <font>
      <sz val="10"/>
      <color rgb="FF010205"/>
      <name val="Arial"/>
      <family val="2"/>
    </font>
    <font>
      <sz val="10"/>
      <color rgb="FF264A60"/>
      <name val="Arial"/>
      <family val="2"/>
    </font>
    <font>
      <vertAlign val="superscript"/>
      <sz val="10"/>
      <color rgb="FF264A60"/>
      <name val="Arial"/>
      <family val="2"/>
    </font>
    <font>
      <vertAlign val="superscript"/>
      <sz val="10"/>
      <color rgb="FF010205"/>
      <name val="Arial"/>
      <family val="2"/>
    </font>
    <font>
      <sz val="11"/>
      <color theme="1"/>
      <name val="Arial Black"/>
      <family val="2"/>
    </font>
    <font>
      <b/>
      <sz val="12"/>
      <color theme="1"/>
      <name val="Arial Black"/>
      <family val="2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1"/>
      <name val="Arial Black"/>
      <family val="2"/>
    </font>
    <font>
      <sz val="11"/>
      <color theme="1"/>
      <name val="Times New Roman"/>
      <family val="1"/>
    </font>
    <font>
      <b/>
      <sz val="12"/>
      <color rgb="FF000000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rgb="FFF7C9AC"/>
        <bgColor indexed="64"/>
      </patternFill>
    </fill>
  </fills>
  <borders count="3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160">
    <xf numFmtId="0" fontId="0" fillId="0" borderId="0" xfId="0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3" fillId="2" borderId="5" xfId="1" applyFont="1" applyBorder="1" applyAlignment="1">
      <alignment horizontal="center" vertical="center"/>
    </xf>
    <xf numFmtId="0" fontId="2" fillId="0" borderId="0" xfId="0" applyFont="1"/>
    <xf numFmtId="0" fontId="3" fillId="2" borderId="2" xfId="1" applyFont="1" applyBorder="1" applyAlignment="1">
      <alignment horizontal="center" vertical="center"/>
    </xf>
    <xf numFmtId="0" fontId="3" fillId="3" borderId="2" xfId="2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3" fillId="2" borderId="9" xfId="1" applyFont="1" applyBorder="1" applyAlignment="1">
      <alignment horizontal="center" vertical="center"/>
    </xf>
    <xf numFmtId="0" fontId="3" fillId="2" borderId="7" xfId="1" applyFont="1" applyBorder="1" applyAlignment="1">
      <alignment horizontal="center" vertical="center"/>
    </xf>
    <xf numFmtId="0" fontId="2" fillId="2" borderId="7" xfId="1" applyFont="1" applyBorder="1" applyAlignment="1">
      <alignment horizontal="center" vertical="center"/>
    </xf>
    <xf numFmtId="0" fontId="2" fillId="4" borderId="2" xfId="3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2" xfId="0" applyFont="1" applyBorder="1"/>
    <xf numFmtId="0" fontId="7" fillId="5" borderId="2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" fillId="8" borderId="2" xfId="0" applyFont="1" applyFill="1" applyBorder="1"/>
    <xf numFmtId="0" fontId="3" fillId="8" borderId="2" xfId="0" applyFont="1" applyFill="1" applyBorder="1" applyAlignment="1">
      <alignment vertical="center"/>
    </xf>
    <xf numFmtId="0" fontId="10" fillId="0" borderId="24" xfId="0" applyFont="1" applyBorder="1" applyAlignment="1">
      <alignment horizontal="center" vertical="center"/>
    </xf>
    <xf numFmtId="0" fontId="11" fillId="9" borderId="23" xfId="0" applyFont="1" applyFill="1" applyBorder="1" applyAlignment="1">
      <alignment horizontal="center" vertical="center"/>
    </xf>
    <xf numFmtId="0" fontId="11" fillId="9" borderId="23" xfId="0" applyFont="1" applyFill="1" applyBorder="1" applyAlignment="1">
      <alignment horizontal="center" vertical="center" wrapText="1"/>
    </xf>
    <xf numFmtId="0" fontId="12" fillId="9" borderId="24" xfId="0" applyFont="1" applyFill="1" applyBorder="1" applyAlignment="1">
      <alignment horizontal="center" vertical="center"/>
    </xf>
    <xf numFmtId="0" fontId="11" fillId="9" borderId="24" xfId="0" applyFont="1" applyFill="1" applyBorder="1" applyAlignment="1">
      <alignment horizontal="center" vertical="center"/>
    </xf>
    <xf numFmtId="0" fontId="12" fillId="9" borderId="24" xfId="0" applyFont="1" applyFill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 wrapText="1"/>
    </xf>
    <xf numFmtId="0" fontId="8" fillId="0" borderId="0" xfId="0" applyFont="1"/>
    <xf numFmtId="0" fontId="16" fillId="0" borderId="0" xfId="0" applyFont="1"/>
    <xf numFmtId="0" fontId="18" fillId="0" borderId="21" xfId="0" applyFont="1" applyBorder="1" applyAlignment="1">
      <alignment vertical="center" wrapText="1"/>
    </xf>
    <xf numFmtId="0" fontId="19" fillId="0" borderId="21" xfId="0" applyFont="1" applyBorder="1" applyAlignment="1">
      <alignment vertical="center" wrapText="1"/>
    </xf>
    <xf numFmtId="0" fontId="19" fillId="10" borderId="24" xfId="0" applyFont="1" applyFill="1" applyBorder="1" applyAlignment="1">
      <alignment horizontal="center" vertical="center" wrapText="1"/>
    </xf>
    <xf numFmtId="0" fontId="19" fillId="11" borderId="24" xfId="0" applyFont="1" applyFill="1" applyBorder="1" applyAlignment="1">
      <alignment vertical="center" wrapText="1"/>
    </xf>
    <xf numFmtId="0" fontId="18" fillId="10" borderId="24" xfId="0" applyFont="1" applyFill="1" applyBorder="1" applyAlignment="1">
      <alignment horizontal="right" vertical="center" wrapText="1"/>
    </xf>
    <xf numFmtId="0" fontId="18" fillId="5" borderId="24" xfId="0" applyFont="1" applyFill="1" applyBorder="1" applyAlignment="1">
      <alignment horizontal="right" vertical="center" wrapText="1"/>
    </xf>
    <xf numFmtId="0" fontId="19" fillId="11" borderId="21" xfId="0" applyFont="1" applyFill="1" applyBorder="1" applyAlignment="1">
      <alignment vertical="center" wrapText="1"/>
    </xf>
    <xf numFmtId="3" fontId="18" fillId="10" borderId="24" xfId="0" applyNumberFormat="1" applyFont="1" applyFill="1" applyBorder="1" applyAlignment="1">
      <alignment horizontal="right" vertical="center" wrapText="1"/>
    </xf>
    <xf numFmtId="0" fontId="8" fillId="10" borderId="21" xfId="0" applyFont="1" applyFill="1" applyBorder="1" applyAlignment="1">
      <alignment vertical="center" wrapText="1"/>
    </xf>
    <xf numFmtId="0" fontId="8" fillId="10" borderId="24" xfId="0" applyFont="1" applyFill="1" applyBorder="1" applyAlignment="1">
      <alignment vertical="center" wrapText="1"/>
    </xf>
    <xf numFmtId="0" fontId="24" fillId="0" borderId="0" xfId="0" applyFont="1"/>
    <xf numFmtId="0" fontId="11" fillId="12" borderId="24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6" fillId="0" borderId="0" xfId="0" applyFont="1" applyAlignment="1">
      <alignment vertical="top" wrapText="1"/>
    </xf>
    <xf numFmtId="0" fontId="26" fillId="0" borderId="0" xfId="0" applyFont="1" applyAlignment="1">
      <alignment horizontal="justify" vertical="center" wrapText="1"/>
    </xf>
    <xf numFmtId="0" fontId="25" fillId="0" borderId="21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vertical="top" wrapText="1"/>
    </xf>
    <xf numFmtId="0" fontId="23" fillId="0" borderId="0" xfId="0" applyFont="1" applyAlignment="1">
      <alignment horizontal="center" vertical="center"/>
    </xf>
    <xf numFmtId="0" fontId="3" fillId="8" borderId="2" xfId="0" applyFont="1" applyFill="1" applyBorder="1" applyAlignment="1">
      <alignment horizontal="center"/>
    </xf>
    <xf numFmtId="0" fontId="3" fillId="3" borderId="6" xfId="2" applyFont="1" applyBorder="1" applyAlignment="1">
      <alignment horizontal="center" vertical="center"/>
    </xf>
    <xf numFmtId="0" fontId="3" fillId="3" borderId="7" xfId="2" applyFont="1" applyBorder="1" applyAlignment="1">
      <alignment horizontal="center" vertical="center"/>
    </xf>
    <xf numFmtId="0" fontId="3" fillId="2" borderId="2" xfId="1" applyFont="1" applyBorder="1" applyAlignment="1">
      <alignment horizontal="center" vertical="center"/>
    </xf>
    <xf numFmtId="0" fontId="3" fillId="6" borderId="6" xfId="1" applyFont="1" applyFill="1" applyBorder="1" applyAlignment="1">
      <alignment horizontal="center" vertical="center"/>
    </xf>
    <xf numFmtId="0" fontId="3" fillId="6" borderId="7" xfId="1" applyFont="1" applyFill="1" applyBorder="1" applyAlignment="1">
      <alignment horizontal="center" vertical="center"/>
    </xf>
    <xf numFmtId="0" fontId="2" fillId="4" borderId="6" xfId="3" applyFont="1" applyBorder="1" applyAlignment="1">
      <alignment horizontal="center" vertical="center"/>
    </xf>
    <xf numFmtId="0" fontId="2" fillId="4" borderId="7" xfId="3" applyFont="1" applyBorder="1" applyAlignment="1">
      <alignment horizontal="center" vertical="center"/>
    </xf>
    <xf numFmtId="0" fontId="3" fillId="4" borderId="2" xfId="3" applyFont="1" applyBorder="1" applyAlignment="1">
      <alignment horizontal="center"/>
    </xf>
    <xf numFmtId="0" fontId="3" fillId="3" borderId="2" xfId="2" applyFont="1" applyBorder="1" applyAlignment="1">
      <alignment horizontal="center" vertical="center"/>
    </xf>
    <xf numFmtId="0" fontId="2" fillId="2" borderId="8" xfId="1" applyFont="1" applyBorder="1" applyAlignment="1">
      <alignment horizontal="center" vertical="center"/>
    </xf>
    <xf numFmtId="0" fontId="2" fillId="2" borderId="13" xfId="1" applyFont="1" applyBorder="1" applyAlignment="1">
      <alignment horizontal="center" vertical="center"/>
    </xf>
    <xf numFmtId="0" fontId="2" fillId="2" borderId="10" xfId="1" applyFont="1" applyBorder="1" applyAlignment="1">
      <alignment horizontal="center" vertical="center"/>
    </xf>
    <xf numFmtId="0" fontId="3" fillId="2" borderId="6" xfId="1" applyFont="1" applyBorder="1" applyAlignment="1">
      <alignment horizontal="center" vertical="center"/>
    </xf>
    <xf numFmtId="0" fontId="3" fillId="2" borderId="7" xfId="1" applyFont="1" applyBorder="1" applyAlignment="1">
      <alignment horizontal="center" vertical="center"/>
    </xf>
    <xf numFmtId="0" fontId="3" fillId="3" borderId="8" xfId="2" applyFont="1" applyBorder="1" applyAlignment="1">
      <alignment horizontal="center"/>
    </xf>
    <xf numFmtId="0" fontId="3" fillId="3" borderId="10" xfId="2" applyFont="1" applyBorder="1" applyAlignment="1">
      <alignment horizontal="center"/>
    </xf>
    <xf numFmtId="0" fontId="3" fillId="3" borderId="2" xfId="2" applyFont="1" applyBorder="1" applyAlignment="1">
      <alignment horizontal="center"/>
    </xf>
    <xf numFmtId="0" fontId="3" fillId="2" borderId="1" xfId="1" applyFont="1" applyBorder="1" applyAlignment="1">
      <alignment horizontal="center" vertical="center"/>
    </xf>
    <xf numFmtId="0" fontId="3" fillId="2" borderId="3" xfId="1" applyFont="1" applyBorder="1" applyAlignment="1">
      <alignment horizontal="center" vertical="center"/>
    </xf>
    <xf numFmtId="0" fontId="3" fillId="2" borderId="4" xfId="1" applyFont="1" applyBorder="1" applyAlignment="1">
      <alignment horizontal="center" vertical="center"/>
    </xf>
    <xf numFmtId="0" fontId="3" fillId="2" borderId="12" xfId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1" xfId="0" applyFont="1" applyBorder="1" applyAlignment="1">
      <alignment horizontal="center"/>
    </xf>
    <xf numFmtId="0" fontId="3" fillId="5" borderId="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7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2" borderId="5" xfId="1" applyFont="1" applyBorder="1" applyAlignment="1">
      <alignment horizontal="center" vertical="center"/>
    </xf>
    <xf numFmtId="0" fontId="3" fillId="2" borderId="9" xfId="1" applyFont="1" applyBorder="1" applyAlignment="1">
      <alignment horizontal="center" vertical="center"/>
    </xf>
    <xf numFmtId="0" fontId="3" fillId="2" borderId="8" xfId="1" applyFont="1" applyBorder="1" applyAlignment="1">
      <alignment horizontal="center" vertical="center"/>
    </xf>
    <xf numFmtId="0" fontId="3" fillId="2" borderId="13" xfId="1" applyFont="1" applyBorder="1" applyAlignment="1">
      <alignment horizontal="center" vertical="center"/>
    </xf>
    <xf numFmtId="0" fontId="3" fillId="2" borderId="10" xfId="1" applyFont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11" fillId="12" borderId="25" xfId="0" applyFont="1" applyFill="1" applyBorder="1" applyAlignment="1">
      <alignment horizontal="center" vertical="center" wrapText="1"/>
    </xf>
    <xf numFmtId="0" fontId="11" fillId="12" borderId="19" xfId="0" applyFont="1" applyFill="1" applyBorder="1" applyAlignment="1">
      <alignment horizontal="center" vertical="center" wrapText="1"/>
    </xf>
    <xf numFmtId="0" fontId="11" fillId="12" borderId="22" xfId="0" applyFont="1" applyFill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11" fillId="12" borderId="20" xfId="0" applyFont="1" applyFill="1" applyBorder="1" applyAlignment="1">
      <alignment horizontal="center" vertical="center" wrapText="1"/>
    </xf>
    <xf numFmtId="0" fontId="11" fillId="12" borderId="2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7" fillId="10" borderId="25" xfId="0" applyFont="1" applyFill="1" applyBorder="1" applyAlignment="1">
      <alignment horizontal="center" vertical="center" wrapText="1"/>
    </xf>
    <xf numFmtId="0" fontId="17" fillId="10" borderId="19" xfId="0" applyFont="1" applyFill="1" applyBorder="1" applyAlignment="1">
      <alignment horizontal="center" vertical="center" wrapText="1"/>
    </xf>
    <xf numFmtId="0" fontId="17" fillId="10" borderId="22" xfId="0" applyFont="1" applyFill="1" applyBorder="1" applyAlignment="1">
      <alignment horizontal="center" vertical="center" wrapText="1"/>
    </xf>
    <xf numFmtId="0" fontId="8" fillId="10" borderId="25" xfId="0" applyFont="1" applyFill="1" applyBorder="1" applyAlignment="1">
      <alignment vertical="center" wrapText="1"/>
    </xf>
    <xf numFmtId="0" fontId="8" fillId="10" borderId="22" xfId="0" applyFont="1" applyFill="1" applyBorder="1" applyAlignment="1">
      <alignment vertical="center" wrapText="1"/>
    </xf>
    <xf numFmtId="0" fontId="19" fillId="11" borderId="20" xfId="0" applyFont="1" applyFill="1" applyBorder="1" applyAlignment="1">
      <alignment vertical="center" wrapText="1"/>
    </xf>
    <xf numFmtId="0" fontId="19" fillId="11" borderId="26" xfId="0" applyFont="1" applyFill="1" applyBorder="1" applyAlignment="1">
      <alignment vertical="center" wrapText="1"/>
    </xf>
    <xf numFmtId="0" fontId="19" fillId="11" borderId="21" xfId="0" applyFont="1" applyFill="1" applyBorder="1" applyAlignment="1">
      <alignment vertical="center" wrapText="1"/>
    </xf>
    <xf numFmtId="0" fontId="18" fillId="10" borderId="25" xfId="0" applyFont="1" applyFill="1" applyBorder="1" applyAlignment="1">
      <alignment vertical="center" wrapText="1"/>
    </xf>
    <xf numFmtId="0" fontId="18" fillId="10" borderId="19" xfId="0" applyFont="1" applyFill="1" applyBorder="1" applyAlignment="1">
      <alignment vertical="center" wrapText="1"/>
    </xf>
    <xf numFmtId="0" fontId="18" fillId="10" borderId="22" xfId="0" applyFont="1" applyFill="1" applyBorder="1" applyAlignment="1">
      <alignment vertical="center" wrapText="1"/>
    </xf>
    <xf numFmtId="0" fontId="11" fillId="0" borderId="25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9" fillId="10" borderId="20" xfId="0" applyFont="1" applyFill="1" applyBorder="1" applyAlignment="1">
      <alignment vertical="center" wrapText="1"/>
    </xf>
    <xf numFmtId="0" fontId="19" fillId="10" borderId="21" xfId="0" applyFont="1" applyFill="1" applyBorder="1" applyAlignment="1">
      <alignment vertical="center" wrapText="1"/>
    </xf>
    <xf numFmtId="0" fontId="19" fillId="10" borderId="25" xfId="0" applyFont="1" applyFill="1" applyBorder="1" applyAlignment="1">
      <alignment horizontal="center" vertical="center" wrapText="1"/>
    </xf>
    <xf numFmtId="0" fontId="19" fillId="10" borderId="19" xfId="0" applyFont="1" applyFill="1" applyBorder="1" applyAlignment="1">
      <alignment horizontal="center" vertical="center" wrapText="1"/>
    </xf>
    <xf numFmtId="0" fontId="19" fillId="10" borderId="22" xfId="0" applyFont="1" applyFill="1" applyBorder="1" applyAlignment="1">
      <alignment horizontal="center" vertical="center" wrapText="1"/>
    </xf>
    <xf numFmtId="0" fontId="11" fillId="9" borderId="20" xfId="0" applyFont="1" applyFill="1" applyBorder="1" applyAlignment="1">
      <alignment horizontal="center" vertical="center"/>
    </xf>
    <xf numFmtId="0" fontId="11" fillId="9" borderId="21" xfId="0" applyFont="1" applyFill="1" applyBorder="1" applyAlignment="1">
      <alignment horizontal="center" vertical="center"/>
    </xf>
    <xf numFmtId="0" fontId="11" fillId="9" borderId="25" xfId="0" applyFont="1" applyFill="1" applyBorder="1" applyAlignment="1">
      <alignment horizontal="center" vertical="center"/>
    </xf>
    <xf numFmtId="0" fontId="11" fillId="9" borderId="22" xfId="0" applyFont="1" applyFill="1" applyBorder="1" applyAlignment="1">
      <alignment horizontal="center" vertical="center"/>
    </xf>
    <xf numFmtId="0" fontId="12" fillId="9" borderId="20" xfId="0" applyFont="1" applyFill="1" applyBorder="1" applyAlignment="1">
      <alignment horizontal="center" vertical="center"/>
    </xf>
    <xf numFmtId="0" fontId="12" fillId="9" borderId="2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7" fillId="0" borderId="0" xfId="0" applyFont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29" fillId="13" borderId="27" xfId="0" applyFont="1" applyFill="1" applyBorder="1" applyAlignment="1">
      <alignment horizontal="center" vertical="center" wrapText="1"/>
    </xf>
    <xf numFmtId="0" fontId="29" fillId="13" borderId="28" xfId="0" applyFont="1" applyFill="1" applyBorder="1" applyAlignment="1">
      <alignment horizontal="center" vertical="center" wrapText="1"/>
    </xf>
    <xf numFmtId="0" fontId="28" fillId="0" borderId="31" xfId="0" applyFont="1" applyBorder="1" applyAlignment="1">
      <alignment horizontal="center" vertical="center" wrapText="1"/>
    </xf>
    <xf numFmtId="0" fontId="28" fillId="0" borderId="32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/>
    </xf>
    <xf numFmtId="0" fontId="28" fillId="0" borderId="0" xfId="0" applyFont="1" applyBorder="1" applyAlignment="1">
      <alignment vertical="center" wrapText="1"/>
    </xf>
    <xf numFmtId="0" fontId="28" fillId="0" borderId="0" xfId="0" applyFont="1" applyBorder="1" applyAlignment="1">
      <alignment vertical="top" wrapText="1"/>
    </xf>
    <xf numFmtId="9" fontId="28" fillId="0" borderId="0" xfId="0" applyNumberFormat="1" applyFont="1" applyBorder="1" applyAlignment="1">
      <alignment horizontal="left" vertical="center" wrapText="1"/>
    </xf>
  </cellXfs>
  <cellStyles count="4">
    <cellStyle name="40% - Accent3" xfId="1" builtinId="39"/>
    <cellStyle name="40% - Accent4" xfId="2" builtinId="43"/>
    <cellStyle name="40% - Accent5" xfId="3" builtinId="4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png"/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123827</xdr:colOff>
      <xdr:row>3</xdr:row>
      <xdr:rowOff>22649</xdr:rowOff>
    </xdr:from>
    <xdr:to>
      <xdr:col>6</xdr:col>
      <xdr:colOff>1009651</xdr:colOff>
      <xdr:row>3</xdr:row>
      <xdr:rowOff>368089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EF1508D9-2C3D-DAEC-2AA0-D3C0218F08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2" y="651299"/>
          <a:ext cx="885824" cy="3454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114301</xdr:colOff>
      <xdr:row>4</xdr:row>
      <xdr:rowOff>76200</xdr:rowOff>
    </xdr:from>
    <xdr:to>
      <xdr:col>6</xdr:col>
      <xdr:colOff>1019175</xdr:colOff>
      <xdr:row>4</xdr:row>
      <xdr:rowOff>363365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356825B0-B0B5-F37A-9D85-B0EBC68958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5276" y="1114425"/>
          <a:ext cx="904874" cy="2871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238125</xdr:colOff>
      <xdr:row>5</xdr:row>
      <xdr:rowOff>0</xdr:rowOff>
    </xdr:from>
    <xdr:to>
      <xdr:col>6</xdr:col>
      <xdr:colOff>838201</xdr:colOff>
      <xdr:row>5</xdr:row>
      <xdr:rowOff>238666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34B69F65-9896-D0E4-C5CA-494946711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1524000"/>
          <a:ext cx="600076" cy="2386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361950</xdr:colOff>
      <xdr:row>6</xdr:row>
      <xdr:rowOff>38100</xdr:rowOff>
    </xdr:from>
    <xdr:to>
      <xdr:col>6</xdr:col>
      <xdr:colOff>742950</xdr:colOff>
      <xdr:row>6</xdr:row>
      <xdr:rowOff>219075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E54FA9A1-FDF5-918E-7C65-23F44319EA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1809750"/>
          <a:ext cx="3810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123827</xdr:colOff>
      <xdr:row>16</xdr:row>
      <xdr:rowOff>22649</xdr:rowOff>
    </xdr:from>
    <xdr:to>
      <xdr:col>6</xdr:col>
      <xdr:colOff>1009651</xdr:colOff>
      <xdr:row>16</xdr:row>
      <xdr:rowOff>244264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461EA718-BBF2-48EF-BED2-A083AE4343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2" y="651299"/>
          <a:ext cx="885824" cy="221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114301</xdr:colOff>
      <xdr:row>17</xdr:row>
      <xdr:rowOff>76200</xdr:rowOff>
    </xdr:from>
    <xdr:to>
      <xdr:col>6</xdr:col>
      <xdr:colOff>1019175</xdr:colOff>
      <xdr:row>18</xdr:row>
      <xdr:rowOff>1415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359FE966-A2F2-462E-B6E2-ED06CC75ED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5276" y="952500"/>
          <a:ext cx="904874" cy="2585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238125</xdr:colOff>
      <xdr:row>18</xdr:row>
      <xdr:rowOff>0</xdr:rowOff>
    </xdr:from>
    <xdr:to>
      <xdr:col>6</xdr:col>
      <xdr:colOff>838201</xdr:colOff>
      <xdr:row>18</xdr:row>
      <xdr:rowOff>238666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8CCDD151-3FE5-4947-86D6-850F7ACC43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1209675"/>
          <a:ext cx="600076" cy="2386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361950</xdr:colOff>
      <xdr:row>19</xdr:row>
      <xdr:rowOff>38100</xdr:rowOff>
    </xdr:from>
    <xdr:to>
      <xdr:col>6</xdr:col>
      <xdr:colOff>742950</xdr:colOff>
      <xdr:row>19</xdr:row>
      <xdr:rowOff>219075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4B9E229B-E9DA-434A-9A11-C0BA135926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1495425"/>
          <a:ext cx="3810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123827</xdr:colOff>
      <xdr:row>4</xdr:row>
      <xdr:rowOff>22649</xdr:rowOff>
    </xdr:from>
    <xdr:to>
      <xdr:col>17</xdr:col>
      <xdr:colOff>1009651</xdr:colOff>
      <xdr:row>4</xdr:row>
      <xdr:rowOff>368089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id="{FC98254F-7E46-410F-A51A-D61A6BEA9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4802" y="651299"/>
          <a:ext cx="885824" cy="2216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114301</xdr:colOff>
      <xdr:row>5</xdr:row>
      <xdr:rowOff>76200</xdr:rowOff>
    </xdr:from>
    <xdr:to>
      <xdr:col>17</xdr:col>
      <xdr:colOff>1019175</xdr:colOff>
      <xdr:row>5</xdr:row>
      <xdr:rowOff>363365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id="{199E3E8A-4527-47D4-85A4-F640AFECFE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5276" y="952500"/>
          <a:ext cx="904874" cy="2585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238125</xdr:colOff>
      <xdr:row>6</xdr:row>
      <xdr:rowOff>0</xdr:rowOff>
    </xdr:from>
    <xdr:to>
      <xdr:col>17</xdr:col>
      <xdr:colOff>838201</xdr:colOff>
      <xdr:row>6</xdr:row>
      <xdr:rowOff>238666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id="{249034A1-767D-4C60-9DE1-289F2CC0A9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9100" y="1209675"/>
          <a:ext cx="600076" cy="2386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361950</xdr:colOff>
      <xdr:row>7</xdr:row>
      <xdr:rowOff>38100</xdr:rowOff>
    </xdr:from>
    <xdr:to>
      <xdr:col>17</xdr:col>
      <xdr:colOff>742950</xdr:colOff>
      <xdr:row>7</xdr:row>
      <xdr:rowOff>219075</xdr:rowOff>
    </xdr:to>
    <xdr:pic>
      <xdr:nvPicPr>
        <xdr:cNvPr id="42" name="Picture 41">
          <a:extLst>
            <a:ext uri="{FF2B5EF4-FFF2-40B4-BE49-F238E27FC236}">
              <a16:creationId xmlns:a16="http://schemas.microsoft.com/office/drawing/2014/main" id="{E8B46672-C18C-410C-8DB9-F83A8339CB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1495425"/>
          <a:ext cx="38100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123827</xdr:colOff>
      <xdr:row>37</xdr:row>
      <xdr:rowOff>98849</xdr:rowOff>
    </xdr:from>
    <xdr:to>
      <xdr:col>17</xdr:col>
      <xdr:colOff>1009650</xdr:colOff>
      <xdr:row>37</xdr:row>
      <xdr:rowOff>333375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B44BD36F-6623-483C-B6AA-FC3B543A77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72777" y="8080799"/>
          <a:ext cx="885823" cy="2345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114301</xdr:colOff>
      <xdr:row>38</xdr:row>
      <xdr:rowOff>76201</xdr:rowOff>
    </xdr:from>
    <xdr:to>
      <xdr:col>17</xdr:col>
      <xdr:colOff>1019175</xdr:colOff>
      <xdr:row>38</xdr:row>
      <xdr:rowOff>304801</xdr:rowOff>
    </xdr:to>
    <xdr:pic>
      <xdr:nvPicPr>
        <xdr:cNvPr id="44" name="Picture 43">
          <a:extLst>
            <a:ext uri="{FF2B5EF4-FFF2-40B4-BE49-F238E27FC236}">
              <a16:creationId xmlns:a16="http://schemas.microsoft.com/office/drawing/2014/main" id="{991A8FE9-85B1-423E-8380-563CA9184C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3251" y="8458201"/>
          <a:ext cx="904874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238125</xdr:colOff>
      <xdr:row>39</xdr:row>
      <xdr:rowOff>0</xdr:rowOff>
    </xdr:from>
    <xdr:to>
      <xdr:col>17</xdr:col>
      <xdr:colOff>838201</xdr:colOff>
      <xdr:row>39</xdr:row>
      <xdr:rowOff>238666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id="{271AE534-C2F0-452B-9F82-19BDE67351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7075" y="1457325"/>
          <a:ext cx="600076" cy="2386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17</xdr:col>
      <xdr:colOff>361950</xdr:colOff>
      <xdr:row>40</xdr:row>
      <xdr:rowOff>38100</xdr:rowOff>
    </xdr:from>
    <xdr:to>
      <xdr:col>17</xdr:col>
      <xdr:colOff>742950</xdr:colOff>
      <xdr:row>40</xdr:row>
      <xdr:rowOff>219075</xdr:rowOff>
    </xdr:to>
    <xdr:pic>
      <xdr:nvPicPr>
        <xdr:cNvPr id="46" name="Picture 45">
          <a:extLst>
            <a:ext uri="{FF2B5EF4-FFF2-40B4-BE49-F238E27FC236}">
              <a16:creationId xmlns:a16="http://schemas.microsoft.com/office/drawing/2014/main" id="{2B635D39-78F1-40DF-965E-3D5F093F12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10900" y="1743075"/>
          <a:ext cx="38100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4</xdr:row>
      <xdr:rowOff>28576</xdr:rowOff>
    </xdr:from>
    <xdr:to>
      <xdr:col>5</xdr:col>
      <xdr:colOff>619272</xdr:colOff>
      <xdr:row>4</xdr:row>
      <xdr:rowOff>190500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D7206C5-821D-FCE2-D4C0-EB514CF7CB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57975" y="1276351"/>
          <a:ext cx="552597" cy="161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72231</xdr:colOff>
      <xdr:row>5</xdr:row>
      <xdr:rowOff>38101</xdr:rowOff>
    </xdr:from>
    <xdr:to>
      <xdr:col>5</xdr:col>
      <xdr:colOff>638175</xdr:colOff>
      <xdr:row>5</xdr:row>
      <xdr:rowOff>203743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72E3971-4B32-6AFC-A812-2DA2BCFB00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3531" y="1495426"/>
          <a:ext cx="565944" cy="1656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57149</xdr:colOff>
      <xdr:row>6</xdr:row>
      <xdr:rowOff>9525</xdr:rowOff>
    </xdr:from>
    <xdr:to>
      <xdr:col>5</xdr:col>
      <xdr:colOff>809624</xdr:colOff>
      <xdr:row>6</xdr:row>
      <xdr:rowOff>180975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C4DBC70-E3BD-BDD8-D7F4-DC4296571D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8449" y="1676400"/>
          <a:ext cx="752475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D64CB-8EDF-411A-B4F2-FDD55C5062A3}">
  <dimension ref="A1:AY235"/>
  <sheetViews>
    <sheetView topLeftCell="N1" zoomScale="60" zoomScaleNormal="60" workbookViewId="0">
      <selection sqref="A1:AY1"/>
    </sheetView>
  </sheetViews>
  <sheetFormatPr defaultRowHeight="15.75" x14ac:dyDescent="0.25"/>
  <cols>
    <col min="1" max="1" width="9.140625" style="6"/>
    <col min="2" max="2" width="9.140625" style="6" customWidth="1"/>
    <col min="3" max="3" width="14.5703125" style="6" customWidth="1"/>
    <col min="4" max="15" width="9.140625" style="6"/>
    <col min="16" max="16" width="8.7109375" style="6" customWidth="1"/>
    <col min="17" max="19" width="9.140625" style="6"/>
    <col min="20" max="20" width="13.140625" style="6" customWidth="1"/>
    <col min="21" max="22" width="9.140625" style="6"/>
    <col min="23" max="23" width="10.28515625" style="6" customWidth="1"/>
    <col min="24" max="24" width="17.85546875" style="6" customWidth="1"/>
    <col min="25" max="25" width="14.42578125" style="6" customWidth="1"/>
    <col min="26" max="26" width="15.7109375" style="6" customWidth="1"/>
    <col min="27" max="27" width="12.85546875" style="6" customWidth="1"/>
    <col min="28" max="28" width="16.42578125" style="6" customWidth="1"/>
    <col min="29" max="29" width="13.7109375" style="6" customWidth="1"/>
    <col min="30" max="30" width="17" style="6" customWidth="1"/>
    <col min="31" max="31" width="10.85546875" style="6" customWidth="1"/>
    <col min="32" max="32" width="9.140625" style="6"/>
    <col min="33" max="33" width="13.5703125" style="6" customWidth="1"/>
    <col min="34" max="34" width="13.140625" style="6" customWidth="1"/>
    <col min="35" max="35" width="9.140625" style="6"/>
    <col min="36" max="36" width="10.7109375" style="6" customWidth="1"/>
    <col min="37" max="37" width="17" style="6" customWidth="1"/>
    <col min="38" max="38" width="16.5703125" style="6" customWidth="1"/>
    <col min="39" max="39" width="15.7109375" style="6" customWidth="1"/>
    <col min="40" max="40" width="16.42578125" style="6" customWidth="1"/>
    <col min="41" max="41" width="10.5703125" style="6" customWidth="1"/>
    <col min="42" max="42" width="13.5703125" style="6" customWidth="1"/>
    <col min="43" max="43" width="9.140625" style="6"/>
    <col min="44" max="44" width="14.42578125" style="6" customWidth="1"/>
    <col min="45" max="45" width="13.28515625" style="6" customWidth="1"/>
    <col min="46" max="46" width="16.28515625" style="6" customWidth="1"/>
    <col min="47" max="47" width="13.28515625" style="6" customWidth="1"/>
    <col min="48" max="48" width="18.42578125" style="6" customWidth="1"/>
    <col min="49" max="49" width="15" style="6" customWidth="1"/>
    <col min="50" max="50" width="15.5703125" style="6" customWidth="1"/>
    <col min="51" max="51" width="10" style="6" customWidth="1"/>
    <col min="52" max="16384" width="9.140625" style="6"/>
  </cols>
  <sheetData>
    <row r="1" spans="1:51" ht="19.5" x14ac:dyDescent="0.25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</row>
    <row r="2" spans="1:51" x14ac:dyDescent="0.25">
      <c r="I2" s="1"/>
      <c r="K2" s="1"/>
    </row>
    <row r="3" spans="1:51" x14ac:dyDescent="0.25">
      <c r="B3" s="3" t="s">
        <v>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51" x14ac:dyDescent="0.25">
      <c r="B4" s="80" t="s">
        <v>2</v>
      </c>
      <c r="C4" s="82" t="s">
        <v>3</v>
      </c>
      <c r="D4" s="65" t="s">
        <v>166</v>
      </c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 t="s">
        <v>5</v>
      </c>
      <c r="X4" s="85" t="s">
        <v>87</v>
      </c>
      <c r="Y4" s="85"/>
      <c r="Z4" s="85"/>
      <c r="AA4" s="85"/>
      <c r="AB4" s="85"/>
      <c r="AG4" s="88" t="s">
        <v>94</v>
      </c>
      <c r="AH4" s="88"/>
      <c r="AI4" s="88"/>
      <c r="AJ4" s="88"/>
      <c r="AK4" s="88"/>
      <c r="AQ4" s="84" t="s">
        <v>95</v>
      </c>
      <c r="AR4" s="85"/>
      <c r="AS4" s="85"/>
      <c r="AT4" s="85"/>
      <c r="AU4" s="85"/>
    </row>
    <row r="5" spans="1:51" x14ac:dyDescent="0.25">
      <c r="B5" s="81"/>
      <c r="C5" s="83"/>
      <c r="D5" s="7" t="s">
        <v>6</v>
      </c>
      <c r="E5" s="7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7" t="s">
        <v>12</v>
      </c>
      <c r="K5" s="7" t="s">
        <v>13</v>
      </c>
      <c r="L5" s="7" t="s">
        <v>14</v>
      </c>
      <c r="M5" s="7" t="s">
        <v>15</v>
      </c>
      <c r="N5" s="7" t="s">
        <v>16</v>
      </c>
      <c r="O5" s="7" t="s">
        <v>17</v>
      </c>
      <c r="P5" s="7" t="s">
        <v>162</v>
      </c>
      <c r="Q5" s="7" t="s">
        <v>165</v>
      </c>
      <c r="R5" s="7" t="s">
        <v>163</v>
      </c>
      <c r="S5" s="7" t="s">
        <v>164</v>
      </c>
      <c r="T5" s="65"/>
      <c r="W5" s="63" t="s">
        <v>2</v>
      </c>
      <c r="X5" s="63" t="s">
        <v>3</v>
      </c>
      <c r="Y5" s="77" t="s">
        <v>4</v>
      </c>
      <c r="Z5" s="78"/>
      <c r="AA5" s="63" t="s">
        <v>90</v>
      </c>
      <c r="AB5" s="63" t="s">
        <v>91</v>
      </c>
      <c r="AC5" s="63" t="s">
        <v>88</v>
      </c>
      <c r="AD5" s="63" t="s">
        <v>89</v>
      </c>
      <c r="AE5" s="63" t="s">
        <v>168</v>
      </c>
      <c r="AG5" s="63" t="s">
        <v>2</v>
      </c>
      <c r="AH5" s="63" t="s">
        <v>3</v>
      </c>
      <c r="AI5" s="79" t="s">
        <v>4</v>
      </c>
      <c r="AJ5" s="79"/>
      <c r="AK5" s="63" t="s">
        <v>90</v>
      </c>
      <c r="AL5" s="63" t="s">
        <v>91</v>
      </c>
      <c r="AM5" s="63" t="s">
        <v>88</v>
      </c>
      <c r="AN5" s="63" t="s">
        <v>89</v>
      </c>
      <c r="AO5" s="71" t="s">
        <v>168</v>
      </c>
      <c r="AQ5" s="71" t="s">
        <v>2</v>
      </c>
      <c r="AR5" s="63" t="s">
        <v>3</v>
      </c>
      <c r="AS5" s="77" t="s">
        <v>4</v>
      </c>
      <c r="AT5" s="78"/>
      <c r="AU5" s="63" t="s">
        <v>90</v>
      </c>
      <c r="AV5" s="63" t="s">
        <v>91</v>
      </c>
      <c r="AW5" s="63" t="s">
        <v>88</v>
      </c>
      <c r="AX5" s="63" t="s">
        <v>89</v>
      </c>
      <c r="AY5" s="71" t="s">
        <v>168</v>
      </c>
    </row>
    <row r="6" spans="1:51" x14ac:dyDescent="0.25">
      <c r="B6" s="4" t="s">
        <v>18</v>
      </c>
      <c r="C6" s="4" t="s">
        <v>96</v>
      </c>
      <c r="D6" s="4">
        <v>4</v>
      </c>
      <c r="E6" s="4">
        <v>1</v>
      </c>
      <c r="F6" s="4">
        <v>2</v>
      </c>
      <c r="G6" s="4">
        <v>2</v>
      </c>
      <c r="H6" s="4">
        <v>4</v>
      </c>
      <c r="I6" s="4">
        <v>1</v>
      </c>
      <c r="J6" s="4">
        <v>2</v>
      </c>
      <c r="K6" s="4">
        <v>2</v>
      </c>
      <c r="L6" s="4">
        <v>4</v>
      </c>
      <c r="M6" s="4">
        <v>1</v>
      </c>
      <c r="N6" s="4">
        <v>0</v>
      </c>
      <c r="O6" s="4">
        <v>2</v>
      </c>
      <c r="P6" s="4">
        <v>4</v>
      </c>
      <c r="Q6" s="4">
        <v>1</v>
      </c>
      <c r="R6" s="4">
        <v>2</v>
      </c>
      <c r="S6" s="4">
        <v>2</v>
      </c>
      <c r="T6" s="4">
        <f>SUM(D6:S6)</f>
        <v>34</v>
      </c>
      <c r="W6" s="64"/>
      <c r="X6" s="64"/>
      <c r="Y6" s="8" t="s">
        <v>92</v>
      </c>
      <c r="Z6" s="8" t="s">
        <v>93</v>
      </c>
      <c r="AA6" s="64"/>
      <c r="AB6" s="64"/>
      <c r="AC6" s="64"/>
      <c r="AD6" s="64"/>
      <c r="AE6" s="64"/>
      <c r="AG6" s="64"/>
      <c r="AH6" s="64"/>
      <c r="AI6" s="8" t="s">
        <v>92</v>
      </c>
      <c r="AJ6" s="8" t="s">
        <v>93</v>
      </c>
      <c r="AK6" s="64"/>
      <c r="AL6" s="64"/>
      <c r="AM6" s="64"/>
      <c r="AN6" s="64"/>
      <c r="AO6" s="71"/>
      <c r="AQ6" s="71"/>
      <c r="AR6" s="64"/>
      <c r="AS6" s="8" t="s">
        <v>92</v>
      </c>
      <c r="AT6" s="8" t="s">
        <v>93</v>
      </c>
      <c r="AU6" s="64"/>
      <c r="AV6" s="64"/>
      <c r="AW6" s="64"/>
      <c r="AX6" s="64"/>
      <c r="AY6" s="71"/>
    </row>
    <row r="7" spans="1:51" ht="16.5" thickBot="1" x14ac:dyDescent="0.3">
      <c r="B7" s="4" t="s">
        <v>19</v>
      </c>
      <c r="C7" s="4" t="s">
        <v>97</v>
      </c>
      <c r="D7" s="4">
        <v>1</v>
      </c>
      <c r="E7" s="4">
        <v>1</v>
      </c>
      <c r="F7" s="4">
        <v>4</v>
      </c>
      <c r="G7" s="4">
        <v>0</v>
      </c>
      <c r="H7" s="4">
        <v>1</v>
      </c>
      <c r="I7" s="4">
        <v>1</v>
      </c>
      <c r="J7" s="4">
        <v>4</v>
      </c>
      <c r="K7" s="4">
        <v>0</v>
      </c>
      <c r="L7" s="4">
        <v>1</v>
      </c>
      <c r="M7" s="4">
        <v>1</v>
      </c>
      <c r="N7" s="4">
        <v>4</v>
      </c>
      <c r="O7" s="4">
        <v>0</v>
      </c>
      <c r="P7" s="4">
        <v>1</v>
      </c>
      <c r="Q7" s="4">
        <v>1</v>
      </c>
      <c r="R7" s="4">
        <v>4</v>
      </c>
      <c r="S7" s="4">
        <v>0</v>
      </c>
      <c r="T7" s="4">
        <f t="shared" ref="T7:T39" si="0">SUM(D7:S7)</f>
        <v>24</v>
      </c>
      <c r="W7" s="4" t="s">
        <v>18</v>
      </c>
      <c r="X7" s="4" t="s">
        <v>96</v>
      </c>
      <c r="Y7" s="4">
        <v>34</v>
      </c>
      <c r="Z7" s="4">
        <v>80</v>
      </c>
      <c r="AA7" s="4">
        <f>Z7-Y7</f>
        <v>46</v>
      </c>
      <c r="AB7" s="4">
        <f>100-Y7</f>
        <v>66</v>
      </c>
      <c r="AC7" s="4">
        <f>AA7/AB7</f>
        <v>0.69696969696969702</v>
      </c>
      <c r="AD7" s="4">
        <f>100*AC7</f>
        <v>69.696969696969703</v>
      </c>
      <c r="AE7" s="27" t="s">
        <v>171</v>
      </c>
      <c r="AG7" s="4" t="s">
        <v>18</v>
      </c>
      <c r="AH7" s="4" t="s">
        <v>128</v>
      </c>
      <c r="AI7" s="4">
        <v>24</v>
      </c>
      <c r="AJ7" s="4">
        <v>87</v>
      </c>
      <c r="AK7" s="4">
        <f>AJ7-AI7</f>
        <v>63</v>
      </c>
      <c r="AL7" s="4">
        <f>100-AI7</f>
        <v>76</v>
      </c>
      <c r="AM7" s="4">
        <f>AK7/AL7</f>
        <v>0.82894736842105265</v>
      </c>
      <c r="AN7" s="4">
        <f>AM7*100</f>
        <v>82.89473684210526</v>
      </c>
      <c r="AO7" s="27" t="s">
        <v>171</v>
      </c>
      <c r="AQ7" s="4" t="s">
        <v>18</v>
      </c>
      <c r="AR7" s="4" t="s">
        <v>52</v>
      </c>
      <c r="AS7" s="4">
        <v>18</v>
      </c>
      <c r="AT7" s="4">
        <v>85</v>
      </c>
      <c r="AU7" s="4">
        <f>AT7-AS7</f>
        <v>67</v>
      </c>
      <c r="AV7" s="4">
        <f>100-AS7</f>
        <v>82</v>
      </c>
      <c r="AW7" s="4">
        <f>AU7/AV7</f>
        <v>0.81707317073170727</v>
      </c>
      <c r="AX7" s="4">
        <f>AW7*100</f>
        <v>81.707317073170728</v>
      </c>
      <c r="AY7" s="27" t="s">
        <v>171</v>
      </c>
    </row>
    <row r="8" spans="1:51" ht="16.5" thickBot="1" x14ac:dyDescent="0.3">
      <c r="B8" s="4" t="s">
        <v>20</v>
      </c>
      <c r="C8" s="4" t="s">
        <v>96</v>
      </c>
      <c r="D8" s="4">
        <v>4</v>
      </c>
      <c r="E8" s="4">
        <v>1</v>
      </c>
      <c r="F8" s="4">
        <v>2</v>
      </c>
      <c r="G8" s="4">
        <v>2</v>
      </c>
      <c r="H8" s="4">
        <v>4</v>
      </c>
      <c r="I8" s="4">
        <v>1</v>
      </c>
      <c r="J8" s="4">
        <v>2</v>
      </c>
      <c r="K8" s="4">
        <v>2</v>
      </c>
      <c r="L8" s="4">
        <v>4</v>
      </c>
      <c r="M8" s="4">
        <v>1</v>
      </c>
      <c r="N8" s="4">
        <v>2</v>
      </c>
      <c r="O8" s="4">
        <v>2</v>
      </c>
      <c r="P8" s="4">
        <v>4</v>
      </c>
      <c r="Q8" s="4">
        <v>1</v>
      </c>
      <c r="R8" s="4">
        <v>2</v>
      </c>
      <c r="S8" s="4">
        <v>2</v>
      </c>
      <c r="T8" s="4">
        <f t="shared" si="0"/>
        <v>36</v>
      </c>
      <c r="W8" s="4" t="s">
        <v>19</v>
      </c>
      <c r="X8" s="4" t="s">
        <v>97</v>
      </c>
      <c r="Y8" s="4">
        <v>24</v>
      </c>
      <c r="Z8" s="4">
        <v>91</v>
      </c>
      <c r="AA8" s="4">
        <f t="shared" ref="AA8:AA40" si="1">Z8-Y8</f>
        <v>67</v>
      </c>
      <c r="AB8" s="4">
        <f t="shared" ref="AB8:AB40" si="2">100-Y8</f>
        <v>76</v>
      </c>
      <c r="AC8" s="4">
        <f t="shared" ref="AC8:AC40" si="3">AA8/AB8</f>
        <v>0.88157894736842102</v>
      </c>
      <c r="AD8" s="4">
        <f t="shared" ref="AD8:AD40" si="4">100*AC8</f>
        <v>88.157894736842096</v>
      </c>
      <c r="AE8" s="27" t="s">
        <v>171</v>
      </c>
      <c r="AG8" s="4" t="s">
        <v>19</v>
      </c>
      <c r="AH8" s="4" t="s">
        <v>129</v>
      </c>
      <c r="AI8" s="4">
        <v>22</v>
      </c>
      <c r="AJ8" s="4">
        <v>70</v>
      </c>
      <c r="AK8" s="4">
        <f t="shared" ref="AK8:AK40" si="5">AJ8-AI8</f>
        <v>48</v>
      </c>
      <c r="AL8" s="4">
        <f t="shared" ref="AL8:AL40" si="6">100-AI8</f>
        <v>78</v>
      </c>
      <c r="AM8" s="4">
        <f t="shared" ref="AM8:AM40" si="7">AK8/AL8</f>
        <v>0.61538461538461542</v>
      </c>
      <c r="AN8" s="4">
        <f t="shared" ref="AN8:AN40" si="8">AM8*100</f>
        <v>61.53846153846154</v>
      </c>
      <c r="AO8" s="27" t="s">
        <v>172</v>
      </c>
      <c r="AQ8" s="4" t="s">
        <v>19</v>
      </c>
      <c r="AR8" s="4" t="s">
        <v>53</v>
      </c>
      <c r="AS8" s="4">
        <v>31</v>
      </c>
      <c r="AT8" s="4">
        <v>84</v>
      </c>
      <c r="AU8" s="4">
        <f t="shared" ref="AU8:AU40" si="9">AT8-AS8</f>
        <v>53</v>
      </c>
      <c r="AV8" s="4">
        <f t="shared" ref="AV8:AV40" si="10">100-AS8</f>
        <v>69</v>
      </c>
      <c r="AW8" s="4">
        <f t="shared" ref="AW8:AW40" si="11">AU8/AV8</f>
        <v>0.76811594202898548</v>
      </c>
      <c r="AX8" s="4">
        <f t="shared" ref="AX8:AX40" si="12">AW8*100</f>
        <v>76.811594202898547</v>
      </c>
      <c r="AY8" s="27" t="s">
        <v>171</v>
      </c>
    </row>
    <row r="9" spans="1:51" ht="16.5" thickBot="1" x14ac:dyDescent="0.3">
      <c r="B9" s="4" t="s">
        <v>21</v>
      </c>
      <c r="C9" s="4" t="s">
        <v>98</v>
      </c>
      <c r="D9" s="4">
        <v>1</v>
      </c>
      <c r="E9" s="4">
        <v>1</v>
      </c>
      <c r="F9" s="4">
        <v>4</v>
      </c>
      <c r="G9" s="4">
        <v>3</v>
      </c>
      <c r="H9" s="4">
        <v>1</v>
      </c>
      <c r="I9" s="4">
        <v>1</v>
      </c>
      <c r="J9" s="4">
        <v>4</v>
      </c>
      <c r="K9" s="4">
        <v>3</v>
      </c>
      <c r="L9" s="4">
        <v>1</v>
      </c>
      <c r="M9" s="4">
        <v>1</v>
      </c>
      <c r="N9" s="4">
        <v>4</v>
      </c>
      <c r="O9" s="4">
        <v>3</v>
      </c>
      <c r="P9" s="4">
        <v>1</v>
      </c>
      <c r="Q9" s="4">
        <v>1</v>
      </c>
      <c r="R9" s="4">
        <v>4</v>
      </c>
      <c r="S9" s="4">
        <v>3</v>
      </c>
      <c r="T9" s="4">
        <f t="shared" si="0"/>
        <v>36</v>
      </c>
      <c r="W9" s="4" t="s">
        <v>20</v>
      </c>
      <c r="X9" s="4" t="s">
        <v>96</v>
      </c>
      <c r="Y9" s="4">
        <v>36</v>
      </c>
      <c r="Z9" s="4">
        <v>85</v>
      </c>
      <c r="AA9" s="4">
        <f t="shared" si="1"/>
        <v>49</v>
      </c>
      <c r="AB9" s="4">
        <f t="shared" si="2"/>
        <v>64</v>
      </c>
      <c r="AC9" s="4">
        <f t="shared" si="3"/>
        <v>0.765625</v>
      </c>
      <c r="AD9" s="4">
        <f t="shared" si="4"/>
        <v>76.5625</v>
      </c>
      <c r="AE9" s="27" t="s">
        <v>171</v>
      </c>
      <c r="AG9" s="4" t="s">
        <v>20</v>
      </c>
      <c r="AH9" s="4" t="s">
        <v>130</v>
      </c>
      <c r="AI9" s="4">
        <v>21</v>
      </c>
      <c r="AJ9" s="4">
        <v>83</v>
      </c>
      <c r="AK9" s="4">
        <f t="shared" si="5"/>
        <v>62</v>
      </c>
      <c r="AL9" s="4">
        <f t="shared" si="6"/>
        <v>79</v>
      </c>
      <c r="AM9" s="4">
        <f t="shared" si="7"/>
        <v>0.78481012658227844</v>
      </c>
      <c r="AN9" s="4">
        <f t="shared" si="8"/>
        <v>78.48101265822784</v>
      </c>
      <c r="AO9" s="27" t="s">
        <v>171</v>
      </c>
      <c r="AQ9" s="4" t="s">
        <v>20</v>
      </c>
      <c r="AR9" s="4" t="s">
        <v>54</v>
      </c>
      <c r="AS9" s="4">
        <v>24</v>
      </c>
      <c r="AT9" s="4">
        <v>82</v>
      </c>
      <c r="AU9" s="4">
        <f t="shared" si="9"/>
        <v>58</v>
      </c>
      <c r="AV9" s="4">
        <f t="shared" si="10"/>
        <v>76</v>
      </c>
      <c r="AW9" s="4">
        <f t="shared" si="11"/>
        <v>0.76315789473684215</v>
      </c>
      <c r="AX9" s="4">
        <f t="shared" si="12"/>
        <v>76.31578947368422</v>
      </c>
      <c r="AY9" s="27" t="s">
        <v>171</v>
      </c>
    </row>
    <row r="10" spans="1:51" ht="16.5" thickBot="1" x14ac:dyDescent="0.3">
      <c r="B10" s="4" t="s">
        <v>22</v>
      </c>
      <c r="C10" s="4" t="s">
        <v>99</v>
      </c>
      <c r="D10" s="4">
        <v>4</v>
      </c>
      <c r="E10" s="4">
        <v>1</v>
      </c>
      <c r="F10" s="4">
        <v>0</v>
      </c>
      <c r="G10" s="4">
        <v>2</v>
      </c>
      <c r="H10" s="4">
        <v>4</v>
      </c>
      <c r="I10" s="4">
        <v>1</v>
      </c>
      <c r="J10" s="4">
        <v>0</v>
      </c>
      <c r="K10" s="4">
        <v>2</v>
      </c>
      <c r="L10" s="4">
        <v>4</v>
      </c>
      <c r="M10" s="4">
        <v>1</v>
      </c>
      <c r="N10" s="4">
        <v>0</v>
      </c>
      <c r="O10" s="4">
        <v>2</v>
      </c>
      <c r="P10" s="4">
        <v>4</v>
      </c>
      <c r="Q10" s="4">
        <v>1</v>
      </c>
      <c r="R10" s="4">
        <v>0</v>
      </c>
      <c r="S10" s="4">
        <v>2</v>
      </c>
      <c r="T10" s="4">
        <f t="shared" si="0"/>
        <v>28</v>
      </c>
      <c r="W10" s="4" t="s">
        <v>21</v>
      </c>
      <c r="X10" s="4" t="s">
        <v>98</v>
      </c>
      <c r="Y10" s="4">
        <v>36</v>
      </c>
      <c r="Z10" s="4">
        <v>87</v>
      </c>
      <c r="AA10" s="4">
        <f t="shared" si="1"/>
        <v>51</v>
      </c>
      <c r="AB10" s="4">
        <f t="shared" si="2"/>
        <v>64</v>
      </c>
      <c r="AC10" s="4">
        <f t="shared" si="3"/>
        <v>0.796875</v>
      </c>
      <c r="AD10" s="4">
        <f t="shared" si="4"/>
        <v>79.6875</v>
      </c>
      <c r="AE10" s="27" t="s">
        <v>171</v>
      </c>
      <c r="AG10" s="4" t="s">
        <v>21</v>
      </c>
      <c r="AH10" s="4" t="s">
        <v>131</v>
      </c>
      <c r="AI10" s="4">
        <v>23</v>
      </c>
      <c r="AJ10" s="4">
        <v>78</v>
      </c>
      <c r="AK10" s="4">
        <f t="shared" si="5"/>
        <v>55</v>
      </c>
      <c r="AL10" s="4">
        <f t="shared" si="6"/>
        <v>77</v>
      </c>
      <c r="AM10" s="4">
        <f t="shared" si="7"/>
        <v>0.7142857142857143</v>
      </c>
      <c r="AN10" s="4">
        <f t="shared" si="8"/>
        <v>71.428571428571431</v>
      </c>
      <c r="AO10" s="27" t="s">
        <v>171</v>
      </c>
      <c r="AQ10" s="4" t="s">
        <v>21</v>
      </c>
      <c r="AR10" s="4" t="s">
        <v>55</v>
      </c>
      <c r="AS10" s="4">
        <v>20</v>
      </c>
      <c r="AT10" s="4">
        <v>72</v>
      </c>
      <c r="AU10" s="4">
        <f t="shared" si="9"/>
        <v>52</v>
      </c>
      <c r="AV10" s="4">
        <f t="shared" si="10"/>
        <v>80</v>
      </c>
      <c r="AW10" s="4">
        <f t="shared" si="11"/>
        <v>0.65</v>
      </c>
      <c r="AX10" s="4">
        <f t="shared" si="12"/>
        <v>65</v>
      </c>
      <c r="AY10" s="27" t="s">
        <v>171</v>
      </c>
    </row>
    <row r="11" spans="1:51" ht="16.5" thickBot="1" x14ac:dyDescent="0.3">
      <c r="B11" s="4" t="s">
        <v>23</v>
      </c>
      <c r="C11" s="4" t="s">
        <v>100</v>
      </c>
      <c r="D11" s="4">
        <v>1</v>
      </c>
      <c r="E11" s="4">
        <v>1</v>
      </c>
      <c r="F11" s="4">
        <v>4</v>
      </c>
      <c r="G11" s="4">
        <v>0</v>
      </c>
      <c r="H11" s="4">
        <v>1</v>
      </c>
      <c r="I11" s="4">
        <v>1</v>
      </c>
      <c r="J11" s="4">
        <v>4</v>
      </c>
      <c r="K11" s="4">
        <v>0</v>
      </c>
      <c r="L11" s="4">
        <v>1</v>
      </c>
      <c r="M11" s="4">
        <v>1</v>
      </c>
      <c r="N11" s="4">
        <v>4</v>
      </c>
      <c r="O11" s="4">
        <v>0</v>
      </c>
      <c r="P11" s="4">
        <v>1</v>
      </c>
      <c r="Q11" s="4">
        <v>1</v>
      </c>
      <c r="R11" s="4">
        <v>4</v>
      </c>
      <c r="S11" s="4">
        <v>0</v>
      </c>
      <c r="T11" s="4">
        <f t="shared" si="0"/>
        <v>24</v>
      </c>
      <c r="W11" s="4" t="s">
        <v>22</v>
      </c>
      <c r="X11" s="4" t="s">
        <v>99</v>
      </c>
      <c r="Y11" s="4">
        <v>28</v>
      </c>
      <c r="Z11" s="4">
        <v>89</v>
      </c>
      <c r="AA11" s="4">
        <f t="shared" si="1"/>
        <v>61</v>
      </c>
      <c r="AB11" s="4">
        <f t="shared" si="2"/>
        <v>72</v>
      </c>
      <c r="AC11" s="4">
        <f t="shared" si="3"/>
        <v>0.84722222222222221</v>
      </c>
      <c r="AD11" s="4">
        <f t="shared" si="4"/>
        <v>84.722222222222214</v>
      </c>
      <c r="AE11" s="27" t="s">
        <v>171</v>
      </c>
      <c r="AG11" s="4" t="s">
        <v>22</v>
      </c>
      <c r="AH11" s="4" t="s">
        <v>132</v>
      </c>
      <c r="AI11" s="4">
        <v>15</v>
      </c>
      <c r="AJ11" s="4">
        <v>83</v>
      </c>
      <c r="AK11" s="4">
        <f t="shared" si="5"/>
        <v>68</v>
      </c>
      <c r="AL11" s="4">
        <f t="shared" si="6"/>
        <v>85</v>
      </c>
      <c r="AM11" s="4">
        <f t="shared" si="7"/>
        <v>0.8</v>
      </c>
      <c r="AN11" s="4">
        <f t="shared" si="8"/>
        <v>80</v>
      </c>
      <c r="AO11" s="27" t="s">
        <v>171</v>
      </c>
      <c r="AQ11" s="4" t="s">
        <v>22</v>
      </c>
      <c r="AR11" s="4" t="s">
        <v>56</v>
      </c>
      <c r="AS11" s="4">
        <v>40</v>
      </c>
      <c r="AT11" s="4">
        <v>94</v>
      </c>
      <c r="AU11" s="4">
        <f t="shared" si="9"/>
        <v>54</v>
      </c>
      <c r="AV11" s="4">
        <f t="shared" si="10"/>
        <v>60</v>
      </c>
      <c r="AW11" s="4">
        <f t="shared" si="11"/>
        <v>0.9</v>
      </c>
      <c r="AX11" s="4">
        <f t="shared" si="12"/>
        <v>90</v>
      </c>
      <c r="AY11" s="27" t="s">
        <v>171</v>
      </c>
    </row>
    <row r="12" spans="1:51" ht="16.5" thickBot="1" x14ac:dyDescent="0.3">
      <c r="B12" s="4" t="s">
        <v>24</v>
      </c>
      <c r="C12" s="4" t="s">
        <v>101</v>
      </c>
      <c r="D12" s="4">
        <v>2</v>
      </c>
      <c r="E12" s="4">
        <v>1</v>
      </c>
      <c r="F12" s="4">
        <v>2</v>
      </c>
      <c r="G12" s="4">
        <v>0</v>
      </c>
      <c r="H12" s="4">
        <v>1</v>
      </c>
      <c r="I12" s="4">
        <v>1</v>
      </c>
      <c r="J12" s="4">
        <v>2</v>
      </c>
      <c r="K12" s="4">
        <v>0</v>
      </c>
      <c r="L12" s="4">
        <v>1</v>
      </c>
      <c r="M12" s="4">
        <v>1</v>
      </c>
      <c r="N12" s="4">
        <v>2</v>
      </c>
      <c r="O12" s="4">
        <v>0</v>
      </c>
      <c r="P12" s="4">
        <v>1</v>
      </c>
      <c r="Q12" s="4">
        <v>1</v>
      </c>
      <c r="R12" s="4">
        <v>2</v>
      </c>
      <c r="S12" s="4">
        <v>3</v>
      </c>
      <c r="T12" s="4">
        <f t="shared" si="0"/>
        <v>20</v>
      </c>
      <c r="W12" s="4" t="s">
        <v>23</v>
      </c>
      <c r="X12" s="4" t="s">
        <v>100</v>
      </c>
      <c r="Y12" s="4">
        <v>24</v>
      </c>
      <c r="Z12" s="4">
        <v>88</v>
      </c>
      <c r="AA12" s="4">
        <f t="shared" si="1"/>
        <v>64</v>
      </c>
      <c r="AB12" s="4">
        <f t="shared" si="2"/>
        <v>76</v>
      </c>
      <c r="AC12" s="4">
        <f t="shared" si="3"/>
        <v>0.84210526315789469</v>
      </c>
      <c r="AD12" s="4">
        <f t="shared" si="4"/>
        <v>84.210526315789465</v>
      </c>
      <c r="AE12" s="27" t="s">
        <v>171</v>
      </c>
      <c r="AG12" s="4" t="s">
        <v>23</v>
      </c>
      <c r="AH12" s="4" t="s">
        <v>133</v>
      </c>
      <c r="AI12" s="4">
        <v>32</v>
      </c>
      <c r="AJ12" s="4">
        <v>86</v>
      </c>
      <c r="AK12" s="4">
        <f t="shared" si="5"/>
        <v>54</v>
      </c>
      <c r="AL12" s="4">
        <f t="shared" si="6"/>
        <v>68</v>
      </c>
      <c r="AM12" s="4">
        <f t="shared" si="7"/>
        <v>0.79411764705882348</v>
      </c>
      <c r="AN12" s="4">
        <f t="shared" si="8"/>
        <v>79.411764705882348</v>
      </c>
      <c r="AO12" s="27" t="s">
        <v>171</v>
      </c>
      <c r="AQ12" s="4" t="s">
        <v>23</v>
      </c>
      <c r="AR12" s="4" t="s">
        <v>57</v>
      </c>
      <c r="AS12" s="4">
        <v>54</v>
      </c>
      <c r="AT12" s="4">
        <v>91</v>
      </c>
      <c r="AU12" s="4">
        <f t="shared" si="9"/>
        <v>37</v>
      </c>
      <c r="AV12" s="4">
        <f t="shared" si="10"/>
        <v>46</v>
      </c>
      <c r="AW12" s="4">
        <f t="shared" si="11"/>
        <v>0.80434782608695654</v>
      </c>
      <c r="AX12" s="4">
        <f t="shared" si="12"/>
        <v>80.434782608695656</v>
      </c>
      <c r="AY12" s="27" t="s">
        <v>171</v>
      </c>
    </row>
    <row r="13" spans="1:51" ht="16.5" thickBot="1" x14ac:dyDescent="0.3">
      <c r="B13" s="4" t="s">
        <v>25</v>
      </c>
      <c r="C13" s="4" t="s">
        <v>102</v>
      </c>
      <c r="D13" s="4">
        <v>2</v>
      </c>
      <c r="E13" s="4">
        <v>1</v>
      </c>
      <c r="F13" s="4">
        <v>0</v>
      </c>
      <c r="G13" s="4">
        <v>2</v>
      </c>
      <c r="H13" s="4">
        <v>2</v>
      </c>
      <c r="I13" s="4">
        <v>1</v>
      </c>
      <c r="J13" s="4">
        <v>0</v>
      </c>
      <c r="K13" s="4">
        <v>2</v>
      </c>
      <c r="L13" s="4">
        <v>2</v>
      </c>
      <c r="M13" s="4">
        <v>1</v>
      </c>
      <c r="N13" s="4">
        <v>0</v>
      </c>
      <c r="O13" s="4">
        <v>2</v>
      </c>
      <c r="P13" s="4">
        <v>2</v>
      </c>
      <c r="Q13" s="4">
        <v>1</v>
      </c>
      <c r="R13" s="4">
        <v>2</v>
      </c>
      <c r="S13" s="4">
        <v>2</v>
      </c>
      <c r="T13" s="4">
        <f t="shared" si="0"/>
        <v>22</v>
      </c>
      <c r="W13" s="4" t="s">
        <v>24</v>
      </c>
      <c r="X13" s="4" t="s">
        <v>101</v>
      </c>
      <c r="Y13" s="4">
        <v>20</v>
      </c>
      <c r="Z13" s="4">
        <v>80</v>
      </c>
      <c r="AA13" s="4">
        <f t="shared" si="1"/>
        <v>60</v>
      </c>
      <c r="AB13" s="4">
        <f t="shared" si="2"/>
        <v>80</v>
      </c>
      <c r="AC13" s="4">
        <f t="shared" si="3"/>
        <v>0.75</v>
      </c>
      <c r="AD13" s="4">
        <f t="shared" si="4"/>
        <v>75</v>
      </c>
      <c r="AE13" s="27" t="s">
        <v>171</v>
      </c>
      <c r="AG13" s="4" t="s">
        <v>24</v>
      </c>
      <c r="AH13" s="4" t="s">
        <v>134</v>
      </c>
      <c r="AI13" s="4">
        <v>27</v>
      </c>
      <c r="AJ13" s="4">
        <v>90</v>
      </c>
      <c r="AK13" s="4">
        <f t="shared" si="5"/>
        <v>63</v>
      </c>
      <c r="AL13" s="4">
        <f t="shared" si="6"/>
        <v>73</v>
      </c>
      <c r="AM13" s="4">
        <f t="shared" si="7"/>
        <v>0.86301369863013699</v>
      </c>
      <c r="AN13" s="4">
        <f t="shared" si="8"/>
        <v>86.301369863013704</v>
      </c>
      <c r="AO13" s="27" t="s">
        <v>171</v>
      </c>
      <c r="AQ13" s="4" t="s">
        <v>24</v>
      </c>
      <c r="AR13" s="4" t="s">
        <v>58</v>
      </c>
      <c r="AS13" s="4">
        <v>36</v>
      </c>
      <c r="AT13" s="4">
        <v>75</v>
      </c>
      <c r="AU13" s="4">
        <f t="shared" si="9"/>
        <v>39</v>
      </c>
      <c r="AV13" s="4">
        <f t="shared" si="10"/>
        <v>64</v>
      </c>
      <c r="AW13" s="4">
        <f t="shared" si="11"/>
        <v>0.609375</v>
      </c>
      <c r="AX13" s="4">
        <f t="shared" si="12"/>
        <v>60.9375</v>
      </c>
      <c r="AY13" s="27" t="s">
        <v>172</v>
      </c>
    </row>
    <row r="14" spans="1:51" ht="16.5" thickBot="1" x14ac:dyDescent="0.3">
      <c r="B14" s="4" t="s">
        <v>26</v>
      </c>
      <c r="C14" s="4" t="s">
        <v>103</v>
      </c>
      <c r="D14" s="4">
        <v>4</v>
      </c>
      <c r="E14" s="4">
        <v>1</v>
      </c>
      <c r="F14" s="4">
        <v>4</v>
      </c>
      <c r="G14" s="4">
        <v>2</v>
      </c>
      <c r="H14" s="4">
        <v>4</v>
      </c>
      <c r="I14" s="4">
        <v>1</v>
      </c>
      <c r="J14" s="4">
        <v>4</v>
      </c>
      <c r="K14" s="4">
        <v>2</v>
      </c>
      <c r="L14" s="4">
        <v>4</v>
      </c>
      <c r="M14" s="4">
        <v>1</v>
      </c>
      <c r="N14" s="4">
        <v>4</v>
      </c>
      <c r="O14" s="4">
        <v>2</v>
      </c>
      <c r="P14" s="4">
        <v>4</v>
      </c>
      <c r="Q14" s="4">
        <v>1</v>
      </c>
      <c r="R14" s="4">
        <v>4</v>
      </c>
      <c r="S14" s="4">
        <v>2</v>
      </c>
      <c r="T14" s="4">
        <f t="shared" si="0"/>
        <v>44</v>
      </c>
      <c r="W14" s="4" t="s">
        <v>25</v>
      </c>
      <c r="X14" s="4" t="s">
        <v>102</v>
      </c>
      <c r="Y14" s="4">
        <v>22</v>
      </c>
      <c r="Z14" s="4">
        <v>90</v>
      </c>
      <c r="AA14" s="4">
        <f t="shared" si="1"/>
        <v>68</v>
      </c>
      <c r="AB14" s="4">
        <f t="shared" si="2"/>
        <v>78</v>
      </c>
      <c r="AC14" s="4">
        <f t="shared" si="3"/>
        <v>0.87179487179487181</v>
      </c>
      <c r="AD14" s="4">
        <f t="shared" si="4"/>
        <v>87.179487179487182</v>
      </c>
      <c r="AE14" s="27" t="s">
        <v>171</v>
      </c>
      <c r="AG14" s="4" t="s">
        <v>25</v>
      </c>
      <c r="AH14" s="4" t="s">
        <v>135</v>
      </c>
      <c r="AI14" s="4">
        <v>40</v>
      </c>
      <c r="AJ14" s="4">
        <v>77</v>
      </c>
      <c r="AK14" s="4">
        <f t="shared" si="5"/>
        <v>37</v>
      </c>
      <c r="AL14" s="4">
        <f t="shared" si="6"/>
        <v>60</v>
      </c>
      <c r="AM14" s="4">
        <f t="shared" si="7"/>
        <v>0.6166666666666667</v>
      </c>
      <c r="AN14" s="4">
        <f t="shared" si="8"/>
        <v>61.666666666666671</v>
      </c>
      <c r="AO14" s="27" t="s">
        <v>172</v>
      </c>
      <c r="AQ14" s="4" t="s">
        <v>25</v>
      </c>
      <c r="AR14" s="4" t="s">
        <v>56</v>
      </c>
      <c r="AS14" s="4">
        <v>33</v>
      </c>
      <c r="AT14" s="4">
        <v>72</v>
      </c>
      <c r="AU14" s="4">
        <f t="shared" si="9"/>
        <v>39</v>
      </c>
      <c r="AV14" s="4">
        <f t="shared" si="10"/>
        <v>67</v>
      </c>
      <c r="AW14" s="4">
        <f t="shared" si="11"/>
        <v>0.58208955223880599</v>
      </c>
      <c r="AX14" s="4">
        <f t="shared" si="12"/>
        <v>58.208955223880601</v>
      </c>
      <c r="AY14" s="27" t="s">
        <v>172</v>
      </c>
    </row>
    <row r="15" spans="1:51" ht="16.5" thickBot="1" x14ac:dyDescent="0.3">
      <c r="B15" s="4" t="s">
        <v>27</v>
      </c>
      <c r="C15" s="4" t="s">
        <v>104</v>
      </c>
      <c r="D15" s="4">
        <v>4</v>
      </c>
      <c r="E15" s="4">
        <v>1</v>
      </c>
      <c r="F15" s="4">
        <v>4</v>
      </c>
      <c r="G15" s="4">
        <v>3</v>
      </c>
      <c r="H15" s="4">
        <v>2</v>
      </c>
      <c r="I15" s="4">
        <v>1</v>
      </c>
      <c r="J15" s="4">
        <v>4</v>
      </c>
      <c r="K15" s="4">
        <v>3</v>
      </c>
      <c r="L15" s="4">
        <v>3</v>
      </c>
      <c r="M15" s="4">
        <v>1</v>
      </c>
      <c r="N15" s="4">
        <v>4</v>
      </c>
      <c r="O15" s="4">
        <v>2</v>
      </c>
      <c r="P15" s="4">
        <v>2</v>
      </c>
      <c r="Q15" s="4">
        <v>1</v>
      </c>
      <c r="R15" s="4">
        <v>2</v>
      </c>
      <c r="S15" s="4">
        <v>2</v>
      </c>
      <c r="T15" s="4">
        <f t="shared" si="0"/>
        <v>39</v>
      </c>
      <c r="W15" s="4" t="s">
        <v>26</v>
      </c>
      <c r="X15" s="4" t="s">
        <v>103</v>
      </c>
      <c r="Y15" s="4">
        <v>44</v>
      </c>
      <c r="Z15" s="4">
        <v>95</v>
      </c>
      <c r="AA15" s="4">
        <f t="shared" si="1"/>
        <v>51</v>
      </c>
      <c r="AB15" s="4">
        <f t="shared" si="2"/>
        <v>56</v>
      </c>
      <c r="AC15" s="4">
        <f t="shared" si="3"/>
        <v>0.9107142857142857</v>
      </c>
      <c r="AD15" s="4">
        <f t="shared" si="4"/>
        <v>91.071428571428569</v>
      </c>
      <c r="AE15" s="27" t="s">
        <v>171</v>
      </c>
      <c r="AG15" s="4" t="s">
        <v>26</v>
      </c>
      <c r="AH15" s="4" t="s">
        <v>136</v>
      </c>
      <c r="AI15" s="4">
        <v>16</v>
      </c>
      <c r="AJ15" s="4">
        <v>73</v>
      </c>
      <c r="AK15" s="4">
        <f t="shared" si="5"/>
        <v>57</v>
      </c>
      <c r="AL15" s="4">
        <f t="shared" si="6"/>
        <v>84</v>
      </c>
      <c r="AM15" s="4">
        <f t="shared" si="7"/>
        <v>0.6785714285714286</v>
      </c>
      <c r="AN15" s="4">
        <f t="shared" si="8"/>
        <v>67.857142857142861</v>
      </c>
      <c r="AO15" s="27" t="s">
        <v>171</v>
      </c>
      <c r="AQ15" s="4" t="s">
        <v>26</v>
      </c>
      <c r="AR15" s="4" t="s">
        <v>59</v>
      </c>
      <c r="AS15" s="4">
        <v>30</v>
      </c>
      <c r="AT15" s="4">
        <v>84</v>
      </c>
      <c r="AU15" s="4">
        <f t="shared" si="9"/>
        <v>54</v>
      </c>
      <c r="AV15" s="4">
        <f t="shared" si="10"/>
        <v>70</v>
      </c>
      <c r="AW15" s="4">
        <f t="shared" si="11"/>
        <v>0.77142857142857146</v>
      </c>
      <c r="AX15" s="4">
        <f t="shared" si="12"/>
        <v>77.142857142857153</v>
      </c>
      <c r="AY15" s="27" t="s">
        <v>171</v>
      </c>
    </row>
    <row r="16" spans="1:51" ht="16.5" thickBot="1" x14ac:dyDescent="0.3">
      <c r="B16" s="4" t="s">
        <v>28</v>
      </c>
      <c r="C16" s="4" t="s">
        <v>105</v>
      </c>
      <c r="D16" s="4">
        <v>1</v>
      </c>
      <c r="E16" s="4">
        <v>2</v>
      </c>
      <c r="F16" s="4">
        <v>0</v>
      </c>
      <c r="G16" s="4">
        <v>2</v>
      </c>
      <c r="H16" s="4">
        <v>1</v>
      </c>
      <c r="I16" s="4">
        <v>2</v>
      </c>
      <c r="J16" s="4">
        <v>0</v>
      </c>
      <c r="K16" s="4">
        <v>2</v>
      </c>
      <c r="L16" s="4">
        <v>3</v>
      </c>
      <c r="M16" s="4">
        <v>1</v>
      </c>
      <c r="N16" s="4">
        <v>0</v>
      </c>
      <c r="O16" s="4">
        <v>2</v>
      </c>
      <c r="P16" s="4">
        <v>1</v>
      </c>
      <c r="Q16" s="4">
        <v>1</v>
      </c>
      <c r="R16" s="4">
        <v>2</v>
      </c>
      <c r="S16" s="4">
        <v>2</v>
      </c>
      <c r="T16" s="4">
        <f t="shared" si="0"/>
        <v>22</v>
      </c>
      <c r="W16" s="4" t="s">
        <v>27</v>
      </c>
      <c r="X16" s="4" t="s">
        <v>104</v>
      </c>
      <c r="Y16" s="4">
        <v>39</v>
      </c>
      <c r="Z16" s="4">
        <v>79</v>
      </c>
      <c r="AA16" s="4">
        <f t="shared" si="1"/>
        <v>40</v>
      </c>
      <c r="AB16" s="4">
        <f t="shared" si="2"/>
        <v>61</v>
      </c>
      <c r="AC16" s="4">
        <f t="shared" si="3"/>
        <v>0.65573770491803274</v>
      </c>
      <c r="AD16" s="4">
        <f t="shared" si="4"/>
        <v>65.573770491803273</v>
      </c>
      <c r="AE16" s="27" t="s">
        <v>171</v>
      </c>
      <c r="AG16" s="4" t="s">
        <v>27</v>
      </c>
      <c r="AH16" s="4" t="s">
        <v>137</v>
      </c>
      <c r="AI16" s="4">
        <v>27</v>
      </c>
      <c r="AJ16" s="4">
        <v>93</v>
      </c>
      <c r="AK16" s="4">
        <f t="shared" si="5"/>
        <v>66</v>
      </c>
      <c r="AL16" s="4">
        <f t="shared" si="6"/>
        <v>73</v>
      </c>
      <c r="AM16" s="4">
        <f t="shared" si="7"/>
        <v>0.90410958904109584</v>
      </c>
      <c r="AN16" s="4">
        <f t="shared" si="8"/>
        <v>90.410958904109577</v>
      </c>
      <c r="AO16" s="27" t="s">
        <v>171</v>
      </c>
      <c r="AQ16" s="4" t="s">
        <v>27</v>
      </c>
      <c r="AR16" s="4" t="s">
        <v>60</v>
      </c>
      <c r="AS16" s="4">
        <v>25</v>
      </c>
      <c r="AT16" s="4">
        <v>81</v>
      </c>
      <c r="AU16" s="4">
        <f t="shared" si="9"/>
        <v>56</v>
      </c>
      <c r="AV16" s="4">
        <f t="shared" si="10"/>
        <v>75</v>
      </c>
      <c r="AW16" s="4">
        <f t="shared" si="11"/>
        <v>0.7466666666666667</v>
      </c>
      <c r="AX16" s="4">
        <f t="shared" si="12"/>
        <v>74.666666666666671</v>
      </c>
      <c r="AY16" s="27" t="s">
        <v>171</v>
      </c>
    </row>
    <row r="17" spans="2:51" ht="16.5" thickBot="1" x14ac:dyDescent="0.3">
      <c r="B17" s="4" t="s">
        <v>29</v>
      </c>
      <c r="C17" s="4" t="s">
        <v>106</v>
      </c>
      <c r="D17" s="4">
        <v>1</v>
      </c>
      <c r="E17" s="4">
        <v>1</v>
      </c>
      <c r="F17" s="4">
        <v>0</v>
      </c>
      <c r="G17" s="4">
        <v>3</v>
      </c>
      <c r="H17" s="4">
        <v>1</v>
      </c>
      <c r="I17" s="4">
        <v>1</v>
      </c>
      <c r="J17" s="4">
        <v>0</v>
      </c>
      <c r="K17" s="4">
        <v>3</v>
      </c>
      <c r="L17" s="4">
        <v>1</v>
      </c>
      <c r="M17" s="4">
        <v>1</v>
      </c>
      <c r="N17" s="4">
        <v>0</v>
      </c>
      <c r="O17" s="4">
        <v>3</v>
      </c>
      <c r="P17" s="4">
        <v>1</v>
      </c>
      <c r="Q17" s="4">
        <v>1</v>
      </c>
      <c r="R17" s="4">
        <v>0</v>
      </c>
      <c r="S17" s="4">
        <v>3</v>
      </c>
      <c r="T17" s="4">
        <f t="shared" si="0"/>
        <v>20</v>
      </c>
      <c r="W17" s="4" t="s">
        <v>28</v>
      </c>
      <c r="X17" s="4" t="s">
        <v>105</v>
      </c>
      <c r="Y17" s="4">
        <v>22</v>
      </c>
      <c r="Z17" s="4">
        <v>83</v>
      </c>
      <c r="AA17" s="4">
        <f t="shared" si="1"/>
        <v>61</v>
      </c>
      <c r="AB17" s="4">
        <f t="shared" si="2"/>
        <v>78</v>
      </c>
      <c r="AC17" s="4">
        <f t="shared" si="3"/>
        <v>0.78205128205128205</v>
      </c>
      <c r="AD17" s="4">
        <f t="shared" si="4"/>
        <v>78.205128205128204</v>
      </c>
      <c r="AE17" s="27" t="s">
        <v>171</v>
      </c>
      <c r="AG17" s="4" t="s">
        <v>28</v>
      </c>
      <c r="AH17" s="4" t="s">
        <v>138</v>
      </c>
      <c r="AI17" s="4">
        <v>28</v>
      </c>
      <c r="AJ17" s="4">
        <v>72</v>
      </c>
      <c r="AK17" s="4">
        <f t="shared" si="5"/>
        <v>44</v>
      </c>
      <c r="AL17" s="4">
        <f t="shared" si="6"/>
        <v>72</v>
      </c>
      <c r="AM17" s="4">
        <f t="shared" si="7"/>
        <v>0.61111111111111116</v>
      </c>
      <c r="AN17" s="4">
        <f t="shared" si="8"/>
        <v>61.111111111111114</v>
      </c>
      <c r="AO17" s="27" t="s">
        <v>172</v>
      </c>
      <c r="AQ17" s="4" t="s">
        <v>28</v>
      </c>
      <c r="AR17" s="4" t="s">
        <v>61</v>
      </c>
      <c r="AS17" s="4">
        <v>27</v>
      </c>
      <c r="AT17" s="4">
        <v>83</v>
      </c>
      <c r="AU17" s="4">
        <f t="shared" si="9"/>
        <v>56</v>
      </c>
      <c r="AV17" s="4">
        <f t="shared" si="10"/>
        <v>73</v>
      </c>
      <c r="AW17" s="4">
        <f t="shared" si="11"/>
        <v>0.76712328767123283</v>
      </c>
      <c r="AX17" s="4">
        <f t="shared" si="12"/>
        <v>76.712328767123282</v>
      </c>
      <c r="AY17" s="27" t="s">
        <v>171</v>
      </c>
    </row>
    <row r="18" spans="2:51" ht="16.5" thickBot="1" x14ac:dyDescent="0.3">
      <c r="B18" s="4" t="s">
        <v>30</v>
      </c>
      <c r="C18" s="4" t="s">
        <v>107</v>
      </c>
      <c r="D18" s="4">
        <v>4</v>
      </c>
      <c r="E18" s="4">
        <v>1</v>
      </c>
      <c r="F18" s="4">
        <v>4</v>
      </c>
      <c r="G18" s="4">
        <v>3</v>
      </c>
      <c r="H18" s="4">
        <v>4</v>
      </c>
      <c r="I18" s="4">
        <v>1</v>
      </c>
      <c r="J18" s="4">
        <v>4</v>
      </c>
      <c r="K18" s="4">
        <v>3</v>
      </c>
      <c r="L18" s="4">
        <v>4</v>
      </c>
      <c r="M18" s="4">
        <v>1</v>
      </c>
      <c r="N18" s="4">
        <v>4</v>
      </c>
      <c r="O18" s="4">
        <v>3</v>
      </c>
      <c r="P18" s="4">
        <v>4</v>
      </c>
      <c r="Q18" s="4">
        <v>1</v>
      </c>
      <c r="R18" s="4">
        <v>4</v>
      </c>
      <c r="S18" s="4">
        <v>3</v>
      </c>
      <c r="T18" s="4">
        <f t="shared" si="0"/>
        <v>48</v>
      </c>
      <c r="W18" s="4" t="s">
        <v>29</v>
      </c>
      <c r="X18" s="4" t="s">
        <v>106</v>
      </c>
      <c r="Y18" s="4">
        <v>20</v>
      </c>
      <c r="Z18" s="4">
        <v>74</v>
      </c>
      <c r="AA18" s="4">
        <f t="shared" si="1"/>
        <v>54</v>
      </c>
      <c r="AB18" s="4">
        <f t="shared" si="2"/>
        <v>80</v>
      </c>
      <c r="AC18" s="4">
        <f t="shared" si="3"/>
        <v>0.67500000000000004</v>
      </c>
      <c r="AD18" s="4">
        <f t="shared" si="4"/>
        <v>67.5</v>
      </c>
      <c r="AE18" s="27" t="s">
        <v>171</v>
      </c>
      <c r="AG18" s="4" t="s">
        <v>29</v>
      </c>
      <c r="AH18" s="4" t="s">
        <v>139</v>
      </c>
      <c r="AI18" s="4">
        <v>38</v>
      </c>
      <c r="AJ18" s="4">
        <v>92</v>
      </c>
      <c r="AK18" s="4">
        <f t="shared" si="5"/>
        <v>54</v>
      </c>
      <c r="AL18" s="4">
        <f t="shared" si="6"/>
        <v>62</v>
      </c>
      <c r="AM18" s="4">
        <f t="shared" si="7"/>
        <v>0.87096774193548387</v>
      </c>
      <c r="AN18" s="4">
        <f t="shared" si="8"/>
        <v>87.096774193548384</v>
      </c>
      <c r="AO18" s="27" t="s">
        <v>171</v>
      </c>
      <c r="AQ18" s="4" t="s">
        <v>29</v>
      </c>
      <c r="AR18" s="4" t="s">
        <v>62</v>
      </c>
      <c r="AS18" s="4">
        <v>34</v>
      </c>
      <c r="AT18" s="4">
        <v>86</v>
      </c>
      <c r="AU18" s="4">
        <f t="shared" si="9"/>
        <v>52</v>
      </c>
      <c r="AV18" s="4">
        <f t="shared" si="10"/>
        <v>66</v>
      </c>
      <c r="AW18" s="4">
        <f t="shared" si="11"/>
        <v>0.78787878787878785</v>
      </c>
      <c r="AX18" s="4">
        <f t="shared" si="12"/>
        <v>78.787878787878782</v>
      </c>
      <c r="AY18" s="27" t="s">
        <v>171</v>
      </c>
    </row>
    <row r="19" spans="2:51" ht="16.5" thickBot="1" x14ac:dyDescent="0.3">
      <c r="B19" s="4" t="s">
        <v>31</v>
      </c>
      <c r="C19" s="4" t="s">
        <v>108</v>
      </c>
      <c r="D19" s="4">
        <v>4</v>
      </c>
      <c r="E19" s="4">
        <v>1</v>
      </c>
      <c r="F19" s="4">
        <v>4</v>
      </c>
      <c r="G19" s="4">
        <v>4</v>
      </c>
      <c r="H19" s="4">
        <v>4</v>
      </c>
      <c r="I19" s="4">
        <v>1</v>
      </c>
      <c r="J19" s="4">
        <v>4</v>
      </c>
      <c r="K19" s="4">
        <v>4</v>
      </c>
      <c r="L19" s="4">
        <v>4</v>
      </c>
      <c r="M19" s="4">
        <v>1</v>
      </c>
      <c r="N19" s="4">
        <v>4</v>
      </c>
      <c r="O19" s="4">
        <v>4</v>
      </c>
      <c r="P19" s="4">
        <v>4</v>
      </c>
      <c r="Q19" s="4">
        <v>1</v>
      </c>
      <c r="R19" s="4">
        <v>4</v>
      </c>
      <c r="S19" s="4">
        <v>4</v>
      </c>
      <c r="T19" s="4">
        <f t="shared" si="0"/>
        <v>52</v>
      </c>
      <c r="W19" s="4" t="s">
        <v>30</v>
      </c>
      <c r="X19" s="4" t="s">
        <v>107</v>
      </c>
      <c r="Y19" s="4">
        <v>48</v>
      </c>
      <c r="Z19" s="4">
        <v>80</v>
      </c>
      <c r="AA19" s="4">
        <f t="shared" si="1"/>
        <v>32</v>
      </c>
      <c r="AB19" s="4">
        <f t="shared" si="2"/>
        <v>52</v>
      </c>
      <c r="AC19" s="4">
        <f t="shared" si="3"/>
        <v>0.61538461538461542</v>
      </c>
      <c r="AD19" s="4">
        <f t="shared" si="4"/>
        <v>61.53846153846154</v>
      </c>
      <c r="AE19" s="27" t="s">
        <v>172</v>
      </c>
      <c r="AG19" s="4" t="s">
        <v>30</v>
      </c>
      <c r="AH19" s="4" t="s">
        <v>139</v>
      </c>
      <c r="AI19" s="4">
        <v>20</v>
      </c>
      <c r="AJ19" s="4">
        <v>85</v>
      </c>
      <c r="AK19" s="4">
        <f t="shared" si="5"/>
        <v>65</v>
      </c>
      <c r="AL19" s="4">
        <f t="shared" si="6"/>
        <v>80</v>
      </c>
      <c r="AM19" s="4">
        <f t="shared" si="7"/>
        <v>0.8125</v>
      </c>
      <c r="AN19" s="4">
        <f t="shared" si="8"/>
        <v>81.25</v>
      </c>
      <c r="AO19" s="27" t="s">
        <v>171</v>
      </c>
      <c r="AQ19" s="4" t="s">
        <v>30</v>
      </c>
      <c r="AR19" s="4" t="s">
        <v>63</v>
      </c>
      <c r="AS19" s="4">
        <v>28</v>
      </c>
      <c r="AT19" s="4">
        <v>80</v>
      </c>
      <c r="AU19" s="4">
        <f t="shared" si="9"/>
        <v>52</v>
      </c>
      <c r="AV19" s="4">
        <f t="shared" si="10"/>
        <v>72</v>
      </c>
      <c r="AW19" s="4">
        <f t="shared" si="11"/>
        <v>0.72222222222222221</v>
      </c>
      <c r="AX19" s="4">
        <f t="shared" si="12"/>
        <v>72.222222222222214</v>
      </c>
      <c r="AY19" s="27" t="s">
        <v>171</v>
      </c>
    </row>
    <row r="20" spans="2:51" ht="16.5" thickBot="1" x14ac:dyDescent="0.3">
      <c r="B20" s="4" t="s">
        <v>32</v>
      </c>
      <c r="C20" s="4" t="s">
        <v>109</v>
      </c>
      <c r="D20" s="4">
        <v>1</v>
      </c>
      <c r="E20" s="4">
        <v>1</v>
      </c>
      <c r="F20" s="4">
        <v>4</v>
      </c>
      <c r="G20" s="4">
        <v>0</v>
      </c>
      <c r="H20" s="4">
        <v>1</v>
      </c>
      <c r="I20" s="4">
        <v>1</v>
      </c>
      <c r="J20" s="4">
        <v>4</v>
      </c>
      <c r="K20" s="4">
        <v>0</v>
      </c>
      <c r="L20" s="4">
        <v>1</v>
      </c>
      <c r="M20" s="4">
        <v>1</v>
      </c>
      <c r="N20" s="4">
        <v>4</v>
      </c>
      <c r="O20" s="4">
        <v>0</v>
      </c>
      <c r="P20" s="4">
        <v>1</v>
      </c>
      <c r="Q20" s="4">
        <v>1</v>
      </c>
      <c r="R20" s="4">
        <v>4</v>
      </c>
      <c r="S20" s="4">
        <v>0</v>
      </c>
      <c r="T20" s="4">
        <f t="shared" si="0"/>
        <v>24</v>
      </c>
      <c r="W20" s="4" t="s">
        <v>31</v>
      </c>
      <c r="X20" s="4" t="s">
        <v>108</v>
      </c>
      <c r="Y20" s="4">
        <v>52</v>
      </c>
      <c r="Z20" s="4">
        <v>96</v>
      </c>
      <c r="AA20" s="4">
        <f t="shared" si="1"/>
        <v>44</v>
      </c>
      <c r="AB20" s="4">
        <f t="shared" si="2"/>
        <v>48</v>
      </c>
      <c r="AC20" s="4">
        <f t="shared" si="3"/>
        <v>0.91666666666666663</v>
      </c>
      <c r="AD20" s="4">
        <f t="shared" si="4"/>
        <v>91.666666666666657</v>
      </c>
      <c r="AE20" s="27" t="s">
        <v>171</v>
      </c>
      <c r="AG20" s="4" t="s">
        <v>31</v>
      </c>
      <c r="AH20" s="4" t="s">
        <v>140</v>
      </c>
      <c r="AI20" s="4">
        <v>36</v>
      </c>
      <c r="AJ20" s="4">
        <v>82</v>
      </c>
      <c r="AK20" s="4">
        <f t="shared" si="5"/>
        <v>46</v>
      </c>
      <c r="AL20" s="4">
        <f t="shared" si="6"/>
        <v>64</v>
      </c>
      <c r="AM20" s="4">
        <f t="shared" si="7"/>
        <v>0.71875</v>
      </c>
      <c r="AN20" s="4">
        <f t="shared" si="8"/>
        <v>71.875</v>
      </c>
      <c r="AO20" s="27" t="s">
        <v>171</v>
      </c>
      <c r="AQ20" s="4" t="s">
        <v>31</v>
      </c>
      <c r="AR20" s="4" t="s">
        <v>64</v>
      </c>
      <c r="AS20" s="4">
        <v>31</v>
      </c>
      <c r="AT20" s="4">
        <v>85</v>
      </c>
      <c r="AU20" s="4">
        <f t="shared" si="9"/>
        <v>54</v>
      </c>
      <c r="AV20" s="4">
        <f t="shared" si="10"/>
        <v>69</v>
      </c>
      <c r="AW20" s="4">
        <f t="shared" si="11"/>
        <v>0.78260869565217395</v>
      </c>
      <c r="AX20" s="4">
        <f t="shared" si="12"/>
        <v>78.260869565217391</v>
      </c>
      <c r="AY20" s="27" t="s">
        <v>171</v>
      </c>
    </row>
    <row r="21" spans="2:51" ht="16.5" thickBot="1" x14ac:dyDescent="0.3">
      <c r="B21" s="4" t="s">
        <v>33</v>
      </c>
      <c r="C21" s="4" t="s">
        <v>110</v>
      </c>
      <c r="D21" s="4">
        <v>1</v>
      </c>
      <c r="E21" s="4">
        <v>1</v>
      </c>
      <c r="F21" s="4">
        <v>0</v>
      </c>
      <c r="G21" s="4">
        <v>2</v>
      </c>
      <c r="H21" s="4">
        <v>1</v>
      </c>
      <c r="I21" s="4">
        <v>1</v>
      </c>
      <c r="J21" s="4">
        <v>0</v>
      </c>
      <c r="K21" s="4">
        <v>2</v>
      </c>
      <c r="L21" s="4">
        <v>1</v>
      </c>
      <c r="M21" s="4">
        <v>1</v>
      </c>
      <c r="N21" s="4">
        <v>0</v>
      </c>
      <c r="O21" s="4">
        <v>2</v>
      </c>
      <c r="P21" s="4">
        <v>1</v>
      </c>
      <c r="Q21" s="4">
        <v>1</v>
      </c>
      <c r="R21" s="4">
        <v>0</v>
      </c>
      <c r="S21" s="4">
        <v>2</v>
      </c>
      <c r="T21" s="4">
        <f t="shared" si="0"/>
        <v>16</v>
      </c>
      <c r="W21" s="4" t="s">
        <v>32</v>
      </c>
      <c r="X21" s="4" t="s">
        <v>109</v>
      </c>
      <c r="Y21" s="4">
        <v>24</v>
      </c>
      <c r="Z21" s="4">
        <v>86</v>
      </c>
      <c r="AA21" s="4">
        <f t="shared" si="1"/>
        <v>62</v>
      </c>
      <c r="AB21" s="4">
        <f t="shared" si="2"/>
        <v>76</v>
      </c>
      <c r="AC21" s="4">
        <f t="shared" si="3"/>
        <v>0.81578947368421051</v>
      </c>
      <c r="AD21" s="4">
        <f t="shared" si="4"/>
        <v>81.578947368421055</v>
      </c>
      <c r="AE21" s="27" t="s">
        <v>171</v>
      </c>
      <c r="AG21" s="4" t="s">
        <v>32</v>
      </c>
      <c r="AH21" s="4" t="s">
        <v>141</v>
      </c>
      <c r="AI21" s="4">
        <v>22</v>
      </c>
      <c r="AJ21" s="4">
        <v>89</v>
      </c>
      <c r="AK21" s="4">
        <f t="shared" si="5"/>
        <v>67</v>
      </c>
      <c r="AL21" s="4">
        <f t="shared" si="6"/>
        <v>78</v>
      </c>
      <c r="AM21" s="4">
        <f t="shared" si="7"/>
        <v>0.85897435897435892</v>
      </c>
      <c r="AN21" s="4">
        <f t="shared" si="8"/>
        <v>85.897435897435898</v>
      </c>
      <c r="AO21" s="27" t="s">
        <v>171</v>
      </c>
      <c r="AQ21" s="4" t="s">
        <v>32</v>
      </c>
      <c r="AR21" s="4" t="s">
        <v>65</v>
      </c>
      <c r="AS21" s="4">
        <v>44</v>
      </c>
      <c r="AT21" s="4">
        <v>83</v>
      </c>
      <c r="AU21" s="4">
        <f t="shared" si="9"/>
        <v>39</v>
      </c>
      <c r="AV21" s="4">
        <f t="shared" si="10"/>
        <v>56</v>
      </c>
      <c r="AW21" s="4">
        <f t="shared" si="11"/>
        <v>0.6964285714285714</v>
      </c>
      <c r="AX21" s="4">
        <f t="shared" si="12"/>
        <v>69.642857142857139</v>
      </c>
      <c r="AY21" s="27" t="s">
        <v>171</v>
      </c>
    </row>
    <row r="22" spans="2:51" ht="16.5" thickBot="1" x14ac:dyDescent="0.3">
      <c r="B22" s="4" t="s">
        <v>34</v>
      </c>
      <c r="C22" s="4" t="s">
        <v>111</v>
      </c>
      <c r="D22" s="4">
        <v>4</v>
      </c>
      <c r="E22" s="4">
        <v>1</v>
      </c>
      <c r="F22" s="4">
        <v>2</v>
      </c>
      <c r="G22" s="4">
        <v>2</v>
      </c>
      <c r="H22" s="4">
        <v>4</v>
      </c>
      <c r="I22" s="4">
        <v>1</v>
      </c>
      <c r="J22" s="4">
        <v>2</v>
      </c>
      <c r="K22" s="4">
        <v>2</v>
      </c>
      <c r="L22" s="4">
        <v>3</v>
      </c>
      <c r="M22" s="4">
        <v>1</v>
      </c>
      <c r="N22" s="4">
        <v>2</v>
      </c>
      <c r="O22" s="4">
        <v>2</v>
      </c>
      <c r="P22" s="4">
        <v>3</v>
      </c>
      <c r="Q22" s="4">
        <v>1</v>
      </c>
      <c r="R22" s="4">
        <v>2</v>
      </c>
      <c r="S22" s="4">
        <v>2</v>
      </c>
      <c r="T22" s="4">
        <f t="shared" si="0"/>
        <v>34</v>
      </c>
      <c r="W22" s="4" t="s">
        <v>33</v>
      </c>
      <c r="X22" s="4" t="s">
        <v>110</v>
      </c>
      <c r="Y22" s="4">
        <v>16</v>
      </c>
      <c r="Z22" s="4">
        <v>73</v>
      </c>
      <c r="AA22" s="4">
        <f t="shared" si="1"/>
        <v>57</v>
      </c>
      <c r="AB22" s="4">
        <f t="shared" si="2"/>
        <v>84</v>
      </c>
      <c r="AC22" s="4">
        <f t="shared" si="3"/>
        <v>0.6785714285714286</v>
      </c>
      <c r="AD22" s="4">
        <f t="shared" si="4"/>
        <v>67.857142857142861</v>
      </c>
      <c r="AE22" s="27" t="s">
        <v>171</v>
      </c>
      <c r="AG22" s="4" t="s">
        <v>33</v>
      </c>
      <c r="AH22" s="4" t="s">
        <v>142</v>
      </c>
      <c r="AI22" s="4">
        <v>43</v>
      </c>
      <c r="AJ22" s="4">
        <v>82</v>
      </c>
      <c r="AK22" s="4">
        <f t="shared" si="5"/>
        <v>39</v>
      </c>
      <c r="AL22" s="4">
        <f t="shared" si="6"/>
        <v>57</v>
      </c>
      <c r="AM22" s="4">
        <f t="shared" si="7"/>
        <v>0.68421052631578949</v>
      </c>
      <c r="AN22" s="4">
        <f t="shared" si="8"/>
        <v>68.421052631578945</v>
      </c>
      <c r="AO22" s="27" t="s">
        <v>171</v>
      </c>
      <c r="AQ22" s="4" t="s">
        <v>33</v>
      </c>
      <c r="AR22" s="4" t="s">
        <v>65</v>
      </c>
      <c r="AS22" s="4">
        <v>47</v>
      </c>
      <c r="AT22" s="4">
        <v>88</v>
      </c>
      <c r="AU22" s="4">
        <f t="shared" si="9"/>
        <v>41</v>
      </c>
      <c r="AV22" s="4">
        <f t="shared" si="10"/>
        <v>53</v>
      </c>
      <c r="AW22" s="4">
        <f t="shared" si="11"/>
        <v>0.77358490566037741</v>
      </c>
      <c r="AX22" s="4">
        <f t="shared" si="12"/>
        <v>77.358490566037744</v>
      </c>
      <c r="AY22" s="27" t="s">
        <v>171</v>
      </c>
    </row>
    <row r="23" spans="2:51" ht="16.5" thickBot="1" x14ac:dyDescent="0.3">
      <c r="B23" s="4" t="s">
        <v>35</v>
      </c>
      <c r="C23" s="4" t="s">
        <v>110</v>
      </c>
      <c r="D23" s="4">
        <v>1</v>
      </c>
      <c r="E23" s="4">
        <v>1</v>
      </c>
      <c r="F23" s="4">
        <v>4</v>
      </c>
      <c r="G23" s="4">
        <v>0</v>
      </c>
      <c r="H23" s="4">
        <v>1</v>
      </c>
      <c r="I23" s="4">
        <v>1</v>
      </c>
      <c r="J23" s="4">
        <v>4</v>
      </c>
      <c r="K23" s="4">
        <v>0</v>
      </c>
      <c r="L23" s="4">
        <v>1</v>
      </c>
      <c r="M23" s="4">
        <v>1</v>
      </c>
      <c r="N23" s="4">
        <v>4</v>
      </c>
      <c r="O23" s="4">
        <v>0</v>
      </c>
      <c r="P23" s="4">
        <v>1</v>
      </c>
      <c r="Q23" s="4">
        <v>1</v>
      </c>
      <c r="R23" s="4">
        <v>4</v>
      </c>
      <c r="S23" s="4">
        <v>0</v>
      </c>
      <c r="T23" s="4">
        <f t="shared" si="0"/>
        <v>24</v>
      </c>
      <c r="W23" s="4" t="s">
        <v>34</v>
      </c>
      <c r="X23" s="4" t="s">
        <v>111</v>
      </c>
      <c r="Y23" s="4">
        <v>34</v>
      </c>
      <c r="Z23" s="4">
        <v>83</v>
      </c>
      <c r="AA23" s="4">
        <f t="shared" si="1"/>
        <v>49</v>
      </c>
      <c r="AB23" s="4">
        <f t="shared" si="2"/>
        <v>66</v>
      </c>
      <c r="AC23" s="4">
        <f t="shared" si="3"/>
        <v>0.74242424242424243</v>
      </c>
      <c r="AD23" s="4">
        <f t="shared" si="4"/>
        <v>74.242424242424249</v>
      </c>
      <c r="AE23" s="27" t="s">
        <v>171</v>
      </c>
      <c r="AG23" s="4" t="s">
        <v>34</v>
      </c>
      <c r="AH23" s="4" t="s">
        <v>143</v>
      </c>
      <c r="AI23" s="4">
        <v>28</v>
      </c>
      <c r="AJ23" s="4">
        <v>71</v>
      </c>
      <c r="AK23" s="4">
        <f t="shared" si="5"/>
        <v>43</v>
      </c>
      <c r="AL23" s="4">
        <f t="shared" si="6"/>
        <v>72</v>
      </c>
      <c r="AM23" s="4">
        <f t="shared" si="7"/>
        <v>0.59722222222222221</v>
      </c>
      <c r="AN23" s="4">
        <f t="shared" si="8"/>
        <v>59.722222222222221</v>
      </c>
      <c r="AO23" s="27" t="s">
        <v>172</v>
      </c>
      <c r="AQ23" s="4" t="s">
        <v>34</v>
      </c>
      <c r="AR23" s="4" t="s">
        <v>66</v>
      </c>
      <c r="AS23" s="4">
        <v>43</v>
      </c>
      <c r="AT23" s="4">
        <v>85</v>
      </c>
      <c r="AU23" s="4">
        <f t="shared" si="9"/>
        <v>42</v>
      </c>
      <c r="AV23" s="4">
        <f t="shared" si="10"/>
        <v>57</v>
      </c>
      <c r="AW23" s="4">
        <f t="shared" si="11"/>
        <v>0.73684210526315785</v>
      </c>
      <c r="AX23" s="4">
        <f t="shared" si="12"/>
        <v>73.68421052631578</v>
      </c>
      <c r="AY23" s="27" t="s">
        <v>171</v>
      </c>
    </row>
    <row r="24" spans="2:51" ht="16.5" thickBot="1" x14ac:dyDescent="0.3">
      <c r="B24" s="4" t="s">
        <v>36</v>
      </c>
      <c r="C24" s="4" t="s">
        <v>112</v>
      </c>
      <c r="D24" s="4">
        <v>4</v>
      </c>
      <c r="E24" s="4">
        <v>1</v>
      </c>
      <c r="F24" s="4">
        <v>2</v>
      </c>
      <c r="G24" s="4">
        <v>2</v>
      </c>
      <c r="H24" s="4">
        <v>4</v>
      </c>
      <c r="I24" s="4">
        <v>1</v>
      </c>
      <c r="J24" s="4">
        <v>2</v>
      </c>
      <c r="K24" s="4">
        <v>2</v>
      </c>
      <c r="L24" s="4">
        <v>4</v>
      </c>
      <c r="M24" s="4">
        <v>1</v>
      </c>
      <c r="N24" s="4">
        <v>2</v>
      </c>
      <c r="O24" s="4">
        <v>2</v>
      </c>
      <c r="P24" s="4">
        <v>4</v>
      </c>
      <c r="Q24" s="4">
        <v>1</v>
      </c>
      <c r="R24" s="4">
        <v>2</v>
      </c>
      <c r="S24" s="4">
        <v>2</v>
      </c>
      <c r="T24" s="4">
        <f t="shared" si="0"/>
        <v>36</v>
      </c>
      <c r="W24" s="4" t="s">
        <v>35</v>
      </c>
      <c r="X24" s="4" t="s">
        <v>110</v>
      </c>
      <c r="Y24" s="4">
        <v>24</v>
      </c>
      <c r="Z24" s="4">
        <v>87</v>
      </c>
      <c r="AA24" s="4">
        <f t="shared" si="1"/>
        <v>63</v>
      </c>
      <c r="AB24" s="4">
        <f t="shared" si="2"/>
        <v>76</v>
      </c>
      <c r="AC24" s="4">
        <f t="shared" si="3"/>
        <v>0.82894736842105265</v>
      </c>
      <c r="AD24" s="4">
        <f t="shared" si="4"/>
        <v>82.89473684210526</v>
      </c>
      <c r="AE24" s="27" t="s">
        <v>171</v>
      </c>
      <c r="AG24" s="4" t="s">
        <v>35</v>
      </c>
      <c r="AH24" s="4" t="s">
        <v>144</v>
      </c>
      <c r="AI24" s="4">
        <v>35</v>
      </c>
      <c r="AJ24" s="4">
        <v>83</v>
      </c>
      <c r="AK24" s="4">
        <f t="shared" si="5"/>
        <v>48</v>
      </c>
      <c r="AL24" s="4">
        <f t="shared" si="6"/>
        <v>65</v>
      </c>
      <c r="AM24" s="4">
        <f t="shared" si="7"/>
        <v>0.7384615384615385</v>
      </c>
      <c r="AN24" s="4">
        <f t="shared" si="8"/>
        <v>73.846153846153854</v>
      </c>
      <c r="AO24" s="27" t="s">
        <v>171</v>
      </c>
      <c r="AQ24" s="4" t="s">
        <v>35</v>
      </c>
      <c r="AR24" s="4" t="s">
        <v>67</v>
      </c>
      <c r="AS24" s="4">
        <v>35</v>
      </c>
      <c r="AT24" s="4">
        <v>83</v>
      </c>
      <c r="AU24" s="4">
        <f t="shared" si="9"/>
        <v>48</v>
      </c>
      <c r="AV24" s="4">
        <f t="shared" si="10"/>
        <v>65</v>
      </c>
      <c r="AW24" s="4">
        <f t="shared" si="11"/>
        <v>0.7384615384615385</v>
      </c>
      <c r="AX24" s="4">
        <f t="shared" si="12"/>
        <v>73.846153846153854</v>
      </c>
      <c r="AY24" s="27" t="s">
        <v>171</v>
      </c>
    </row>
    <row r="25" spans="2:51" ht="16.5" thickBot="1" x14ac:dyDescent="0.3">
      <c r="B25" s="4" t="s">
        <v>37</v>
      </c>
      <c r="C25" s="4" t="s">
        <v>113</v>
      </c>
      <c r="D25" s="4">
        <v>4</v>
      </c>
      <c r="E25" s="4">
        <v>1</v>
      </c>
      <c r="F25" s="4">
        <v>0</v>
      </c>
      <c r="G25" s="4">
        <v>2</v>
      </c>
      <c r="H25" s="4">
        <v>4</v>
      </c>
      <c r="I25" s="4">
        <v>1</v>
      </c>
      <c r="J25" s="4">
        <v>0</v>
      </c>
      <c r="K25" s="4">
        <v>2</v>
      </c>
      <c r="L25" s="4">
        <v>4</v>
      </c>
      <c r="M25" s="4">
        <v>1</v>
      </c>
      <c r="N25" s="4">
        <v>0</v>
      </c>
      <c r="O25" s="4">
        <v>2</v>
      </c>
      <c r="P25" s="4">
        <v>4</v>
      </c>
      <c r="Q25" s="4">
        <v>1</v>
      </c>
      <c r="R25" s="4">
        <v>0</v>
      </c>
      <c r="S25" s="4">
        <v>2</v>
      </c>
      <c r="T25" s="4">
        <f t="shared" si="0"/>
        <v>28</v>
      </c>
      <c r="W25" s="4" t="s">
        <v>36</v>
      </c>
      <c r="X25" s="4" t="s">
        <v>112</v>
      </c>
      <c r="Y25" s="4">
        <v>36</v>
      </c>
      <c r="Z25" s="4">
        <v>90</v>
      </c>
      <c r="AA25" s="4">
        <f t="shared" si="1"/>
        <v>54</v>
      </c>
      <c r="AB25" s="4">
        <f t="shared" si="2"/>
        <v>64</v>
      </c>
      <c r="AC25" s="4">
        <f t="shared" si="3"/>
        <v>0.84375</v>
      </c>
      <c r="AD25" s="4">
        <f t="shared" si="4"/>
        <v>84.375</v>
      </c>
      <c r="AE25" s="27" t="s">
        <v>171</v>
      </c>
      <c r="AG25" s="4" t="s">
        <v>36</v>
      </c>
      <c r="AH25" s="4" t="s">
        <v>145</v>
      </c>
      <c r="AI25" s="4">
        <v>28</v>
      </c>
      <c r="AJ25" s="4">
        <v>84</v>
      </c>
      <c r="AK25" s="4">
        <f t="shared" si="5"/>
        <v>56</v>
      </c>
      <c r="AL25" s="4">
        <f t="shared" si="6"/>
        <v>72</v>
      </c>
      <c r="AM25" s="4">
        <f t="shared" si="7"/>
        <v>0.77777777777777779</v>
      </c>
      <c r="AN25" s="4">
        <f t="shared" si="8"/>
        <v>77.777777777777786</v>
      </c>
      <c r="AO25" s="27" t="s">
        <v>171</v>
      </c>
      <c r="AQ25" s="4" t="s">
        <v>36</v>
      </c>
      <c r="AR25" s="4" t="s">
        <v>68</v>
      </c>
      <c r="AS25" s="4">
        <v>24</v>
      </c>
      <c r="AT25" s="4">
        <v>81</v>
      </c>
      <c r="AU25" s="4">
        <f t="shared" si="9"/>
        <v>57</v>
      </c>
      <c r="AV25" s="4">
        <f t="shared" si="10"/>
        <v>76</v>
      </c>
      <c r="AW25" s="4">
        <f t="shared" si="11"/>
        <v>0.75</v>
      </c>
      <c r="AX25" s="4">
        <f t="shared" si="12"/>
        <v>75</v>
      </c>
      <c r="AY25" s="27" t="s">
        <v>171</v>
      </c>
    </row>
    <row r="26" spans="2:51" ht="16.5" thickBot="1" x14ac:dyDescent="0.3">
      <c r="B26" s="4" t="s">
        <v>38</v>
      </c>
      <c r="C26" s="4" t="s">
        <v>70</v>
      </c>
      <c r="D26" s="4">
        <v>4</v>
      </c>
      <c r="E26" s="4">
        <v>1</v>
      </c>
      <c r="F26" s="4">
        <v>4</v>
      </c>
      <c r="G26" s="4">
        <v>0</v>
      </c>
      <c r="H26" s="4">
        <v>4</v>
      </c>
      <c r="I26" s="4">
        <v>1</v>
      </c>
      <c r="J26" s="4">
        <v>4</v>
      </c>
      <c r="K26" s="4">
        <v>0</v>
      </c>
      <c r="L26" s="4">
        <v>4</v>
      </c>
      <c r="M26" s="4">
        <v>1</v>
      </c>
      <c r="N26" s="4">
        <v>4</v>
      </c>
      <c r="O26" s="4">
        <v>0</v>
      </c>
      <c r="P26" s="4">
        <v>4</v>
      </c>
      <c r="Q26" s="4">
        <v>1</v>
      </c>
      <c r="R26" s="4">
        <v>4</v>
      </c>
      <c r="S26" s="4">
        <v>0</v>
      </c>
      <c r="T26" s="4">
        <f t="shared" si="0"/>
        <v>36</v>
      </c>
      <c r="W26" s="4" t="s">
        <v>37</v>
      </c>
      <c r="X26" s="4" t="s">
        <v>113</v>
      </c>
      <c r="Y26" s="4">
        <v>28</v>
      </c>
      <c r="Z26" s="4">
        <v>89</v>
      </c>
      <c r="AA26" s="4">
        <f t="shared" si="1"/>
        <v>61</v>
      </c>
      <c r="AB26" s="4">
        <f t="shared" si="2"/>
        <v>72</v>
      </c>
      <c r="AC26" s="4">
        <f t="shared" si="3"/>
        <v>0.84722222222222221</v>
      </c>
      <c r="AD26" s="4">
        <f t="shared" si="4"/>
        <v>84.722222222222214</v>
      </c>
      <c r="AE26" s="27" t="s">
        <v>171</v>
      </c>
      <c r="AG26" s="4" t="s">
        <v>37</v>
      </c>
      <c r="AH26" s="4" t="s">
        <v>146</v>
      </c>
      <c r="AI26" s="4">
        <v>17</v>
      </c>
      <c r="AJ26" s="4">
        <v>75</v>
      </c>
      <c r="AK26" s="4">
        <f t="shared" si="5"/>
        <v>58</v>
      </c>
      <c r="AL26" s="4">
        <f t="shared" si="6"/>
        <v>83</v>
      </c>
      <c r="AM26" s="4">
        <f t="shared" si="7"/>
        <v>0.6987951807228916</v>
      </c>
      <c r="AN26" s="4">
        <f t="shared" si="8"/>
        <v>69.879518072289159</v>
      </c>
      <c r="AO26" s="27" t="s">
        <v>171</v>
      </c>
      <c r="AQ26" s="4" t="s">
        <v>37</v>
      </c>
      <c r="AR26" s="4" t="s">
        <v>69</v>
      </c>
      <c r="AS26" s="4">
        <v>26</v>
      </c>
      <c r="AT26" s="4">
        <v>76</v>
      </c>
      <c r="AU26" s="4">
        <f t="shared" si="9"/>
        <v>50</v>
      </c>
      <c r="AV26" s="4">
        <f t="shared" si="10"/>
        <v>74</v>
      </c>
      <c r="AW26" s="4">
        <f t="shared" si="11"/>
        <v>0.67567567567567566</v>
      </c>
      <c r="AX26" s="4">
        <f t="shared" si="12"/>
        <v>67.567567567567565</v>
      </c>
      <c r="AY26" s="27" t="s">
        <v>171</v>
      </c>
    </row>
    <row r="27" spans="2:51" ht="16.5" thickBot="1" x14ac:dyDescent="0.3">
      <c r="B27" s="4" t="s">
        <v>39</v>
      </c>
      <c r="C27" s="4" t="s">
        <v>114</v>
      </c>
      <c r="D27" s="4">
        <v>1</v>
      </c>
      <c r="E27" s="4">
        <v>1</v>
      </c>
      <c r="F27" s="4">
        <v>0</v>
      </c>
      <c r="G27" s="4">
        <v>3</v>
      </c>
      <c r="H27" s="4">
        <v>1</v>
      </c>
      <c r="I27" s="4">
        <v>1</v>
      </c>
      <c r="J27" s="4">
        <v>0</v>
      </c>
      <c r="K27" s="4">
        <v>3</v>
      </c>
      <c r="L27" s="4">
        <v>2</v>
      </c>
      <c r="M27" s="4">
        <v>1</v>
      </c>
      <c r="N27" s="4">
        <v>0</v>
      </c>
      <c r="O27" s="4">
        <v>2</v>
      </c>
      <c r="P27" s="4">
        <v>3</v>
      </c>
      <c r="Q27" s="4">
        <v>1</v>
      </c>
      <c r="R27" s="4">
        <v>0</v>
      </c>
      <c r="S27" s="4">
        <v>2</v>
      </c>
      <c r="T27" s="4">
        <f t="shared" si="0"/>
        <v>21</v>
      </c>
      <c r="W27" s="4" t="s">
        <v>38</v>
      </c>
      <c r="X27" s="4" t="s">
        <v>70</v>
      </c>
      <c r="Y27" s="4">
        <v>36</v>
      </c>
      <c r="Z27" s="4">
        <v>72</v>
      </c>
      <c r="AA27" s="4">
        <f t="shared" si="1"/>
        <v>36</v>
      </c>
      <c r="AB27" s="4">
        <f t="shared" si="2"/>
        <v>64</v>
      </c>
      <c r="AC27" s="4">
        <f t="shared" si="3"/>
        <v>0.5625</v>
      </c>
      <c r="AD27" s="4">
        <f t="shared" si="4"/>
        <v>56.25</v>
      </c>
      <c r="AE27" s="27" t="s">
        <v>172</v>
      </c>
      <c r="AG27" s="4" t="s">
        <v>38</v>
      </c>
      <c r="AH27" s="4" t="s">
        <v>147</v>
      </c>
      <c r="AI27" s="4">
        <v>28</v>
      </c>
      <c r="AJ27" s="4">
        <v>80</v>
      </c>
      <c r="AK27" s="4">
        <f t="shared" si="5"/>
        <v>52</v>
      </c>
      <c r="AL27" s="4">
        <f t="shared" si="6"/>
        <v>72</v>
      </c>
      <c r="AM27" s="4">
        <f t="shared" si="7"/>
        <v>0.72222222222222221</v>
      </c>
      <c r="AN27" s="4">
        <f t="shared" si="8"/>
        <v>72.222222222222214</v>
      </c>
      <c r="AO27" s="27" t="s">
        <v>171</v>
      </c>
      <c r="AQ27" s="4" t="s">
        <v>38</v>
      </c>
      <c r="AR27" s="4" t="s">
        <v>70</v>
      </c>
      <c r="AS27" s="4">
        <v>33</v>
      </c>
      <c r="AT27" s="4">
        <v>74</v>
      </c>
      <c r="AU27" s="4">
        <f t="shared" si="9"/>
        <v>41</v>
      </c>
      <c r="AV27" s="4">
        <f t="shared" si="10"/>
        <v>67</v>
      </c>
      <c r="AW27" s="4">
        <f t="shared" si="11"/>
        <v>0.61194029850746268</v>
      </c>
      <c r="AX27" s="4">
        <f t="shared" si="12"/>
        <v>61.194029850746269</v>
      </c>
      <c r="AY27" s="27" t="s">
        <v>172</v>
      </c>
    </row>
    <row r="28" spans="2:51" ht="16.5" thickBot="1" x14ac:dyDescent="0.3">
      <c r="B28" s="4" t="s">
        <v>40</v>
      </c>
      <c r="C28" s="4" t="s">
        <v>115</v>
      </c>
      <c r="D28" s="4">
        <v>1</v>
      </c>
      <c r="E28" s="4">
        <v>1</v>
      </c>
      <c r="F28" s="4">
        <v>4</v>
      </c>
      <c r="G28" s="4">
        <v>2</v>
      </c>
      <c r="H28" s="4">
        <v>1</v>
      </c>
      <c r="I28" s="4">
        <v>1</v>
      </c>
      <c r="J28" s="4">
        <v>4</v>
      </c>
      <c r="K28" s="4">
        <v>2</v>
      </c>
      <c r="L28" s="4">
        <v>1</v>
      </c>
      <c r="M28" s="4">
        <v>1</v>
      </c>
      <c r="N28" s="4">
        <v>2</v>
      </c>
      <c r="O28" s="4">
        <v>4</v>
      </c>
      <c r="P28" s="4">
        <v>1</v>
      </c>
      <c r="Q28" s="4">
        <v>1</v>
      </c>
      <c r="R28" s="4">
        <v>2</v>
      </c>
      <c r="S28" s="4">
        <v>4</v>
      </c>
      <c r="T28" s="4">
        <f t="shared" si="0"/>
        <v>32</v>
      </c>
      <c r="W28" s="4" t="s">
        <v>39</v>
      </c>
      <c r="X28" s="4" t="s">
        <v>114</v>
      </c>
      <c r="Y28" s="4">
        <v>21</v>
      </c>
      <c r="Z28" s="4">
        <v>76</v>
      </c>
      <c r="AA28" s="4">
        <f t="shared" si="1"/>
        <v>55</v>
      </c>
      <c r="AB28" s="4">
        <f t="shared" si="2"/>
        <v>79</v>
      </c>
      <c r="AC28" s="4">
        <f t="shared" si="3"/>
        <v>0.69620253164556967</v>
      </c>
      <c r="AD28" s="4">
        <f t="shared" si="4"/>
        <v>69.620253164556971</v>
      </c>
      <c r="AE28" s="27" t="s">
        <v>171</v>
      </c>
      <c r="AG28" s="4" t="s">
        <v>39</v>
      </c>
      <c r="AH28" s="4" t="s">
        <v>148</v>
      </c>
      <c r="AI28" s="4">
        <v>20</v>
      </c>
      <c r="AJ28" s="4">
        <v>75</v>
      </c>
      <c r="AK28" s="4">
        <f t="shared" si="5"/>
        <v>55</v>
      </c>
      <c r="AL28" s="4">
        <f t="shared" si="6"/>
        <v>80</v>
      </c>
      <c r="AM28" s="4">
        <f t="shared" si="7"/>
        <v>0.6875</v>
      </c>
      <c r="AN28" s="4">
        <f t="shared" si="8"/>
        <v>68.75</v>
      </c>
      <c r="AO28" s="27" t="s">
        <v>171</v>
      </c>
      <c r="AQ28" s="4" t="s">
        <v>39</v>
      </c>
      <c r="AR28" s="4" t="s">
        <v>71</v>
      </c>
      <c r="AS28" s="4">
        <v>38</v>
      </c>
      <c r="AT28" s="4">
        <v>74</v>
      </c>
      <c r="AU28" s="4">
        <f t="shared" si="9"/>
        <v>36</v>
      </c>
      <c r="AV28" s="4">
        <f t="shared" si="10"/>
        <v>62</v>
      </c>
      <c r="AW28" s="4">
        <f t="shared" si="11"/>
        <v>0.58064516129032262</v>
      </c>
      <c r="AX28" s="4">
        <f t="shared" si="12"/>
        <v>58.064516129032263</v>
      </c>
      <c r="AY28" s="27" t="s">
        <v>172</v>
      </c>
    </row>
    <row r="29" spans="2:51" ht="16.5" thickBot="1" x14ac:dyDescent="0.3">
      <c r="B29" s="4" t="s">
        <v>41</v>
      </c>
      <c r="C29" s="4" t="s">
        <v>116</v>
      </c>
      <c r="D29" s="4">
        <v>2</v>
      </c>
      <c r="E29" s="4">
        <v>1</v>
      </c>
      <c r="F29" s="4">
        <v>0</v>
      </c>
      <c r="G29" s="4">
        <v>2</v>
      </c>
      <c r="H29" s="4">
        <v>2</v>
      </c>
      <c r="I29" s="4">
        <v>1</v>
      </c>
      <c r="J29" s="4">
        <v>0</v>
      </c>
      <c r="K29" s="4">
        <v>2</v>
      </c>
      <c r="L29" s="4">
        <v>2</v>
      </c>
      <c r="M29" s="4">
        <v>1</v>
      </c>
      <c r="N29" s="4">
        <v>0</v>
      </c>
      <c r="O29" s="4">
        <v>2</v>
      </c>
      <c r="P29" s="4">
        <v>2</v>
      </c>
      <c r="Q29" s="4">
        <v>1</v>
      </c>
      <c r="R29" s="4">
        <v>0</v>
      </c>
      <c r="S29" s="4">
        <v>2</v>
      </c>
      <c r="T29" s="4">
        <f t="shared" si="0"/>
        <v>20</v>
      </c>
      <c r="W29" s="4" t="s">
        <v>40</v>
      </c>
      <c r="X29" s="4" t="s">
        <v>115</v>
      </c>
      <c r="Y29" s="4">
        <v>32</v>
      </c>
      <c r="Z29" s="4">
        <v>93</v>
      </c>
      <c r="AA29" s="4">
        <f t="shared" si="1"/>
        <v>61</v>
      </c>
      <c r="AB29" s="4">
        <f t="shared" si="2"/>
        <v>68</v>
      </c>
      <c r="AC29" s="4">
        <f t="shared" si="3"/>
        <v>0.8970588235294118</v>
      </c>
      <c r="AD29" s="4">
        <f t="shared" si="4"/>
        <v>89.705882352941174</v>
      </c>
      <c r="AE29" s="27" t="s">
        <v>171</v>
      </c>
      <c r="AG29" s="4" t="s">
        <v>40</v>
      </c>
      <c r="AH29" s="4" t="s">
        <v>149</v>
      </c>
      <c r="AI29" s="4">
        <v>16</v>
      </c>
      <c r="AJ29" s="4">
        <v>81</v>
      </c>
      <c r="AK29" s="4">
        <f t="shared" si="5"/>
        <v>65</v>
      </c>
      <c r="AL29" s="4">
        <f t="shared" si="6"/>
        <v>84</v>
      </c>
      <c r="AM29" s="4">
        <f t="shared" si="7"/>
        <v>0.77380952380952384</v>
      </c>
      <c r="AN29" s="4">
        <f t="shared" si="8"/>
        <v>77.38095238095238</v>
      </c>
      <c r="AO29" s="27" t="s">
        <v>171</v>
      </c>
      <c r="AQ29" s="4" t="s">
        <v>40</v>
      </c>
      <c r="AR29" s="4" t="s">
        <v>72</v>
      </c>
      <c r="AS29" s="4">
        <v>37</v>
      </c>
      <c r="AT29" s="4">
        <v>77</v>
      </c>
      <c r="AU29" s="4">
        <f t="shared" si="9"/>
        <v>40</v>
      </c>
      <c r="AV29" s="4">
        <f t="shared" si="10"/>
        <v>63</v>
      </c>
      <c r="AW29" s="4">
        <f t="shared" si="11"/>
        <v>0.63492063492063489</v>
      </c>
      <c r="AX29" s="4">
        <f t="shared" si="12"/>
        <v>63.492063492063487</v>
      </c>
      <c r="AY29" s="27" t="s">
        <v>172</v>
      </c>
    </row>
    <row r="30" spans="2:51" ht="16.5" thickBot="1" x14ac:dyDescent="0.3">
      <c r="B30" s="4" t="s">
        <v>42</v>
      </c>
      <c r="C30" s="4" t="s">
        <v>117</v>
      </c>
      <c r="D30" s="4">
        <v>1</v>
      </c>
      <c r="E30" s="4">
        <v>1</v>
      </c>
      <c r="F30" s="4">
        <v>4</v>
      </c>
      <c r="G30" s="4">
        <v>3</v>
      </c>
      <c r="H30" s="4">
        <v>4</v>
      </c>
      <c r="I30" s="4">
        <v>1</v>
      </c>
      <c r="J30" s="4">
        <v>4</v>
      </c>
      <c r="K30" s="4">
        <v>3</v>
      </c>
      <c r="L30" s="4">
        <v>1</v>
      </c>
      <c r="M30" s="4">
        <v>4</v>
      </c>
      <c r="N30" s="4">
        <v>3</v>
      </c>
      <c r="O30" s="4">
        <v>1</v>
      </c>
      <c r="P30" s="4">
        <v>4</v>
      </c>
      <c r="Q30" s="4">
        <v>3</v>
      </c>
      <c r="R30" s="4">
        <v>2</v>
      </c>
      <c r="S30" s="4">
        <v>2</v>
      </c>
      <c r="T30" s="4">
        <f t="shared" si="0"/>
        <v>41</v>
      </c>
      <c r="W30" s="4" t="s">
        <v>41</v>
      </c>
      <c r="X30" s="4" t="s">
        <v>116</v>
      </c>
      <c r="Y30" s="4">
        <v>20</v>
      </c>
      <c r="Z30" s="4">
        <v>77</v>
      </c>
      <c r="AA30" s="4">
        <f t="shared" si="1"/>
        <v>57</v>
      </c>
      <c r="AB30" s="4">
        <f t="shared" si="2"/>
        <v>80</v>
      </c>
      <c r="AC30" s="4">
        <f t="shared" si="3"/>
        <v>0.71250000000000002</v>
      </c>
      <c r="AD30" s="4">
        <f t="shared" si="4"/>
        <v>71.25</v>
      </c>
      <c r="AE30" s="27" t="s">
        <v>171</v>
      </c>
      <c r="AG30" s="4" t="s">
        <v>41</v>
      </c>
      <c r="AH30" s="4" t="s">
        <v>150</v>
      </c>
      <c r="AI30" s="4">
        <v>25</v>
      </c>
      <c r="AJ30" s="4">
        <v>80</v>
      </c>
      <c r="AK30" s="4">
        <f t="shared" si="5"/>
        <v>55</v>
      </c>
      <c r="AL30" s="4">
        <f t="shared" si="6"/>
        <v>75</v>
      </c>
      <c r="AM30" s="4">
        <f t="shared" si="7"/>
        <v>0.73333333333333328</v>
      </c>
      <c r="AN30" s="4">
        <f t="shared" si="8"/>
        <v>73.333333333333329</v>
      </c>
      <c r="AO30" s="27" t="s">
        <v>171</v>
      </c>
      <c r="AQ30" s="4" t="s">
        <v>41</v>
      </c>
      <c r="AR30" s="4" t="s">
        <v>73</v>
      </c>
      <c r="AS30" s="4">
        <v>32</v>
      </c>
      <c r="AT30" s="4">
        <v>75</v>
      </c>
      <c r="AU30" s="4">
        <f t="shared" si="9"/>
        <v>43</v>
      </c>
      <c r="AV30" s="4">
        <f t="shared" si="10"/>
        <v>68</v>
      </c>
      <c r="AW30" s="4">
        <f t="shared" si="11"/>
        <v>0.63235294117647056</v>
      </c>
      <c r="AX30" s="4">
        <f t="shared" si="12"/>
        <v>63.235294117647058</v>
      </c>
      <c r="AY30" s="27" t="s">
        <v>172</v>
      </c>
    </row>
    <row r="31" spans="2:51" ht="16.5" thickBot="1" x14ac:dyDescent="0.3">
      <c r="B31" s="4" t="s">
        <v>43</v>
      </c>
      <c r="C31" s="4" t="s">
        <v>118</v>
      </c>
      <c r="D31" s="4">
        <v>4</v>
      </c>
      <c r="E31" s="4">
        <v>1</v>
      </c>
      <c r="F31" s="4">
        <v>2</v>
      </c>
      <c r="G31" s="4">
        <v>0</v>
      </c>
      <c r="H31" s="4">
        <v>4</v>
      </c>
      <c r="I31" s="4">
        <v>1</v>
      </c>
      <c r="J31" s="4">
        <v>2</v>
      </c>
      <c r="K31" s="4">
        <v>0</v>
      </c>
      <c r="L31" s="4">
        <v>4</v>
      </c>
      <c r="M31" s="4">
        <v>1</v>
      </c>
      <c r="N31" s="4">
        <v>2</v>
      </c>
      <c r="O31" s="4">
        <v>0</v>
      </c>
      <c r="P31" s="4">
        <v>4</v>
      </c>
      <c r="Q31" s="4">
        <v>1</v>
      </c>
      <c r="R31" s="4">
        <v>2</v>
      </c>
      <c r="S31" s="4">
        <v>0</v>
      </c>
      <c r="T31" s="4">
        <f t="shared" si="0"/>
        <v>28</v>
      </c>
      <c r="W31" s="4" t="s">
        <v>42</v>
      </c>
      <c r="X31" s="4" t="s">
        <v>117</v>
      </c>
      <c r="Y31" s="4">
        <v>41</v>
      </c>
      <c r="Z31" s="4">
        <v>90</v>
      </c>
      <c r="AA31" s="4">
        <f t="shared" si="1"/>
        <v>49</v>
      </c>
      <c r="AB31" s="4">
        <f t="shared" si="2"/>
        <v>59</v>
      </c>
      <c r="AC31" s="4">
        <f t="shared" si="3"/>
        <v>0.83050847457627119</v>
      </c>
      <c r="AD31" s="4">
        <f t="shared" si="4"/>
        <v>83.050847457627114</v>
      </c>
      <c r="AE31" s="27" t="s">
        <v>171</v>
      </c>
      <c r="AG31" s="4" t="s">
        <v>42</v>
      </c>
      <c r="AH31" s="4" t="s">
        <v>151</v>
      </c>
      <c r="AI31" s="4">
        <v>33</v>
      </c>
      <c r="AJ31" s="4">
        <v>84</v>
      </c>
      <c r="AK31" s="4">
        <f t="shared" si="5"/>
        <v>51</v>
      </c>
      <c r="AL31" s="4">
        <f t="shared" si="6"/>
        <v>67</v>
      </c>
      <c r="AM31" s="4">
        <f t="shared" si="7"/>
        <v>0.76119402985074625</v>
      </c>
      <c r="AN31" s="4">
        <f t="shared" si="8"/>
        <v>76.119402985074629</v>
      </c>
      <c r="AO31" s="27" t="s">
        <v>171</v>
      </c>
      <c r="AQ31" s="4" t="s">
        <v>42</v>
      </c>
      <c r="AR31" s="4" t="s">
        <v>74</v>
      </c>
      <c r="AS31" s="4">
        <v>16</v>
      </c>
      <c r="AT31" s="4">
        <v>78</v>
      </c>
      <c r="AU31" s="4">
        <f t="shared" si="9"/>
        <v>62</v>
      </c>
      <c r="AV31" s="4">
        <f t="shared" si="10"/>
        <v>84</v>
      </c>
      <c r="AW31" s="4">
        <f t="shared" si="11"/>
        <v>0.73809523809523814</v>
      </c>
      <c r="AX31" s="4">
        <f t="shared" si="12"/>
        <v>73.80952380952381</v>
      </c>
      <c r="AY31" s="27" t="s">
        <v>171</v>
      </c>
    </row>
    <row r="32" spans="2:51" ht="16.5" thickBot="1" x14ac:dyDescent="0.3">
      <c r="B32" s="4" t="s">
        <v>44</v>
      </c>
      <c r="C32" s="4" t="s">
        <v>126</v>
      </c>
      <c r="D32" s="4">
        <v>1</v>
      </c>
      <c r="E32" s="4">
        <v>1</v>
      </c>
      <c r="F32" s="4">
        <v>0</v>
      </c>
      <c r="G32" s="4">
        <v>3</v>
      </c>
      <c r="H32" s="4">
        <v>1</v>
      </c>
      <c r="I32" s="4">
        <v>1</v>
      </c>
      <c r="J32" s="4">
        <v>0</v>
      </c>
      <c r="K32" s="4">
        <v>3</v>
      </c>
      <c r="L32" s="4">
        <v>1</v>
      </c>
      <c r="M32" s="4">
        <v>1</v>
      </c>
      <c r="N32" s="4">
        <v>0</v>
      </c>
      <c r="O32" s="4">
        <v>3</v>
      </c>
      <c r="P32" s="4">
        <v>1</v>
      </c>
      <c r="Q32" s="4">
        <v>1</v>
      </c>
      <c r="R32" s="4">
        <v>0</v>
      </c>
      <c r="S32" s="4">
        <v>3</v>
      </c>
      <c r="T32" s="4">
        <f>SUM(D32:S32)</f>
        <v>20</v>
      </c>
      <c r="W32" s="4" t="s">
        <v>43</v>
      </c>
      <c r="X32" s="4" t="s">
        <v>118</v>
      </c>
      <c r="Y32" s="4">
        <v>28</v>
      </c>
      <c r="Z32" s="4">
        <v>70</v>
      </c>
      <c r="AA32" s="4">
        <f t="shared" si="1"/>
        <v>42</v>
      </c>
      <c r="AB32" s="4">
        <f t="shared" si="2"/>
        <v>72</v>
      </c>
      <c r="AC32" s="4">
        <f t="shared" si="3"/>
        <v>0.58333333333333337</v>
      </c>
      <c r="AD32" s="4">
        <f t="shared" si="4"/>
        <v>58.333333333333336</v>
      </c>
      <c r="AE32" s="27" t="s">
        <v>172</v>
      </c>
      <c r="AG32" s="4" t="s">
        <v>43</v>
      </c>
      <c r="AH32" s="4" t="s">
        <v>152</v>
      </c>
      <c r="AI32" s="4">
        <v>24</v>
      </c>
      <c r="AJ32" s="4">
        <v>75</v>
      </c>
      <c r="AK32" s="4">
        <f t="shared" si="5"/>
        <v>51</v>
      </c>
      <c r="AL32" s="4">
        <f t="shared" si="6"/>
        <v>76</v>
      </c>
      <c r="AM32" s="4">
        <f t="shared" si="7"/>
        <v>0.67105263157894735</v>
      </c>
      <c r="AN32" s="4">
        <f t="shared" si="8"/>
        <v>67.10526315789474</v>
      </c>
      <c r="AO32" s="27" t="s">
        <v>171</v>
      </c>
      <c r="AQ32" s="4" t="s">
        <v>43</v>
      </c>
      <c r="AR32" s="4" t="s">
        <v>75</v>
      </c>
      <c r="AS32" s="4">
        <v>29</v>
      </c>
      <c r="AT32" s="4">
        <v>89</v>
      </c>
      <c r="AU32" s="4">
        <f t="shared" si="9"/>
        <v>60</v>
      </c>
      <c r="AV32" s="4">
        <f t="shared" si="10"/>
        <v>71</v>
      </c>
      <c r="AW32" s="4">
        <f t="shared" si="11"/>
        <v>0.84507042253521125</v>
      </c>
      <c r="AX32" s="4">
        <f t="shared" si="12"/>
        <v>84.507042253521121</v>
      </c>
      <c r="AY32" s="27" t="s">
        <v>171</v>
      </c>
    </row>
    <row r="33" spans="2:51" ht="16.5" thickBot="1" x14ac:dyDescent="0.3">
      <c r="B33" s="4" t="s">
        <v>45</v>
      </c>
      <c r="C33" s="4" t="s">
        <v>119</v>
      </c>
      <c r="D33" s="4">
        <v>1</v>
      </c>
      <c r="E33" s="4">
        <v>1</v>
      </c>
      <c r="F33" s="4">
        <v>2</v>
      </c>
      <c r="G33" s="4">
        <v>3</v>
      </c>
      <c r="H33" s="4">
        <v>1</v>
      </c>
      <c r="I33" s="4">
        <v>1</v>
      </c>
      <c r="J33" s="4">
        <v>2</v>
      </c>
      <c r="K33" s="4">
        <v>3</v>
      </c>
      <c r="L33" s="4">
        <v>1</v>
      </c>
      <c r="M33" s="4">
        <v>1</v>
      </c>
      <c r="N33" s="4">
        <v>2</v>
      </c>
      <c r="O33" s="4">
        <v>3</v>
      </c>
      <c r="P33" s="4">
        <v>1</v>
      </c>
      <c r="Q33" s="4">
        <v>1</v>
      </c>
      <c r="R33" s="4">
        <v>2</v>
      </c>
      <c r="S33" s="4">
        <v>2</v>
      </c>
      <c r="T33" s="4">
        <f t="shared" si="0"/>
        <v>27</v>
      </c>
      <c r="W33" s="4" t="s">
        <v>44</v>
      </c>
      <c r="X33" s="4" t="s">
        <v>126</v>
      </c>
      <c r="Y33" s="4">
        <v>20</v>
      </c>
      <c r="Z33" s="4">
        <v>81</v>
      </c>
      <c r="AA33" s="4">
        <f t="shared" si="1"/>
        <v>61</v>
      </c>
      <c r="AB33" s="4">
        <f t="shared" si="2"/>
        <v>80</v>
      </c>
      <c r="AC33" s="4">
        <f t="shared" si="3"/>
        <v>0.76249999999999996</v>
      </c>
      <c r="AD33" s="4">
        <f t="shared" si="4"/>
        <v>76.25</v>
      </c>
      <c r="AE33" s="27" t="s">
        <v>171</v>
      </c>
      <c r="AG33" s="4" t="s">
        <v>44</v>
      </c>
      <c r="AH33" s="4" t="s">
        <v>160</v>
      </c>
      <c r="AI33" s="4">
        <v>16</v>
      </c>
      <c r="AJ33" s="4">
        <v>74</v>
      </c>
      <c r="AK33" s="4">
        <f t="shared" si="5"/>
        <v>58</v>
      </c>
      <c r="AL33" s="4">
        <f t="shared" si="6"/>
        <v>84</v>
      </c>
      <c r="AM33" s="4">
        <f t="shared" si="7"/>
        <v>0.69047619047619047</v>
      </c>
      <c r="AN33" s="4">
        <f t="shared" si="8"/>
        <v>69.047619047619051</v>
      </c>
      <c r="AO33" s="27" t="s">
        <v>171</v>
      </c>
      <c r="AQ33" s="4" t="s">
        <v>44</v>
      </c>
      <c r="AR33" s="4" t="s">
        <v>76</v>
      </c>
      <c r="AS33" s="4">
        <v>27</v>
      </c>
      <c r="AT33" s="4">
        <v>82</v>
      </c>
      <c r="AU33" s="4">
        <f t="shared" si="9"/>
        <v>55</v>
      </c>
      <c r="AV33" s="4">
        <f t="shared" si="10"/>
        <v>73</v>
      </c>
      <c r="AW33" s="4">
        <f t="shared" si="11"/>
        <v>0.75342465753424659</v>
      </c>
      <c r="AX33" s="4">
        <f t="shared" si="12"/>
        <v>75.342465753424662</v>
      </c>
      <c r="AY33" s="27" t="s">
        <v>171</v>
      </c>
    </row>
    <row r="34" spans="2:51" ht="16.5" thickBot="1" x14ac:dyDescent="0.3">
      <c r="B34" s="4" t="s">
        <v>127</v>
      </c>
      <c r="C34" s="4" t="s">
        <v>120</v>
      </c>
      <c r="D34" s="4">
        <v>4</v>
      </c>
      <c r="E34" s="4">
        <v>1</v>
      </c>
      <c r="F34" s="4">
        <v>2</v>
      </c>
      <c r="G34" s="4">
        <v>0</v>
      </c>
      <c r="H34" s="4">
        <v>4</v>
      </c>
      <c r="I34" s="4">
        <v>1</v>
      </c>
      <c r="J34" s="4">
        <v>2</v>
      </c>
      <c r="K34" s="4">
        <v>0</v>
      </c>
      <c r="L34" s="4">
        <v>4</v>
      </c>
      <c r="M34" s="4">
        <v>1</v>
      </c>
      <c r="N34" s="4">
        <v>2</v>
      </c>
      <c r="O34" s="4">
        <v>0</v>
      </c>
      <c r="P34" s="4">
        <v>4</v>
      </c>
      <c r="Q34" s="4">
        <v>1</v>
      </c>
      <c r="R34" s="4">
        <v>2</v>
      </c>
      <c r="S34" s="4">
        <v>2</v>
      </c>
      <c r="T34" s="4">
        <f t="shared" si="0"/>
        <v>30</v>
      </c>
      <c r="W34" s="4" t="s">
        <v>45</v>
      </c>
      <c r="X34" s="4" t="s">
        <v>119</v>
      </c>
      <c r="Y34" s="4">
        <v>27</v>
      </c>
      <c r="Z34" s="4">
        <v>79</v>
      </c>
      <c r="AA34" s="4">
        <f t="shared" si="1"/>
        <v>52</v>
      </c>
      <c r="AB34" s="4">
        <f t="shared" si="2"/>
        <v>73</v>
      </c>
      <c r="AC34" s="4">
        <f t="shared" si="3"/>
        <v>0.71232876712328763</v>
      </c>
      <c r="AD34" s="4">
        <f t="shared" si="4"/>
        <v>71.232876712328761</v>
      </c>
      <c r="AE34" s="27" t="s">
        <v>171</v>
      </c>
      <c r="AG34" s="4" t="s">
        <v>45</v>
      </c>
      <c r="AH34" s="4" t="s">
        <v>153</v>
      </c>
      <c r="AI34" s="4">
        <v>24</v>
      </c>
      <c r="AJ34" s="4">
        <v>82</v>
      </c>
      <c r="AK34" s="4">
        <f t="shared" si="5"/>
        <v>58</v>
      </c>
      <c r="AL34" s="4">
        <f t="shared" si="6"/>
        <v>76</v>
      </c>
      <c r="AM34" s="4">
        <f t="shared" si="7"/>
        <v>0.76315789473684215</v>
      </c>
      <c r="AN34" s="4">
        <f t="shared" si="8"/>
        <v>76.31578947368422</v>
      </c>
      <c r="AO34" s="27" t="s">
        <v>171</v>
      </c>
      <c r="AQ34" s="4" t="s">
        <v>45</v>
      </c>
      <c r="AR34" s="4" t="s">
        <v>161</v>
      </c>
      <c r="AS34" s="4">
        <v>42</v>
      </c>
      <c r="AT34" s="4">
        <v>87</v>
      </c>
      <c r="AU34" s="4">
        <f t="shared" si="9"/>
        <v>45</v>
      </c>
      <c r="AV34" s="4">
        <f t="shared" si="10"/>
        <v>58</v>
      </c>
      <c r="AW34" s="4">
        <f t="shared" si="11"/>
        <v>0.77586206896551724</v>
      </c>
      <c r="AX34" s="4">
        <f t="shared" si="12"/>
        <v>77.58620689655173</v>
      </c>
      <c r="AY34" s="27" t="s">
        <v>171</v>
      </c>
    </row>
    <row r="35" spans="2:51" ht="16.5" thickBot="1" x14ac:dyDescent="0.3">
      <c r="B35" s="4" t="s">
        <v>46</v>
      </c>
      <c r="C35" s="4" t="s">
        <v>121</v>
      </c>
      <c r="D35" s="4">
        <v>1</v>
      </c>
      <c r="E35" s="4">
        <v>1</v>
      </c>
      <c r="F35" s="4">
        <v>4</v>
      </c>
      <c r="G35" s="4">
        <v>2</v>
      </c>
      <c r="H35" s="4">
        <v>1</v>
      </c>
      <c r="I35" s="4">
        <v>1</v>
      </c>
      <c r="J35" s="4">
        <v>4</v>
      </c>
      <c r="K35" s="4">
        <v>2</v>
      </c>
      <c r="L35" s="4">
        <v>0</v>
      </c>
      <c r="M35" s="4">
        <v>1</v>
      </c>
      <c r="N35" s="4">
        <v>4</v>
      </c>
      <c r="O35" s="4">
        <v>2</v>
      </c>
      <c r="P35" s="4">
        <v>2</v>
      </c>
      <c r="Q35" s="4">
        <v>1</v>
      </c>
      <c r="R35" s="4">
        <v>4</v>
      </c>
      <c r="S35" s="4">
        <v>2</v>
      </c>
      <c r="T35" s="4">
        <f t="shared" si="0"/>
        <v>32</v>
      </c>
      <c r="W35" s="4" t="s">
        <v>127</v>
      </c>
      <c r="X35" s="4" t="s">
        <v>120</v>
      </c>
      <c r="Y35" s="4">
        <v>30</v>
      </c>
      <c r="Z35" s="4">
        <v>82</v>
      </c>
      <c r="AA35" s="4">
        <f t="shared" si="1"/>
        <v>52</v>
      </c>
      <c r="AB35" s="4">
        <f t="shared" si="2"/>
        <v>70</v>
      </c>
      <c r="AC35" s="4">
        <f t="shared" si="3"/>
        <v>0.74285714285714288</v>
      </c>
      <c r="AD35" s="4">
        <f t="shared" si="4"/>
        <v>74.285714285714292</v>
      </c>
      <c r="AE35" s="27" t="s">
        <v>171</v>
      </c>
      <c r="AG35" s="4" t="s">
        <v>127</v>
      </c>
      <c r="AH35" s="4" t="s">
        <v>154</v>
      </c>
      <c r="AI35" s="4">
        <v>29</v>
      </c>
      <c r="AJ35" s="4">
        <v>88</v>
      </c>
      <c r="AK35" s="4">
        <f t="shared" si="5"/>
        <v>59</v>
      </c>
      <c r="AL35" s="4">
        <f t="shared" si="6"/>
        <v>71</v>
      </c>
      <c r="AM35" s="4">
        <f t="shared" si="7"/>
        <v>0.83098591549295775</v>
      </c>
      <c r="AN35" s="4">
        <f t="shared" si="8"/>
        <v>83.098591549295776</v>
      </c>
      <c r="AO35" s="27" t="s">
        <v>171</v>
      </c>
      <c r="AQ35" s="4" t="s">
        <v>127</v>
      </c>
      <c r="AR35" s="4" t="s">
        <v>77</v>
      </c>
      <c r="AS35" s="4">
        <v>37</v>
      </c>
      <c r="AT35" s="4">
        <v>83</v>
      </c>
      <c r="AU35" s="4">
        <f t="shared" si="9"/>
        <v>46</v>
      </c>
      <c r="AV35" s="4">
        <f t="shared" si="10"/>
        <v>63</v>
      </c>
      <c r="AW35" s="4">
        <f t="shared" si="11"/>
        <v>0.73015873015873012</v>
      </c>
      <c r="AX35" s="4">
        <f t="shared" si="12"/>
        <v>73.015873015873012</v>
      </c>
      <c r="AY35" s="27" t="s">
        <v>171</v>
      </c>
    </row>
    <row r="36" spans="2:51" ht="16.5" thickBot="1" x14ac:dyDescent="0.3">
      <c r="B36" s="4" t="s">
        <v>47</v>
      </c>
      <c r="C36" s="4" t="s">
        <v>122</v>
      </c>
      <c r="D36" s="4">
        <v>4</v>
      </c>
      <c r="E36" s="4">
        <v>1</v>
      </c>
      <c r="F36" s="4">
        <v>2</v>
      </c>
      <c r="G36" s="4">
        <v>0</v>
      </c>
      <c r="H36" s="4">
        <v>4</v>
      </c>
      <c r="I36" s="4">
        <v>1</v>
      </c>
      <c r="J36" s="4">
        <v>2</v>
      </c>
      <c r="K36" s="4">
        <v>0</v>
      </c>
      <c r="L36" s="4">
        <v>4</v>
      </c>
      <c r="M36" s="4">
        <v>1</v>
      </c>
      <c r="N36" s="4">
        <v>2</v>
      </c>
      <c r="O36" s="4">
        <v>0</v>
      </c>
      <c r="P36" s="4">
        <v>4</v>
      </c>
      <c r="Q36" s="4">
        <v>1</v>
      </c>
      <c r="R36" s="4">
        <v>2</v>
      </c>
      <c r="S36" s="4">
        <v>0</v>
      </c>
      <c r="T36" s="4">
        <f t="shared" si="0"/>
        <v>28</v>
      </c>
      <c r="W36" s="4" t="s">
        <v>46</v>
      </c>
      <c r="X36" s="4" t="s">
        <v>121</v>
      </c>
      <c r="Y36" s="4">
        <v>32</v>
      </c>
      <c r="Z36" s="4">
        <v>82</v>
      </c>
      <c r="AA36" s="4">
        <f t="shared" si="1"/>
        <v>50</v>
      </c>
      <c r="AB36" s="4">
        <f t="shared" si="2"/>
        <v>68</v>
      </c>
      <c r="AC36" s="4">
        <f t="shared" si="3"/>
        <v>0.73529411764705888</v>
      </c>
      <c r="AD36" s="4">
        <f t="shared" si="4"/>
        <v>73.529411764705884</v>
      </c>
      <c r="AE36" s="27" t="s">
        <v>171</v>
      </c>
      <c r="AG36" s="4" t="s">
        <v>46</v>
      </c>
      <c r="AH36" s="4" t="s">
        <v>155</v>
      </c>
      <c r="AI36" s="4">
        <v>26</v>
      </c>
      <c r="AJ36" s="4">
        <v>95</v>
      </c>
      <c r="AK36" s="4">
        <f t="shared" si="5"/>
        <v>69</v>
      </c>
      <c r="AL36" s="4">
        <f t="shared" si="6"/>
        <v>74</v>
      </c>
      <c r="AM36" s="4">
        <f t="shared" si="7"/>
        <v>0.93243243243243246</v>
      </c>
      <c r="AN36" s="4">
        <f t="shared" si="8"/>
        <v>93.243243243243242</v>
      </c>
      <c r="AO36" s="27" t="s">
        <v>171</v>
      </c>
      <c r="AQ36" s="4" t="s">
        <v>46</v>
      </c>
      <c r="AR36" s="4" t="s">
        <v>78</v>
      </c>
      <c r="AS36" s="4">
        <v>15</v>
      </c>
      <c r="AT36" s="4">
        <v>84</v>
      </c>
      <c r="AU36" s="4">
        <f t="shared" si="9"/>
        <v>69</v>
      </c>
      <c r="AV36" s="4">
        <f t="shared" si="10"/>
        <v>85</v>
      </c>
      <c r="AW36" s="4">
        <f t="shared" si="11"/>
        <v>0.81176470588235294</v>
      </c>
      <c r="AX36" s="4">
        <f t="shared" si="12"/>
        <v>81.17647058823529</v>
      </c>
      <c r="AY36" s="27" t="s">
        <v>171</v>
      </c>
    </row>
    <row r="37" spans="2:51" ht="16.5" thickBot="1" x14ac:dyDescent="0.3">
      <c r="B37" s="4" t="s">
        <v>48</v>
      </c>
      <c r="C37" s="4" t="s">
        <v>123</v>
      </c>
      <c r="D37" s="4">
        <v>1</v>
      </c>
      <c r="E37" s="4">
        <v>1</v>
      </c>
      <c r="F37" s="4">
        <v>4</v>
      </c>
      <c r="G37" s="4">
        <v>0</v>
      </c>
      <c r="H37" s="4">
        <v>1</v>
      </c>
      <c r="I37" s="4">
        <v>1</v>
      </c>
      <c r="J37" s="4">
        <v>4</v>
      </c>
      <c r="K37" s="4">
        <v>0</v>
      </c>
      <c r="L37" s="4">
        <v>1</v>
      </c>
      <c r="M37" s="4">
        <v>1</v>
      </c>
      <c r="N37" s="4">
        <v>4</v>
      </c>
      <c r="O37" s="4">
        <v>0</v>
      </c>
      <c r="P37" s="4">
        <v>1</v>
      </c>
      <c r="Q37" s="4">
        <v>1</v>
      </c>
      <c r="R37" s="4">
        <v>4</v>
      </c>
      <c r="S37" s="4">
        <v>2</v>
      </c>
      <c r="T37" s="4">
        <f t="shared" si="0"/>
        <v>26</v>
      </c>
      <c r="W37" s="4" t="s">
        <v>47</v>
      </c>
      <c r="X37" s="4" t="s">
        <v>122</v>
      </c>
      <c r="Y37" s="4">
        <v>28</v>
      </c>
      <c r="Z37" s="4">
        <v>76</v>
      </c>
      <c r="AA37" s="4">
        <f t="shared" si="1"/>
        <v>48</v>
      </c>
      <c r="AB37" s="4">
        <f t="shared" si="2"/>
        <v>72</v>
      </c>
      <c r="AC37" s="4">
        <f t="shared" si="3"/>
        <v>0.66666666666666663</v>
      </c>
      <c r="AD37" s="4">
        <f t="shared" si="4"/>
        <v>66.666666666666657</v>
      </c>
      <c r="AE37" s="27" t="s">
        <v>171</v>
      </c>
      <c r="AG37" s="4" t="s">
        <v>47</v>
      </c>
      <c r="AH37" s="4" t="s">
        <v>156</v>
      </c>
      <c r="AI37" s="4">
        <v>32</v>
      </c>
      <c r="AJ37" s="4">
        <v>82</v>
      </c>
      <c r="AK37" s="4">
        <f t="shared" si="5"/>
        <v>50</v>
      </c>
      <c r="AL37" s="4">
        <f t="shared" si="6"/>
        <v>68</v>
      </c>
      <c r="AM37" s="4">
        <f t="shared" si="7"/>
        <v>0.73529411764705888</v>
      </c>
      <c r="AN37" s="4">
        <f t="shared" si="8"/>
        <v>73.529411764705884</v>
      </c>
      <c r="AO37" s="27" t="s">
        <v>171</v>
      </c>
      <c r="AQ37" s="4" t="s">
        <v>47</v>
      </c>
      <c r="AR37" s="4" t="s">
        <v>79</v>
      </c>
      <c r="AS37" s="4">
        <v>27</v>
      </c>
      <c r="AT37" s="4">
        <v>92</v>
      </c>
      <c r="AU37" s="4">
        <f t="shared" si="9"/>
        <v>65</v>
      </c>
      <c r="AV37" s="4">
        <f t="shared" si="10"/>
        <v>73</v>
      </c>
      <c r="AW37" s="4">
        <f t="shared" si="11"/>
        <v>0.8904109589041096</v>
      </c>
      <c r="AX37" s="4">
        <f t="shared" si="12"/>
        <v>89.041095890410958</v>
      </c>
      <c r="AY37" s="27" t="s">
        <v>171</v>
      </c>
    </row>
    <row r="38" spans="2:51" ht="16.5" thickBot="1" x14ac:dyDescent="0.3">
      <c r="B38" s="4" t="s">
        <v>49</v>
      </c>
      <c r="C38" s="4" t="s">
        <v>124</v>
      </c>
      <c r="D38" s="4">
        <v>1</v>
      </c>
      <c r="E38" s="4">
        <v>1</v>
      </c>
      <c r="F38" s="4">
        <v>4</v>
      </c>
      <c r="G38" s="4">
        <v>2</v>
      </c>
      <c r="H38" s="4">
        <v>1</v>
      </c>
      <c r="I38" s="4">
        <v>1</v>
      </c>
      <c r="J38" s="4">
        <v>4</v>
      </c>
      <c r="K38" s="4">
        <v>2</v>
      </c>
      <c r="L38" s="4">
        <v>1</v>
      </c>
      <c r="M38" s="4">
        <v>1</v>
      </c>
      <c r="N38" s="4">
        <v>4</v>
      </c>
      <c r="O38" s="4">
        <v>2</v>
      </c>
      <c r="P38" s="4">
        <v>1</v>
      </c>
      <c r="Q38" s="4">
        <v>1</v>
      </c>
      <c r="R38" s="4">
        <v>4</v>
      </c>
      <c r="S38" s="4">
        <v>2</v>
      </c>
      <c r="T38" s="4">
        <f t="shared" si="0"/>
        <v>32</v>
      </c>
      <c r="W38" s="4" t="s">
        <v>48</v>
      </c>
      <c r="X38" s="4" t="s">
        <v>123</v>
      </c>
      <c r="Y38" s="4">
        <v>26</v>
      </c>
      <c r="Z38" s="4">
        <v>83</v>
      </c>
      <c r="AA38" s="4">
        <f t="shared" si="1"/>
        <v>57</v>
      </c>
      <c r="AB38" s="4">
        <f t="shared" si="2"/>
        <v>74</v>
      </c>
      <c r="AC38" s="4">
        <f t="shared" si="3"/>
        <v>0.77027027027027029</v>
      </c>
      <c r="AD38" s="4">
        <f t="shared" si="4"/>
        <v>77.027027027027032</v>
      </c>
      <c r="AE38" s="27" t="s">
        <v>171</v>
      </c>
      <c r="AG38" s="4" t="s">
        <v>48</v>
      </c>
      <c r="AH38" s="4" t="s">
        <v>157</v>
      </c>
      <c r="AI38" s="4">
        <v>17</v>
      </c>
      <c r="AJ38" s="4">
        <v>81</v>
      </c>
      <c r="AK38" s="4">
        <f t="shared" si="5"/>
        <v>64</v>
      </c>
      <c r="AL38" s="4">
        <f t="shared" si="6"/>
        <v>83</v>
      </c>
      <c r="AM38" s="4">
        <f t="shared" si="7"/>
        <v>0.77108433734939763</v>
      </c>
      <c r="AN38" s="4">
        <f t="shared" si="8"/>
        <v>77.108433734939766</v>
      </c>
      <c r="AO38" s="27" t="s">
        <v>171</v>
      </c>
      <c r="AQ38" s="4" t="s">
        <v>48</v>
      </c>
      <c r="AR38" s="4" t="s">
        <v>80</v>
      </c>
      <c r="AS38" s="4">
        <v>38</v>
      </c>
      <c r="AT38" s="4">
        <v>84</v>
      </c>
      <c r="AU38" s="4">
        <f t="shared" si="9"/>
        <v>46</v>
      </c>
      <c r="AV38" s="4">
        <f t="shared" si="10"/>
        <v>62</v>
      </c>
      <c r="AW38" s="4">
        <f t="shared" si="11"/>
        <v>0.74193548387096775</v>
      </c>
      <c r="AX38" s="4">
        <f t="shared" si="12"/>
        <v>74.193548387096769</v>
      </c>
      <c r="AY38" s="27" t="s">
        <v>171</v>
      </c>
    </row>
    <row r="39" spans="2:51" ht="16.5" thickBot="1" x14ac:dyDescent="0.3">
      <c r="B39" s="4" t="s">
        <v>50</v>
      </c>
      <c r="C39" s="4" t="s">
        <v>125</v>
      </c>
      <c r="D39" s="4">
        <v>2</v>
      </c>
      <c r="E39" s="4">
        <v>1</v>
      </c>
      <c r="F39" s="4">
        <v>2</v>
      </c>
      <c r="G39" s="4">
        <v>2</v>
      </c>
      <c r="H39" s="4">
        <v>1</v>
      </c>
      <c r="I39" s="4">
        <v>1</v>
      </c>
      <c r="J39" s="4">
        <v>0</v>
      </c>
      <c r="K39" s="4">
        <v>2</v>
      </c>
      <c r="L39" s="4">
        <v>1</v>
      </c>
      <c r="M39" s="4">
        <v>1</v>
      </c>
      <c r="N39" s="4">
        <v>0</v>
      </c>
      <c r="O39" s="4">
        <v>2</v>
      </c>
      <c r="P39" s="4">
        <v>1</v>
      </c>
      <c r="Q39" s="4">
        <v>3</v>
      </c>
      <c r="R39" s="4">
        <v>0</v>
      </c>
      <c r="S39" s="4">
        <v>2</v>
      </c>
      <c r="T39" s="4">
        <f t="shared" si="0"/>
        <v>21</v>
      </c>
      <c r="W39" s="4" t="s">
        <v>49</v>
      </c>
      <c r="X39" s="4" t="s">
        <v>124</v>
      </c>
      <c r="Y39" s="4">
        <v>32</v>
      </c>
      <c r="Z39" s="4">
        <v>91</v>
      </c>
      <c r="AA39" s="4">
        <f t="shared" si="1"/>
        <v>59</v>
      </c>
      <c r="AB39" s="4">
        <f t="shared" si="2"/>
        <v>68</v>
      </c>
      <c r="AC39" s="4">
        <f t="shared" si="3"/>
        <v>0.86764705882352944</v>
      </c>
      <c r="AD39" s="4">
        <f t="shared" si="4"/>
        <v>86.764705882352942</v>
      </c>
      <c r="AE39" s="27" t="s">
        <v>171</v>
      </c>
      <c r="AG39" s="4" t="s">
        <v>49</v>
      </c>
      <c r="AH39" s="4" t="s">
        <v>158</v>
      </c>
      <c r="AI39" s="4">
        <v>26</v>
      </c>
      <c r="AJ39" s="4">
        <v>86</v>
      </c>
      <c r="AK39" s="4">
        <f t="shared" si="5"/>
        <v>60</v>
      </c>
      <c r="AL39" s="4">
        <f t="shared" si="6"/>
        <v>74</v>
      </c>
      <c r="AM39" s="4">
        <f t="shared" si="7"/>
        <v>0.81081081081081086</v>
      </c>
      <c r="AN39" s="4">
        <f t="shared" si="8"/>
        <v>81.081081081081081</v>
      </c>
      <c r="AO39" s="27" t="s">
        <v>171</v>
      </c>
      <c r="AQ39" s="4" t="s">
        <v>49</v>
      </c>
      <c r="AR39" s="4" t="s">
        <v>81</v>
      </c>
      <c r="AS39" s="4">
        <v>29</v>
      </c>
      <c r="AT39" s="4">
        <v>86</v>
      </c>
      <c r="AU39" s="4">
        <f t="shared" si="9"/>
        <v>57</v>
      </c>
      <c r="AV39" s="4">
        <f t="shared" si="10"/>
        <v>71</v>
      </c>
      <c r="AW39" s="4">
        <f t="shared" si="11"/>
        <v>0.80281690140845074</v>
      </c>
      <c r="AX39" s="4">
        <f t="shared" si="12"/>
        <v>80.281690140845072</v>
      </c>
      <c r="AY39" s="27" t="s">
        <v>171</v>
      </c>
    </row>
    <row r="40" spans="2:51" ht="16.5" thickBot="1" x14ac:dyDescent="0.3">
      <c r="B40" s="86" t="s">
        <v>183</v>
      </c>
      <c r="C40" s="87"/>
      <c r="D40" s="18">
        <f>SUM(D6:D39)</f>
        <v>80</v>
      </c>
      <c r="E40" s="14">
        <f>SUM(E6:E39)</f>
        <v>35</v>
      </c>
      <c r="F40" s="14">
        <f t="shared" ref="F40:I40" si="13">SUM(F6:F39)</f>
        <v>80</v>
      </c>
      <c r="G40" s="14">
        <f t="shared" si="13"/>
        <v>58</v>
      </c>
      <c r="H40" s="18">
        <f t="shared" si="13"/>
        <v>79</v>
      </c>
      <c r="I40" s="14">
        <f t="shared" si="13"/>
        <v>35</v>
      </c>
      <c r="J40" s="14">
        <f t="shared" ref="J40" si="14">SUM(J6:J39)</f>
        <v>78</v>
      </c>
      <c r="K40" s="14">
        <f t="shared" ref="K40" si="15">SUM(K6:K39)</f>
        <v>58</v>
      </c>
      <c r="L40" s="18">
        <f t="shared" ref="L40" si="16">SUM(L6:L39)</f>
        <v>78</v>
      </c>
      <c r="M40" s="14">
        <f t="shared" ref="M40:N40" si="17">SUM(M6:M39)</f>
        <v>37</v>
      </c>
      <c r="N40" s="14">
        <f t="shared" si="17"/>
        <v>73</v>
      </c>
      <c r="O40" s="14">
        <f t="shared" ref="O40" si="18">SUM(O6:O39)</f>
        <v>56</v>
      </c>
      <c r="P40" s="18">
        <f t="shared" ref="P40" si="19">SUM(P6:P39)</f>
        <v>81</v>
      </c>
      <c r="Q40" s="14">
        <f t="shared" ref="Q40" si="20">SUM(Q6:Q39)</f>
        <v>38</v>
      </c>
      <c r="R40" s="14">
        <f t="shared" ref="R40:T40" si="21">SUM(R6:R39)</f>
        <v>76</v>
      </c>
      <c r="S40" s="14">
        <f t="shared" si="21"/>
        <v>63</v>
      </c>
      <c r="T40" s="14">
        <f t="shared" si="21"/>
        <v>1005</v>
      </c>
      <c r="W40" s="4" t="s">
        <v>50</v>
      </c>
      <c r="X40" s="4" t="s">
        <v>125</v>
      </c>
      <c r="Y40" s="4">
        <v>21</v>
      </c>
      <c r="Z40" s="4">
        <v>80</v>
      </c>
      <c r="AA40" s="4">
        <f t="shared" si="1"/>
        <v>59</v>
      </c>
      <c r="AB40" s="4">
        <f t="shared" si="2"/>
        <v>79</v>
      </c>
      <c r="AC40" s="4">
        <f t="shared" si="3"/>
        <v>0.74683544303797467</v>
      </c>
      <c r="AD40" s="4">
        <f t="shared" si="4"/>
        <v>74.683544303797461</v>
      </c>
      <c r="AE40" s="27" t="s">
        <v>171</v>
      </c>
      <c r="AG40" s="4" t="s">
        <v>50</v>
      </c>
      <c r="AH40" s="4" t="s">
        <v>159</v>
      </c>
      <c r="AI40" s="4">
        <v>36</v>
      </c>
      <c r="AJ40" s="4">
        <v>91</v>
      </c>
      <c r="AK40" s="4">
        <f t="shared" si="5"/>
        <v>55</v>
      </c>
      <c r="AL40" s="4">
        <f t="shared" si="6"/>
        <v>64</v>
      </c>
      <c r="AM40" s="4">
        <f t="shared" si="7"/>
        <v>0.859375</v>
      </c>
      <c r="AN40" s="4">
        <f t="shared" si="8"/>
        <v>85.9375</v>
      </c>
      <c r="AO40" s="27" t="s">
        <v>171</v>
      </c>
      <c r="AQ40" s="4" t="s">
        <v>50</v>
      </c>
      <c r="AR40" s="4" t="s">
        <v>82</v>
      </c>
      <c r="AS40" s="4">
        <v>24</v>
      </c>
      <c r="AT40" s="4">
        <v>90</v>
      </c>
      <c r="AU40" s="4">
        <f t="shared" si="9"/>
        <v>66</v>
      </c>
      <c r="AV40" s="4">
        <f t="shared" si="10"/>
        <v>76</v>
      </c>
      <c r="AW40" s="4">
        <f t="shared" si="11"/>
        <v>0.86842105263157898</v>
      </c>
      <c r="AX40" s="4">
        <f t="shared" si="12"/>
        <v>86.842105263157904</v>
      </c>
      <c r="AY40" s="27" t="s">
        <v>171</v>
      </c>
    </row>
    <row r="41" spans="2:51" x14ac:dyDescent="0.25"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W41" s="70" t="s">
        <v>170</v>
      </c>
      <c r="X41" s="70"/>
      <c r="Y41" s="70"/>
      <c r="Z41" s="70"/>
      <c r="AA41" s="70"/>
      <c r="AB41" s="70"/>
      <c r="AC41" s="13">
        <f>SUM(AC7:AC40)</f>
        <v>26.050932921081657</v>
      </c>
      <c r="AD41" s="13">
        <f t="shared" ref="AD41:AD42" si="22">AC41*100</f>
        <v>2605.0932921081658</v>
      </c>
      <c r="AE41" s="68" t="s">
        <v>171</v>
      </c>
      <c r="AG41" s="70" t="s">
        <v>170</v>
      </c>
      <c r="AH41" s="70"/>
      <c r="AI41" s="70"/>
      <c r="AJ41" s="70"/>
      <c r="AK41" s="70"/>
      <c r="AL41" s="70"/>
      <c r="AM41" s="13">
        <f>SUM(AM7:AM40)</f>
        <v>25.711405751903449</v>
      </c>
      <c r="AN41" s="13">
        <f t="shared" ref="AN41:AN42" si="23">AM41*100</f>
        <v>2571.1405751903449</v>
      </c>
      <c r="AO41" s="68" t="s">
        <v>171</v>
      </c>
      <c r="AQ41" s="70" t="s">
        <v>170</v>
      </c>
      <c r="AR41" s="70"/>
      <c r="AS41" s="70"/>
      <c r="AT41" s="70"/>
      <c r="AU41" s="70"/>
      <c r="AV41" s="70"/>
      <c r="AW41" s="13">
        <f>SUM(AW7:AW40)</f>
        <v>25.260899669713567</v>
      </c>
      <c r="AX41" s="13">
        <f>SUM(AX7:AX40)</f>
        <v>2526.0899669713563</v>
      </c>
      <c r="AY41" s="68" t="s">
        <v>172</v>
      </c>
    </row>
    <row r="42" spans="2:51" x14ac:dyDescent="0.25">
      <c r="B42" s="3" t="s">
        <v>51</v>
      </c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W42" s="70" t="s">
        <v>169</v>
      </c>
      <c r="X42" s="70"/>
      <c r="Y42" s="70"/>
      <c r="Z42" s="70"/>
      <c r="AA42" s="70"/>
      <c r="AB42" s="70"/>
      <c r="AC42" s="13">
        <f>AC41/34</f>
        <v>0.76620390944357819</v>
      </c>
      <c r="AD42" s="13">
        <f t="shared" si="22"/>
        <v>76.620390944357823</v>
      </c>
      <c r="AE42" s="69"/>
      <c r="AG42" s="70" t="s">
        <v>169</v>
      </c>
      <c r="AH42" s="70"/>
      <c r="AI42" s="70"/>
      <c r="AJ42" s="70"/>
      <c r="AK42" s="70"/>
      <c r="AL42" s="70"/>
      <c r="AM42" s="13">
        <f>AM41/34</f>
        <v>0.75621781623245443</v>
      </c>
      <c r="AN42" s="13">
        <f t="shared" si="23"/>
        <v>75.62178162324544</v>
      </c>
      <c r="AO42" s="69"/>
      <c r="AQ42" s="70" t="s">
        <v>169</v>
      </c>
      <c r="AR42" s="70"/>
      <c r="AS42" s="70"/>
      <c r="AT42" s="70"/>
      <c r="AU42" s="70"/>
      <c r="AV42" s="70"/>
      <c r="AW42" s="13">
        <f>AW41/34</f>
        <v>0.74296763734451665</v>
      </c>
      <c r="AX42" s="13">
        <f>AX41/34</f>
        <v>74.296763734451659</v>
      </c>
      <c r="AY42" s="69"/>
    </row>
    <row r="43" spans="2:51" x14ac:dyDescent="0.25">
      <c r="B43" s="80" t="s">
        <v>2</v>
      </c>
      <c r="C43" s="82" t="s">
        <v>3</v>
      </c>
      <c r="D43" s="65" t="s">
        <v>167</v>
      </c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75" t="s">
        <v>5</v>
      </c>
      <c r="W43" s="62" t="s">
        <v>173</v>
      </c>
      <c r="X43" s="62"/>
      <c r="Y43" s="25">
        <f>SUM(Y7:Y40)</f>
        <v>1005</v>
      </c>
      <c r="Z43" s="25">
        <f>Y43/34</f>
        <v>29.558823529411764</v>
      </c>
      <c r="AA43" s="25">
        <f>ROUNDUP(Z43,1)</f>
        <v>29.6</v>
      </c>
      <c r="AC43" s="26">
        <f>ROUNDUP(AC42,1)</f>
        <v>0.79999999999999993</v>
      </c>
      <c r="AG43" s="62" t="s">
        <v>173</v>
      </c>
      <c r="AH43" s="62"/>
      <c r="AI43" s="25">
        <f>SUM(AI7:AI40)</f>
        <v>894</v>
      </c>
      <c r="AJ43" s="25">
        <f>AI43/34</f>
        <v>26.294117647058822</v>
      </c>
      <c r="AK43" s="25">
        <f>ROUNDUP(AJ43,1)</f>
        <v>26.3</v>
      </c>
      <c r="AM43" s="25">
        <v>0.8</v>
      </c>
      <c r="AQ43" s="62" t="s">
        <v>173</v>
      </c>
      <c r="AR43" s="62"/>
      <c r="AS43" s="25">
        <f>SUM(AS7:AS40)</f>
        <v>1074</v>
      </c>
      <c r="AT43" s="25">
        <f>AS43/34</f>
        <v>31.588235294117649</v>
      </c>
      <c r="AU43" s="25">
        <f>ROUNDUP(AT43,1)</f>
        <v>31.6</v>
      </c>
      <c r="AW43" s="25">
        <f>ROUNDDOWN(AW42,1)</f>
        <v>0.7</v>
      </c>
    </row>
    <row r="44" spans="2:51" x14ac:dyDescent="0.25">
      <c r="B44" s="81"/>
      <c r="C44" s="81"/>
      <c r="D44" s="5" t="s">
        <v>6</v>
      </c>
      <c r="E44" s="5" t="s">
        <v>7</v>
      </c>
      <c r="F44" s="5" t="s">
        <v>8</v>
      </c>
      <c r="G44" s="5" t="s">
        <v>9</v>
      </c>
      <c r="H44" s="5" t="s">
        <v>10</v>
      </c>
      <c r="I44" s="5" t="s">
        <v>11</v>
      </c>
      <c r="J44" s="5" t="s">
        <v>12</v>
      </c>
      <c r="K44" s="5" t="s">
        <v>13</v>
      </c>
      <c r="L44" s="5" t="s">
        <v>14</v>
      </c>
      <c r="M44" s="5" t="s">
        <v>15</v>
      </c>
      <c r="N44" s="5" t="s">
        <v>16</v>
      </c>
      <c r="O44" s="5" t="s">
        <v>17</v>
      </c>
      <c r="P44" s="10" t="s">
        <v>162</v>
      </c>
      <c r="Q44" s="11" t="s">
        <v>165</v>
      </c>
      <c r="R44" s="11" t="s">
        <v>163</v>
      </c>
      <c r="S44" s="11" t="s">
        <v>164</v>
      </c>
      <c r="T44" s="76"/>
      <c r="W44" s="62" t="s">
        <v>174</v>
      </c>
      <c r="X44" s="62"/>
      <c r="Y44" s="25">
        <f>SUM(Z7:Z40)</f>
        <v>2837</v>
      </c>
      <c r="Z44" s="25">
        <f>Y44/34</f>
        <v>83.441176470588232</v>
      </c>
      <c r="AA44" s="25">
        <f>ROUNDUP(Z44,1)</f>
        <v>83.5</v>
      </c>
      <c r="AG44" s="62" t="s">
        <v>174</v>
      </c>
      <c r="AH44" s="62"/>
      <c r="AI44" s="25">
        <f>SUM(AJ7:AJ40)</f>
        <v>2789</v>
      </c>
      <c r="AJ44" s="25">
        <f>AI44/34</f>
        <v>82.029411764705884</v>
      </c>
      <c r="AK44" s="25">
        <f>ROUNDUP(AJ44,1)</f>
        <v>82.1</v>
      </c>
      <c r="AQ44" s="62" t="s">
        <v>174</v>
      </c>
      <c r="AR44" s="62"/>
      <c r="AS44" s="25">
        <f>SUM(AT7:AT40)</f>
        <v>2805</v>
      </c>
      <c r="AT44" s="25">
        <f>AS44/34</f>
        <v>82.5</v>
      </c>
      <c r="AU44" s="25">
        <f>ROUNDUP(AT44,1)</f>
        <v>82.5</v>
      </c>
    </row>
    <row r="45" spans="2:51" x14ac:dyDescent="0.25">
      <c r="B45" s="4" t="s">
        <v>18</v>
      </c>
      <c r="C45" s="4" t="s">
        <v>96</v>
      </c>
      <c r="D45" s="4">
        <v>4</v>
      </c>
      <c r="E45" s="4">
        <v>4</v>
      </c>
      <c r="F45" s="4">
        <v>2</v>
      </c>
      <c r="G45" s="4">
        <v>5</v>
      </c>
      <c r="H45" s="4">
        <v>4</v>
      </c>
      <c r="I45" s="4">
        <v>4</v>
      </c>
      <c r="J45" s="4">
        <v>8</v>
      </c>
      <c r="K45" s="4">
        <v>5</v>
      </c>
      <c r="L45" s="4">
        <v>3</v>
      </c>
      <c r="M45" s="4">
        <v>4</v>
      </c>
      <c r="N45" s="4">
        <v>8</v>
      </c>
      <c r="O45" s="4">
        <v>6</v>
      </c>
      <c r="P45" s="4">
        <v>3</v>
      </c>
      <c r="Q45" s="4">
        <v>6</v>
      </c>
      <c r="R45" s="4">
        <v>8</v>
      </c>
      <c r="S45" s="4">
        <v>6</v>
      </c>
      <c r="T45" s="4">
        <f>SUM(D45:S45)</f>
        <v>80</v>
      </c>
    </row>
    <row r="46" spans="2:51" x14ac:dyDescent="0.25">
      <c r="B46" s="4" t="s">
        <v>19</v>
      </c>
      <c r="C46" s="4" t="s">
        <v>97</v>
      </c>
      <c r="D46" s="4">
        <v>2</v>
      </c>
      <c r="E46" s="4">
        <v>6</v>
      </c>
      <c r="F46" s="4">
        <v>8</v>
      </c>
      <c r="G46" s="4">
        <v>6</v>
      </c>
      <c r="H46" s="4">
        <v>4</v>
      </c>
      <c r="I46" s="4">
        <v>6</v>
      </c>
      <c r="J46" s="4">
        <v>8</v>
      </c>
      <c r="K46" s="4">
        <v>6</v>
      </c>
      <c r="L46" s="4">
        <v>3</v>
      </c>
      <c r="M46" s="4">
        <v>6</v>
      </c>
      <c r="N46" s="4">
        <v>8</v>
      </c>
      <c r="O46" s="4">
        <v>6</v>
      </c>
      <c r="P46" s="4">
        <v>2</v>
      </c>
      <c r="Q46" s="4">
        <v>6</v>
      </c>
      <c r="R46" s="4">
        <v>8</v>
      </c>
      <c r="S46" s="4">
        <v>6</v>
      </c>
      <c r="T46" s="4">
        <f t="shared" ref="T46:T79" si="24">SUM(D46:S46)</f>
        <v>91</v>
      </c>
    </row>
    <row r="47" spans="2:51" x14ac:dyDescent="0.25">
      <c r="B47" s="4" t="s">
        <v>20</v>
      </c>
      <c r="C47" s="4" t="s">
        <v>96</v>
      </c>
      <c r="D47" s="4">
        <v>4</v>
      </c>
      <c r="E47" s="4">
        <v>4</v>
      </c>
      <c r="F47" s="4">
        <v>6</v>
      </c>
      <c r="G47" s="4">
        <v>6</v>
      </c>
      <c r="H47" s="4">
        <v>4</v>
      </c>
      <c r="I47" s="4">
        <v>4</v>
      </c>
      <c r="J47" s="4">
        <v>4</v>
      </c>
      <c r="K47" s="4">
        <v>6</v>
      </c>
      <c r="L47" s="4">
        <v>4</v>
      </c>
      <c r="M47" s="4">
        <v>6</v>
      </c>
      <c r="N47" s="4">
        <v>8</v>
      </c>
      <c r="O47" s="4">
        <v>6</v>
      </c>
      <c r="P47" s="4">
        <v>4</v>
      </c>
      <c r="Q47" s="4">
        <v>6</v>
      </c>
      <c r="R47" s="4">
        <v>8</v>
      </c>
      <c r="S47" s="4">
        <v>5</v>
      </c>
      <c r="T47" s="4">
        <f t="shared" si="24"/>
        <v>85</v>
      </c>
      <c r="V47" s="92" t="s">
        <v>184</v>
      </c>
      <c r="W47" s="93"/>
      <c r="X47" s="94"/>
      <c r="Y47" s="86" t="s">
        <v>175</v>
      </c>
      <c r="Z47" s="98"/>
      <c r="AA47" s="98"/>
      <c r="AB47" s="87"/>
      <c r="AC47" s="90" t="s">
        <v>185</v>
      </c>
      <c r="AD47" s="101" t="s">
        <v>186</v>
      </c>
      <c r="AE47" s="107" t="s">
        <v>178</v>
      </c>
      <c r="AF47" s="101" t="s">
        <v>168</v>
      </c>
    </row>
    <row r="48" spans="2:51" x14ac:dyDescent="0.25">
      <c r="B48" s="4" t="s">
        <v>21</v>
      </c>
      <c r="C48" s="4" t="s">
        <v>98</v>
      </c>
      <c r="D48" s="4">
        <v>1</v>
      </c>
      <c r="E48" s="4">
        <v>6</v>
      </c>
      <c r="F48" s="4">
        <v>8</v>
      </c>
      <c r="G48" s="4">
        <v>6</v>
      </c>
      <c r="H48" s="4">
        <v>4</v>
      </c>
      <c r="I48" s="4">
        <v>4</v>
      </c>
      <c r="J48" s="4">
        <v>8</v>
      </c>
      <c r="K48" s="4">
        <v>6</v>
      </c>
      <c r="L48" s="4">
        <v>3</v>
      </c>
      <c r="M48" s="4">
        <v>6</v>
      </c>
      <c r="N48" s="4">
        <v>8</v>
      </c>
      <c r="O48" s="4">
        <v>6</v>
      </c>
      <c r="P48" s="4">
        <v>3</v>
      </c>
      <c r="Q48" s="4">
        <v>4</v>
      </c>
      <c r="R48" s="4">
        <v>8</v>
      </c>
      <c r="S48" s="4">
        <v>6</v>
      </c>
      <c r="T48" s="4">
        <f t="shared" si="24"/>
        <v>87</v>
      </c>
      <c r="V48" s="95"/>
      <c r="W48" s="96"/>
      <c r="X48" s="97"/>
      <c r="Y48" s="17" t="s">
        <v>176</v>
      </c>
      <c r="Z48" s="14" t="s">
        <v>187</v>
      </c>
      <c r="AA48" s="19" t="s">
        <v>177</v>
      </c>
      <c r="AB48" s="20" t="s">
        <v>188</v>
      </c>
      <c r="AC48" s="91"/>
      <c r="AD48" s="91"/>
      <c r="AE48" s="107"/>
      <c r="AF48" s="91"/>
    </row>
    <row r="49" spans="2:33" x14ac:dyDescent="0.25">
      <c r="B49" s="4" t="s">
        <v>22</v>
      </c>
      <c r="C49" s="4" t="s">
        <v>99</v>
      </c>
      <c r="D49" s="4">
        <v>4</v>
      </c>
      <c r="E49" s="4">
        <v>6</v>
      </c>
      <c r="F49" s="4">
        <v>8</v>
      </c>
      <c r="G49" s="4">
        <v>5</v>
      </c>
      <c r="H49" s="4">
        <v>4</v>
      </c>
      <c r="I49" s="4">
        <v>6</v>
      </c>
      <c r="J49" s="4">
        <v>6</v>
      </c>
      <c r="K49" s="4">
        <v>5</v>
      </c>
      <c r="L49" s="4">
        <v>3</v>
      </c>
      <c r="M49" s="4">
        <v>6</v>
      </c>
      <c r="N49" s="4">
        <v>8</v>
      </c>
      <c r="O49" s="4">
        <v>5</v>
      </c>
      <c r="P49" s="4">
        <v>3</v>
      </c>
      <c r="Q49" s="4">
        <v>6</v>
      </c>
      <c r="R49" s="4">
        <v>8</v>
      </c>
      <c r="S49" s="4">
        <v>6</v>
      </c>
      <c r="T49" s="4">
        <f t="shared" si="24"/>
        <v>89</v>
      </c>
      <c r="V49" s="89" t="s">
        <v>179</v>
      </c>
      <c r="W49" s="89"/>
      <c r="X49" s="89"/>
      <c r="Y49" s="4">
        <f>SUM(D40,H40,L40,P40)/34/4</f>
        <v>2.3382352941176472</v>
      </c>
      <c r="Z49" s="4">
        <f>ROUNDUP(Y49,1)</f>
        <v>2.4</v>
      </c>
      <c r="AA49" s="4">
        <f>SUM(D79,H79,L79,P79)/34/4</f>
        <v>3.5514705882352939</v>
      </c>
      <c r="AB49" s="4">
        <f>ROUNDUP(AA49,1)</f>
        <v>3.6</v>
      </c>
      <c r="AC49" s="4">
        <f>AB49-Z49</f>
        <v>1.2000000000000002</v>
      </c>
      <c r="AD49" s="4">
        <f>4-Z49</f>
        <v>1.6</v>
      </c>
      <c r="AE49" s="4">
        <f>AC49/AD49</f>
        <v>0.75000000000000011</v>
      </c>
      <c r="AF49" s="4" t="s">
        <v>171</v>
      </c>
      <c r="AG49" s="25">
        <v>0.8</v>
      </c>
    </row>
    <row r="50" spans="2:33" x14ac:dyDescent="0.25">
      <c r="B50" s="4" t="s">
        <v>23</v>
      </c>
      <c r="C50" s="4" t="s">
        <v>100</v>
      </c>
      <c r="D50" s="4">
        <v>1</v>
      </c>
      <c r="E50" s="4">
        <v>6</v>
      </c>
      <c r="F50" s="4">
        <v>8</v>
      </c>
      <c r="G50" s="4">
        <v>5</v>
      </c>
      <c r="H50" s="4">
        <v>4</v>
      </c>
      <c r="I50" s="4">
        <v>6</v>
      </c>
      <c r="J50" s="4">
        <v>8</v>
      </c>
      <c r="K50" s="4">
        <v>6</v>
      </c>
      <c r="L50" s="4">
        <v>4</v>
      </c>
      <c r="M50" s="4">
        <v>4</v>
      </c>
      <c r="N50" s="4">
        <v>8</v>
      </c>
      <c r="O50" s="4">
        <v>6</v>
      </c>
      <c r="P50" s="4">
        <v>4</v>
      </c>
      <c r="Q50" s="4">
        <v>4</v>
      </c>
      <c r="R50" s="4">
        <v>8</v>
      </c>
      <c r="S50" s="4">
        <v>6</v>
      </c>
      <c r="T50" s="4">
        <f t="shared" si="24"/>
        <v>88</v>
      </c>
      <c r="V50" s="89" t="s">
        <v>180</v>
      </c>
      <c r="W50" s="89"/>
      <c r="X50" s="89"/>
      <c r="Y50" s="4">
        <f>SUM(E40,I40,M40,Q40)/34/4</f>
        <v>1.0661764705882353</v>
      </c>
      <c r="Z50" s="4">
        <f>ROUNDUP(Y50,1)</f>
        <v>1.1000000000000001</v>
      </c>
      <c r="AA50" s="4">
        <f>SUM(E79,I79,M79,Q79)/34/4</f>
        <v>5.1764705882352944</v>
      </c>
      <c r="AB50" s="4">
        <f>ROUNDUP(AA50,1)</f>
        <v>5.1999999999999993</v>
      </c>
      <c r="AC50" s="4">
        <f t="shared" ref="AC50:AC52" si="25">AB50-Z50</f>
        <v>4.0999999999999996</v>
      </c>
      <c r="AD50" s="4">
        <f>6-Z50</f>
        <v>4.9000000000000004</v>
      </c>
      <c r="AE50" s="4">
        <f t="shared" ref="AE50:AE52" si="26">AC50/AD50</f>
        <v>0.83673469387755084</v>
      </c>
      <c r="AF50" s="4" t="s">
        <v>171</v>
      </c>
      <c r="AG50" s="25">
        <v>0.8</v>
      </c>
    </row>
    <row r="51" spans="2:33" x14ac:dyDescent="0.25">
      <c r="B51" s="4" t="s">
        <v>24</v>
      </c>
      <c r="C51" s="4" t="s">
        <v>101</v>
      </c>
      <c r="D51" s="4">
        <v>4</v>
      </c>
      <c r="E51" s="4">
        <v>4</v>
      </c>
      <c r="F51" s="4">
        <v>8</v>
      </c>
      <c r="G51" s="4">
        <v>4</v>
      </c>
      <c r="H51" s="4">
        <v>4</v>
      </c>
      <c r="I51" s="4">
        <v>4</v>
      </c>
      <c r="J51" s="4">
        <v>8</v>
      </c>
      <c r="K51" s="4">
        <v>5</v>
      </c>
      <c r="L51" s="4">
        <v>3</v>
      </c>
      <c r="M51" s="4">
        <v>4</v>
      </c>
      <c r="N51" s="4">
        <v>4</v>
      </c>
      <c r="O51" s="4">
        <v>6</v>
      </c>
      <c r="P51" s="4">
        <v>3</v>
      </c>
      <c r="Q51" s="4">
        <v>6</v>
      </c>
      <c r="R51" s="4">
        <v>8</v>
      </c>
      <c r="S51" s="4">
        <v>5</v>
      </c>
      <c r="T51" s="4">
        <f t="shared" si="24"/>
        <v>80</v>
      </c>
      <c r="V51" s="89" t="s">
        <v>181</v>
      </c>
      <c r="W51" s="89"/>
      <c r="X51" s="89"/>
      <c r="Y51" s="4">
        <f>SUM(F40,J40,N40,R40)/34/4</f>
        <v>2.2573529411764706</v>
      </c>
      <c r="Z51" s="4">
        <f>ROUNDUP(Y51,1)</f>
        <v>2.3000000000000003</v>
      </c>
      <c r="AA51" s="4">
        <f>SUM(F79,J79,N79,R79)/34/4</f>
        <v>6.8529411764705879</v>
      </c>
      <c r="AB51" s="4">
        <f>ROUNDDOWN(AA51,1)</f>
        <v>6.8</v>
      </c>
      <c r="AC51" s="4">
        <f t="shared" si="25"/>
        <v>4.5</v>
      </c>
      <c r="AD51" s="4">
        <f>8-Z51</f>
        <v>5.6999999999999993</v>
      </c>
      <c r="AE51" s="4">
        <f t="shared" si="26"/>
        <v>0.78947368421052644</v>
      </c>
      <c r="AF51" s="4" t="s">
        <v>171</v>
      </c>
      <c r="AG51" s="25">
        <v>0.8</v>
      </c>
    </row>
    <row r="52" spans="2:33" x14ac:dyDescent="0.25">
      <c r="B52" s="4" t="s">
        <v>25</v>
      </c>
      <c r="C52" s="4" t="s">
        <v>102</v>
      </c>
      <c r="D52" s="4">
        <v>4</v>
      </c>
      <c r="E52" s="4">
        <v>4</v>
      </c>
      <c r="F52" s="4">
        <v>8</v>
      </c>
      <c r="G52" s="4">
        <v>5</v>
      </c>
      <c r="H52" s="4">
        <v>4</v>
      </c>
      <c r="I52" s="4">
        <v>4</v>
      </c>
      <c r="J52" s="4">
        <v>8</v>
      </c>
      <c r="K52" s="4">
        <v>5</v>
      </c>
      <c r="L52" s="4">
        <v>4</v>
      </c>
      <c r="M52" s="4">
        <v>6</v>
      </c>
      <c r="N52" s="4">
        <v>8</v>
      </c>
      <c r="O52" s="4">
        <v>6</v>
      </c>
      <c r="P52" s="4">
        <v>4</v>
      </c>
      <c r="Q52" s="4">
        <v>6</v>
      </c>
      <c r="R52" s="4">
        <v>8</v>
      </c>
      <c r="S52" s="4">
        <v>6</v>
      </c>
      <c r="T52" s="4">
        <f t="shared" si="24"/>
        <v>90</v>
      </c>
      <c r="V52" s="89" t="s">
        <v>182</v>
      </c>
      <c r="W52" s="89"/>
      <c r="X52" s="89"/>
      <c r="Y52" s="4">
        <f>SUM(G40,K40,O40,S40)/34/4</f>
        <v>1.7279411764705883</v>
      </c>
      <c r="Z52" s="4">
        <f>ROUNDUP(Y52,1)</f>
        <v>1.8</v>
      </c>
      <c r="AA52" s="4">
        <f>SUM(G79,K79,O79,S79)/34/4</f>
        <v>5.2794117647058822</v>
      </c>
      <c r="AB52" s="4">
        <f>ROUNDUP(AA52,1)</f>
        <v>5.3</v>
      </c>
      <c r="AC52" s="4">
        <f t="shared" si="25"/>
        <v>3.5</v>
      </c>
      <c r="AD52" s="4">
        <f>7-Z52</f>
        <v>5.2</v>
      </c>
      <c r="AE52" s="4">
        <f t="shared" si="26"/>
        <v>0.67307692307692302</v>
      </c>
      <c r="AF52" s="4" t="s">
        <v>171</v>
      </c>
      <c r="AG52" s="25">
        <v>0.7</v>
      </c>
    </row>
    <row r="53" spans="2:33" x14ac:dyDescent="0.25">
      <c r="B53" s="4" t="s">
        <v>26</v>
      </c>
      <c r="C53" s="4" t="s">
        <v>103</v>
      </c>
      <c r="D53" s="4">
        <v>4</v>
      </c>
      <c r="E53" s="4">
        <v>6</v>
      </c>
      <c r="F53" s="4">
        <v>8</v>
      </c>
      <c r="G53" s="4">
        <v>6</v>
      </c>
      <c r="H53" s="4">
        <v>4</v>
      </c>
      <c r="I53" s="4">
        <v>6</v>
      </c>
      <c r="J53" s="4">
        <v>8</v>
      </c>
      <c r="K53" s="4">
        <v>6</v>
      </c>
      <c r="L53" s="4">
        <v>4</v>
      </c>
      <c r="M53" s="4">
        <v>6</v>
      </c>
      <c r="N53" s="4">
        <v>8</v>
      </c>
      <c r="O53" s="4">
        <v>6</v>
      </c>
      <c r="P53" s="4">
        <v>3</v>
      </c>
      <c r="Q53" s="4">
        <v>6</v>
      </c>
      <c r="R53" s="4">
        <v>8</v>
      </c>
      <c r="S53" s="4">
        <v>6</v>
      </c>
      <c r="T53" s="4">
        <f t="shared" si="24"/>
        <v>95</v>
      </c>
    </row>
    <row r="54" spans="2:33" x14ac:dyDescent="0.25">
      <c r="B54" s="4" t="s">
        <v>27</v>
      </c>
      <c r="C54" s="4" t="s">
        <v>104</v>
      </c>
      <c r="D54" s="4">
        <v>3</v>
      </c>
      <c r="E54" s="4">
        <v>3</v>
      </c>
      <c r="F54" s="4">
        <v>6</v>
      </c>
      <c r="G54" s="4">
        <v>6</v>
      </c>
      <c r="H54" s="4">
        <v>3</v>
      </c>
      <c r="I54" s="4">
        <v>6</v>
      </c>
      <c r="J54" s="4">
        <v>6</v>
      </c>
      <c r="K54" s="4">
        <v>5</v>
      </c>
      <c r="L54" s="4">
        <v>1</v>
      </c>
      <c r="M54" s="4">
        <v>6</v>
      </c>
      <c r="N54" s="4">
        <v>6</v>
      </c>
      <c r="O54" s="4">
        <v>6</v>
      </c>
      <c r="P54" s="4">
        <v>2</v>
      </c>
      <c r="Q54" s="4">
        <v>6</v>
      </c>
      <c r="R54" s="4">
        <v>8</v>
      </c>
      <c r="S54" s="4">
        <v>6</v>
      </c>
      <c r="T54" s="4">
        <f t="shared" si="24"/>
        <v>79</v>
      </c>
    </row>
    <row r="55" spans="2:33" x14ac:dyDescent="0.25">
      <c r="B55" s="4" t="s">
        <v>28</v>
      </c>
      <c r="C55" s="4" t="s">
        <v>105</v>
      </c>
      <c r="D55" s="4">
        <v>4</v>
      </c>
      <c r="E55" s="4">
        <v>4</v>
      </c>
      <c r="F55" s="4">
        <v>8</v>
      </c>
      <c r="G55" s="4">
        <v>5</v>
      </c>
      <c r="H55" s="4">
        <v>3</v>
      </c>
      <c r="I55" s="4">
        <v>4</v>
      </c>
      <c r="J55" s="4">
        <v>8</v>
      </c>
      <c r="K55" s="4">
        <v>5</v>
      </c>
      <c r="L55" s="4">
        <v>4</v>
      </c>
      <c r="M55" s="4">
        <v>4</v>
      </c>
      <c r="N55" s="4">
        <v>8</v>
      </c>
      <c r="O55" s="4">
        <v>6</v>
      </c>
      <c r="P55" s="4">
        <v>3</v>
      </c>
      <c r="Q55" s="4">
        <v>4</v>
      </c>
      <c r="R55" s="4">
        <v>8</v>
      </c>
      <c r="S55" s="4">
        <v>5</v>
      </c>
      <c r="T55" s="4">
        <f t="shared" si="24"/>
        <v>83</v>
      </c>
      <c r="V55" s="92" t="s">
        <v>184</v>
      </c>
      <c r="W55" s="93"/>
      <c r="X55" s="94"/>
      <c r="Y55" s="86" t="s">
        <v>175</v>
      </c>
      <c r="Z55" s="98"/>
      <c r="AA55" s="98"/>
      <c r="AB55" s="87"/>
      <c r="AC55" s="90" t="s">
        <v>185</v>
      </c>
      <c r="AD55" s="101" t="s">
        <v>186</v>
      </c>
      <c r="AE55" s="107" t="s">
        <v>178</v>
      </c>
      <c r="AF55" s="101" t="s">
        <v>168</v>
      </c>
    </row>
    <row r="56" spans="2:33" x14ac:dyDescent="0.25">
      <c r="B56" s="4" t="s">
        <v>29</v>
      </c>
      <c r="C56" s="4" t="s">
        <v>106</v>
      </c>
      <c r="D56" s="4">
        <v>4</v>
      </c>
      <c r="E56" s="4">
        <v>6</v>
      </c>
      <c r="F56" s="4">
        <v>2</v>
      </c>
      <c r="G56" s="4">
        <v>6</v>
      </c>
      <c r="H56" s="4">
        <v>4</v>
      </c>
      <c r="I56" s="4">
        <v>6</v>
      </c>
      <c r="J56" s="4">
        <v>4</v>
      </c>
      <c r="K56" s="4">
        <v>6</v>
      </c>
      <c r="L56" s="4">
        <v>4</v>
      </c>
      <c r="M56" s="4">
        <v>6</v>
      </c>
      <c r="N56" s="4">
        <v>2</v>
      </c>
      <c r="O56" s="4">
        <v>6</v>
      </c>
      <c r="P56" s="4">
        <v>4</v>
      </c>
      <c r="Q56" s="4">
        <v>6</v>
      </c>
      <c r="R56" s="4">
        <v>2</v>
      </c>
      <c r="S56" s="4">
        <v>6</v>
      </c>
      <c r="T56" s="4">
        <f t="shared" si="24"/>
        <v>74</v>
      </c>
      <c r="V56" s="95"/>
      <c r="W56" s="96"/>
      <c r="X56" s="97"/>
      <c r="Y56" s="17" t="s">
        <v>176</v>
      </c>
      <c r="Z56" s="14" t="s">
        <v>187</v>
      </c>
      <c r="AA56" s="19" t="s">
        <v>177</v>
      </c>
      <c r="AB56" s="20" t="s">
        <v>188</v>
      </c>
      <c r="AC56" s="91"/>
      <c r="AD56" s="91"/>
      <c r="AE56" s="107"/>
      <c r="AF56" s="91"/>
    </row>
    <row r="57" spans="2:33" x14ac:dyDescent="0.25">
      <c r="B57" s="4" t="s">
        <v>30</v>
      </c>
      <c r="C57" s="4" t="s">
        <v>107</v>
      </c>
      <c r="D57" s="4">
        <v>3</v>
      </c>
      <c r="E57" s="4">
        <v>4</v>
      </c>
      <c r="F57" s="4">
        <v>2</v>
      </c>
      <c r="G57" s="4">
        <v>6</v>
      </c>
      <c r="H57" s="4">
        <v>3</v>
      </c>
      <c r="I57" s="4">
        <v>4</v>
      </c>
      <c r="J57" s="4">
        <v>8</v>
      </c>
      <c r="K57" s="4">
        <v>4</v>
      </c>
      <c r="L57" s="4">
        <v>3</v>
      </c>
      <c r="M57" s="4">
        <v>6</v>
      </c>
      <c r="N57" s="4">
        <v>8</v>
      </c>
      <c r="O57" s="4">
        <v>6</v>
      </c>
      <c r="P57" s="4">
        <v>3</v>
      </c>
      <c r="Q57" s="4">
        <v>6</v>
      </c>
      <c r="R57" s="4">
        <v>8</v>
      </c>
      <c r="S57" s="4">
        <v>6</v>
      </c>
      <c r="T57" s="4">
        <f t="shared" si="24"/>
        <v>80</v>
      </c>
      <c r="V57" s="89" t="s">
        <v>179</v>
      </c>
      <c r="W57" s="89"/>
      <c r="X57" s="89"/>
      <c r="Y57" s="4">
        <f>SUM(D118,H118,L118,P118)/34/4</f>
        <v>1.8088235294117647</v>
      </c>
      <c r="Z57" s="4">
        <f>ROUNDUP(Y57,1)</f>
        <v>1.9000000000000001</v>
      </c>
      <c r="AA57" s="4">
        <f>SUM(D157,H157,L157,P157)/34/4</f>
        <v>3.5</v>
      </c>
      <c r="AB57" s="4">
        <f>ROUNDDOWN(AA57,1)</f>
        <v>3.5</v>
      </c>
      <c r="AC57" s="4">
        <f>AB57-Z57</f>
        <v>1.5999999999999999</v>
      </c>
      <c r="AD57" s="4">
        <f>4-Z57</f>
        <v>2.0999999999999996</v>
      </c>
      <c r="AE57" s="16">
        <f>AC57/AD57</f>
        <v>0.76190476190476197</v>
      </c>
      <c r="AF57" s="21" t="s">
        <v>171</v>
      </c>
      <c r="AG57" s="25">
        <f>ROUNDUP(AE57,1)</f>
        <v>0.79999999999999993</v>
      </c>
    </row>
    <row r="58" spans="2:33" x14ac:dyDescent="0.25">
      <c r="B58" s="4" t="s">
        <v>31</v>
      </c>
      <c r="C58" s="4" t="s">
        <v>108</v>
      </c>
      <c r="D58" s="4">
        <v>4</v>
      </c>
      <c r="E58" s="4">
        <v>6</v>
      </c>
      <c r="F58" s="4">
        <v>8</v>
      </c>
      <c r="G58" s="4">
        <v>6</v>
      </c>
      <c r="H58" s="4">
        <v>4</v>
      </c>
      <c r="I58" s="4">
        <v>6</v>
      </c>
      <c r="J58" s="4">
        <v>8</v>
      </c>
      <c r="K58" s="4">
        <v>6</v>
      </c>
      <c r="L58" s="4">
        <v>4</v>
      </c>
      <c r="M58" s="4">
        <v>6</v>
      </c>
      <c r="N58" s="4">
        <v>8</v>
      </c>
      <c r="O58" s="4">
        <v>6</v>
      </c>
      <c r="P58" s="4">
        <v>4</v>
      </c>
      <c r="Q58" s="4">
        <v>6</v>
      </c>
      <c r="R58" s="4">
        <v>8</v>
      </c>
      <c r="S58" s="4">
        <v>6</v>
      </c>
      <c r="T58" s="4">
        <f t="shared" si="24"/>
        <v>96</v>
      </c>
      <c r="V58" s="89" t="s">
        <v>180</v>
      </c>
      <c r="W58" s="89"/>
      <c r="X58" s="89"/>
      <c r="Y58" s="4">
        <f>SUM(E118,I118,M118,Q118)/34/4</f>
        <v>0.93382352941176472</v>
      </c>
      <c r="Z58" s="4">
        <f>ROUNDDOWN(Y58,1)</f>
        <v>0.9</v>
      </c>
      <c r="AA58" s="4">
        <f>SUM(E157,I157,M157,Q157)/34/4</f>
        <v>5.4191176470588234</v>
      </c>
      <c r="AB58" s="4">
        <f>ROUNDUP(AA58,1)</f>
        <v>5.5</v>
      </c>
      <c r="AC58" s="4">
        <f t="shared" ref="AC58:AC60" si="27">AB58-Z58</f>
        <v>4.5999999999999996</v>
      </c>
      <c r="AD58" s="4">
        <f>6-Z58</f>
        <v>5.0999999999999996</v>
      </c>
      <c r="AE58" s="16">
        <f t="shared" ref="AE58:AE60" si="28">AC58/AD58</f>
        <v>0.90196078431372551</v>
      </c>
      <c r="AF58" s="21" t="s">
        <v>171</v>
      </c>
      <c r="AG58" s="25">
        <f>ROUNDDOWN(AE58,1)</f>
        <v>0.9</v>
      </c>
    </row>
    <row r="59" spans="2:33" x14ac:dyDescent="0.25">
      <c r="B59" s="4" t="s">
        <v>32</v>
      </c>
      <c r="C59" s="4" t="s">
        <v>109</v>
      </c>
      <c r="D59" s="4">
        <v>4</v>
      </c>
      <c r="E59" s="4">
        <v>4</v>
      </c>
      <c r="F59" s="4">
        <v>8</v>
      </c>
      <c r="G59" s="4">
        <v>5</v>
      </c>
      <c r="H59" s="4">
        <v>4</v>
      </c>
      <c r="I59" s="4">
        <v>4</v>
      </c>
      <c r="J59" s="4">
        <v>8</v>
      </c>
      <c r="K59" s="4">
        <v>6</v>
      </c>
      <c r="L59" s="4">
        <v>4</v>
      </c>
      <c r="M59" s="4">
        <v>4</v>
      </c>
      <c r="N59" s="4">
        <v>8</v>
      </c>
      <c r="O59" s="4">
        <v>6</v>
      </c>
      <c r="P59" s="4">
        <v>2</v>
      </c>
      <c r="Q59" s="4">
        <v>6</v>
      </c>
      <c r="R59" s="4">
        <v>8</v>
      </c>
      <c r="S59" s="4">
        <v>5</v>
      </c>
      <c r="T59" s="4">
        <f t="shared" si="24"/>
        <v>86</v>
      </c>
      <c r="V59" s="89" t="s">
        <v>181</v>
      </c>
      <c r="W59" s="89"/>
      <c r="X59" s="89"/>
      <c r="Y59" s="4">
        <f>SUM(F118,J118,N118,R118)/34/4</f>
        <v>1.3088235294117647</v>
      </c>
      <c r="Z59" s="4">
        <f>ROUNDUP(Y59,1)</f>
        <v>1.4000000000000001</v>
      </c>
      <c r="AA59" s="4">
        <f>SUM(F157,J157,N157,R157)/34/4</f>
        <v>6.4485294117647056</v>
      </c>
      <c r="AB59" s="4">
        <f>ROUNDUP(AA59,1)</f>
        <v>6.5</v>
      </c>
      <c r="AC59" s="4">
        <f t="shared" si="27"/>
        <v>5.0999999999999996</v>
      </c>
      <c r="AD59" s="4">
        <f>8-Z59</f>
        <v>6.6</v>
      </c>
      <c r="AE59" s="16">
        <f t="shared" si="28"/>
        <v>0.77272727272727271</v>
      </c>
      <c r="AF59" s="21" t="s">
        <v>171</v>
      </c>
      <c r="AG59" s="25">
        <v>0.8</v>
      </c>
    </row>
    <row r="60" spans="2:33" x14ac:dyDescent="0.25">
      <c r="B60" s="4" t="s">
        <v>33</v>
      </c>
      <c r="C60" s="4" t="s">
        <v>110</v>
      </c>
      <c r="D60" s="4">
        <v>4</v>
      </c>
      <c r="E60" s="4">
        <v>6</v>
      </c>
      <c r="F60" s="4">
        <v>2</v>
      </c>
      <c r="G60" s="4">
        <v>4</v>
      </c>
      <c r="H60" s="4">
        <v>3</v>
      </c>
      <c r="I60" s="4">
        <v>6</v>
      </c>
      <c r="J60" s="4">
        <v>2</v>
      </c>
      <c r="K60" s="4">
        <v>4</v>
      </c>
      <c r="L60" s="4">
        <v>1</v>
      </c>
      <c r="M60" s="4">
        <v>6</v>
      </c>
      <c r="N60" s="4">
        <v>6</v>
      </c>
      <c r="O60" s="4">
        <v>5</v>
      </c>
      <c r="P60" s="4">
        <v>4</v>
      </c>
      <c r="Q60" s="4">
        <v>6</v>
      </c>
      <c r="R60" s="4">
        <v>8</v>
      </c>
      <c r="S60" s="4">
        <v>6</v>
      </c>
      <c r="T60" s="4">
        <f t="shared" si="24"/>
        <v>73</v>
      </c>
      <c r="V60" s="89" t="s">
        <v>182</v>
      </c>
      <c r="W60" s="89"/>
      <c r="X60" s="89"/>
      <c r="Y60" s="4">
        <f>SUM(G118,K118,O118,S118)/34/4</f>
        <v>2.5220588235294117</v>
      </c>
      <c r="Z60" s="4">
        <f>ROUNDDOWN(Y60,1)</f>
        <v>2.5</v>
      </c>
      <c r="AA60" s="4">
        <f>SUM(G157,K157,O157,S157)/34/4</f>
        <v>5.1470588235294121</v>
      </c>
      <c r="AB60" s="4">
        <f>ROUNDUP(AA60,1)</f>
        <v>5.1999999999999993</v>
      </c>
      <c r="AC60" s="4">
        <f t="shared" si="27"/>
        <v>2.6999999999999993</v>
      </c>
      <c r="AD60" s="4">
        <f>7-Z60</f>
        <v>4.5</v>
      </c>
      <c r="AE60" s="16">
        <f t="shared" si="28"/>
        <v>0.59999999999999987</v>
      </c>
      <c r="AF60" s="21" t="s">
        <v>172</v>
      </c>
      <c r="AG60" s="25">
        <v>0.6</v>
      </c>
    </row>
    <row r="61" spans="2:33" x14ac:dyDescent="0.25">
      <c r="B61" s="4" t="s">
        <v>34</v>
      </c>
      <c r="C61" s="4" t="s">
        <v>111</v>
      </c>
      <c r="D61" s="4">
        <v>4</v>
      </c>
      <c r="E61" s="4">
        <v>4</v>
      </c>
      <c r="F61" s="4">
        <v>8</v>
      </c>
      <c r="G61" s="4">
        <v>5</v>
      </c>
      <c r="H61" s="4">
        <v>4</v>
      </c>
      <c r="I61" s="4">
        <v>4</v>
      </c>
      <c r="J61" s="4">
        <v>8</v>
      </c>
      <c r="K61" s="4">
        <v>5</v>
      </c>
      <c r="L61" s="4">
        <v>3</v>
      </c>
      <c r="M61" s="4">
        <v>4</v>
      </c>
      <c r="N61" s="4">
        <v>8</v>
      </c>
      <c r="O61" s="4">
        <v>5</v>
      </c>
      <c r="P61" s="4">
        <v>4</v>
      </c>
      <c r="Q61" s="4">
        <v>4</v>
      </c>
      <c r="R61" s="4">
        <v>8</v>
      </c>
      <c r="S61" s="4">
        <v>5</v>
      </c>
      <c r="T61" s="4">
        <f>SUM(D61:S61)</f>
        <v>83</v>
      </c>
      <c r="AG61" s="1"/>
    </row>
    <row r="62" spans="2:33" x14ac:dyDescent="0.25">
      <c r="B62" s="4" t="s">
        <v>35</v>
      </c>
      <c r="C62" s="4" t="s">
        <v>110</v>
      </c>
      <c r="D62" s="4">
        <v>4</v>
      </c>
      <c r="E62" s="4">
        <v>6</v>
      </c>
      <c r="F62" s="4">
        <v>8</v>
      </c>
      <c r="G62" s="4">
        <v>6</v>
      </c>
      <c r="H62" s="4">
        <v>4</v>
      </c>
      <c r="I62" s="4">
        <v>4</v>
      </c>
      <c r="J62" s="4">
        <v>4</v>
      </c>
      <c r="K62" s="4">
        <v>5</v>
      </c>
      <c r="L62" s="4">
        <v>8</v>
      </c>
      <c r="M62" s="4">
        <v>4</v>
      </c>
      <c r="N62" s="4">
        <v>8</v>
      </c>
      <c r="O62" s="4">
        <v>6</v>
      </c>
      <c r="P62" s="4">
        <v>4</v>
      </c>
      <c r="Q62" s="4">
        <v>4</v>
      </c>
      <c r="R62" s="4">
        <v>6</v>
      </c>
      <c r="S62" s="4">
        <v>6</v>
      </c>
      <c r="T62" s="4">
        <f t="shared" si="24"/>
        <v>87</v>
      </c>
      <c r="AG62" s="1"/>
    </row>
    <row r="63" spans="2:33" x14ac:dyDescent="0.25">
      <c r="B63" s="4" t="s">
        <v>36</v>
      </c>
      <c r="C63" s="4" t="s">
        <v>112</v>
      </c>
      <c r="D63" s="4">
        <v>4</v>
      </c>
      <c r="E63" s="4">
        <v>4</v>
      </c>
      <c r="F63" s="4">
        <v>8</v>
      </c>
      <c r="G63" s="4">
        <v>5</v>
      </c>
      <c r="H63" s="4">
        <v>4</v>
      </c>
      <c r="I63" s="4">
        <v>6</v>
      </c>
      <c r="J63" s="4">
        <v>8</v>
      </c>
      <c r="K63" s="4">
        <v>6</v>
      </c>
      <c r="L63" s="4">
        <v>3</v>
      </c>
      <c r="M63" s="4">
        <v>6</v>
      </c>
      <c r="N63" s="4">
        <v>8</v>
      </c>
      <c r="O63" s="4">
        <v>6</v>
      </c>
      <c r="P63" s="4">
        <v>3</v>
      </c>
      <c r="Q63" s="4">
        <v>6</v>
      </c>
      <c r="R63" s="4">
        <v>8</v>
      </c>
      <c r="S63" s="4">
        <v>5</v>
      </c>
      <c r="T63" s="4">
        <f t="shared" si="24"/>
        <v>90</v>
      </c>
      <c r="V63" s="92" t="s">
        <v>184</v>
      </c>
      <c r="W63" s="93"/>
      <c r="X63" s="94"/>
      <c r="Y63" s="86" t="s">
        <v>175</v>
      </c>
      <c r="Z63" s="98"/>
      <c r="AA63" s="98"/>
      <c r="AB63" s="87"/>
      <c r="AC63" s="90" t="s">
        <v>185</v>
      </c>
      <c r="AD63" s="101" t="s">
        <v>186</v>
      </c>
      <c r="AE63" s="107" t="s">
        <v>178</v>
      </c>
      <c r="AF63" s="101" t="s">
        <v>168</v>
      </c>
      <c r="AG63" s="1"/>
    </row>
    <row r="64" spans="2:33" x14ac:dyDescent="0.25">
      <c r="B64" s="4" t="s">
        <v>37</v>
      </c>
      <c r="C64" s="4" t="s">
        <v>113</v>
      </c>
      <c r="D64" s="4">
        <v>4</v>
      </c>
      <c r="E64" s="4">
        <v>6</v>
      </c>
      <c r="F64" s="4">
        <v>8</v>
      </c>
      <c r="G64" s="4">
        <v>5</v>
      </c>
      <c r="H64" s="4">
        <v>4</v>
      </c>
      <c r="I64" s="4">
        <v>6</v>
      </c>
      <c r="J64" s="4">
        <v>8</v>
      </c>
      <c r="K64" s="4">
        <v>5</v>
      </c>
      <c r="L64" s="4">
        <v>4</v>
      </c>
      <c r="M64" s="4">
        <v>4</v>
      </c>
      <c r="N64" s="4">
        <v>8</v>
      </c>
      <c r="O64" s="4">
        <v>5</v>
      </c>
      <c r="P64" s="4">
        <v>4</v>
      </c>
      <c r="Q64" s="4">
        <v>4</v>
      </c>
      <c r="R64" s="4">
        <v>8</v>
      </c>
      <c r="S64" s="4">
        <v>6</v>
      </c>
      <c r="T64" s="4">
        <f t="shared" si="24"/>
        <v>89</v>
      </c>
      <c r="V64" s="95"/>
      <c r="W64" s="96"/>
      <c r="X64" s="97"/>
      <c r="Y64" s="17" t="s">
        <v>176</v>
      </c>
      <c r="Z64" s="14" t="s">
        <v>187</v>
      </c>
      <c r="AA64" s="19" t="s">
        <v>177</v>
      </c>
      <c r="AB64" s="20" t="s">
        <v>188</v>
      </c>
      <c r="AC64" s="91"/>
      <c r="AD64" s="91"/>
      <c r="AE64" s="107"/>
      <c r="AF64" s="91"/>
      <c r="AG64" s="1"/>
    </row>
    <row r="65" spans="1:33" x14ac:dyDescent="0.25">
      <c r="B65" s="4" t="s">
        <v>38</v>
      </c>
      <c r="C65" s="4" t="s">
        <v>70</v>
      </c>
      <c r="D65" s="4">
        <v>4</v>
      </c>
      <c r="E65" s="4">
        <v>6</v>
      </c>
      <c r="F65" s="4">
        <v>2</v>
      </c>
      <c r="G65" s="4">
        <v>4</v>
      </c>
      <c r="H65" s="4">
        <v>1</v>
      </c>
      <c r="I65" s="4">
        <v>6</v>
      </c>
      <c r="J65" s="4">
        <v>2</v>
      </c>
      <c r="K65" s="4">
        <v>4</v>
      </c>
      <c r="L65" s="4">
        <v>2</v>
      </c>
      <c r="M65" s="4">
        <v>6</v>
      </c>
      <c r="N65" s="4">
        <v>8</v>
      </c>
      <c r="O65" s="4">
        <v>5</v>
      </c>
      <c r="P65" s="4">
        <v>3</v>
      </c>
      <c r="Q65" s="4">
        <v>6</v>
      </c>
      <c r="R65" s="4">
        <v>8</v>
      </c>
      <c r="S65" s="4">
        <v>5</v>
      </c>
      <c r="T65" s="4">
        <f t="shared" si="24"/>
        <v>72</v>
      </c>
      <c r="V65" s="89" t="s">
        <v>179</v>
      </c>
      <c r="W65" s="89"/>
      <c r="X65" s="89"/>
      <c r="Y65" s="4">
        <f>SUM(D196,H196,L196,P196)/34/4</f>
        <v>2.1838235294117645</v>
      </c>
      <c r="Z65" s="4">
        <f>ROUNDUP(Y65,1)</f>
        <v>2.2000000000000002</v>
      </c>
      <c r="AA65" s="4">
        <f>SUM(D235,H235,L235,P235)/34/4</f>
        <v>3.5441176470588234</v>
      </c>
      <c r="AB65" s="4">
        <f>ROUNDUP(AA65,1)</f>
        <v>3.6</v>
      </c>
      <c r="AC65" s="4">
        <f>AB65-Z65</f>
        <v>1.4</v>
      </c>
      <c r="AD65" s="4">
        <f>4-Z65</f>
        <v>1.7999999999999998</v>
      </c>
      <c r="AE65" s="16">
        <f>AC65/AD65</f>
        <v>0.77777777777777779</v>
      </c>
      <c r="AF65" s="4" t="s">
        <v>171</v>
      </c>
      <c r="AG65" s="25">
        <v>0.7</v>
      </c>
    </row>
    <row r="66" spans="1:33" x14ac:dyDescent="0.25">
      <c r="B66" s="4" t="s">
        <v>39</v>
      </c>
      <c r="C66" s="4" t="s">
        <v>114</v>
      </c>
      <c r="D66" s="4">
        <v>4</v>
      </c>
      <c r="E66" s="4">
        <v>6</v>
      </c>
      <c r="F66" s="4">
        <v>2</v>
      </c>
      <c r="G66" s="4">
        <v>4</v>
      </c>
      <c r="H66" s="4">
        <v>4</v>
      </c>
      <c r="I66" s="4">
        <v>6</v>
      </c>
      <c r="J66" s="4">
        <v>2</v>
      </c>
      <c r="K66" s="4">
        <v>4</v>
      </c>
      <c r="L66" s="4">
        <v>3</v>
      </c>
      <c r="M66" s="4">
        <v>6</v>
      </c>
      <c r="N66" s="4">
        <v>8</v>
      </c>
      <c r="O66" s="4">
        <v>5</v>
      </c>
      <c r="P66" s="4">
        <v>2</v>
      </c>
      <c r="Q66" s="4">
        <v>6</v>
      </c>
      <c r="R66" s="4">
        <v>8</v>
      </c>
      <c r="S66" s="4">
        <v>6</v>
      </c>
      <c r="T66" s="4">
        <f t="shared" si="24"/>
        <v>76</v>
      </c>
      <c r="V66" s="89" t="s">
        <v>180</v>
      </c>
      <c r="W66" s="89"/>
      <c r="X66" s="89"/>
      <c r="Y66" s="4">
        <f>SUM(E196,I196,M196,Q196)/34/4</f>
        <v>1.0955882352941178</v>
      </c>
      <c r="Z66" s="4">
        <f>ROUNDUP(Y66,1)</f>
        <v>1.1000000000000001</v>
      </c>
      <c r="AA66" s="4">
        <f>SUM(E235,I235,M235,Q235)/34/4</f>
        <v>5.632352941176471</v>
      </c>
      <c r="AB66" s="4">
        <f>ROUNDUP(AA66,1)</f>
        <v>5.6999999999999993</v>
      </c>
      <c r="AC66" s="4">
        <f t="shared" ref="AC66:AC68" si="29">AB66-Z66</f>
        <v>4.5999999999999996</v>
      </c>
      <c r="AD66" s="4">
        <f>6-Z66</f>
        <v>4.9000000000000004</v>
      </c>
      <c r="AE66" s="16">
        <f t="shared" ref="AE66:AE68" si="30">AC66/AD66</f>
        <v>0.93877551020408145</v>
      </c>
      <c r="AF66" s="4" t="s">
        <v>171</v>
      </c>
      <c r="AG66" s="25">
        <v>0.9</v>
      </c>
    </row>
    <row r="67" spans="1:33" x14ac:dyDescent="0.25">
      <c r="B67" s="4" t="s">
        <v>40</v>
      </c>
      <c r="C67" s="4" t="s">
        <v>115</v>
      </c>
      <c r="D67" s="4">
        <v>3</v>
      </c>
      <c r="E67" s="4">
        <v>6</v>
      </c>
      <c r="F67" s="4">
        <v>8</v>
      </c>
      <c r="G67" s="4">
        <v>5</v>
      </c>
      <c r="H67" s="4">
        <v>4</v>
      </c>
      <c r="I67" s="4">
        <v>6</v>
      </c>
      <c r="J67" s="4">
        <v>8</v>
      </c>
      <c r="K67" s="4">
        <v>5</v>
      </c>
      <c r="L67" s="4">
        <v>4</v>
      </c>
      <c r="M67" s="4">
        <v>6</v>
      </c>
      <c r="N67" s="4">
        <v>8</v>
      </c>
      <c r="O67" s="4">
        <v>6</v>
      </c>
      <c r="P67" s="4">
        <v>4</v>
      </c>
      <c r="Q67" s="4">
        <v>6</v>
      </c>
      <c r="R67" s="4">
        <v>8</v>
      </c>
      <c r="S67" s="4">
        <v>6</v>
      </c>
      <c r="T67" s="4">
        <f t="shared" si="24"/>
        <v>93</v>
      </c>
      <c r="V67" s="89" t="s">
        <v>181</v>
      </c>
      <c r="W67" s="89"/>
      <c r="X67" s="89"/>
      <c r="Y67" s="4">
        <f>SUM(F196,J196,N196,R196)/34/4</f>
        <v>2.7352941176470589</v>
      </c>
      <c r="Z67" s="4">
        <f>ROUNDUP(Y67,1)</f>
        <v>2.8000000000000003</v>
      </c>
      <c r="AA67" s="4">
        <f>SUM(F235,J235,N235,R235)/34/4</f>
        <v>6.5808823529411766</v>
      </c>
      <c r="AB67" s="4">
        <f>ROUNDUP(AA67,1)</f>
        <v>6.6</v>
      </c>
      <c r="AC67" s="4">
        <f t="shared" si="29"/>
        <v>3.7999999999999994</v>
      </c>
      <c r="AD67" s="4">
        <f>8-Z67</f>
        <v>5.1999999999999993</v>
      </c>
      <c r="AE67" s="16">
        <f t="shared" si="30"/>
        <v>0.73076923076923073</v>
      </c>
      <c r="AF67" s="4" t="s">
        <v>171</v>
      </c>
      <c r="AG67" s="25">
        <v>0.7</v>
      </c>
    </row>
    <row r="68" spans="1:33" x14ac:dyDescent="0.25">
      <c r="B68" s="4" t="s">
        <v>41</v>
      </c>
      <c r="C68" s="4" t="s">
        <v>116</v>
      </c>
      <c r="D68" s="4">
        <v>4</v>
      </c>
      <c r="E68" s="4">
        <v>6</v>
      </c>
      <c r="F68" s="4">
        <v>4</v>
      </c>
      <c r="G68" s="4">
        <v>4</v>
      </c>
      <c r="H68" s="4">
        <v>4</v>
      </c>
      <c r="I68" s="4">
        <v>4</v>
      </c>
      <c r="J68" s="4">
        <v>4</v>
      </c>
      <c r="K68" s="4">
        <v>4</v>
      </c>
      <c r="L68" s="4">
        <v>4</v>
      </c>
      <c r="M68" s="4">
        <v>6</v>
      </c>
      <c r="N68" s="4">
        <v>6</v>
      </c>
      <c r="O68" s="4">
        <v>4</v>
      </c>
      <c r="P68" s="4">
        <v>4</v>
      </c>
      <c r="Q68" s="4">
        <v>6</v>
      </c>
      <c r="R68" s="4">
        <v>8</v>
      </c>
      <c r="S68" s="4">
        <v>5</v>
      </c>
      <c r="T68" s="4">
        <f t="shared" si="24"/>
        <v>77</v>
      </c>
      <c r="V68" s="89" t="s">
        <v>182</v>
      </c>
      <c r="W68" s="89"/>
      <c r="X68" s="89"/>
      <c r="Y68" s="4">
        <f>SUM(G196,K196,O196,S196)/34/4</f>
        <v>1.8823529411764706</v>
      </c>
      <c r="Z68" s="4">
        <f>ROUNDUP(Y68,1)</f>
        <v>1.9000000000000001</v>
      </c>
      <c r="AA68" s="4">
        <f>SUM(G235,K235,O235,S235)/34/4</f>
        <v>4.867647058823529</v>
      </c>
      <c r="AB68" s="4">
        <f>ROUNDUP(AA68,1)</f>
        <v>4.8999999999999995</v>
      </c>
      <c r="AC68" s="4">
        <f t="shared" si="29"/>
        <v>2.9999999999999991</v>
      </c>
      <c r="AD68" s="4">
        <f>7-Z68</f>
        <v>5.0999999999999996</v>
      </c>
      <c r="AE68" s="16">
        <f t="shared" si="30"/>
        <v>0.58823529411764697</v>
      </c>
      <c r="AF68" s="4" t="s">
        <v>172</v>
      </c>
      <c r="AG68" s="25">
        <f>ROUNDUP(AE68,1)</f>
        <v>0.6</v>
      </c>
    </row>
    <row r="69" spans="1:33" ht="15" customHeight="1" x14ac:dyDescent="0.25">
      <c r="B69" s="4" t="s">
        <v>42</v>
      </c>
      <c r="C69" s="4" t="s">
        <v>117</v>
      </c>
      <c r="D69" s="4">
        <v>3</v>
      </c>
      <c r="E69" s="4">
        <v>6</v>
      </c>
      <c r="F69" s="4">
        <v>8</v>
      </c>
      <c r="G69" s="4">
        <v>5</v>
      </c>
      <c r="H69" s="4">
        <v>4</v>
      </c>
      <c r="I69" s="4">
        <v>6</v>
      </c>
      <c r="J69" s="4">
        <v>8</v>
      </c>
      <c r="K69" s="4">
        <v>5</v>
      </c>
      <c r="L69" s="4">
        <v>3</v>
      </c>
      <c r="M69" s="4">
        <v>6</v>
      </c>
      <c r="N69" s="4">
        <v>8</v>
      </c>
      <c r="O69" s="4">
        <v>6</v>
      </c>
      <c r="P69" s="4">
        <v>3</v>
      </c>
      <c r="Q69" s="4">
        <v>6</v>
      </c>
      <c r="R69" s="4">
        <v>8</v>
      </c>
      <c r="S69" s="4">
        <v>5</v>
      </c>
      <c r="T69" s="4">
        <f t="shared" si="24"/>
        <v>90</v>
      </c>
    </row>
    <row r="70" spans="1:33" x14ac:dyDescent="0.25">
      <c r="B70" s="4" t="s">
        <v>43</v>
      </c>
      <c r="C70" s="4" t="s">
        <v>118</v>
      </c>
      <c r="D70" s="4">
        <v>4</v>
      </c>
      <c r="E70" s="4">
        <v>6</v>
      </c>
      <c r="F70" s="4">
        <v>4</v>
      </c>
      <c r="G70" s="4">
        <v>5</v>
      </c>
      <c r="H70" s="4">
        <v>4</v>
      </c>
      <c r="I70" s="4">
        <v>6</v>
      </c>
      <c r="J70" s="4">
        <v>4</v>
      </c>
      <c r="K70" s="4">
        <v>4</v>
      </c>
      <c r="L70" s="4">
        <v>5</v>
      </c>
      <c r="M70" s="4">
        <v>6</v>
      </c>
      <c r="N70" s="4">
        <v>2</v>
      </c>
      <c r="O70" s="4">
        <v>4</v>
      </c>
      <c r="P70" s="4">
        <v>4</v>
      </c>
      <c r="Q70" s="4">
        <v>6</v>
      </c>
      <c r="R70" s="4">
        <v>2</v>
      </c>
      <c r="S70" s="4">
        <v>4</v>
      </c>
      <c r="T70" s="4">
        <f t="shared" si="24"/>
        <v>70</v>
      </c>
    </row>
    <row r="71" spans="1:33" x14ac:dyDescent="0.25">
      <c r="B71" s="4" t="s">
        <v>44</v>
      </c>
      <c r="C71" s="4" t="s">
        <v>126</v>
      </c>
      <c r="D71" s="4">
        <v>4</v>
      </c>
      <c r="E71" s="4">
        <v>6</v>
      </c>
      <c r="F71" s="4">
        <v>6</v>
      </c>
      <c r="G71" s="4">
        <v>5</v>
      </c>
      <c r="H71" s="4">
        <v>4</v>
      </c>
      <c r="I71" s="4">
        <v>5</v>
      </c>
      <c r="J71" s="4">
        <v>8</v>
      </c>
      <c r="K71" s="4">
        <v>5</v>
      </c>
      <c r="L71" s="4">
        <v>3</v>
      </c>
      <c r="M71" s="4">
        <v>4</v>
      </c>
      <c r="N71" s="4">
        <v>8</v>
      </c>
      <c r="O71" s="4">
        <v>5</v>
      </c>
      <c r="P71" s="4">
        <v>3</v>
      </c>
      <c r="Q71" s="4">
        <v>4</v>
      </c>
      <c r="R71" s="4">
        <v>6</v>
      </c>
      <c r="S71" s="4">
        <v>5</v>
      </c>
      <c r="T71" s="4">
        <f t="shared" si="24"/>
        <v>81</v>
      </c>
      <c r="V71" s="24"/>
      <c r="W71" s="24"/>
      <c r="X71" s="24"/>
      <c r="Y71" s="24"/>
    </row>
    <row r="72" spans="1:33" x14ac:dyDescent="0.25">
      <c r="B72" s="4" t="s">
        <v>45</v>
      </c>
      <c r="C72" s="4" t="s">
        <v>119</v>
      </c>
      <c r="D72" s="4">
        <v>4</v>
      </c>
      <c r="E72" s="4">
        <v>4</v>
      </c>
      <c r="F72" s="4">
        <v>2</v>
      </c>
      <c r="G72" s="4">
        <v>5</v>
      </c>
      <c r="H72" s="4">
        <v>4</v>
      </c>
      <c r="I72" s="4">
        <v>4</v>
      </c>
      <c r="J72" s="4">
        <v>8</v>
      </c>
      <c r="K72" s="4">
        <v>5</v>
      </c>
      <c r="L72" s="4">
        <v>4</v>
      </c>
      <c r="M72" s="4">
        <v>4</v>
      </c>
      <c r="N72" s="4">
        <v>8</v>
      </c>
      <c r="O72" s="4">
        <v>5</v>
      </c>
      <c r="P72" s="4">
        <v>3</v>
      </c>
      <c r="Q72" s="4">
        <v>6</v>
      </c>
      <c r="R72" s="4">
        <v>8</v>
      </c>
      <c r="S72" s="4">
        <v>5</v>
      </c>
      <c r="T72" s="4">
        <f t="shared" si="24"/>
        <v>79</v>
      </c>
      <c r="V72" s="24"/>
      <c r="W72" s="24"/>
      <c r="X72" s="24"/>
      <c r="Y72" s="24"/>
    </row>
    <row r="73" spans="1:33" x14ac:dyDescent="0.25">
      <c r="B73" s="4" t="s">
        <v>127</v>
      </c>
      <c r="C73" s="4" t="s">
        <v>120</v>
      </c>
      <c r="D73" s="4">
        <v>4</v>
      </c>
      <c r="E73" s="4">
        <v>4</v>
      </c>
      <c r="F73" s="4">
        <v>8</v>
      </c>
      <c r="G73" s="4">
        <v>5</v>
      </c>
      <c r="H73" s="4">
        <v>4</v>
      </c>
      <c r="I73" s="4">
        <v>4</v>
      </c>
      <c r="J73" s="4">
        <v>8</v>
      </c>
      <c r="K73" s="4">
        <v>5</v>
      </c>
      <c r="L73" s="4">
        <v>4</v>
      </c>
      <c r="M73" s="4">
        <v>4</v>
      </c>
      <c r="N73" s="4">
        <v>8</v>
      </c>
      <c r="O73" s="4">
        <v>5</v>
      </c>
      <c r="P73" s="4">
        <v>3</v>
      </c>
      <c r="Q73" s="4">
        <v>4</v>
      </c>
      <c r="R73" s="4">
        <v>8</v>
      </c>
      <c r="S73" s="4">
        <v>4</v>
      </c>
      <c r="T73" s="4">
        <f t="shared" si="24"/>
        <v>82</v>
      </c>
      <c r="V73" s="24"/>
      <c r="W73" s="24"/>
      <c r="X73" s="24"/>
      <c r="Y73" s="24"/>
    </row>
    <row r="74" spans="1:33" x14ac:dyDescent="0.25">
      <c r="B74" s="4" t="s">
        <v>46</v>
      </c>
      <c r="C74" s="4" t="s">
        <v>121</v>
      </c>
      <c r="D74" s="4">
        <v>3</v>
      </c>
      <c r="E74" s="4">
        <v>4</v>
      </c>
      <c r="F74" s="4">
        <v>6</v>
      </c>
      <c r="G74" s="4">
        <v>5</v>
      </c>
      <c r="H74" s="4">
        <v>4</v>
      </c>
      <c r="I74" s="4">
        <v>4</v>
      </c>
      <c r="J74" s="4">
        <v>8</v>
      </c>
      <c r="K74" s="4">
        <v>5</v>
      </c>
      <c r="L74" s="4">
        <v>3</v>
      </c>
      <c r="M74" s="4">
        <v>4</v>
      </c>
      <c r="N74" s="4">
        <v>8</v>
      </c>
      <c r="O74" s="4">
        <v>6</v>
      </c>
      <c r="P74" s="4">
        <v>3</v>
      </c>
      <c r="Q74" s="4">
        <v>6</v>
      </c>
      <c r="R74" s="4">
        <v>8</v>
      </c>
      <c r="S74" s="4">
        <v>5</v>
      </c>
      <c r="T74" s="4">
        <f t="shared" si="24"/>
        <v>82</v>
      </c>
      <c r="V74" s="24"/>
      <c r="W74" s="24"/>
      <c r="X74" s="24"/>
      <c r="Y74" s="24"/>
    </row>
    <row r="75" spans="1:33" x14ac:dyDescent="0.25">
      <c r="B75" s="4" t="s">
        <v>47</v>
      </c>
      <c r="C75" s="4" t="s">
        <v>122</v>
      </c>
      <c r="D75" s="4">
        <v>4</v>
      </c>
      <c r="E75" s="4">
        <v>6</v>
      </c>
      <c r="F75" s="4">
        <v>4</v>
      </c>
      <c r="G75" s="4">
        <v>4</v>
      </c>
      <c r="H75" s="4">
        <v>4</v>
      </c>
      <c r="I75" s="4">
        <v>6</v>
      </c>
      <c r="J75" s="4">
        <v>4</v>
      </c>
      <c r="K75" s="4">
        <v>4</v>
      </c>
      <c r="L75" s="4">
        <v>4</v>
      </c>
      <c r="M75" s="4">
        <v>6</v>
      </c>
      <c r="N75" s="4">
        <v>4</v>
      </c>
      <c r="O75" s="4">
        <v>5</v>
      </c>
      <c r="P75" s="4">
        <v>4</v>
      </c>
      <c r="Q75" s="4">
        <v>6</v>
      </c>
      <c r="R75" s="4">
        <v>6</v>
      </c>
      <c r="S75" s="4">
        <v>5</v>
      </c>
      <c r="T75" s="4">
        <f t="shared" si="24"/>
        <v>76</v>
      </c>
    </row>
    <row r="76" spans="1:33" x14ac:dyDescent="0.25">
      <c r="B76" s="4" t="s">
        <v>48</v>
      </c>
      <c r="C76" s="4" t="s">
        <v>123</v>
      </c>
      <c r="D76" s="4">
        <v>4</v>
      </c>
      <c r="E76" s="4">
        <v>4</v>
      </c>
      <c r="F76" s="4">
        <v>8</v>
      </c>
      <c r="G76" s="4">
        <v>5</v>
      </c>
      <c r="H76" s="4">
        <v>4</v>
      </c>
      <c r="I76" s="4">
        <v>4</v>
      </c>
      <c r="J76" s="4">
        <v>8</v>
      </c>
      <c r="K76" s="4">
        <v>5</v>
      </c>
      <c r="L76" s="4">
        <v>3</v>
      </c>
      <c r="M76" s="4">
        <v>4</v>
      </c>
      <c r="N76" s="4">
        <v>8</v>
      </c>
      <c r="O76" s="4">
        <v>5</v>
      </c>
      <c r="P76" s="4">
        <v>4</v>
      </c>
      <c r="Q76" s="4">
        <v>4</v>
      </c>
      <c r="R76" s="4">
        <v>8</v>
      </c>
      <c r="S76" s="4">
        <v>5</v>
      </c>
      <c r="T76" s="4">
        <f t="shared" si="24"/>
        <v>83</v>
      </c>
    </row>
    <row r="77" spans="1:33" x14ac:dyDescent="0.25">
      <c r="B77" s="4" t="s">
        <v>49</v>
      </c>
      <c r="C77" s="4" t="s">
        <v>124</v>
      </c>
      <c r="D77" s="4">
        <v>1</v>
      </c>
      <c r="E77" s="4">
        <v>6</v>
      </c>
      <c r="F77" s="4">
        <v>8</v>
      </c>
      <c r="G77" s="4">
        <v>4</v>
      </c>
      <c r="H77" s="4">
        <v>4</v>
      </c>
      <c r="I77" s="4">
        <v>6</v>
      </c>
      <c r="J77" s="4">
        <v>8</v>
      </c>
      <c r="K77" s="4">
        <v>6</v>
      </c>
      <c r="L77" s="4">
        <v>4</v>
      </c>
      <c r="M77" s="4">
        <v>6</v>
      </c>
      <c r="N77" s="4">
        <v>8</v>
      </c>
      <c r="O77" s="4">
        <v>6</v>
      </c>
      <c r="P77" s="4">
        <v>4</v>
      </c>
      <c r="Q77" s="4">
        <v>6</v>
      </c>
      <c r="R77" s="4">
        <v>8</v>
      </c>
      <c r="S77" s="4">
        <v>6</v>
      </c>
      <c r="T77" s="4">
        <f t="shared" si="24"/>
        <v>91</v>
      </c>
    </row>
    <row r="78" spans="1:33" x14ac:dyDescent="0.25">
      <c r="B78" s="4" t="s">
        <v>50</v>
      </c>
      <c r="C78" s="4" t="s">
        <v>125</v>
      </c>
      <c r="D78" s="4">
        <v>4</v>
      </c>
      <c r="E78" s="4">
        <v>4</v>
      </c>
      <c r="F78" s="4">
        <v>8</v>
      </c>
      <c r="G78" s="4">
        <v>5</v>
      </c>
      <c r="H78" s="4">
        <v>4</v>
      </c>
      <c r="I78" s="4">
        <v>4</v>
      </c>
      <c r="J78" s="4">
        <v>8</v>
      </c>
      <c r="K78" s="4">
        <v>4</v>
      </c>
      <c r="L78" s="4">
        <v>4</v>
      </c>
      <c r="M78" s="4">
        <v>4</v>
      </c>
      <c r="N78" s="4">
        <v>6</v>
      </c>
      <c r="O78" s="4">
        <v>5</v>
      </c>
      <c r="P78" s="4">
        <v>4</v>
      </c>
      <c r="Q78" s="4">
        <v>4</v>
      </c>
      <c r="R78" s="4">
        <v>6</v>
      </c>
      <c r="S78" s="4">
        <v>6</v>
      </c>
      <c r="T78" s="4">
        <f t="shared" si="24"/>
        <v>80</v>
      </c>
    </row>
    <row r="79" spans="1:33" x14ac:dyDescent="0.25">
      <c r="A79" s="1"/>
      <c r="B79" s="99" t="s">
        <v>183</v>
      </c>
      <c r="C79" s="100"/>
      <c r="D79" s="22">
        <f>SUM(D45:D78)</f>
        <v>120</v>
      </c>
      <c r="E79" s="22">
        <f t="shared" ref="E79:S79" si="31">SUM(E45:E78)</f>
        <v>173</v>
      </c>
      <c r="F79" s="22">
        <f t="shared" si="31"/>
        <v>210</v>
      </c>
      <c r="G79" s="22">
        <f t="shared" si="31"/>
        <v>172</v>
      </c>
      <c r="H79" s="22">
        <f t="shared" si="31"/>
        <v>129</v>
      </c>
      <c r="I79" s="22">
        <f t="shared" si="31"/>
        <v>171</v>
      </c>
      <c r="J79" s="22">
        <f t="shared" si="31"/>
        <v>226</v>
      </c>
      <c r="K79" s="22">
        <f t="shared" si="31"/>
        <v>172</v>
      </c>
      <c r="L79" s="22">
        <f t="shared" si="31"/>
        <v>120</v>
      </c>
      <c r="M79" s="22">
        <f t="shared" si="31"/>
        <v>176</v>
      </c>
      <c r="N79" s="22">
        <f t="shared" si="31"/>
        <v>244</v>
      </c>
      <c r="O79" s="22">
        <f t="shared" si="31"/>
        <v>188</v>
      </c>
      <c r="P79" s="22">
        <f t="shared" si="31"/>
        <v>114</v>
      </c>
      <c r="Q79" s="22">
        <f t="shared" si="31"/>
        <v>184</v>
      </c>
      <c r="R79" s="22">
        <f t="shared" si="31"/>
        <v>252</v>
      </c>
      <c r="S79" s="22">
        <f t="shared" si="31"/>
        <v>186</v>
      </c>
      <c r="T79" s="22">
        <f t="shared" si="24"/>
        <v>2837</v>
      </c>
    </row>
    <row r="80" spans="1:33" x14ac:dyDescent="0.25"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T80" s="2"/>
    </row>
    <row r="81" spans="2:20" x14ac:dyDescent="0.25">
      <c r="B81" s="3" t="s">
        <v>83</v>
      </c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2:20" x14ac:dyDescent="0.25">
      <c r="B82" s="65" t="s">
        <v>2</v>
      </c>
      <c r="C82" s="65" t="s">
        <v>3</v>
      </c>
      <c r="D82" s="72" t="s">
        <v>4</v>
      </c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4"/>
      <c r="T82" s="75" t="s">
        <v>5</v>
      </c>
    </row>
    <row r="83" spans="2:20" x14ac:dyDescent="0.25">
      <c r="B83" s="65"/>
      <c r="C83" s="65"/>
      <c r="D83" s="7" t="s">
        <v>6</v>
      </c>
      <c r="E83" s="7" t="s">
        <v>7</v>
      </c>
      <c r="F83" s="7" t="s">
        <v>8</v>
      </c>
      <c r="G83" s="7" t="s">
        <v>9</v>
      </c>
      <c r="H83" s="7" t="s">
        <v>10</v>
      </c>
      <c r="I83" s="7" t="s">
        <v>11</v>
      </c>
      <c r="J83" s="7" t="s">
        <v>12</v>
      </c>
      <c r="K83" s="7" t="s">
        <v>13</v>
      </c>
      <c r="L83" s="7" t="s">
        <v>14</v>
      </c>
      <c r="M83" s="7" t="s">
        <v>15</v>
      </c>
      <c r="N83" s="7" t="s">
        <v>16</v>
      </c>
      <c r="O83" s="7" t="s">
        <v>17</v>
      </c>
      <c r="P83" s="7" t="s">
        <v>162</v>
      </c>
      <c r="Q83" s="7" t="s">
        <v>165</v>
      </c>
      <c r="R83" s="7" t="s">
        <v>163</v>
      </c>
      <c r="S83" s="7" t="s">
        <v>164</v>
      </c>
      <c r="T83" s="76"/>
    </row>
    <row r="84" spans="2:20" x14ac:dyDescent="0.25">
      <c r="B84" s="4" t="s">
        <v>18</v>
      </c>
      <c r="C84" s="4" t="s">
        <v>128</v>
      </c>
      <c r="D84" s="4">
        <v>1</v>
      </c>
      <c r="E84" s="4">
        <v>1</v>
      </c>
      <c r="F84" s="4">
        <v>2</v>
      </c>
      <c r="G84" s="4">
        <v>2</v>
      </c>
      <c r="H84" s="4">
        <v>1</v>
      </c>
      <c r="I84" s="4">
        <v>1</v>
      </c>
      <c r="J84" s="4">
        <v>2</v>
      </c>
      <c r="K84" s="4">
        <v>2</v>
      </c>
      <c r="L84" s="4">
        <v>1</v>
      </c>
      <c r="M84" s="4">
        <v>1</v>
      </c>
      <c r="N84" s="4">
        <v>2</v>
      </c>
      <c r="O84" s="4">
        <v>2</v>
      </c>
      <c r="P84" s="4">
        <v>1</v>
      </c>
      <c r="Q84" s="4">
        <v>1</v>
      </c>
      <c r="R84" s="4">
        <v>2</v>
      </c>
      <c r="S84" s="4">
        <v>2</v>
      </c>
      <c r="T84" s="4">
        <f>SUM(D84:S84)</f>
        <v>24</v>
      </c>
    </row>
    <row r="85" spans="2:20" x14ac:dyDescent="0.25">
      <c r="B85" s="4" t="s">
        <v>19</v>
      </c>
      <c r="C85" s="4" t="s">
        <v>129</v>
      </c>
      <c r="D85" s="4">
        <v>1</v>
      </c>
      <c r="E85" s="4">
        <v>1</v>
      </c>
      <c r="F85" s="4">
        <v>0</v>
      </c>
      <c r="G85" s="4">
        <v>2</v>
      </c>
      <c r="H85" s="4">
        <v>3</v>
      </c>
      <c r="I85" s="4">
        <v>1</v>
      </c>
      <c r="J85" s="4">
        <v>0</v>
      </c>
      <c r="K85" s="4">
        <v>2</v>
      </c>
      <c r="L85" s="4">
        <v>3</v>
      </c>
      <c r="M85" s="4">
        <v>1</v>
      </c>
      <c r="N85" s="4">
        <v>0</v>
      </c>
      <c r="O85" s="4">
        <v>2</v>
      </c>
      <c r="P85" s="4">
        <v>3</v>
      </c>
      <c r="Q85" s="4">
        <v>1</v>
      </c>
      <c r="R85" s="4">
        <v>0</v>
      </c>
      <c r="S85" s="4">
        <v>2</v>
      </c>
      <c r="T85" s="4">
        <f t="shared" ref="T85:T117" si="32">SUM(D85:S85)</f>
        <v>22</v>
      </c>
    </row>
    <row r="86" spans="2:20" x14ac:dyDescent="0.25">
      <c r="B86" s="4" t="s">
        <v>20</v>
      </c>
      <c r="C86" s="4" t="s">
        <v>130</v>
      </c>
      <c r="D86" s="4">
        <v>1</v>
      </c>
      <c r="E86" s="4">
        <v>1</v>
      </c>
      <c r="F86" s="4">
        <v>4</v>
      </c>
      <c r="G86" s="4">
        <v>2</v>
      </c>
      <c r="H86" s="4">
        <v>3</v>
      </c>
      <c r="I86" s="4">
        <v>0</v>
      </c>
      <c r="J86" s="4">
        <v>0</v>
      </c>
      <c r="K86" s="4">
        <v>1</v>
      </c>
      <c r="L86" s="4">
        <v>3</v>
      </c>
      <c r="M86" s="4">
        <v>1</v>
      </c>
      <c r="N86" s="4">
        <v>0</v>
      </c>
      <c r="O86" s="4">
        <v>2</v>
      </c>
      <c r="P86" s="4">
        <v>1</v>
      </c>
      <c r="Q86" s="4">
        <v>0</v>
      </c>
      <c r="R86" s="4">
        <v>0</v>
      </c>
      <c r="S86" s="4">
        <v>2</v>
      </c>
      <c r="T86" s="4">
        <f t="shared" si="32"/>
        <v>21</v>
      </c>
    </row>
    <row r="87" spans="2:20" x14ac:dyDescent="0.25">
      <c r="B87" s="4" t="s">
        <v>21</v>
      </c>
      <c r="C87" s="4" t="s">
        <v>131</v>
      </c>
      <c r="D87" s="4">
        <v>2</v>
      </c>
      <c r="E87" s="4">
        <v>1</v>
      </c>
      <c r="F87" s="4">
        <v>0</v>
      </c>
      <c r="G87" s="4">
        <v>3</v>
      </c>
      <c r="H87" s="4">
        <v>1</v>
      </c>
      <c r="I87" s="4">
        <v>1</v>
      </c>
      <c r="J87" s="4">
        <v>0</v>
      </c>
      <c r="K87" s="4">
        <v>3</v>
      </c>
      <c r="L87" s="4">
        <v>2</v>
      </c>
      <c r="M87" s="4">
        <v>1</v>
      </c>
      <c r="N87" s="4">
        <v>0</v>
      </c>
      <c r="O87" s="4">
        <v>3</v>
      </c>
      <c r="P87" s="4">
        <v>2</v>
      </c>
      <c r="Q87" s="4">
        <v>1</v>
      </c>
      <c r="R87" s="4">
        <v>0</v>
      </c>
      <c r="S87" s="4">
        <v>3</v>
      </c>
      <c r="T87" s="4">
        <f t="shared" si="32"/>
        <v>23</v>
      </c>
    </row>
    <row r="88" spans="2:20" x14ac:dyDescent="0.25">
      <c r="B88" s="4" t="s">
        <v>22</v>
      </c>
      <c r="C88" s="4" t="s">
        <v>132</v>
      </c>
      <c r="D88" s="4">
        <v>1</v>
      </c>
      <c r="E88" s="4">
        <v>1</v>
      </c>
      <c r="F88" s="4">
        <v>0</v>
      </c>
      <c r="G88" s="4">
        <v>2</v>
      </c>
      <c r="H88" s="4">
        <v>0</v>
      </c>
      <c r="I88" s="4">
        <v>1</v>
      </c>
      <c r="J88" s="4">
        <v>0</v>
      </c>
      <c r="K88" s="4">
        <v>2</v>
      </c>
      <c r="L88" s="4">
        <v>1</v>
      </c>
      <c r="M88" s="4">
        <v>1</v>
      </c>
      <c r="N88" s="4">
        <v>0</v>
      </c>
      <c r="O88" s="4">
        <v>2</v>
      </c>
      <c r="P88" s="4">
        <v>1</v>
      </c>
      <c r="Q88" s="4">
        <v>1</v>
      </c>
      <c r="R88" s="4">
        <v>0</v>
      </c>
      <c r="S88" s="4">
        <v>2</v>
      </c>
      <c r="T88" s="4">
        <f t="shared" si="32"/>
        <v>15</v>
      </c>
    </row>
    <row r="89" spans="2:20" x14ac:dyDescent="0.25">
      <c r="B89" s="4" t="s">
        <v>23</v>
      </c>
      <c r="C89" s="4" t="s">
        <v>133</v>
      </c>
      <c r="D89" s="4">
        <v>1</v>
      </c>
      <c r="E89" s="4">
        <v>1</v>
      </c>
      <c r="F89" s="4">
        <v>2</v>
      </c>
      <c r="G89" s="4">
        <v>4</v>
      </c>
      <c r="H89" s="4">
        <v>1</v>
      </c>
      <c r="I89" s="4">
        <v>1</v>
      </c>
      <c r="J89" s="4">
        <v>2</v>
      </c>
      <c r="K89" s="4">
        <v>4</v>
      </c>
      <c r="L89" s="4">
        <v>1</v>
      </c>
      <c r="M89" s="4">
        <v>1</v>
      </c>
      <c r="N89" s="4">
        <v>2</v>
      </c>
      <c r="O89" s="4">
        <v>4</v>
      </c>
      <c r="P89" s="4">
        <v>1</v>
      </c>
      <c r="Q89" s="4">
        <v>1</v>
      </c>
      <c r="R89" s="4">
        <v>2</v>
      </c>
      <c r="S89" s="4">
        <v>4</v>
      </c>
      <c r="T89" s="4">
        <f t="shared" si="32"/>
        <v>32</v>
      </c>
    </row>
    <row r="90" spans="2:20" x14ac:dyDescent="0.25">
      <c r="B90" s="4" t="s">
        <v>24</v>
      </c>
      <c r="C90" s="4" t="s">
        <v>134</v>
      </c>
      <c r="D90" s="4">
        <v>2</v>
      </c>
      <c r="E90" s="4">
        <v>1</v>
      </c>
      <c r="F90" s="4">
        <v>2</v>
      </c>
      <c r="G90" s="4">
        <v>2</v>
      </c>
      <c r="H90" s="4">
        <v>1</v>
      </c>
      <c r="I90" s="4">
        <v>1</v>
      </c>
      <c r="J90" s="4">
        <v>2</v>
      </c>
      <c r="K90" s="4">
        <v>2</v>
      </c>
      <c r="L90" s="4">
        <v>2</v>
      </c>
      <c r="M90" s="4">
        <v>1</v>
      </c>
      <c r="N90" s="4">
        <v>2</v>
      </c>
      <c r="O90" s="4">
        <v>2</v>
      </c>
      <c r="P90" s="4">
        <v>2</v>
      </c>
      <c r="Q90" s="4">
        <v>1</v>
      </c>
      <c r="R90" s="4">
        <v>2</v>
      </c>
      <c r="S90" s="4">
        <v>2</v>
      </c>
      <c r="T90" s="4">
        <f t="shared" si="32"/>
        <v>27</v>
      </c>
    </row>
    <row r="91" spans="2:20" x14ac:dyDescent="0.25">
      <c r="B91" s="4" t="s">
        <v>25</v>
      </c>
      <c r="C91" s="4" t="s">
        <v>135</v>
      </c>
      <c r="D91" s="4">
        <v>1</v>
      </c>
      <c r="E91" s="4">
        <v>1</v>
      </c>
      <c r="F91" s="4">
        <v>4</v>
      </c>
      <c r="G91" s="4">
        <v>4</v>
      </c>
      <c r="H91" s="4">
        <v>1</v>
      </c>
      <c r="I91" s="4">
        <v>1</v>
      </c>
      <c r="J91" s="4">
        <v>4</v>
      </c>
      <c r="K91" s="4">
        <v>4</v>
      </c>
      <c r="L91" s="4">
        <v>1</v>
      </c>
      <c r="M91" s="4">
        <v>1</v>
      </c>
      <c r="N91" s="4">
        <v>4</v>
      </c>
      <c r="O91" s="4">
        <v>4</v>
      </c>
      <c r="P91" s="4">
        <v>1</v>
      </c>
      <c r="Q91" s="4">
        <v>1</v>
      </c>
      <c r="R91" s="4">
        <v>4</v>
      </c>
      <c r="S91" s="4">
        <v>4</v>
      </c>
      <c r="T91" s="4">
        <f t="shared" si="32"/>
        <v>40</v>
      </c>
    </row>
    <row r="92" spans="2:20" x14ac:dyDescent="0.25">
      <c r="B92" s="4" t="s">
        <v>26</v>
      </c>
      <c r="C92" s="4" t="s">
        <v>136</v>
      </c>
      <c r="D92" s="4">
        <v>1</v>
      </c>
      <c r="E92" s="4">
        <v>1</v>
      </c>
      <c r="F92" s="4">
        <v>0</v>
      </c>
      <c r="G92" s="4">
        <v>2</v>
      </c>
      <c r="H92" s="4">
        <v>1</v>
      </c>
      <c r="I92" s="4">
        <v>1</v>
      </c>
      <c r="J92" s="4">
        <v>0</v>
      </c>
      <c r="K92" s="4">
        <v>2</v>
      </c>
      <c r="L92" s="4">
        <v>1</v>
      </c>
      <c r="M92" s="4">
        <v>1</v>
      </c>
      <c r="N92" s="4">
        <v>0</v>
      </c>
      <c r="O92" s="4">
        <v>2</v>
      </c>
      <c r="P92" s="4">
        <v>1</v>
      </c>
      <c r="Q92" s="4">
        <v>1</v>
      </c>
      <c r="R92" s="4">
        <v>0</v>
      </c>
      <c r="S92" s="4">
        <v>2</v>
      </c>
      <c r="T92" s="4">
        <f t="shared" si="32"/>
        <v>16</v>
      </c>
    </row>
    <row r="93" spans="2:20" x14ac:dyDescent="0.25">
      <c r="B93" s="4" t="s">
        <v>27</v>
      </c>
      <c r="C93" s="4" t="s">
        <v>137</v>
      </c>
      <c r="D93" s="4">
        <v>2</v>
      </c>
      <c r="E93" s="4">
        <v>1</v>
      </c>
      <c r="F93" s="4">
        <v>2</v>
      </c>
      <c r="G93" s="4">
        <v>3</v>
      </c>
      <c r="H93" s="4">
        <v>1</v>
      </c>
      <c r="I93" s="4">
        <v>1</v>
      </c>
      <c r="J93" s="4">
        <v>2</v>
      </c>
      <c r="K93" s="4">
        <v>2</v>
      </c>
      <c r="L93" s="4">
        <v>2</v>
      </c>
      <c r="M93" s="4">
        <v>1</v>
      </c>
      <c r="N93" s="4">
        <v>2</v>
      </c>
      <c r="O93" s="4">
        <v>2</v>
      </c>
      <c r="P93" s="4">
        <v>1</v>
      </c>
      <c r="Q93" s="4">
        <v>1</v>
      </c>
      <c r="R93" s="4">
        <v>2</v>
      </c>
      <c r="S93" s="4">
        <v>2</v>
      </c>
      <c r="T93" s="4">
        <f t="shared" si="32"/>
        <v>27</v>
      </c>
    </row>
    <row r="94" spans="2:20" x14ac:dyDescent="0.25">
      <c r="B94" s="4" t="s">
        <v>28</v>
      </c>
      <c r="C94" s="4" t="s">
        <v>138</v>
      </c>
      <c r="D94" s="4">
        <v>2</v>
      </c>
      <c r="E94" s="4">
        <v>1</v>
      </c>
      <c r="F94" s="4">
        <v>2</v>
      </c>
      <c r="G94" s="4">
        <v>2</v>
      </c>
      <c r="H94" s="4">
        <v>2</v>
      </c>
      <c r="I94" s="4">
        <v>1</v>
      </c>
      <c r="J94" s="4">
        <v>2</v>
      </c>
      <c r="K94" s="4">
        <v>2</v>
      </c>
      <c r="L94" s="4">
        <v>2</v>
      </c>
      <c r="M94" s="4">
        <v>1</v>
      </c>
      <c r="N94" s="4">
        <v>2</v>
      </c>
      <c r="O94" s="4">
        <v>2</v>
      </c>
      <c r="P94" s="4">
        <v>2</v>
      </c>
      <c r="Q94" s="4">
        <v>1</v>
      </c>
      <c r="R94" s="4">
        <v>2</v>
      </c>
      <c r="S94" s="4">
        <v>2</v>
      </c>
      <c r="T94" s="4">
        <f t="shared" si="32"/>
        <v>28</v>
      </c>
    </row>
    <row r="95" spans="2:20" x14ac:dyDescent="0.25">
      <c r="B95" s="4" t="s">
        <v>29</v>
      </c>
      <c r="C95" s="4" t="s">
        <v>139</v>
      </c>
      <c r="D95" s="4">
        <v>5</v>
      </c>
      <c r="E95" s="4">
        <v>1</v>
      </c>
      <c r="F95" s="4">
        <v>2</v>
      </c>
      <c r="G95" s="4">
        <v>3</v>
      </c>
      <c r="H95" s="4">
        <v>3</v>
      </c>
      <c r="I95" s="4">
        <v>1</v>
      </c>
      <c r="J95" s="4">
        <v>2</v>
      </c>
      <c r="K95" s="4">
        <v>3</v>
      </c>
      <c r="L95" s="4">
        <v>3</v>
      </c>
      <c r="M95" s="4">
        <v>1</v>
      </c>
      <c r="N95" s="4">
        <v>2</v>
      </c>
      <c r="O95" s="4">
        <v>3</v>
      </c>
      <c r="P95" s="4">
        <v>3</v>
      </c>
      <c r="Q95" s="4">
        <v>1</v>
      </c>
      <c r="R95" s="4">
        <v>2</v>
      </c>
      <c r="S95" s="4">
        <v>3</v>
      </c>
      <c r="T95" s="4">
        <f t="shared" si="32"/>
        <v>38</v>
      </c>
    </row>
    <row r="96" spans="2:20" x14ac:dyDescent="0.25">
      <c r="B96" s="4" t="s">
        <v>30</v>
      </c>
      <c r="C96" s="4" t="s">
        <v>139</v>
      </c>
      <c r="D96" s="4">
        <v>1</v>
      </c>
      <c r="E96" s="4">
        <v>1</v>
      </c>
      <c r="F96" s="4">
        <v>0</v>
      </c>
      <c r="G96" s="4">
        <v>3</v>
      </c>
      <c r="H96" s="4">
        <v>1</v>
      </c>
      <c r="I96" s="4">
        <v>1</v>
      </c>
      <c r="J96" s="4">
        <v>0</v>
      </c>
      <c r="K96" s="4">
        <v>3</v>
      </c>
      <c r="L96" s="4">
        <v>1</v>
      </c>
      <c r="M96" s="4">
        <v>1</v>
      </c>
      <c r="N96" s="4">
        <v>0</v>
      </c>
      <c r="O96" s="4">
        <v>3</v>
      </c>
      <c r="P96" s="4">
        <v>1</v>
      </c>
      <c r="Q96" s="4">
        <v>1</v>
      </c>
      <c r="R96" s="4">
        <v>0</v>
      </c>
      <c r="S96" s="4">
        <v>3</v>
      </c>
      <c r="T96" s="4">
        <f t="shared" si="32"/>
        <v>20</v>
      </c>
    </row>
    <row r="97" spans="2:20" x14ac:dyDescent="0.25">
      <c r="B97" s="4" t="s">
        <v>31</v>
      </c>
      <c r="C97" s="4" t="s">
        <v>140</v>
      </c>
      <c r="D97" s="4">
        <v>4</v>
      </c>
      <c r="E97" s="4">
        <v>1</v>
      </c>
      <c r="F97" s="4">
        <v>4</v>
      </c>
      <c r="G97" s="4">
        <v>3</v>
      </c>
      <c r="H97" s="4">
        <v>3</v>
      </c>
      <c r="I97" s="4">
        <v>1</v>
      </c>
      <c r="J97" s="4">
        <v>2</v>
      </c>
      <c r="K97" s="4">
        <v>2</v>
      </c>
      <c r="L97" s="4">
        <v>3</v>
      </c>
      <c r="M97" s="4">
        <v>1</v>
      </c>
      <c r="N97" s="4">
        <v>2</v>
      </c>
      <c r="O97" s="4">
        <v>2</v>
      </c>
      <c r="P97" s="4">
        <v>3</v>
      </c>
      <c r="Q97" s="4">
        <v>1</v>
      </c>
      <c r="R97" s="4">
        <v>2</v>
      </c>
      <c r="S97" s="4">
        <v>2</v>
      </c>
      <c r="T97" s="4">
        <f t="shared" si="32"/>
        <v>36</v>
      </c>
    </row>
    <row r="98" spans="2:20" x14ac:dyDescent="0.25">
      <c r="B98" s="4" t="s">
        <v>32</v>
      </c>
      <c r="C98" s="4" t="s">
        <v>141</v>
      </c>
      <c r="D98" s="4">
        <v>1</v>
      </c>
      <c r="E98" s="4">
        <v>1</v>
      </c>
      <c r="F98" s="4">
        <v>2</v>
      </c>
      <c r="G98" s="4">
        <v>4</v>
      </c>
      <c r="H98" s="4">
        <v>1</v>
      </c>
      <c r="I98" s="4">
        <v>1</v>
      </c>
      <c r="J98" s="4">
        <v>0</v>
      </c>
      <c r="K98" s="4">
        <v>2</v>
      </c>
      <c r="L98" s="4">
        <v>1</v>
      </c>
      <c r="M98" s="4">
        <v>1</v>
      </c>
      <c r="N98" s="4">
        <v>0</v>
      </c>
      <c r="O98" s="4">
        <v>2</v>
      </c>
      <c r="P98" s="4">
        <v>3</v>
      </c>
      <c r="Q98" s="4">
        <v>1</v>
      </c>
      <c r="R98" s="4">
        <v>0</v>
      </c>
      <c r="S98" s="4">
        <v>2</v>
      </c>
      <c r="T98" s="4">
        <f t="shared" si="32"/>
        <v>22</v>
      </c>
    </row>
    <row r="99" spans="2:20" x14ac:dyDescent="0.25">
      <c r="B99" s="4" t="s">
        <v>33</v>
      </c>
      <c r="C99" s="4" t="s">
        <v>142</v>
      </c>
      <c r="D99" s="4">
        <v>1</v>
      </c>
      <c r="E99" s="4">
        <v>1</v>
      </c>
      <c r="F99" s="4">
        <v>4</v>
      </c>
      <c r="G99" s="4">
        <v>4</v>
      </c>
      <c r="H99" s="4">
        <v>2</v>
      </c>
      <c r="I99" s="4">
        <v>1</v>
      </c>
      <c r="J99" s="4">
        <v>4</v>
      </c>
      <c r="K99" s="4">
        <v>4</v>
      </c>
      <c r="L99" s="4">
        <v>2</v>
      </c>
      <c r="M99" s="4">
        <v>1</v>
      </c>
      <c r="N99" s="4">
        <v>4</v>
      </c>
      <c r="O99" s="4">
        <v>4</v>
      </c>
      <c r="P99" s="4">
        <v>2</v>
      </c>
      <c r="Q99" s="4">
        <v>1</v>
      </c>
      <c r="R99" s="4">
        <v>4</v>
      </c>
      <c r="S99" s="4">
        <v>4</v>
      </c>
      <c r="T99" s="4">
        <f t="shared" si="32"/>
        <v>43</v>
      </c>
    </row>
    <row r="100" spans="2:20" x14ac:dyDescent="0.25">
      <c r="B100" s="4" t="s">
        <v>34</v>
      </c>
      <c r="C100" s="4" t="s">
        <v>143</v>
      </c>
      <c r="D100" s="4">
        <v>1</v>
      </c>
      <c r="E100" s="4">
        <v>1</v>
      </c>
      <c r="F100" s="4">
        <v>2</v>
      </c>
      <c r="G100" s="4">
        <v>3</v>
      </c>
      <c r="H100" s="4">
        <v>1</v>
      </c>
      <c r="I100" s="4">
        <v>1</v>
      </c>
      <c r="J100" s="4">
        <v>2</v>
      </c>
      <c r="K100" s="4">
        <v>3</v>
      </c>
      <c r="L100" s="4">
        <v>1</v>
      </c>
      <c r="M100" s="4">
        <v>1</v>
      </c>
      <c r="N100" s="4">
        <v>2</v>
      </c>
      <c r="O100" s="4">
        <v>3</v>
      </c>
      <c r="P100" s="4">
        <v>1</v>
      </c>
      <c r="Q100" s="4">
        <v>1</v>
      </c>
      <c r="R100" s="4">
        <v>2</v>
      </c>
      <c r="S100" s="4">
        <v>3</v>
      </c>
      <c r="T100" s="4">
        <f t="shared" si="32"/>
        <v>28</v>
      </c>
    </row>
    <row r="101" spans="2:20" x14ac:dyDescent="0.25">
      <c r="B101" s="4" t="s">
        <v>35</v>
      </c>
      <c r="C101" s="4" t="s">
        <v>144</v>
      </c>
      <c r="D101" s="4">
        <v>1</v>
      </c>
      <c r="E101" s="4">
        <v>1</v>
      </c>
      <c r="F101" s="4">
        <v>4</v>
      </c>
      <c r="G101" s="4">
        <v>3</v>
      </c>
      <c r="H101" s="4">
        <v>1</v>
      </c>
      <c r="I101" s="4">
        <v>1</v>
      </c>
      <c r="J101" s="4">
        <v>4</v>
      </c>
      <c r="K101" s="4">
        <v>3</v>
      </c>
      <c r="L101" s="4">
        <v>1</v>
      </c>
      <c r="M101" s="4">
        <v>1</v>
      </c>
      <c r="N101" s="4">
        <v>4</v>
      </c>
      <c r="O101" s="4">
        <v>2</v>
      </c>
      <c r="P101" s="4">
        <v>1</v>
      </c>
      <c r="Q101" s="4">
        <v>1</v>
      </c>
      <c r="R101" s="4">
        <v>4</v>
      </c>
      <c r="S101" s="4">
        <v>3</v>
      </c>
      <c r="T101" s="4">
        <f t="shared" si="32"/>
        <v>35</v>
      </c>
    </row>
    <row r="102" spans="2:20" x14ac:dyDescent="0.25">
      <c r="B102" s="4" t="s">
        <v>36</v>
      </c>
      <c r="C102" s="4" t="s">
        <v>145</v>
      </c>
      <c r="D102" s="4">
        <v>2</v>
      </c>
      <c r="E102" s="4">
        <v>1</v>
      </c>
      <c r="F102" s="4">
        <v>2</v>
      </c>
      <c r="G102" s="4">
        <v>2</v>
      </c>
      <c r="H102" s="4">
        <v>0</v>
      </c>
      <c r="I102" s="4">
        <v>1</v>
      </c>
      <c r="J102" s="4">
        <v>4</v>
      </c>
      <c r="K102" s="4">
        <v>2</v>
      </c>
      <c r="L102" s="4">
        <v>0</v>
      </c>
      <c r="M102" s="4">
        <v>1</v>
      </c>
      <c r="N102" s="4">
        <v>4</v>
      </c>
      <c r="O102" s="4">
        <v>2</v>
      </c>
      <c r="P102" s="4">
        <v>2</v>
      </c>
      <c r="Q102" s="4">
        <v>1</v>
      </c>
      <c r="R102" s="4">
        <v>2</v>
      </c>
      <c r="S102" s="4">
        <v>2</v>
      </c>
      <c r="T102" s="4">
        <f t="shared" si="32"/>
        <v>28</v>
      </c>
    </row>
    <row r="103" spans="2:20" x14ac:dyDescent="0.25">
      <c r="B103" s="4" t="s">
        <v>37</v>
      </c>
      <c r="C103" s="4" t="s">
        <v>146</v>
      </c>
      <c r="D103" s="4">
        <v>3</v>
      </c>
      <c r="E103" s="4">
        <v>1</v>
      </c>
      <c r="F103" s="4">
        <v>0</v>
      </c>
      <c r="G103" s="4">
        <v>1</v>
      </c>
      <c r="H103" s="4">
        <v>1</v>
      </c>
      <c r="I103" s="4">
        <v>0</v>
      </c>
      <c r="J103" s="4">
        <v>1</v>
      </c>
      <c r="K103" s="4">
        <v>3</v>
      </c>
      <c r="L103" s="4">
        <v>1</v>
      </c>
      <c r="M103" s="4">
        <v>0</v>
      </c>
      <c r="N103" s="4">
        <v>1</v>
      </c>
      <c r="O103" s="4">
        <v>3</v>
      </c>
      <c r="P103" s="4">
        <v>1</v>
      </c>
      <c r="Q103" s="4">
        <v>0</v>
      </c>
      <c r="R103" s="4">
        <v>1</v>
      </c>
      <c r="S103" s="4">
        <v>0</v>
      </c>
      <c r="T103" s="4">
        <f t="shared" si="32"/>
        <v>17</v>
      </c>
    </row>
    <row r="104" spans="2:20" x14ac:dyDescent="0.25">
      <c r="B104" s="4" t="s">
        <v>38</v>
      </c>
      <c r="C104" s="4" t="s">
        <v>147</v>
      </c>
      <c r="D104" s="4">
        <v>2</v>
      </c>
      <c r="E104" s="4">
        <v>1</v>
      </c>
      <c r="F104" s="4">
        <v>0</v>
      </c>
      <c r="G104" s="4">
        <v>4</v>
      </c>
      <c r="H104" s="4">
        <v>2</v>
      </c>
      <c r="I104" s="4">
        <v>1</v>
      </c>
      <c r="J104" s="4">
        <v>0</v>
      </c>
      <c r="K104" s="4">
        <v>4</v>
      </c>
      <c r="L104" s="4">
        <v>2</v>
      </c>
      <c r="M104" s="4">
        <v>1</v>
      </c>
      <c r="N104" s="4">
        <v>0</v>
      </c>
      <c r="O104" s="4">
        <v>4</v>
      </c>
      <c r="P104" s="4">
        <v>2</v>
      </c>
      <c r="Q104" s="4">
        <v>1</v>
      </c>
      <c r="R104" s="4">
        <v>0</v>
      </c>
      <c r="S104" s="4">
        <v>4</v>
      </c>
      <c r="T104" s="4">
        <f t="shared" si="32"/>
        <v>28</v>
      </c>
    </row>
    <row r="105" spans="2:20" x14ac:dyDescent="0.25">
      <c r="B105" s="4" t="s">
        <v>39</v>
      </c>
      <c r="C105" s="4" t="s">
        <v>148</v>
      </c>
      <c r="D105" s="4">
        <v>2</v>
      </c>
      <c r="E105" s="4">
        <v>1</v>
      </c>
      <c r="F105" s="4">
        <v>0</v>
      </c>
      <c r="G105" s="4">
        <v>2</v>
      </c>
      <c r="H105" s="4">
        <v>2</v>
      </c>
      <c r="I105" s="4">
        <v>1</v>
      </c>
      <c r="J105" s="4">
        <v>0</v>
      </c>
      <c r="K105" s="4">
        <v>2</v>
      </c>
      <c r="L105" s="4">
        <v>2</v>
      </c>
      <c r="M105" s="4">
        <v>1</v>
      </c>
      <c r="N105" s="4">
        <v>0</v>
      </c>
      <c r="O105" s="4">
        <v>2</v>
      </c>
      <c r="P105" s="4">
        <v>2</v>
      </c>
      <c r="Q105" s="4">
        <v>1</v>
      </c>
      <c r="R105" s="4">
        <v>0</v>
      </c>
      <c r="S105" s="4">
        <v>2</v>
      </c>
      <c r="T105" s="4">
        <f t="shared" si="32"/>
        <v>20</v>
      </c>
    </row>
    <row r="106" spans="2:20" x14ac:dyDescent="0.25">
      <c r="B106" s="4" t="s">
        <v>40</v>
      </c>
      <c r="C106" s="4" t="s">
        <v>149</v>
      </c>
      <c r="D106" s="4">
        <v>2</v>
      </c>
      <c r="E106" s="4">
        <v>1</v>
      </c>
      <c r="F106" s="4">
        <v>0</v>
      </c>
      <c r="G106" s="4">
        <v>1</v>
      </c>
      <c r="H106" s="4">
        <v>2</v>
      </c>
      <c r="I106" s="4">
        <v>1</v>
      </c>
      <c r="J106" s="4">
        <v>0</v>
      </c>
      <c r="K106" s="4">
        <v>1</v>
      </c>
      <c r="L106" s="4">
        <v>2</v>
      </c>
      <c r="M106" s="4">
        <v>1</v>
      </c>
      <c r="N106" s="4">
        <v>0</v>
      </c>
      <c r="O106" s="4">
        <v>1</v>
      </c>
      <c r="P106" s="4">
        <v>2</v>
      </c>
      <c r="Q106" s="4">
        <v>1</v>
      </c>
      <c r="R106" s="4">
        <v>0</v>
      </c>
      <c r="S106" s="4">
        <v>1</v>
      </c>
      <c r="T106" s="4">
        <f t="shared" si="32"/>
        <v>16</v>
      </c>
    </row>
    <row r="107" spans="2:20" x14ac:dyDescent="0.25">
      <c r="B107" s="4" t="s">
        <v>41</v>
      </c>
      <c r="C107" s="4" t="s">
        <v>150</v>
      </c>
      <c r="D107" s="4">
        <v>1</v>
      </c>
      <c r="E107" s="4">
        <v>1</v>
      </c>
      <c r="F107" s="4">
        <v>0</v>
      </c>
      <c r="G107" s="4">
        <v>2</v>
      </c>
      <c r="H107" s="4">
        <v>3</v>
      </c>
      <c r="I107" s="4">
        <v>1</v>
      </c>
      <c r="J107" s="4">
        <v>2</v>
      </c>
      <c r="K107" s="4">
        <v>3</v>
      </c>
      <c r="L107" s="4">
        <v>1</v>
      </c>
      <c r="M107" s="4">
        <v>0</v>
      </c>
      <c r="N107" s="4">
        <v>2</v>
      </c>
      <c r="O107" s="4">
        <v>3</v>
      </c>
      <c r="P107" s="4">
        <v>1</v>
      </c>
      <c r="Q107" s="4">
        <v>0</v>
      </c>
      <c r="R107" s="4">
        <v>2</v>
      </c>
      <c r="S107" s="4">
        <v>3</v>
      </c>
      <c r="T107" s="4">
        <f t="shared" si="32"/>
        <v>25</v>
      </c>
    </row>
    <row r="108" spans="2:20" x14ac:dyDescent="0.25">
      <c r="B108" s="4" t="s">
        <v>42</v>
      </c>
      <c r="C108" s="4" t="s">
        <v>151</v>
      </c>
      <c r="D108" s="4">
        <v>3</v>
      </c>
      <c r="E108" s="4">
        <v>1</v>
      </c>
      <c r="F108" s="4">
        <v>2</v>
      </c>
      <c r="G108" s="4">
        <v>4</v>
      </c>
      <c r="H108" s="4">
        <v>3</v>
      </c>
      <c r="I108" s="4">
        <v>1</v>
      </c>
      <c r="J108" s="4">
        <v>1</v>
      </c>
      <c r="K108" s="4">
        <v>2</v>
      </c>
      <c r="L108" s="4">
        <v>3</v>
      </c>
      <c r="M108" s="4">
        <v>1</v>
      </c>
      <c r="N108" s="4">
        <v>2</v>
      </c>
      <c r="O108" s="4">
        <v>2</v>
      </c>
      <c r="P108" s="4">
        <v>3</v>
      </c>
      <c r="Q108" s="4">
        <v>1</v>
      </c>
      <c r="R108" s="4">
        <v>2</v>
      </c>
      <c r="S108" s="4">
        <v>2</v>
      </c>
      <c r="T108" s="4">
        <f t="shared" si="32"/>
        <v>33</v>
      </c>
    </row>
    <row r="109" spans="2:20" x14ac:dyDescent="0.25">
      <c r="B109" s="4" t="s">
        <v>43</v>
      </c>
      <c r="C109" s="4" t="s">
        <v>152</v>
      </c>
      <c r="D109" s="4">
        <v>2</v>
      </c>
      <c r="E109" s="4">
        <v>1</v>
      </c>
      <c r="F109" s="4">
        <v>0</v>
      </c>
      <c r="G109" s="4">
        <v>3</v>
      </c>
      <c r="H109" s="4">
        <v>2</v>
      </c>
      <c r="I109" s="4">
        <v>1</v>
      </c>
      <c r="J109" s="4">
        <v>0</v>
      </c>
      <c r="K109" s="4">
        <v>3</v>
      </c>
      <c r="L109" s="4">
        <v>2</v>
      </c>
      <c r="M109" s="4">
        <v>1</v>
      </c>
      <c r="N109" s="4">
        <v>0</v>
      </c>
      <c r="O109" s="4">
        <v>3</v>
      </c>
      <c r="P109" s="4">
        <v>2</v>
      </c>
      <c r="Q109" s="4">
        <v>1</v>
      </c>
      <c r="R109" s="4">
        <v>0</v>
      </c>
      <c r="S109" s="4">
        <v>3</v>
      </c>
      <c r="T109" s="4">
        <f t="shared" si="32"/>
        <v>24</v>
      </c>
    </row>
    <row r="110" spans="2:20" x14ac:dyDescent="0.25">
      <c r="B110" s="4" t="s">
        <v>44</v>
      </c>
      <c r="C110" s="4" t="s">
        <v>160</v>
      </c>
      <c r="D110" s="4">
        <v>1</v>
      </c>
      <c r="E110" s="4">
        <v>1</v>
      </c>
      <c r="F110" s="4">
        <v>0</v>
      </c>
      <c r="G110" s="4">
        <v>2</v>
      </c>
      <c r="H110" s="4">
        <v>1</v>
      </c>
      <c r="I110" s="4">
        <v>1</v>
      </c>
      <c r="J110" s="4">
        <v>0</v>
      </c>
      <c r="K110" s="4">
        <v>2</v>
      </c>
      <c r="L110" s="4">
        <v>1</v>
      </c>
      <c r="M110" s="4">
        <v>1</v>
      </c>
      <c r="N110" s="4">
        <v>0</v>
      </c>
      <c r="O110" s="4">
        <v>2</v>
      </c>
      <c r="P110" s="4">
        <v>1</v>
      </c>
      <c r="Q110" s="4">
        <v>1</v>
      </c>
      <c r="R110" s="4">
        <v>0</v>
      </c>
      <c r="S110" s="4">
        <v>2</v>
      </c>
      <c r="T110" s="4">
        <f t="shared" si="32"/>
        <v>16</v>
      </c>
    </row>
    <row r="111" spans="2:20" x14ac:dyDescent="0.25">
      <c r="B111" s="4" t="s">
        <v>45</v>
      </c>
      <c r="C111" s="4" t="s">
        <v>153</v>
      </c>
      <c r="D111" s="4">
        <v>2</v>
      </c>
      <c r="E111" s="4">
        <v>1</v>
      </c>
      <c r="F111" s="4">
        <v>0</v>
      </c>
      <c r="G111" s="4">
        <v>3</v>
      </c>
      <c r="H111" s="4">
        <v>2</v>
      </c>
      <c r="I111" s="4">
        <v>1</v>
      </c>
      <c r="J111" s="4">
        <v>0</v>
      </c>
      <c r="K111" s="4">
        <v>3</v>
      </c>
      <c r="L111" s="4">
        <v>2</v>
      </c>
      <c r="M111" s="4">
        <v>1</v>
      </c>
      <c r="N111" s="4">
        <v>0</v>
      </c>
      <c r="O111" s="4">
        <v>3</v>
      </c>
      <c r="P111" s="4">
        <v>2</v>
      </c>
      <c r="Q111" s="4">
        <v>1</v>
      </c>
      <c r="R111" s="4">
        <v>0</v>
      </c>
      <c r="S111" s="4">
        <v>3</v>
      </c>
      <c r="T111" s="4">
        <f t="shared" si="32"/>
        <v>24</v>
      </c>
    </row>
    <row r="112" spans="2:20" x14ac:dyDescent="0.25">
      <c r="B112" s="4" t="s">
        <v>127</v>
      </c>
      <c r="C112" s="4" t="s">
        <v>154</v>
      </c>
      <c r="D112" s="4">
        <v>4</v>
      </c>
      <c r="E112" s="4">
        <v>1</v>
      </c>
      <c r="F112" s="4">
        <v>2</v>
      </c>
      <c r="G112" s="4">
        <v>2</v>
      </c>
      <c r="H112" s="4">
        <v>4</v>
      </c>
      <c r="I112" s="4">
        <v>1</v>
      </c>
      <c r="J112" s="4">
        <v>0</v>
      </c>
      <c r="K112" s="4">
        <v>2</v>
      </c>
      <c r="L112" s="4">
        <v>4</v>
      </c>
      <c r="M112" s="4">
        <v>1</v>
      </c>
      <c r="N112" s="4">
        <v>0</v>
      </c>
      <c r="O112" s="4">
        <v>2</v>
      </c>
      <c r="P112" s="4">
        <v>3</v>
      </c>
      <c r="Q112" s="4">
        <v>1</v>
      </c>
      <c r="R112" s="4">
        <v>0</v>
      </c>
      <c r="S112" s="4">
        <v>2</v>
      </c>
      <c r="T112" s="4">
        <f t="shared" si="32"/>
        <v>29</v>
      </c>
    </row>
    <row r="113" spans="2:20" x14ac:dyDescent="0.25">
      <c r="B113" s="4" t="s">
        <v>46</v>
      </c>
      <c r="C113" s="4" t="s">
        <v>155</v>
      </c>
      <c r="D113" s="4">
        <v>4</v>
      </c>
      <c r="E113" s="4">
        <v>1</v>
      </c>
      <c r="F113" s="4">
        <v>0</v>
      </c>
      <c r="G113" s="4">
        <v>3</v>
      </c>
      <c r="H113" s="4">
        <v>2</v>
      </c>
      <c r="I113" s="4">
        <v>1</v>
      </c>
      <c r="J113" s="4">
        <v>0</v>
      </c>
      <c r="K113" s="4">
        <v>3</v>
      </c>
      <c r="L113" s="4">
        <v>2</v>
      </c>
      <c r="M113" s="4">
        <v>1</v>
      </c>
      <c r="N113" s="4">
        <v>0</v>
      </c>
      <c r="O113" s="4">
        <v>3</v>
      </c>
      <c r="P113" s="4">
        <v>2</v>
      </c>
      <c r="Q113" s="4">
        <v>1</v>
      </c>
      <c r="R113" s="4">
        <v>0</v>
      </c>
      <c r="S113" s="4">
        <v>3</v>
      </c>
      <c r="T113" s="4">
        <f t="shared" si="32"/>
        <v>26</v>
      </c>
    </row>
    <row r="114" spans="2:20" x14ac:dyDescent="0.25">
      <c r="B114" s="4" t="s">
        <v>47</v>
      </c>
      <c r="C114" s="4" t="s">
        <v>156</v>
      </c>
      <c r="D114" s="4">
        <v>2</v>
      </c>
      <c r="E114" s="4">
        <v>1</v>
      </c>
      <c r="F114" s="4">
        <v>4</v>
      </c>
      <c r="G114" s="4">
        <v>3</v>
      </c>
      <c r="H114" s="4">
        <v>1</v>
      </c>
      <c r="I114" s="4">
        <v>1</v>
      </c>
      <c r="J114" s="4">
        <v>2</v>
      </c>
      <c r="K114" s="4">
        <v>4</v>
      </c>
      <c r="L114" s="4">
        <v>1</v>
      </c>
      <c r="M114" s="4">
        <v>1</v>
      </c>
      <c r="N114" s="4">
        <v>2</v>
      </c>
      <c r="O114" s="4">
        <v>4</v>
      </c>
      <c r="P114" s="4">
        <v>1</v>
      </c>
      <c r="Q114" s="4">
        <v>1</v>
      </c>
      <c r="R114" s="4">
        <v>2</v>
      </c>
      <c r="S114" s="4">
        <v>2</v>
      </c>
      <c r="T114" s="4">
        <f t="shared" si="32"/>
        <v>32</v>
      </c>
    </row>
    <row r="115" spans="2:20" x14ac:dyDescent="0.25">
      <c r="B115" s="4" t="s">
        <v>48</v>
      </c>
      <c r="C115" s="4" t="s">
        <v>157</v>
      </c>
      <c r="D115" s="4">
        <v>1</v>
      </c>
      <c r="E115" s="4">
        <v>1</v>
      </c>
      <c r="F115" s="4">
        <v>2</v>
      </c>
      <c r="G115" s="4">
        <v>0</v>
      </c>
      <c r="H115" s="4">
        <v>2</v>
      </c>
      <c r="I115" s="4">
        <v>1</v>
      </c>
      <c r="J115" s="4">
        <v>2</v>
      </c>
      <c r="K115" s="4">
        <v>0</v>
      </c>
      <c r="L115" s="4">
        <v>3</v>
      </c>
      <c r="M115" s="4">
        <v>0</v>
      </c>
      <c r="N115" s="4">
        <v>2</v>
      </c>
      <c r="O115" s="4">
        <v>0</v>
      </c>
      <c r="P115" s="4">
        <v>1</v>
      </c>
      <c r="Q115" s="4">
        <v>0</v>
      </c>
      <c r="R115" s="4">
        <v>2</v>
      </c>
      <c r="S115" s="4">
        <v>0</v>
      </c>
      <c r="T115" s="4">
        <f t="shared" si="32"/>
        <v>17</v>
      </c>
    </row>
    <row r="116" spans="2:20" x14ac:dyDescent="0.25">
      <c r="B116" s="4" t="s">
        <v>49</v>
      </c>
      <c r="C116" s="4" t="s">
        <v>158</v>
      </c>
      <c r="D116" s="4">
        <v>4</v>
      </c>
      <c r="E116" s="4">
        <v>1</v>
      </c>
      <c r="F116" s="4">
        <v>0</v>
      </c>
      <c r="G116" s="4">
        <v>3</v>
      </c>
      <c r="H116" s="4">
        <v>2</v>
      </c>
      <c r="I116" s="4">
        <v>1</v>
      </c>
      <c r="J116" s="4">
        <v>0</v>
      </c>
      <c r="K116" s="4">
        <v>3</v>
      </c>
      <c r="L116" s="4">
        <v>2</v>
      </c>
      <c r="M116" s="4">
        <v>1</v>
      </c>
      <c r="N116" s="4">
        <v>0</v>
      </c>
      <c r="O116" s="4">
        <v>3</v>
      </c>
      <c r="P116" s="4">
        <v>2</v>
      </c>
      <c r="Q116" s="4">
        <v>1</v>
      </c>
      <c r="R116" s="4">
        <v>0</v>
      </c>
      <c r="S116" s="4">
        <v>3</v>
      </c>
      <c r="T116" s="4">
        <f t="shared" si="32"/>
        <v>26</v>
      </c>
    </row>
    <row r="117" spans="2:20" x14ac:dyDescent="0.25">
      <c r="B117" s="4">
        <v>34</v>
      </c>
      <c r="C117" s="4" t="s">
        <v>159</v>
      </c>
      <c r="D117" s="4">
        <v>3</v>
      </c>
      <c r="E117" s="4">
        <v>1</v>
      </c>
      <c r="F117" s="4">
        <v>4</v>
      </c>
      <c r="G117" s="4">
        <v>3</v>
      </c>
      <c r="H117" s="4">
        <v>3</v>
      </c>
      <c r="I117" s="4">
        <v>1</v>
      </c>
      <c r="J117" s="4">
        <v>2</v>
      </c>
      <c r="K117" s="4">
        <v>3</v>
      </c>
      <c r="L117" s="4">
        <v>2</v>
      </c>
      <c r="M117" s="4">
        <v>1</v>
      </c>
      <c r="N117" s="4">
        <v>2</v>
      </c>
      <c r="O117" s="4">
        <v>3</v>
      </c>
      <c r="P117" s="4">
        <v>2</v>
      </c>
      <c r="Q117" s="4">
        <v>1</v>
      </c>
      <c r="R117" s="4">
        <v>2</v>
      </c>
      <c r="S117" s="4">
        <v>3</v>
      </c>
      <c r="T117" s="4">
        <f t="shared" si="32"/>
        <v>36</v>
      </c>
    </row>
    <row r="118" spans="2:20" x14ac:dyDescent="0.25">
      <c r="B118" s="99" t="s">
        <v>183</v>
      </c>
      <c r="C118" s="100"/>
      <c r="D118" s="22">
        <f>SUM(D84:D117)</f>
        <v>67</v>
      </c>
      <c r="E118" s="22">
        <f t="shared" ref="E118:T118" si="33">SUM(E84:E117)</f>
        <v>34</v>
      </c>
      <c r="F118" s="22">
        <f t="shared" si="33"/>
        <v>52</v>
      </c>
      <c r="G118" s="22">
        <f t="shared" si="33"/>
        <v>89</v>
      </c>
      <c r="H118" s="22">
        <f t="shared" si="33"/>
        <v>59</v>
      </c>
      <c r="I118" s="22">
        <f t="shared" si="33"/>
        <v>32</v>
      </c>
      <c r="J118" s="22">
        <f t="shared" si="33"/>
        <v>42</v>
      </c>
      <c r="K118" s="22">
        <f t="shared" si="33"/>
        <v>86</v>
      </c>
      <c r="L118" s="22">
        <f t="shared" si="33"/>
        <v>61</v>
      </c>
      <c r="M118" s="22">
        <f t="shared" si="33"/>
        <v>31</v>
      </c>
      <c r="N118" s="22">
        <f t="shared" si="33"/>
        <v>43</v>
      </c>
      <c r="O118" s="22">
        <f t="shared" si="33"/>
        <v>86</v>
      </c>
      <c r="P118" s="22">
        <f t="shared" si="33"/>
        <v>59</v>
      </c>
      <c r="Q118" s="22">
        <f t="shared" si="33"/>
        <v>30</v>
      </c>
      <c r="R118" s="22">
        <f t="shared" si="33"/>
        <v>41</v>
      </c>
      <c r="S118" s="22">
        <f t="shared" si="33"/>
        <v>82</v>
      </c>
      <c r="T118" s="22">
        <f t="shared" si="33"/>
        <v>894</v>
      </c>
    </row>
    <row r="119" spans="2:20" x14ac:dyDescent="0.25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2:20" x14ac:dyDescent="0.25">
      <c r="B120" s="3" t="s">
        <v>84</v>
      </c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</row>
    <row r="121" spans="2:20" x14ac:dyDescent="0.25">
      <c r="B121" s="80" t="s">
        <v>2</v>
      </c>
      <c r="C121" s="83" t="s">
        <v>3</v>
      </c>
      <c r="D121" s="65" t="s">
        <v>4</v>
      </c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/>
      <c r="T121" s="75" t="s">
        <v>5</v>
      </c>
    </row>
    <row r="122" spans="2:20" x14ac:dyDescent="0.25">
      <c r="B122" s="102"/>
      <c r="C122" s="102"/>
      <c r="D122" s="5" t="s">
        <v>6</v>
      </c>
      <c r="E122" s="5" t="s">
        <v>7</v>
      </c>
      <c r="F122" s="5" t="s">
        <v>8</v>
      </c>
      <c r="G122" s="5" t="s">
        <v>9</v>
      </c>
      <c r="H122" s="5" t="s">
        <v>10</v>
      </c>
      <c r="I122" s="5" t="s">
        <v>11</v>
      </c>
      <c r="J122" s="5" t="s">
        <v>12</v>
      </c>
      <c r="K122" s="5" t="s">
        <v>13</v>
      </c>
      <c r="L122" s="5" t="s">
        <v>14</v>
      </c>
      <c r="M122" s="5" t="s">
        <v>15</v>
      </c>
      <c r="N122" s="5" t="s">
        <v>16</v>
      </c>
      <c r="O122" s="5" t="s">
        <v>17</v>
      </c>
      <c r="P122" s="12" t="s">
        <v>162</v>
      </c>
      <c r="Q122" s="12" t="s">
        <v>165</v>
      </c>
      <c r="R122" s="12" t="s">
        <v>163</v>
      </c>
      <c r="S122" s="12" t="s">
        <v>164</v>
      </c>
      <c r="T122" s="76"/>
    </row>
    <row r="123" spans="2:20" x14ac:dyDescent="0.25">
      <c r="B123" s="4" t="s">
        <v>18</v>
      </c>
      <c r="C123" s="4" t="s">
        <v>128</v>
      </c>
      <c r="D123" s="4">
        <v>4</v>
      </c>
      <c r="E123" s="4">
        <v>6</v>
      </c>
      <c r="F123" s="4">
        <v>8</v>
      </c>
      <c r="G123" s="4">
        <v>5</v>
      </c>
      <c r="H123" s="4">
        <v>4</v>
      </c>
      <c r="I123" s="4">
        <v>6</v>
      </c>
      <c r="J123" s="4">
        <v>8</v>
      </c>
      <c r="K123" s="4">
        <v>5</v>
      </c>
      <c r="L123" s="4">
        <v>3</v>
      </c>
      <c r="M123" s="4">
        <v>6</v>
      </c>
      <c r="N123" s="4">
        <v>8</v>
      </c>
      <c r="O123" s="4">
        <v>5</v>
      </c>
      <c r="P123" s="4">
        <v>3</v>
      </c>
      <c r="Q123" s="4">
        <v>4</v>
      </c>
      <c r="R123" s="4">
        <v>6</v>
      </c>
      <c r="S123" s="4">
        <v>6</v>
      </c>
      <c r="T123" s="4">
        <f>SUM(D123:S123)</f>
        <v>87</v>
      </c>
    </row>
    <row r="124" spans="2:20" x14ac:dyDescent="0.25">
      <c r="B124" s="4" t="s">
        <v>19</v>
      </c>
      <c r="C124" s="4" t="s">
        <v>129</v>
      </c>
      <c r="D124" s="4">
        <v>1</v>
      </c>
      <c r="E124" s="4">
        <v>6</v>
      </c>
      <c r="F124" s="4">
        <v>4</v>
      </c>
      <c r="G124" s="4">
        <v>6</v>
      </c>
      <c r="H124" s="4">
        <v>4</v>
      </c>
      <c r="I124" s="4">
        <v>6</v>
      </c>
      <c r="J124" s="4">
        <v>4</v>
      </c>
      <c r="K124" s="4">
        <v>6</v>
      </c>
      <c r="L124" s="4">
        <v>3</v>
      </c>
      <c r="M124" s="4">
        <v>4</v>
      </c>
      <c r="N124" s="4">
        <v>4</v>
      </c>
      <c r="O124" s="4">
        <v>5</v>
      </c>
      <c r="P124" s="4">
        <v>2</v>
      </c>
      <c r="Q124" s="4">
        <v>6</v>
      </c>
      <c r="R124" s="4">
        <v>4</v>
      </c>
      <c r="S124" s="4">
        <v>5</v>
      </c>
      <c r="T124" s="4">
        <f t="shared" ref="T124:T157" si="34">SUM(D124:S124)</f>
        <v>70</v>
      </c>
    </row>
    <row r="125" spans="2:20" x14ac:dyDescent="0.25">
      <c r="B125" s="4" t="s">
        <v>20</v>
      </c>
      <c r="C125" s="4" t="s">
        <v>130</v>
      </c>
      <c r="D125" s="4">
        <v>4</v>
      </c>
      <c r="E125" s="4">
        <v>4</v>
      </c>
      <c r="F125" s="4">
        <v>8</v>
      </c>
      <c r="G125" s="4">
        <v>5</v>
      </c>
      <c r="H125" s="4">
        <v>4</v>
      </c>
      <c r="I125" s="4">
        <v>6</v>
      </c>
      <c r="J125" s="4">
        <v>8</v>
      </c>
      <c r="K125" s="4">
        <v>4</v>
      </c>
      <c r="L125" s="4">
        <v>4</v>
      </c>
      <c r="M125" s="4">
        <v>6</v>
      </c>
      <c r="N125" s="4">
        <v>4</v>
      </c>
      <c r="O125" s="4">
        <v>5</v>
      </c>
      <c r="P125" s="4">
        <v>4</v>
      </c>
      <c r="Q125" s="4">
        <v>6</v>
      </c>
      <c r="R125" s="4">
        <v>6</v>
      </c>
      <c r="S125" s="4">
        <v>5</v>
      </c>
      <c r="T125" s="4">
        <f t="shared" si="34"/>
        <v>83</v>
      </c>
    </row>
    <row r="126" spans="2:20" x14ac:dyDescent="0.25">
      <c r="B126" s="4" t="s">
        <v>21</v>
      </c>
      <c r="C126" s="4" t="s">
        <v>131</v>
      </c>
      <c r="D126" s="4">
        <v>4</v>
      </c>
      <c r="E126" s="4">
        <v>4</v>
      </c>
      <c r="F126" s="4">
        <v>8</v>
      </c>
      <c r="G126" s="4">
        <v>4</v>
      </c>
      <c r="H126" s="4">
        <v>4</v>
      </c>
      <c r="I126" s="4">
        <v>6</v>
      </c>
      <c r="J126" s="4">
        <v>6</v>
      </c>
      <c r="K126" s="4">
        <v>5</v>
      </c>
      <c r="L126" s="4">
        <v>4</v>
      </c>
      <c r="M126" s="4">
        <v>4</v>
      </c>
      <c r="N126" s="4">
        <v>4</v>
      </c>
      <c r="O126" s="4">
        <v>4</v>
      </c>
      <c r="P126" s="4">
        <v>4</v>
      </c>
      <c r="Q126" s="4">
        <v>6</v>
      </c>
      <c r="R126" s="4">
        <v>6</v>
      </c>
      <c r="S126" s="4">
        <v>5</v>
      </c>
      <c r="T126" s="4">
        <f t="shared" si="34"/>
        <v>78</v>
      </c>
    </row>
    <row r="127" spans="2:20" x14ac:dyDescent="0.25">
      <c r="B127" s="4" t="s">
        <v>22</v>
      </c>
      <c r="C127" s="4" t="s">
        <v>132</v>
      </c>
      <c r="D127" s="4">
        <v>4</v>
      </c>
      <c r="E127" s="4">
        <v>4</v>
      </c>
      <c r="F127" s="4">
        <v>8</v>
      </c>
      <c r="G127" s="4">
        <v>5</v>
      </c>
      <c r="H127" s="4">
        <v>3</v>
      </c>
      <c r="I127" s="4">
        <v>6</v>
      </c>
      <c r="J127" s="4">
        <v>8</v>
      </c>
      <c r="K127" s="4">
        <v>5</v>
      </c>
      <c r="L127" s="4">
        <v>3</v>
      </c>
      <c r="M127" s="4">
        <v>6</v>
      </c>
      <c r="N127" s="4">
        <v>8</v>
      </c>
      <c r="O127" s="4">
        <v>4</v>
      </c>
      <c r="P127" s="4">
        <v>3</v>
      </c>
      <c r="Q127" s="4">
        <v>6</v>
      </c>
      <c r="R127" s="4">
        <v>6</v>
      </c>
      <c r="S127" s="4">
        <v>4</v>
      </c>
      <c r="T127" s="4">
        <f t="shared" si="34"/>
        <v>83</v>
      </c>
    </row>
    <row r="128" spans="2:20" x14ac:dyDescent="0.25">
      <c r="B128" s="4" t="s">
        <v>23</v>
      </c>
      <c r="C128" s="4" t="s">
        <v>133</v>
      </c>
      <c r="D128" s="4">
        <v>4</v>
      </c>
      <c r="E128" s="4">
        <v>6</v>
      </c>
      <c r="F128" s="4">
        <v>8</v>
      </c>
      <c r="G128" s="4">
        <v>5</v>
      </c>
      <c r="H128" s="4">
        <v>4</v>
      </c>
      <c r="I128" s="4">
        <v>4</v>
      </c>
      <c r="J128" s="4">
        <v>8</v>
      </c>
      <c r="K128" s="4">
        <v>6</v>
      </c>
      <c r="L128" s="4">
        <v>4</v>
      </c>
      <c r="M128" s="4">
        <v>6</v>
      </c>
      <c r="N128" s="4">
        <v>4</v>
      </c>
      <c r="O128" s="4">
        <v>6</v>
      </c>
      <c r="P128" s="4">
        <v>4</v>
      </c>
      <c r="Q128" s="4">
        <v>4</v>
      </c>
      <c r="R128" s="4">
        <v>8</v>
      </c>
      <c r="S128" s="4">
        <v>5</v>
      </c>
      <c r="T128" s="4">
        <f t="shared" si="34"/>
        <v>86</v>
      </c>
    </row>
    <row r="129" spans="2:20" x14ac:dyDescent="0.25">
      <c r="B129" s="4" t="s">
        <v>24</v>
      </c>
      <c r="C129" s="4" t="s">
        <v>134</v>
      </c>
      <c r="D129" s="4">
        <v>4</v>
      </c>
      <c r="E129" s="4">
        <v>6</v>
      </c>
      <c r="F129" s="4">
        <v>8</v>
      </c>
      <c r="G129" s="4">
        <v>6</v>
      </c>
      <c r="H129" s="4">
        <v>4</v>
      </c>
      <c r="I129" s="4">
        <v>6</v>
      </c>
      <c r="J129" s="4">
        <v>8</v>
      </c>
      <c r="K129" s="4">
        <v>6</v>
      </c>
      <c r="L129" s="4">
        <v>4</v>
      </c>
      <c r="M129" s="4">
        <v>6</v>
      </c>
      <c r="N129" s="4">
        <v>8</v>
      </c>
      <c r="O129" s="4">
        <v>5</v>
      </c>
      <c r="P129" s="4">
        <v>2</v>
      </c>
      <c r="Q129" s="4">
        <v>4</v>
      </c>
      <c r="R129" s="4">
        <v>8</v>
      </c>
      <c r="S129" s="4">
        <v>5</v>
      </c>
      <c r="T129" s="4">
        <f t="shared" si="34"/>
        <v>90</v>
      </c>
    </row>
    <row r="130" spans="2:20" x14ac:dyDescent="0.25">
      <c r="B130" s="4" t="s">
        <v>25</v>
      </c>
      <c r="C130" s="4" t="s">
        <v>135</v>
      </c>
      <c r="D130" s="4">
        <v>3</v>
      </c>
      <c r="E130" s="4">
        <v>6</v>
      </c>
      <c r="F130" s="4">
        <v>6</v>
      </c>
      <c r="G130" s="4">
        <v>6</v>
      </c>
      <c r="H130" s="4">
        <v>4</v>
      </c>
      <c r="I130" s="4">
        <v>6</v>
      </c>
      <c r="J130" s="4">
        <v>4</v>
      </c>
      <c r="K130" s="4">
        <v>6</v>
      </c>
      <c r="L130" s="4">
        <v>3</v>
      </c>
      <c r="M130" s="4">
        <v>4</v>
      </c>
      <c r="N130" s="4">
        <v>4</v>
      </c>
      <c r="O130" s="4">
        <v>5</v>
      </c>
      <c r="P130" s="4">
        <v>4</v>
      </c>
      <c r="Q130" s="4">
        <v>6</v>
      </c>
      <c r="R130" s="4">
        <v>4</v>
      </c>
      <c r="S130" s="4">
        <v>6</v>
      </c>
      <c r="T130" s="4">
        <f t="shared" si="34"/>
        <v>77</v>
      </c>
    </row>
    <row r="131" spans="2:20" x14ac:dyDescent="0.25">
      <c r="B131" s="4" t="s">
        <v>26</v>
      </c>
      <c r="C131" s="4" t="s">
        <v>136</v>
      </c>
      <c r="D131" s="4">
        <v>4</v>
      </c>
      <c r="E131" s="4">
        <v>4</v>
      </c>
      <c r="F131" s="4">
        <v>4</v>
      </c>
      <c r="G131" s="4">
        <v>4</v>
      </c>
      <c r="H131" s="4">
        <v>4</v>
      </c>
      <c r="I131" s="4">
        <v>6</v>
      </c>
      <c r="J131" s="4">
        <v>4</v>
      </c>
      <c r="K131" s="4">
        <v>5</v>
      </c>
      <c r="L131" s="4">
        <v>3</v>
      </c>
      <c r="M131" s="4">
        <v>4</v>
      </c>
      <c r="N131" s="4">
        <v>8</v>
      </c>
      <c r="O131" s="4">
        <v>5</v>
      </c>
      <c r="P131" s="4">
        <v>2</v>
      </c>
      <c r="Q131" s="4">
        <v>4</v>
      </c>
      <c r="R131" s="4">
        <v>8</v>
      </c>
      <c r="S131" s="4">
        <v>5</v>
      </c>
      <c r="T131" s="4">
        <f t="shared" si="34"/>
        <v>74</v>
      </c>
    </row>
    <row r="132" spans="2:20" x14ac:dyDescent="0.25">
      <c r="B132" s="4" t="s">
        <v>27</v>
      </c>
      <c r="C132" s="4" t="s">
        <v>137</v>
      </c>
      <c r="D132" s="4">
        <v>4</v>
      </c>
      <c r="E132" s="4">
        <v>6</v>
      </c>
      <c r="F132" s="4">
        <v>8</v>
      </c>
      <c r="G132" s="4">
        <v>6</v>
      </c>
      <c r="H132" s="4">
        <v>4</v>
      </c>
      <c r="I132" s="4">
        <v>6</v>
      </c>
      <c r="J132" s="4">
        <v>8</v>
      </c>
      <c r="K132" s="4">
        <v>5</v>
      </c>
      <c r="L132" s="4">
        <v>4</v>
      </c>
      <c r="M132" s="4">
        <v>6</v>
      </c>
      <c r="N132" s="4">
        <v>8</v>
      </c>
      <c r="O132" s="4">
        <v>5</v>
      </c>
      <c r="P132" s="4">
        <v>3</v>
      </c>
      <c r="Q132" s="4">
        <v>6</v>
      </c>
      <c r="R132" s="4">
        <v>8</v>
      </c>
      <c r="S132" s="4">
        <v>6</v>
      </c>
      <c r="T132" s="4">
        <f t="shared" si="34"/>
        <v>93</v>
      </c>
    </row>
    <row r="133" spans="2:20" x14ac:dyDescent="0.25">
      <c r="B133" s="4" t="s">
        <v>28</v>
      </c>
      <c r="C133" s="4" t="s">
        <v>138</v>
      </c>
      <c r="D133" s="4">
        <v>4</v>
      </c>
      <c r="E133" s="4">
        <v>6</v>
      </c>
      <c r="F133" s="4">
        <v>6</v>
      </c>
      <c r="G133" s="4">
        <v>6</v>
      </c>
      <c r="H133" s="4">
        <v>2</v>
      </c>
      <c r="I133" s="4">
        <v>6</v>
      </c>
      <c r="J133" s="4">
        <v>2</v>
      </c>
      <c r="K133" s="4">
        <v>5</v>
      </c>
      <c r="L133" s="4">
        <v>3</v>
      </c>
      <c r="M133" s="4">
        <v>6</v>
      </c>
      <c r="N133" s="4">
        <v>4</v>
      </c>
      <c r="O133" s="4">
        <v>5</v>
      </c>
      <c r="P133" s="4">
        <v>2</v>
      </c>
      <c r="Q133" s="4">
        <v>6</v>
      </c>
      <c r="R133" s="4">
        <v>4</v>
      </c>
      <c r="S133" s="4">
        <v>5</v>
      </c>
      <c r="T133" s="4">
        <f t="shared" si="34"/>
        <v>72</v>
      </c>
    </row>
    <row r="134" spans="2:20" x14ac:dyDescent="0.25">
      <c r="B134" s="4" t="s">
        <v>29</v>
      </c>
      <c r="C134" s="4" t="s">
        <v>139</v>
      </c>
      <c r="D134" s="4">
        <v>4</v>
      </c>
      <c r="E134" s="4">
        <v>6</v>
      </c>
      <c r="F134" s="4">
        <v>8</v>
      </c>
      <c r="G134" s="4">
        <v>6</v>
      </c>
      <c r="H134" s="4">
        <v>4</v>
      </c>
      <c r="I134" s="4">
        <v>6</v>
      </c>
      <c r="J134" s="4">
        <v>8</v>
      </c>
      <c r="K134" s="4">
        <v>6</v>
      </c>
      <c r="L134" s="4">
        <v>4</v>
      </c>
      <c r="M134" s="4">
        <v>6</v>
      </c>
      <c r="N134" s="4">
        <v>8</v>
      </c>
      <c r="O134" s="4">
        <v>5</v>
      </c>
      <c r="P134" s="4">
        <v>2</v>
      </c>
      <c r="Q134" s="4">
        <v>6</v>
      </c>
      <c r="R134" s="4">
        <v>8</v>
      </c>
      <c r="S134" s="4">
        <v>5</v>
      </c>
      <c r="T134" s="4">
        <f t="shared" si="34"/>
        <v>92</v>
      </c>
    </row>
    <row r="135" spans="2:20" x14ac:dyDescent="0.25">
      <c r="B135" s="4" t="s">
        <v>30</v>
      </c>
      <c r="C135" s="4" t="s">
        <v>139</v>
      </c>
      <c r="D135" s="4">
        <v>4</v>
      </c>
      <c r="E135" s="4">
        <v>4</v>
      </c>
      <c r="F135" s="4">
        <v>8</v>
      </c>
      <c r="G135" s="4">
        <v>5</v>
      </c>
      <c r="H135" s="4">
        <v>4</v>
      </c>
      <c r="I135" s="4">
        <v>4</v>
      </c>
      <c r="J135" s="4">
        <v>8</v>
      </c>
      <c r="K135" s="4">
        <v>6</v>
      </c>
      <c r="L135" s="4">
        <v>3</v>
      </c>
      <c r="M135" s="4">
        <v>6</v>
      </c>
      <c r="N135" s="4">
        <v>8</v>
      </c>
      <c r="O135" s="4">
        <v>5</v>
      </c>
      <c r="P135" s="4">
        <v>3</v>
      </c>
      <c r="Q135" s="4">
        <v>6</v>
      </c>
      <c r="R135" s="4">
        <v>6</v>
      </c>
      <c r="S135" s="4">
        <v>5</v>
      </c>
      <c r="T135" s="4">
        <f t="shared" si="34"/>
        <v>85</v>
      </c>
    </row>
    <row r="136" spans="2:20" x14ac:dyDescent="0.25">
      <c r="B136" s="4" t="s">
        <v>31</v>
      </c>
      <c r="C136" s="4" t="s">
        <v>140</v>
      </c>
      <c r="D136" s="4">
        <v>4</v>
      </c>
      <c r="E136" s="4">
        <v>6</v>
      </c>
      <c r="F136" s="4">
        <v>4</v>
      </c>
      <c r="G136" s="4">
        <v>5</v>
      </c>
      <c r="H136" s="4">
        <v>3</v>
      </c>
      <c r="I136" s="4">
        <v>6</v>
      </c>
      <c r="J136" s="4">
        <v>8</v>
      </c>
      <c r="K136" s="4">
        <v>5</v>
      </c>
      <c r="L136" s="4">
        <v>2</v>
      </c>
      <c r="M136" s="4">
        <v>6</v>
      </c>
      <c r="N136" s="4">
        <v>8</v>
      </c>
      <c r="O136" s="4">
        <v>5</v>
      </c>
      <c r="P136" s="4">
        <v>2</v>
      </c>
      <c r="Q136" s="4">
        <v>4</v>
      </c>
      <c r="R136" s="4">
        <v>8</v>
      </c>
      <c r="S136" s="4">
        <v>6</v>
      </c>
      <c r="T136" s="4">
        <f t="shared" si="34"/>
        <v>82</v>
      </c>
    </row>
    <row r="137" spans="2:20" x14ac:dyDescent="0.25">
      <c r="B137" s="4" t="s">
        <v>32</v>
      </c>
      <c r="C137" s="4" t="s">
        <v>141</v>
      </c>
      <c r="D137" s="4">
        <v>4</v>
      </c>
      <c r="E137" s="4">
        <v>6</v>
      </c>
      <c r="F137" s="4">
        <v>8</v>
      </c>
      <c r="G137" s="4">
        <v>5</v>
      </c>
      <c r="H137" s="4">
        <v>4</v>
      </c>
      <c r="I137" s="4">
        <v>6</v>
      </c>
      <c r="J137" s="4">
        <v>8</v>
      </c>
      <c r="K137" s="4">
        <v>6</v>
      </c>
      <c r="L137" s="4">
        <v>4</v>
      </c>
      <c r="M137" s="4">
        <v>6</v>
      </c>
      <c r="N137" s="4">
        <v>8</v>
      </c>
      <c r="O137" s="4">
        <v>3</v>
      </c>
      <c r="P137" s="4">
        <v>4</v>
      </c>
      <c r="Q137" s="4">
        <v>4</v>
      </c>
      <c r="R137" s="4">
        <v>8</v>
      </c>
      <c r="S137" s="4">
        <v>5</v>
      </c>
      <c r="T137" s="4">
        <f t="shared" si="34"/>
        <v>89</v>
      </c>
    </row>
    <row r="138" spans="2:20" x14ac:dyDescent="0.25">
      <c r="B138" s="4" t="s">
        <v>33</v>
      </c>
      <c r="C138" s="4" t="s">
        <v>142</v>
      </c>
      <c r="D138" s="4">
        <v>1</v>
      </c>
      <c r="E138" s="4">
        <v>6</v>
      </c>
      <c r="F138" s="4">
        <v>8</v>
      </c>
      <c r="G138" s="4">
        <v>5</v>
      </c>
      <c r="H138" s="4">
        <v>4</v>
      </c>
      <c r="I138" s="4">
        <v>6</v>
      </c>
      <c r="J138" s="4">
        <v>8</v>
      </c>
      <c r="K138" s="4">
        <v>6</v>
      </c>
      <c r="L138" s="4">
        <v>4</v>
      </c>
      <c r="M138" s="4">
        <v>6</v>
      </c>
      <c r="N138" s="4">
        <v>2</v>
      </c>
      <c r="O138" s="4">
        <v>5</v>
      </c>
      <c r="P138" s="4">
        <v>4</v>
      </c>
      <c r="Q138" s="4">
        <v>6</v>
      </c>
      <c r="R138" s="4">
        <v>6</v>
      </c>
      <c r="S138" s="4">
        <v>5</v>
      </c>
      <c r="T138" s="4">
        <f t="shared" si="34"/>
        <v>82</v>
      </c>
    </row>
    <row r="139" spans="2:20" x14ac:dyDescent="0.25">
      <c r="B139" s="4" t="s">
        <v>34</v>
      </c>
      <c r="C139" s="4" t="s">
        <v>143</v>
      </c>
      <c r="D139" s="4">
        <v>4</v>
      </c>
      <c r="E139" s="4">
        <v>4</v>
      </c>
      <c r="F139" s="4">
        <v>8</v>
      </c>
      <c r="G139" s="4">
        <v>5</v>
      </c>
      <c r="H139" s="4">
        <v>4</v>
      </c>
      <c r="I139" s="4">
        <v>6</v>
      </c>
      <c r="J139" s="4">
        <v>6</v>
      </c>
      <c r="K139" s="4">
        <v>5</v>
      </c>
      <c r="L139" s="4">
        <v>2</v>
      </c>
      <c r="M139" s="4">
        <v>4</v>
      </c>
      <c r="N139" s="4">
        <v>4</v>
      </c>
      <c r="O139" s="4">
        <v>4</v>
      </c>
      <c r="P139" s="4">
        <v>2</v>
      </c>
      <c r="Q139" s="4">
        <v>4</v>
      </c>
      <c r="R139" s="4">
        <v>4</v>
      </c>
      <c r="S139" s="4">
        <v>5</v>
      </c>
      <c r="T139" s="4">
        <f t="shared" si="34"/>
        <v>71</v>
      </c>
    </row>
    <row r="140" spans="2:20" x14ac:dyDescent="0.25">
      <c r="B140" s="4" t="s">
        <v>35</v>
      </c>
      <c r="C140" s="4" t="s">
        <v>144</v>
      </c>
      <c r="D140" s="4">
        <v>1</v>
      </c>
      <c r="E140" s="4">
        <v>4</v>
      </c>
      <c r="F140" s="4">
        <v>8</v>
      </c>
      <c r="G140" s="4">
        <v>5</v>
      </c>
      <c r="H140" s="4">
        <v>4</v>
      </c>
      <c r="I140" s="4">
        <v>5</v>
      </c>
      <c r="J140" s="4">
        <v>8</v>
      </c>
      <c r="K140" s="4">
        <v>5</v>
      </c>
      <c r="L140" s="4">
        <v>4</v>
      </c>
      <c r="M140" s="4">
        <v>6</v>
      </c>
      <c r="N140" s="4">
        <v>8</v>
      </c>
      <c r="O140" s="4">
        <v>6</v>
      </c>
      <c r="P140" s="4">
        <v>4</v>
      </c>
      <c r="Q140" s="4">
        <v>6</v>
      </c>
      <c r="R140" s="4">
        <v>4</v>
      </c>
      <c r="S140" s="4">
        <v>5</v>
      </c>
      <c r="T140" s="4">
        <f t="shared" si="34"/>
        <v>83</v>
      </c>
    </row>
    <row r="141" spans="2:20" x14ac:dyDescent="0.25">
      <c r="B141" s="4" t="s">
        <v>36</v>
      </c>
      <c r="C141" s="4" t="s">
        <v>145</v>
      </c>
      <c r="D141" s="4">
        <v>4</v>
      </c>
      <c r="E141" s="4">
        <v>4</v>
      </c>
      <c r="F141" s="4">
        <v>8</v>
      </c>
      <c r="G141" s="4">
        <v>5</v>
      </c>
      <c r="H141" s="4">
        <v>4</v>
      </c>
      <c r="I141" s="4">
        <v>4</v>
      </c>
      <c r="J141" s="4">
        <v>8</v>
      </c>
      <c r="K141" s="4">
        <v>5</v>
      </c>
      <c r="L141" s="4">
        <v>3</v>
      </c>
      <c r="M141" s="4">
        <v>6</v>
      </c>
      <c r="N141" s="4">
        <v>8</v>
      </c>
      <c r="O141" s="4">
        <v>6</v>
      </c>
      <c r="P141" s="4">
        <v>2</v>
      </c>
      <c r="Q141" s="4">
        <v>6</v>
      </c>
      <c r="R141" s="4">
        <v>6</v>
      </c>
      <c r="S141" s="4">
        <v>5</v>
      </c>
      <c r="T141" s="4">
        <f t="shared" si="34"/>
        <v>84</v>
      </c>
    </row>
    <row r="142" spans="2:20" x14ac:dyDescent="0.25">
      <c r="B142" s="4" t="s">
        <v>37</v>
      </c>
      <c r="C142" s="4" t="s">
        <v>146</v>
      </c>
      <c r="D142" s="4">
        <v>4</v>
      </c>
      <c r="E142" s="4">
        <v>4</v>
      </c>
      <c r="F142" s="4">
        <v>6</v>
      </c>
      <c r="G142" s="4">
        <v>4</v>
      </c>
      <c r="H142" s="4">
        <v>4</v>
      </c>
      <c r="I142" s="4">
        <v>6</v>
      </c>
      <c r="J142" s="4">
        <v>8</v>
      </c>
      <c r="K142" s="4">
        <v>4</v>
      </c>
      <c r="L142" s="4">
        <v>4</v>
      </c>
      <c r="M142" s="4">
        <v>6</v>
      </c>
      <c r="N142" s="4">
        <v>4</v>
      </c>
      <c r="O142" s="4">
        <v>4</v>
      </c>
      <c r="P142" s="4">
        <v>3</v>
      </c>
      <c r="Q142" s="4">
        <v>6</v>
      </c>
      <c r="R142" s="4">
        <v>4</v>
      </c>
      <c r="S142" s="4">
        <v>4</v>
      </c>
      <c r="T142" s="4">
        <f t="shared" si="34"/>
        <v>75</v>
      </c>
    </row>
    <row r="143" spans="2:20" x14ac:dyDescent="0.25">
      <c r="B143" s="4" t="s">
        <v>38</v>
      </c>
      <c r="C143" s="4" t="s">
        <v>147</v>
      </c>
      <c r="D143" s="4">
        <v>4</v>
      </c>
      <c r="E143" s="4">
        <v>6</v>
      </c>
      <c r="F143" s="4">
        <v>8</v>
      </c>
      <c r="G143" s="4">
        <v>4</v>
      </c>
      <c r="H143" s="4">
        <v>5</v>
      </c>
      <c r="I143" s="4">
        <v>6</v>
      </c>
      <c r="J143" s="4">
        <v>8</v>
      </c>
      <c r="K143" s="4">
        <v>4</v>
      </c>
      <c r="L143" s="4">
        <v>3</v>
      </c>
      <c r="M143" s="4">
        <v>4</v>
      </c>
      <c r="N143" s="4">
        <v>4</v>
      </c>
      <c r="O143" s="4">
        <v>5</v>
      </c>
      <c r="P143" s="4">
        <v>4</v>
      </c>
      <c r="Q143" s="4">
        <v>6</v>
      </c>
      <c r="R143" s="4">
        <v>4</v>
      </c>
      <c r="S143" s="4">
        <v>5</v>
      </c>
      <c r="T143" s="4">
        <f t="shared" si="34"/>
        <v>80</v>
      </c>
    </row>
    <row r="144" spans="2:20" x14ac:dyDescent="0.25">
      <c r="B144" s="4" t="s">
        <v>39</v>
      </c>
      <c r="C144" s="4" t="s">
        <v>148</v>
      </c>
      <c r="D144" s="4">
        <v>4</v>
      </c>
      <c r="E144" s="4">
        <v>4</v>
      </c>
      <c r="F144" s="4">
        <v>6</v>
      </c>
      <c r="G144" s="4">
        <v>4</v>
      </c>
      <c r="H144" s="4">
        <v>4</v>
      </c>
      <c r="I144" s="4">
        <v>6</v>
      </c>
      <c r="J144" s="4">
        <v>6</v>
      </c>
      <c r="K144" s="4">
        <v>5</v>
      </c>
      <c r="L144" s="4">
        <v>3</v>
      </c>
      <c r="M144" s="4">
        <v>4</v>
      </c>
      <c r="N144" s="4">
        <v>4</v>
      </c>
      <c r="O144" s="4">
        <v>6</v>
      </c>
      <c r="P144" s="4">
        <v>3</v>
      </c>
      <c r="Q144" s="4">
        <v>6</v>
      </c>
      <c r="R144" s="4">
        <v>6</v>
      </c>
      <c r="S144" s="4">
        <v>4</v>
      </c>
      <c r="T144" s="4">
        <f t="shared" si="34"/>
        <v>75</v>
      </c>
    </row>
    <row r="145" spans="2:20" x14ac:dyDescent="0.25">
      <c r="B145" s="4" t="s">
        <v>40</v>
      </c>
      <c r="C145" s="4" t="s">
        <v>149</v>
      </c>
      <c r="D145" s="4">
        <v>4</v>
      </c>
      <c r="E145" s="4">
        <v>4</v>
      </c>
      <c r="F145" s="4">
        <v>8</v>
      </c>
      <c r="G145" s="4">
        <v>5</v>
      </c>
      <c r="H145" s="4">
        <v>4</v>
      </c>
      <c r="I145" s="4">
        <v>4</v>
      </c>
      <c r="J145" s="4">
        <v>8</v>
      </c>
      <c r="K145" s="4">
        <v>4</v>
      </c>
      <c r="L145" s="4">
        <v>3</v>
      </c>
      <c r="M145" s="4">
        <v>4</v>
      </c>
      <c r="N145" s="4">
        <v>6</v>
      </c>
      <c r="O145" s="4">
        <v>5</v>
      </c>
      <c r="P145" s="4">
        <v>4</v>
      </c>
      <c r="Q145" s="4">
        <v>6</v>
      </c>
      <c r="R145" s="4">
        <v>6</v>
      </c>
      <c r="S145" s="4">
        <v>6</v>
      </c>
      <c r="T145" s="4">
        <f t="shared" si="34"/>
        <v>81</v>
      </c>
    </row>
    <row r="146" spans="2:20" x14ac:dyDescent="0.25">
      <c r="B146" s="4" t="s">
        <v>41</v>
      </c>
      <c r="C146" s="4" t="s">
        <v>150</v>
      </c>
      <c r="D146" s="4">
        <v>3</v>
      </c>
      <c r="E146" s="4">
        <v>6</v>
      </c>
      <c r="F146" s="4">
        <v>6</v>
      </c>
      <c r="G146" s="4">
        <v>6</v>
      </c>
      <c r="H146" s="4">
        <v>4</v>
      </c>
      <c r="I146" s="4">
        <v>6</v>
      </c>
      <c r="J146" s="4">
        <v>4</v>
      </c>
      <c r="K146" s="4">
        <v>5</v>
      </c>
      <c r="L146" s="4">
        <v>4</v>
      </c>
      <c r="M146" s="4">
        <v>4</v>
      </c>
      <c r="N146" s="4">
        <v>8</v>
      </c>
      <c r="O146" s="4">
        <v>5</v>
      </c>
      <c r="P146" s="4">
        <v>4</v>
      </c>
      <c r="Q146" s="4">
        <v>6</v>
      </c>
      <c r="R146" s="4">
        <v>4</v>
      </c>
      <c r="S146" s="4">
        <v>5</v>
      </c>
      <c r="T146" s="4">
        <f t="shared" si="34"/>
        <v>80</v>
      </c>
    </row>
    <row r="147" spans="2:20" x14ac:dyDescent="0.25">
      <c r="B147" s="4" t="s">
        <v>42</v>
      </c>
      <c r="C147" s="4" t="s">
        <v>151</v>
      </c>
      <c r="D147" s="4">
        <v>1</v>
      </c>
      <c r="E147" s="4">
        <v>4</v>
      </c>
      <c r="F147" s="4">
        <v>8</v>
      </c>
      <c r="G147" s="4">
        <v>6</v>
      </c>
      <c r="H147" s="4">
        <v>3</v>
      </c>
      <c r="I147" s="4">
        <v>6</v>
      </c>
      <c r="J147" s="4">
        <v>8</v>
      </c>
      <c r="K147" s="4">
        <v>6</v>
      </c>
      <c r="L147" s="4">
        <v>4</v>
      </c>
      <c r="M147" s="4">
        <v>6</v>
      </c>
      <c r="N147" s="4">
        <v>8</v>
      </c>
      <c r="O147" s="4">
        <v>5</v>
      </c>
      <c r="P147" s="4">
        <v>2</v>
      </c>
      <c r="Q147" s="4">
        <v>6</v>
      </c>
      <c r="R147" s="4">
        <v>6</v>
      </c>
      <c r="S147" s="4">
        <v>5</v>
      </c>
      <c r="T147" s="4">
        <f t="shared" si="34"/>
        <v>84</v>
      </c>
    </row>
    <row r="148" spans="2:20" x14ac:dyDescent="0.25">
      <c r="B148" s="4" t="s">
        <v>43</v>
      </c>
      <c r="C148" s="4" t="s">
        <v>152</v>
      </c>
      <c r="D148" s="4">
        <v>4</v>
      </c>
      <c r="E148" s="4">
        <v>4</v>
      </c>
      <c r="F148" s="4">
        <v>6</v>
      </c>
      <c r="G148" s="4">
        <v>4</v>
      </c>
      <c r="H148" s="4">
        <v>3</v>
      </c>
      <c r="I148" s="4">
        <v>4</v>
      </c>
      <c r="J148" s="4">
        <v>4</v>
      </c>
      <c r="K148" s="4">
        <v>5</v>
      </c>
      <c r="L148" s="4">
        <v>4</v>
      </c>
      <c r="M148" s="4">
        <v>4</v>
      </c>
      <c r="N148" s="4">
        <v>8</v>
      </c>
      <c r="O148" s="4">
        <v>5</v>
      </c>
      <c r="P148" s="4">
        <v>4</v>
      </c>
      <c r="Q148" s="4">
        <v>6</v>
      </c>
      <c r="R148" s="4">
        <v>4</v>
      </c>
      <c r="S148" s="4">
        <v>6</v>
      </c>
      <c r="T148" s="4">
        <f t="shared" si="34"/>
        <v>75</v>
      </c>
    </row>
    <row r="149" spans="2:20" x14ac:dyDescent="0.25">
      <c r="B149" s="4" t="s">
        <v>44</v>
      </c>
      <c r="C149" s="4" t="s">
        <v>160</v>
      </c>
      <c r="D149" s="4">
        <v>4</v>
      </c>
      <c r="E149" s="4">
        <v>4</v>
      </c>
      <c r="F149" s="4">
        <v>6</v>
      </c>
      <c r="G149" s="4">
        <v>5</v>
      </c>
      <c r="H149" s="4">
        <v>3</v>
      </c>
      <c r="I149" s="4">
        <v>6</v>
      </c>
      <c r="J149" s="4">
        <v>4</v>
      </c>
      <c r="K149" s="4">
        <v>4</v>
      </c>
      <c r="L149" s="4">
        <v>4</v>
      </c>
      <c r="M149" s="4">
        <v>6</v>
      </c>
      <c r="N149" s="4">
        <v>4</v>
      </c>
      <c r="O149" s="4">
        <v>4</v>
      </c>
      <c r="P149" s="4">
        <v>4</v>
      </c>
      <c r="Q149" s="4">
        <v>4</v>
      </c>
      <c r="R149" s="4">
        <v>8</v>
      </c>
      <c r="S149" s="4">
        <v>4</v>
      </c>
      <c r="T149" s="4">
        <f t="shared" si="34"/>
        <v>74</v>
      </c>
    </row>
    <row r="150" spans="2:20" x14ac:dyDescent="0.25">
      <c r="B150" s="4" t="s">
        <v>45</v>
      </c>
      <c r="C150" s="4" t="s">
        <v>153</v>
      </c>
      <c r="D150" s="4">
        <v>4</v>
      </c>
      <c r="E150" s="4">
        <v>6</v>
      </c>
      <c r="F150" s="4">
        <v>8</v>
      </c>
      <c r="G150" s="4">
        <v>5</v>
      </c>
      <c r="H150" s="4">
        <v>4</v>
      </c>
      <c r="I150" s="4">
        <v>6</v>
      </c>
      <c r="J150" s="4">
        <v>8</v>
      </c>
      <c r="K150" s="4">
        <v>5</v>
      </c>
      <c r="L150" s="4">
        <v>4</v>
      </c>
      <c r="M150" s="4">
        <v>6</v>
      </c>
      <c r="N150" s="4">
        <v>2</v>
      </c>
      <c r="O150" s="4">
        <v>5</v>
      </c>
      <c r="P150" s="4">
        <v>2</v>
      </c>
      <c r="Q150" s="4">
        <v>6</v>
      </c>
      <c r="R150" s="4">
        <v>6</v>
      </c>
      <c r="S150" s="4">
        <v>5</v>
      </c>
      <c r="T150" s="4">
        <f t="shared" si="34"/>
        <v>82</v>
      </c>
    </row>
    <row r="151" spans="2:20" x14ac:dyDescent="0.25">
      <c r="B151" s="4" t="s">
        <v>127</v>
      </c>
      <c r="C151" s="4" t="s">
        <v>154</v>
      </c>
      <c r="D151" s="4">
        <v>4</v>
      </c>
      <c r="E151" s="4">
        <v>6</v>
      </c>
      <c r="F151" s="4">
        <v>6</v>
      </c>
      <c r="G151" s="4">
        <v>6</v>
      </c>
      <c r="H151" s="4">
        <v>4</v>
      </c>
      <c r="I151" s="4">
        <v>6</v>
      </c>
      <c r="J151" s="4">
        <v>8</v>
      </c>
      <c r="K151" s="4">
        <v>6</v>
      </c>
      <c r="L151" s="4">
        <v>4</v>
      </c>
      <c r="M151" s="4">
        <v>6</v>
      </c>
      <c r="N151" s="4">
        <v>4</v>
      </c>
      <c r="O151" s="4">
        <v>6</v>
      </c>
      <c r="P151" s="4">
        <v>4</v>
      </c>
      <c r="Q151" s="4">
        <v>6</v>
      </c>
      <c r="R151" s="4">
        <v>8</v>
      </c>
      <c r="S151" s="4">
        <v>4</v>
      </c>
      <c r="T151" s="4">
        <f t="shared" si="34"/>
        <v>88</v>
      </c>
    </row>
    <row r="152" spans="2:20" x14ac:dyDescent="0.25">
      <c r="B152" s="4" t="s">
        <v>46</v>
      </c>
      <c r="C152" s="4" t="s">
        <v>155</v>
      </c>
      <c r="D152" s="4">
        <v>4</v>
      </c>
      <c r="E152" s="4">
        <v>6</v>
      </c>
      <c r="F152" s="4">
        <v>8</v>
      </c>
      <c r="G152" s="4">
        <v>5</v>
      </c>
      <c r="H152" s="4">
        <v>4</v>
      </c>
      <c r="I152" s="4">
        <v>6</v>
      </c>
      <c r="J152" s="4">
        <v>8</v>
      </c>
      <c r="K152" s="4">
        <v>6</v>
      </c>
      <c r="L152" s="4">
        <v>4</v>
      </c>
      <c r="M152" s="4">
        <v>6</v>
      </c>
      <c r="N152" s="4">
        <v>8</v>
      </c>
      <c r="O152" s="4">
        <v>6</v>
      </c>
      <c r="P152" s="4">
        <v>4</v>
      </c>
      <c r="Q152" s="4">
        <v>6</v>
      </c>
      <c r="R152" s="4">
        <v>8</v>
      </c>
      <c r="S152" s="4">
        <v>6</v>
      </c>
      <c r="T152" s="4">
        <f t="shared" si="34"/>
        <v>95</v>
      </c>
    </row>
    <row r="153" spans="2:20" x14ac:dyDescent="0.25">
      <c r="B153" s="4" t="s">
        <v>47</v>
      </c>
      <c r="C153" s="4" t="s">
        <v>156</v>
      </c>
      <c r="D153" s="4">
        <v>4</v>
      </c>
      <c r="E153" s="4">
        <v>6</v>
      </c>
      <c r="F153" s="4">
        <v>8</v>
      </c>
      <c r="G153" s="4">
        <v>6</v>
      </c>
      <c r="H153" s="4">
        <v>4</v>
      </c>
      <c r="I153" s="4">
        <v>6</v>
      </c>
      <c r="J153" s="4">
        <v>5</v>
      </c>
      <c r="K153" s="4">
        <v>5</v>
      </c>
      <c r="L153" s="4">
        <v>4</v>
      </c>
      <c r="M153" s="4">
        <v>6</v>
      </c>
      <c r="N153" s="4">
        <v>4</v>
      </c>
      <c r="O153" s="4">
        <v>5</v>
      </c>
      <c r="P153" s="4">
        <v>4</v>
      </c>
      <c r="Q153" s="4">
        <v>6</v>
      </c>
      <c r="R153" s="4">
        <v>4</v>
      </c>
      <c r="S153" s="4">
        <v>5</v>
      </c>
      <c r="T153" s="4">
        <f t="shared" si="34"/>
        <v>82</v>
      </c>
    </row>
    <row r="154" spans="2:20" x14ac:dyDescent="0.25">
      <c r="B154" s="4" t="s">
        <v>48</v>
      </c>
      <c r="C154" s="4" t="s">
        <v>157</v>
      </c>
      <c r="D154" s="4">
        <v>4</v>
      </c>
      <c r="E154" s="4">
        <v>6</v>
      </c>
      <c r="F154" s="4">
        <v>8</v>
      </c>
      <c r="G154" s="4">
        <v>6</v>
      </c>
      <c r="H154" s="4">
        <v>3</v>
      </c>
      <c r="I154" s="4">
        <v>6</v>
      </c>
      <c r="J154" s="4">
        <v>4</v>
      </c>
      <c r="K154" s="4">
        <v>6</v>
      </c>
      <c r="L154" s="4">
        <v>4</v>
      </c>
      <c r="M154" s="4">
        <v>6</v>
      </c>
      <c r="N154" s="4">
        <v>4</v>
      </c>
      <c r="O154" s="4">
        <v>6</v>
      </c>
      <c r="P154" s="4">
        <v>3</v>
      </c>
      <c r="Q154" s="4">
        <v>6</v>
      </c>
      <c r="R154" s="4">
        <v>4</v>
      </c>
      <c r="S154" s="4">
        <v>5</v>
      </c>
      <c r="T154" s="4">
        <f t="shared" si="34"/>
        <v>81</v>
      </c>
    </row>
    <row r="155" spans="2:20" x14ac:dyDescent="0.25">
      <c r="B155" s="4" t="s">
        <v>49</v>
      </c>
      <c r="C155" s="4" t="s">
        <v>158</v>
      </c>
      <c r="D155" s="4">
        <v>3</v>
      </c>
      <c r="E155" s="4">
        <v>4</v>
      </c>
      <c r="F155" s="4">
        <v>8</v>
      </c>
      <c r="G155" s="4">
        <v>6</v>
      </c>
      <c r="H155" s="4">
        <v>3</v>
      </c>
      <c r="I155" s="4">
        <v>6</v>
      </c>
      <c r="J155" s="4">
        <v>8</v>
      </c>
      <c r="K155" s="4">
        <v>6</v>
      </c>
      <c r="L155" s="4">
        <v>4</v>
      </c>
      <c r="M155" s="4">
        <v>6</v>
      </c>
      <c r="N155" s="4">
        <v>4</v>
      </c>
      <c r="O155" s="4">
        <v>5</v>
      </c>
      <c r="P155" s="4">
        <v>3</v>
      </c>
      <c r="Q155" s="4">
        <v>6</v>
      </c>
      <c r="R155" s="4">
        <v>8</v>
      </c>
      <c r="S155" s="4">
        <v>6</v>
      </c>
      <c r="T155" s="4">
        <f t="shared" si="34"/>
        <v>86</v>
      </c>
    </row>
    <row r="156" spans="2:20" x14ac:dyDescent="0.25">
      <c r="B156" s="4">
        <v>34</v>
      </c>
      <c r="C156" s="4" t="s">
        <v>159</v>
      </c>
      <c r="D156" s="4">
        <v>4</v>
      </c>
      <c r="E156" s="4">
        <v>6</v>
      </c>
      <c r="F156" s="4">
        <v>8</v>
      </c>
      <c r="G156" s="4">
        <v>6</v>
      </c>
      <c r="H156" s="4">
        <v>4</v>
      </c>
      <c r="I156" s="4">
        <v>6</v>
      </c>
      <c r="J156" s="4">
        <v>8</v>
      </c>
      <c r="K156" s="4">
        <v>6</v>
      </c>
      <c r="L156" s="4">
        <v>3</v>
      </c>
      <c r="M156" s="4">
        <v>4</v>
      </c>
      <c r="N156" s="4">
        <v>8</v>
      </c>
      <c r="O156" s="4">
        <v>6</v>
      </c>
      <c r="P156" s="4">
        <v>3</v>
      </c>
      <c r="Q156" s="4">
        <v>6</v>
      </c>
      <c r="R156" s="4">
        <v>8</v>
      </c>
      <c r="S156" s="4">
        <v>5</v>
      </c>
      <c r="T156" s="4">
        <f t="shared" si="34"/>
        <v>91</v>
      </c>
    </row>
    <row r="157" spans="2:20" x14ac:dyDescent="0.25">
      <c r="B157" s="99" t="s">
        <v>183</v>
      </c>
      <c r="C157" s="100"/>
      <c r="D157" s="22">
        <f>SUM(D123:D156)</f>
        <v>121</v>
      </c>
      <c r="E157" s="22">
        <f t="shared" ref="E157:S157" si="35">SUM(E123:E156)</f>
        <v>174</v>
      </c>
      <c r="F157" s="22">
        <f t="shared" si="35"/>
        <v>244</v>
      </c>
      <c r="G157" s="22">
        <f t="shared" si="35"/>
        <v>177</v>
      </c>
      <c r="H157" s="22">
        <f t="shared" si="35"/>
        <v>128</v>
      </c>
      <c r="I157" s="22">
        <f t="shared" si="35"/>
        <v>193</v>
      </c>
      <c r="J157" s="22">
        <f t="shared" si="35"/>
        <v>229</v>
      </c>
      <c r="K157" s="22">
        <f t="shared" si="35"/>
        <v>179</v>
      </c>
      <c r="L157" s="22">
        <f t="shared" si="35"/>
        <v>120</v>
      </c>
      <c r="M157" s="22">
        <f t="shared" si="35"/>
        <v>182</v>
      </c>
      <c r="N157" s="22">
        <f t="shared" si="35"/>
        <v>198</v>
      </c>
      <c r="O157" s="22">
        <f t="shared" si="35"/>
        <v>171</v>
      </c>
      <c r="P157" s="22">
        <f t="shared" si="35"/>
        <v>107</v>
      </c>
      <c r="Q157" s="22">
        <f t="shared" si="35"/>
        <v>188</v>
      </c>
      <c r="R157" s="22">
        <f t="shared" si="35"/>
        <v>206</v>
      </c>
      <c r="S157" s="22">
        <f t="shared" si="35"/>
        <v>173</v>
      </c>
      <c r="T157" s="22">
        <f t="shared" si="34"/>
        <v>2790</v>
      </c>
    </row>
    <row r="158" spans="2:20" x14ac:dyDescent="0.25"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2:20" x14ac:dyDescent="0.25">
      <c r="B159" s="3" t="s">
        <v>85</v>
      </c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</row>
    <row r="160" spans="2:20" x14ac:dyDescent="0.25">
      <c r="B160" s="81" t="s">
        <v>2</v>
      </c>
      <c r="C160" s="83" t="s">
        <v>3</v>
      </c>
      <c r="D160" s="104" t="s">
        <v>4</v>
      </c>
      <c r="E160" s="105"/>
      <c r="F160" s="105"/>
      <c r="G160" s="105"/>
      <c r="H160" s="105"/>
      <c r="I160" s="105"/>
      <c r="J160" s="105"/>
      <c r="K160" s="105"/>
      <c r="L160" s="105"/>
      <c r="M160" s="105"/>
      <c r="N160" s="105"/>
      <c r="O160" s="105"/>
      <c r="P160" s="105"/>
      <c r="Q160" s="105"/>
      <c r="R160" s="105"/>
      <c r="S160" s="106"/>
      <c r="T160" s="75" t="s">
        <v>5</v>
      </c>
    </row>
    <row r="161" spans="2:20" x14ac:dyDescent="0.25">
      <c r="B161" s="102"/>
      <c r="C161" s="103"/>
      <c r="D161" s="7" t="s">
        <v>6</v>
      </c>
      <c r="E161" s="7" t="s">
        <v>7</v>
      </c>
      <c r="F161" s="7" t="s">
        <v>8</v>
      </c>
      <c r="G161" s="7" t="s">
        <v>9</v>
      </c>
      <c r="H161" s="7" t="s">
        <v>10</v>
      </c>
      <c r="I161" s="7" t="s">
        <v>11</v>
      </c>
      <c r="J161" s="7" t="s">
        <v>12</v>
      </c>
      <c r="K161" s="7" t="s">
        <v>13</v>
      </c>
      <c r="L161" s="7" t="s">
        <v>14</v>
      </c>
      <c r="M161" s="7" t="s">
        <v>15</v>
      </c>
      <c r="N161" s="7" t="s">
        <v>16</v>
      </c>
      <c r="O161" s="7" t="s">
        <v>17</v>
      </c>
      <c r="P161" s="7" t="s">
        <v>162</v>
      </c>
      <c r="Q161" s="7" t="s">
        <v>165</v>
      </c>
      <c r="R161" s="7" t="s">
        <v>163</v>
      </c>
      <c r="S161" s="7" t="s">
        <v>164</v>
      </c>
      <c r="T161" s="76"/>
    </row>
    <row r="162" spans="2:20" x14ac:dyDescent="0.25">
      <c r="B162" s="4" t="s">
        <v>18</v>
      </c>
      <c r="C162" s="4" t="s">
        <v>52</v>
      </c>
      <c r="D162" s="9">
        <v>2</v>
      </c>
      <c r="E162" s="9">
        <v>1</v>
      </c>
      <c r="F162" s="9">
        <v>2</v>
      </c>
      <c r="G162" s="9">
        <v>0</v>
      </c>
      <c r="H162" s="9">
        <v>2</v>
      </c>
      <c r="I162" s="9">
        <v>1</v>
      </c>
      <c r="J162" s="9">
        <v>2</v>
      </c>
      <c r="K162" s="9">
        <v>0</v>
      </c>
      <c r="L162" s="9">
        <v>1</v>
      </c>
      <c r="M162" s="9">
        <v>1</v>
      </c>
      <c r="N162" s="9">
        <v>2</v>
      </c>
      <c r="O162" s="9">
        <v>0</v>
      </c>
      <c r="P162" s="9">
        <v>1</v>
      </c>
      <c r="Q162" s="4">
        <v>1</v>
      </c>
      <c r="R162" s="4">
        <v>2</v>
      </c>
      <c r="S162" s="4">
        <v>0</v>
      </c>
      <c r="T162" s="4">
        <f>SUM(D162:S162)</f>
        <v>18</v>
      </c>
    </row>
    <row r="163" spans="2:20" x14ac:dyDescent="0.25">
      <c r="B163" s="4" t="s">
        <v>19</v>
      </c>
      <c r="C163" s="4" t="s">
        <v>53</v>
      </c>
      <c r="D163" s="9">
        <v>4</v>
      </c>
      <c r="E163" s="9">
        <v>1</v>
      </c>
      <c r="F163" s="9">
        <v>2</v>
      </c>
      <c r="G163" s="9">
        <v>0</v>
      </c>
      <c r="H163" s="9">
        <v>4</v>
      </c>
      <c r="I163" s="9">
        <v>1</v>
      </c>
      <c r="J163" s="9">
        <v>2</v>
      </c>
      <c r="K163" s="9">
        <v>2</v>
      </c>
      <c r="L163" s="9">
        <v>3</v>
      </c>
      <c r="M163" s="9">
        <v>1</v>
      </c>
      <c r="N163" s="9">
        <v>2</v>
      </c>
      <c r="O163" s="9">
        <v>2</v>
      </c>
      <c r="P163" s="9">
        <v>2</v>
      </c>
      <c r="Q163" s="4">
        <v>1</v>
      </c>
      <c r="R163" s="4">
        <v>2</v>
      </c>
      <c r="S163" s="4">
        <v>2</v>
      </c>
      <c r="T163" s="4">
        <f t="shared" ref="T163:T195" si="36">SUM(D163:S163)</f>
        <v>31</v>
      </c>
    </row>
    <row r="164" spans="2:20" x14ac:dyDescent="0.25">
      <c r="B164" s="4" t="s">
        <v>20</v>
      </c>
      <c r="C164" s="4" t="s">
        <v>54</v>
      </c>
      <c r="D164" s="4">
        <v>4</v>
      </c>
      <c r="E164" s="4">
        <v>1</v>
      </c>
      <c r="F164" s="4">
        <v>0</v>
      </c>
      <c r="G164" s="4">
        <v>0</v>
      </c>
      <c r="H164" s="4">
        <v>4</v>
      </c>
      <c r="I164" s="4">
        <v>1</v>
      </c>
      <c r="J164" s="4">
        <v>0</v>
      </c>
      <c r="K164" s="4">
        <v>2</v>
      </c>
      <c r="L164" s="4">
        <v>4</v>
      </c>
      <c r="M164" s="4">
        <v>1</v>
      </c>
      <c r="N164" s="4">
        <v>0</v>
      </c>
      <c r="O164" s="4">
        <v>0</v>
      </c>
      <c r="P164" s="4">
        <v>4</v>
      </c>
      <c r="Q164" s="4">
        <v>1</v>
      </c>
      <c r="R164" s="4">
        <v>0</v>
      </c>
      <c r="S164" s="4">
        <v>2</v>
      </c>
      <c r="T164" s="4">
        <f t="shared" si="36"/>
        <v>24</v>
      </c>
    </row>
    <row r="165" spans="2:20" x14ac:dyDescent="0.25">
      <c r="B165" s="4" t="s">
        <v>21</v>
      </c>
      <c r="C165" s="4" t="s">
        <v>55</v>
      </c>
      <c r="D165" s="4">
        <v>1</v>
      </c>
      <c r="E165" s="4">
        <v>1</v>
      </c>
      <c r="F165" s="4">
        <v>0</v>
      </c>
      <c r="G165" s="4">
        <v>2</v>
      </c>
      <c r="H165" s="4">
        <v>1</v>
      </c>
      <c r="I165" s="4">
        <v>1</v>
      </c>
      <c r="J165" s="4">
        <v>2</v>
      </c>
      <c r="K165" s="4">
        <v>2</v>
      </c>
      <c r="L165" s="4">
        <v>1</v>
      </c>
      <c r="M165" s="4">
        <v>1</v>
      </c>
      <c r="N165" s="4">
        <v>0</v>
      </c>
      <c r="O165" s="4">
        <v>2</v>
      </c>
      <c r="P165" s="4">
        <v>2</v>
      </c>
      <c r="Q165" s="4">
        <v>1</v>
      </c>
      <c r="R165" s="4">
        <v>0</v>
      </c>
      <c r="S165" s="4">
        <v>3</v>
      </c>
      <c r="T165" s="4">
        <f t="shared" si="36"/>
        <v>20</v>
      </c>
    </row>
    <row r="166" spans="2:20" x14ac:dyDescent="0.25">
      <c r="B166" s="4" t="s">
        <v>22</v>
      </c>
      <c r="C166" s="4" t="s">
        <v>56</v>
      </c>
      <c r="D166" s="4">
        <v>2</v>
      </c>
      <c r="E166" s="4">
        <v>2</v>
      </c>
      <c r="F166" s="4">
        <v>4</v>
      </c>
      <c r="G166" s="4">
        <v>2</v>
      </c>
      <c r="H166" s="4">
        <v>2</v>
      </c>
      <c r="I166" s="4">
        <v>2</v>
      </c>
      <c r="J166" s="4">
        <v>4</v>
      </c>
      <c r="K166" s="4">
        <v>2</v>
      </c>
      <c r="L166" s="4">
        <v>2</v>
      </c>
      <c r="M166" s="4">
        <v>2</v>
      </c>
      <c r="N166" s="4">
        <v>4</v>
      </c>
      <c r="O166" s="4">
        <v>2</v>
      </c>
      <c r="P166" s="4">
        <v>2</v>
      </c>
      <c r="Q166" s="4">
        <v>2</v>
      </c>
      <c r="R166" s="4">
        <v>4</v>
      </c>
      <c r="S166" s="4">
        <v>2</v>
      </c>
      <c r="T166" s="4">
        <f t="shared" si="36"/>
        <v>40</v>
      </c>
    </row>
    <row r="167" spans="2:20" x14ac:dyDescent="0.25">
      <c r="B167" s="4" t="s">
        <v>23</v>
      </c>
      <c r="C167" s="4" t="s">
        <v>57</v>
      </c>
      <c r="D167" s="4">
        <v>4</v>
      </c>
      <c r="E167" s="4">
        <v>3</v>
      </c>
      <c r="F167" s="4">
        <v>6</v>
      </c>
      <c r="G167" s="4">
        <v>2</v>
      </c>
      <c r="H167" s="4">
        <v>4</v>
      </c>
      <c r="I167" s="4">
        <v>3</v>
      </c>
      <c r="J167" s="4">
        <v>6</v>
      </c>
      <c r="K167" s="4">
        <v>2</v>
      </c>
      <c r="L167" s="4">
        <v>4</v>
      </c>
      <c r="M167" s="4">
        <v>3</v>
      </c>
      <c r="N167" s="4">
        <v>4</v>
      </c>
      <c r="O167" s="4">
        <v>2</v>
      </c>
      <c r="P167" s="4">
        <v>2</v>
      </c>
      <c r="Q167" s="4">
        <v>3</v>
      </c>
      <c r="R167" s="4">
        <v>4</v>
      </c>
      <c r="S167" s="4">
        <v>2</v>
      </c>
      <c r="T167" s="4">
        <f t="shared" si="36"/>
        <v>54</v>
      </c>
    </row>
    <row r="168" spans="2:20" x14ac:dyDescent="0.25">
      <c r="B168" s="4" t="s">
        <v>24</v>
      </c>
      <c r="C168" s="4" t="s">
        <v>58</v>
      </c>
      <c r="D168" s="4">
        <v>4</v>
      </c>
      <c r="E168" s="4">
        <v>1</v>
      </c>
      <c r="F168" s="4">
        <v>2</v>
      </c>
      <c r="G168" s="4">
        <v>2</v>
      </c>
      <c r="H168" s="4">
        <v>4</v>
      </c>
      <c r="I168" s="4">
        <v>1</v>
      </c>
      <c r="J168" s="4">
        <v>2</v>
      </c>
      <c r="K168" s="4">
        <v>2</v>
      </c>
      <c r="L168" s="4">
        <v>3</v>
      </c>
      <c r="M168" s="4">
        <v>1</v>
      </c>
      <c r="N168" s="4">
        <v>2</v>
      </c>
      <c r="O168" s="4">
        <v>2</v>
      </c>
      <c r="P168" s="4">
        <v>4</v>
      </c>
      <c r="Q168" s="4">
        <v>1</v>
      </c>
      <c r="R168" s="4">
        <v>2</v>
      </c>
      <c r="S168" s="4">
        <v>3</v>
      </c>
      <c r="T168" s="4">
        <f t="shared" si="36"/>
        <v>36</v>
      </c>
    </row>
    <row r="169" spans="2:20" x14ac:dyDescent="0.25">
      <c r="B169" s="4" t="s">
        <v>25</v>
      </c>
      <c r="C169" s="4" t="s">
        <v>56</v>
      </c>
      <c r="D169" s="4">
        <v>1</v>
      </c>
      <c r="E169" s="4">
        <v>1</v>
      </c>
      <c r="F169" s="4">
        <v>2</v>
      </c>
      <c r="G169" s="4">
        <v>2</v>
      </c>
      <c r="H169" s="4">
        <v>2</v>
      </c>
      <c r="I169" s="4">
        <v>1</v>
      </c>
      <c r="J169" s="4">
        <v>2</v>
      </c>
      <c r="K169" s="4">
        <v>3</v>
      </c>
      <c r="L169" s="4">
        <v>3</v>
      </c>
      <c r="M169" s="4">
        <v>1</v>
      </c>
      <c r="N169" s="4">
        <v>2</v>
      </c>
      <c r="O169" s="4">
        <v>2</v>
      </c>
      <c r="P169" s="4">
        <v>4</v>
      </c>
      <c r="Q169" s="4">
        <v>1</v>
      </c>
      <c r="R169" s="4">
        <v>4</v>
      </c>
      <c r="S169" s="4">
        <v>2</v>
      </c>
      <c r="T169" s="4">
        <f t="shared" si="36"/>
        <v>33</v>
      </c>
    </row>
    <row r="170" spans="2:20" x14ac:dyDescent="0.25">
      <c r="B170" s="4" t="s">
        <v>26</v>
      </c>
      <c r="C170" s="4" t="s">
        <v>59</v>
      </c>
      <c r="D170" s="4">
        <v>4</v>
      </c>
      <c r="E170" s="4">
        <v>1</v>
      </c>
      <c r="F170" s="4">
        <v>2</v>
      </c>
      <c r="G170" s="4">
        <v>2</v>
      </c>
      <c r="H170" s="4">
        <v>3</v>
      </c>
      <c r="I170" s="4">
        <v>1</v>
      </c>
      <c r="J170" s="4">
        <v>0</v>
      </c>
      <c r="K170" s="4">
        <v>2</v>
      </c>
      <c r="L170" s="4">
        <v>3</v>
      </c>
      <c r="M170" s="4">
        <v>1</v>
      </c>
      <c r="N170" s="4">
        <v>2</v>
      </c>
      <c r="O170" s="4">
        <v>0</v>
      </c>
      <c r="P170" s="4">
        <v>4</v>
      </c>
      <c r="Q170" s="4">
        <v>1</v>
      </c>
      <c r="R170" s="4">
        <v>2</v>
      </c>
      <c r="S170" s="4">
        <v>2</v>
      </c>
      <c r="T170" s="4">
        <f t="shared" si="36"/>
        <v>30</v>
      </c>
    </row>
    <row r="171" spans="2:20" x14ac:dyDescent="0.25">
      <c r="B171" s="4" t="s">
        <v>27</v>
      </c>
      <c r="C171" s="4" t="s">
        <v>60</v>
      </c>
      <c r="D171" s="4">
        <v>2</v>
      </c>
      <c r="E171" s="4">
        <v>1</v>
      </c>
      <c r="F171" s="4">
        <v>0</v>
      </c>
      <c r="G171" s="4">
        <v>2</v>
      </c>
      <c r="H171" s="4">
        <v>2</v>
      </c>
      <c r="I171" s="4">
        <v>1</v>
      </c>
      <c r="J171" s="4">
        <v>0</v>
      </c>
      <c r="K171" s="4">
        <v>2</v>
      </c>
      <c r="L171" s="4">
        <v>2</v>
      </c>
      <c r="M171" s="4">
        <v>1</v>
      </c>
      <c r="N171" s="4">
        <v>2</v>
      </c>
      <c r="O171" s="4">
        <v>2</v>
      </c>
      <c r="P171" s="4">
        <v>3</v>
      </c>
      <c r="Q171" s="4">
        <v>1</v>
      </c>
      <c r="R171" s="4">
        <v>2</v>
      </c>
      <c r="S171" s="4">
        <v>2</v>
      </c>
      <c r="T171" s="4">
        <f t="shared" si="36"/>
        <v>25</v>
      </c>
    </row>
    <row r="172" spans="2:20" x14ac:dyDescent="0.25">
      <c r="B172" s="4" t="s">
        <v>28</v>
      </c>
      <c r="C172" s="4" t="s">
        <v>61</v>
      </c>
      <c r="D172" s="4">
        <v>1</v>
      </c>
      <c r="E172" s="4">
        <v>1</v>
      </c>
      <c r="F172" s="4">
        <v>2</v>
      </c>
      <c r="G172" s="4">
        <v>2</v>
      </c>
      <c r="H172" s="4">
        <v>2</v>
      </c>
      <c r="I172" s="4">
        <v>1</v>
      </c>
      <c r="J172" s="4">
        <v>2</v>
      </c>
      <c r="K172" s="4">
        <v>2</v>
      </c>
      <c r="L172" s="4">
        <v>1</v>
      </c>
      <c r="M172" s="4">
        <v>1</v>
      </c>
      <c r="N172" s="4">
        <v>2</v>
      </c>
      <c r="O172" s="4">
        <v>2</v>
      </c>
      <c r="P172" s="4">
        <v>3</v>
      </c>
      <c r="Q172" s="4">
        <v>1</v>
      </c>
      <c r="R172" s="4">
        <v>2</v>
      </c>
      <c r="S172" s="4">
        <v>2</v>
      </c>
      <c r="T172" s="4">
        <f t="shared" si="36"/>
        <v>27</v>
      </c>
    </row>
    <row r="173" spans="2:20" x14ac:dyDescent="0.25">
      <c r="B173" s="4" t="s">
        <v>29</v>
      </c>
      <c r="C173" s="4" t="s">
        <v>62</v>
      </c>
      <c r="D173" s="4">
        <v>1</v>
      </c>
      <c r="E173" s="4">
        <v>1</v>
      </c>
      <c r="F173" s="4">
        <v>4</v>
      </c>
      <c r="G173" s="4">
        <v>2</v>
      </c>
      <c r="H173" s="4">
        <v>2</v>
      </c>
      <c r="I173" s="4">
        <v>1</v>
      </c>
      <c r="J173" s="4">
        <v>4</v>
      </c>
      <c r="K173" s="4">
        <v>2</v>
      </c>
      <c r="L173" s="4">
        <v>2</v>
      </c>
      <c r="M173" s="4">
        <v>1</v>
      </c>
      <c r="N173" s="4">
        <v>4</v>
      </c>
      <c r="O173" s="4">
        <v>2</v>
      </c>
      <c r="P173" s="4">
        <v>1</v>
      </c>
      <c r="Q173" s="4">
        <v>1</v>
      </c>
      <c r="R173" s="4">
        <v>4</v>
      </c>
      <c r="S173" s="4">
        <v>2</v>
      </c>
      <c r="T173" s="4">
        <f t="shared" si="36"/>
        <v>34</v>
      </c>
    </row>
    <row r="174" spans="2:20" x14ac:dyDescent="0.25">
      <c r="B174" s="4" t="s">
        <v>30</v>
      </c>
      <c r="C174" s="4" t="s">
        <v>63</v>
      </c>
      <c r="D174" s="4">
        <v>2</v>
      </c>
      <c r="E174" s="4">
        <v>1</v>
      </c>
      <c r="F174" s="4">
        <v>2</v>
      </c>
      <c r="G174" s="4">
        <v>2</v>
      </c>
      <c r="H174" s="4">
        <v>2</v>
      </c>
      <c r="I174" s="4">
        <v>1</v>
      </c>
      <c r="J174" s="4">
        <v>2</v>
      </c>
      <c r="K174" s="4">
        <v>2</v>
      </c>
      <c r="L174" s="4">
        <v>2</v>
      </c>
      <c r="M174" s="4">
        <v>1</v>
      </c>
      <c r="N174" s="4">
        <v>2</v>
      </c>
      <c r="O174" s="4">
        <v>2</v>
      </c>
      <c r="P174" s="4">
        <v>2</v>
      </c>
      <c r="Q174" s="4">
        <v>1</v>
      </c>
      <c r="R174" s="4">
        <v>2</v>
      </c>
      <c r="S174" s="4">
        <v>2</v>
      </c>
      <c r="T174" s="4">
        <f t="shared" si="36"/>
        <v>28</v>
      </c>
    </row>
    <row r="175" spans="2:20" x14ac:dyDescent="0.25">
      <c r="B175" s="4" t="s">
        <v>31</v>
      </c>
      <c r="C175" s="4" t="s">
        <v>64</v>
      </c>
      <c r="D175" s="4">
        <v>1</v>
      </c>
      <c r="E175" s="4">
        <v>1</v>
      </c>
      <c r="F175" s="4">
        <v>4</v>
      </c>
      <c r="G175" s="4">
        <v>2</v>
      </c>
      <c r="H175" s="4">
        <v>1</v>
      </c>
      <c r="I175" s="4">
        <v>1</v>
      </c>
      <c r="J175" s="4">
        <v>4</v>
      </c>
      <c r="K175" s="4">
        <v>0</v>
      </c>
      <c r="L175" s="4">
        <v>1</v>
      </c>
      <c r="M175" s="4">
        <v>1</v>
      </c>
      <c r="N175" s="4">
        <v>4</v>
      </c>
      <c r="O175" s="4">
        <v>2</v>
      </c>
      <c r="P175" s="4">
        <v>2</v>
      </c>
      <c r="Q175" s="4">
        <v>1</v>
      </c>
      <c r="R175" s="4">
        <v>4</v>
      </c>
      <c r="S175" s="4">
        <v>2</v>
      </c>
      <c r="T175" s="4">
        <f t="shared" si="36"/>
        <v>31</v>
      </c>
    </row>
    <row r="176" spans="2:20" x14ac:dyDescent="0.25">
      <c r="B176" s="4" t="s">
        <v>32</v>
      </c>
      <c r="C176" s="4" t="s">
        <v>65</v>
      </c>
      <c r="D176" s="4">
        <v>1</v>
      </c>
      <c r="E176" s="4">
        <v>1</v>
      </c>
      <c r="F176" s="4">
        <v>6</v>
      </c>
      <c r="G176" s="4">
        <v>2</v>
      </c>
      <c r="H176" s="4">
        <v>2</v>
      </c>
      <c r="I176" s="4">
        <v>1</v>
      </c>
      <c r="J176" s="4">
        <v>6</v>
      </c>
      <c r="K176" s="4">
        <v>2</v>
      </c>
      <c r="L176" s="4">
        <v>3</v>
      </c>
      <c r="M176" s="4">
        <v>1</v>
      </c>
      <c r="N176" s="4">
        <v>6</v>
      </c>
      <c r="O176" s="4">
        <v>2</v>
      </c>
      <c r="P176" s="4">
        <v>2</v>
      </c>
      <c r="Q176" s="4">
        <v>1</v>
      </c>
      <c r="R176" s="4">
        <v>6</v>
      </c>
      <c r="S176" s="4">
        <v>2</v>
      </c>
      <c r="T176" s="4">
        <f t="shared" si="36"/>
        <v>44</v>
      </c>
    </row>
    <row r="177" spans="2:20" x14ac:dyDescent="0.25">
      <c r="B177" s="4" t="s">
        <v>33</v>
      </c>
      <c r="C177" s="4" t="s">
        <v>65</v>
      </c>
      <c r="D177" s="4">
        <v>4</v>
      </c>
      <c r="E177" s="4">
        <v>1</v>
      </c>
      <c r="F177" s="4">
        <v>6</v>
      </c>
      <c r="G177" s="4">
        <v>2</v>
      </c>
      <c r="H177" s="4">
        <v>3</v>
      </c>
      <c r="I177" s="4">
        <v>1</v>
      </c>
      <c r="J177" s="4">
        <v>4</v>
      </c>
      <c r="K177" s="4">
        <v>2</v>
      </c>
      <c r="L177" s="4">
        <v>2</v>
      </c>
      <c r="M177" s="4">
        <v>1</v>
      </c>
      <c r="N177" s="4">
        <v>6</v>
      </c>
      <c r="O177" s="4">
        <v>2</v>
      </c>
      <c r="P177" s="4">
        <v>4</v>
      </c>
      <c r="Q177" s="4">
        <v>1</v>
      </c>
      <c r="R177" s="4">
        <v>6</v>
      </c>
      <c r="S177" s="4">
        <v>2</v>
      </c>
      <c r="T177" s="4">
        <f t="shared" si="36"/>
        <v>47</v>
      </c>
    </row>
    <row r="178" spans="2:20" x14ac:dyDescent="0.25">
      <c r="B178" s="4" t="s">
        <v>34</v>
      </c>
      <c r="C178" s="4" t="s">
        <v>66</v>
      </c>
      <c r="D178" s="4">
        <v>4</v>
      </c>
      <c r="E178" s="4">
        <v>1</v>
      </c>
      <c r="F178" s="4">
        <v>4</v>
      </c>
      <c r="G178" s="4">
        <v>2</v>
      </c>
      <c r="H178" s="4">
        <v>4</v>
      </c>
      <c r="I178" s="4">
        <v>1</v>
      </c>
      <c r="J178" s="4">
        <v>4</v>
      </c>
      <c r="K178" s="4">
        <v>2</v>
      </c>
      <c r="L178" s="4">
        <v>3</v>
      </c>
      <c r="M178" s="4">
        <v>1</v>
      </c>
      <c r="N178" s="4">
        <v>4</v>
      </c>
      <c r="O178" s="4">
        <v>2</v>
      </c>
      <c r="P178" s="4">
        <v>3</v>
      </c>
      <c r="Q178" s="4">
        <v>1</v>
      </c>
      <c r="R178" s="4">
        <v>4</v>
      </c>
      <c r="S178" s="4">
        <v>3</v>
      </c>
      <c r="T178" s="4">
        <f t="shared" si="36"/>
        <v>43</v>
      </c>
    </row>
    <row r="179" spans="2:20" x14ac:dyDescent="0.25">
      <c r="B179" s="4" t="s">
        <v>35</v>
      </c>
      <c r="C179" s="4" t="s">
        <v>67</v>
      </c>
      <c r="D179" s="4">
        <v>1</v>
      </c>
      <c r="E179" s="4">
        <v>1</v>
      </c>
      <c r="F179" s="4">
        <v>4</v>
      </c>
      <c r="G179" s="4">
        <v>2</v>
      </c>
      <c r="H179" s="4">
        <v>1</v>
      </c>
      <c r="I179" s="4">
        <v>1</v>
      </c>
      <c r="J179" s="4">
        <v>4</v>
      </c>
      <c r="K179" s="4">
        <v>2</v>
      </c>
      <c r="L179" s="4">
        <v>2</v>
      </c>
      <c r="M179" s="4">
        <v>1</v>
      </c>
      <c r="N179" s="4">
        <v>4</v>
      </c>
      <c r="O179" s="4">
        <v>2</v>
      </c>
      <c r="P179" s="4">
        <v>2</v>
      </c>
      <c r="Q179" s="4">
        <v>1</v>
      </c>
      <c r="R179" s="4">
        <v>4</v>
      </c>
      <c r="S179" s="4">
        <v>3</v>
      </c>
      <c r="T179" s="4">
        <f t="shared" si="36"/>
        <v>35</v>
      </c>
    </row>
    <row r="180" spans="2:20" x14ac:dyDescent="0.25">
      <c r="B180" s="4" t="s">
        <v>36</v>
      </c>
      <c r="C180" s="4" t="s">
        <v>68</v>
      </c>
      <c r="D180" s="4">
        <v>1</v>
      </c>
      <c r="E180" s="4">
        <v>1</v>
      </c>
      <c r="F180" s="4">
        <v>2</v>
      </c>
      <c r="G180" s="4">
        <v>2</v>
      </c>
      <c r="H180" s="4">
        <v>1</v>
      </c>
      <c r="I180" s="4">
        <v>1</v>
      </c>
      <c r="J180" s="4">
        <v>2</v>
      </c>
      <c r="K180" s="4">
        <v>2</v>
      </c>
      <c r="L180" s="4">
        <v>1</v>
      </c>
      <c r="M180" s="4">
        <v>1</v>
      </c>
      <c r="N180" s="4">
        <v>2</v>
      </c>
      <c r="O180" s="4">
        <v>2</v>
      </c>
      <c r="P180" s="4">
        <v>1</v>
      </c>
      <c r="Q180" s="4">
        <v>1</v>
      </c>
      <c r="R180" s="4">
        <v>2</v>
      </c>
      <c r="S180" s="4">
        <v>2</v>
      </c>
      <c r="T180" s="4">
        <f t="shared" si="36"/>
        <v>24</v>
      </c>
    </row>
    <row r="181" spans="2:20" x14ac:dyDescent="0.25">
      <c r="B181" s="4" t="s">
        <v>37</v>
      </c>
      <c r="C181" s="4" t="s">
        <v>69</v>
      </c>
      <c r="D181" s="4">
        <v>2</v>
      </c>
      <c r="E181" s="4">
        <v>1</v>
      </c>
      <c r="F181" s="4">
        <v>2</v>
      </c>
      <c r="G181" s="4">
        <v>2</v>
      </c>
      <c r="H181" s="4">
        <v>1</v>
      </c>
      <c r="I181" s="4">
        <v>1</v>
      </c>
      <c r="J181" s="4">
        <v>2</v>
      </c>
      <c r="K181" s="4">
        <v>2</v>
      </c>
      <c r="L181" s="4">
        <v>2</v>
      </c>
      <c r="M181" s="4">
        <v>1</v>
      </c>
      <c r="N181" s="4">
        <v>2</v>
      </c>
      <c r="O181" s="4">
        <v>2</v>
      </c>
      <c r="P181" s="4">
        <v>1</v>
      </c>
      <c r="Q181" s="4">
        <v>1</v>
      </c>
      <c r="R181" s="4">
        <v>2</v>
      </c>
      <c r="S181" s="4">
        <v>2</v>
      </c>
      <c r="T181" s="4">
        <f t="shared" si="36"/>
        <v>26</v>
      </c>
    </row>
    <row r="182" spans="2:20" x14ac:dyDescent="0.25">
      <c r="B182" s="4" t="s">
        <v>38</v>
      </c>
      <c r="C182" s="4" t="s">
        <v>70</v>
      </c>
      <c r="D182" s="4">
        <v>2</v>
      </c>
      <c r="E182" s="4">
        <v>1</v>
      </c>
      <c r="F182" s="4">
        <v>4</v>
      </c>
      <c r="G182" s="4">
        <v>2</v>
      </c>
      <c r="H182" s="4">
        <v>1</v>
      </c>
      <c r="I182" s="4">
        <v>1</v>
      </c>
      <c r="J182" s="4">
        <v>4</v>
      </c>
      <c r="K182" s="4">
        <v>2</v>
      </c>
      <c r="L182" s="4">
        <v>2</v>
      </c>
      <c r="M182" s="4">
        <v>1</v>
      </c>
      <c r="N182" s="4">
        <v>4</v>
      </c>
      <c r="O182" s="4">
        <v>2</v>
      </c>
      <c r="P182" s="4">
        <v>1</v>
      </c>
      <c r="Q182" s="4">
        <v>1</v>
      </c>
      <c r="R182" s="4">
        <v>2</v>
      </c>
      <c r="S182" s="4">
        <v>3</v>
      </c>
      <c r="T182" s="4">
        <f t="shared" si="36"/>
        <v>33</v>
      </c>
    </row>
    <row r="183" spans="2:20" x14ac:dyDescent="0.25">
      <c r="B183" s="4" t="s">
        <v>39</v>
      </c>
      <c r="C183" s="4" t="s">
        <v>71</v>
      </c>
      <c r="D183" s="4">
        <v>1</v>
      </c>
      <c r="E183" s="4">
        <v>1</v>
      </c>
      <c r="F183" s="4">
        <v>4</v>
      </c>
      <c r="G183" s="4">
        <v>2</v>
      </c>
      <c r="H183" s="4">
        <v>1</v>
      </c>
      <c r="I183" s="4">
        <v>1</v>
      </c>
      <c r="J183" s="4">
        <v>4</v>
      </c>
      <c r="K183" s="4">
        <v>2</v>
      </c>
      <c r="L183" s="4">
        <v>4</v>
      </c>
      <c r="M183" s="4">
        <v>1</v>
      </c>
      <c r="N183" s="4">
        <v>4</v>
      </c>
      <c r="O183" s="4">
        <v>2</v>
      </c>
      <c r="P183" s="4">
        <v>4</v>
      </c>
      <c r="Q183" s="4">
        <v>1</v>
      </c>
      <c r="R183" s="4">
        <v>4</v>
      </c>
      <c r="S183" s="4">
        <v>2</v>
      </c>
      <c r="T183" s="4">
        <f t="shared" si="36"/>
        <v>38</v>
      </c>
    </row>
    <row r="184" spans="2:20" x14ac:dyDescent="0.25">
      <c r="B184" s="4" t="s">
        <v>40</v>
      </c>
      <c r="C184" s="4" t="s">
        <v>72</v>
      </c>
      <c r="D184" s="4">
        <v>4</v>
      </c>
      <c r="E184" s="4">
        <v>1</v>
      </c>
      <c r="F184" s="4">
        <v>2</v>
      </c>
      <c r="G184" s="4">
        <v>2</v>
      </c>
      <c r="H184" s="4">
        <v>4</v>
      </c>
      <c r="I184" s="4">
        <v>1</v>
      </c>
      <c r="J184" s="4">
        <v>2</v>
      </c>
      <c r="K184" s="4">
        <v>2</v>
      </c>
      <c r="L184" s="4">
        <v>3</v>
      </c>
      <c r="M184" s="4">
        <v>2</v>
      </c>
      <c r="N184" s="4">
        <v>2</v>
      </c>
      <c r="O184" s="4">
        <v>2</v>
      </c>
      <c r="P184" s="4">
        <v>4</v>
      </c>
      <c r="Q184" s="4">
        <v>2</v>
      </c>
      <c r="R184" s="4">
        <v>2</v>
      </c>
      <c r="S184" s="4">
        <v>2</v>
      </c>
      <c r="T184" s="4">
        <f t="shared" si="36"/>
        <v>37</v>
      </c>
    </row>
    <row r="185" spans="2:20" x14ac:dyDescent="0.25">
      <c r="B185" s="4" t="s">
        <v>41</v>
      </c>
      <c r="C185" s="4" t="s">
        <v>73</v>
      </c>
      <c r="D185" s="4">
        <v>1</v>
      </c>
      <c r="E185" s="4">
        <v>1</v>
      </c>
      <c r="F185" s="4">
        <v>4</v>
      </c>
      <c r="G185" s="4">
        <v>2</v>
      </c>
      <c r="H185" s="4">
        <v>0</v>
      </c>
      <c r="I185" s="4">
        <v>1</v>
      </c>
      <c r="J185" s="4">
        <v>4</v>
      </c>
      <c r="K185" s="4">
        <v>2</v>
      </c>
      <c r="L185" s="4">
        <v>1</v>
      </c>
      <c r="M185" s="4">
        <v>1</v>
      </c>
      <c r="N185" s="4">
        <v>4</v>
      </c>
      <c r="O185" s="4">
        <v>2</v>
      </c>
      <c r="P185" s="4">
        <v>1</v>
      </c>
      <c r="Q185" s="4">
        <v>1</v>
      </c>
      <c r="R185" s="4">
        <v>4</v>
      </c>
      <c r="S185" s="4">
        <v>3</v>
      </c>
      <c r="T185" s="4">
        <f t="shared" si="36"/>
        <v>32</v>
      </c>
    </row>
    <row r="186" spans="2:20" x14ac:dyDescent="0.25">
      <c r="B186" s="4" t="s">
        <v>42</v>
      </c>
      <c r="C186" s="4" t="s">
        <v>74</v>
      </c>
      <c r="D186" s="4">
        <v>1</v>
      </c>
      <c r="E186" s="4">
        <v>1</v>
      </c>
      <c r="F186" s="4">
        <v>0</v>
      </c>
      <c r="G186" s="4">
        <v>2</v>
      </c>
      <c r="H186" s="4">
        <v>1</v>
      </c>
      <c r="I186" s="4">
        <v>1</v>
      </c>
      <c r="J186" s="4">
        <v>0</v>
      </c>
      <c r="K186" s="4">
        <v>2</v>
      </c>
      <c r="L186" s="4">
        <v>1</v>
      </c>
      <c r="M186" s="4">
        <v>1</v>
      </c>
      <c r="N186" s="4">
        <v>0</v>
      </c>
      <c r="O186" s="4">
        <v>2</v>
      </c>
      <c r="P186" s="4">
        <v>1</v>
      </c>
      <c r="Q186" s="4">
        <v>1</v>
      </c>
      <c r="R186" s="4">
        <v>0</v>
      </c>
      <c r="S186" s="4">
        <v>2</v>
      </c>
      <c r="T186" s="4">
        <f t="shared" si="36"/>
        <v>16</v>
      </c>
    </row>
    <row r="187" spans="2:20" x14ac:dyDescent="0.25">
      <c r="B187" s="4" t="s">
        <v>43</v>
      </c>
      <c r="C187" s="4" t="s">
        <v>75</v>
      </c>
      <c r="D187" s="4">
        <v>4</v>
      </c>
      <c r="E187" s="4">
        <v>1</v>
      </c>
      <c r="F187" s="4">
        <v>2</v>
      </c>
      <c r="G187" s="4">
        <v>2</v>
      </c>
      <c r="H187" s="4">
        <v>3</v>
      </c>
      <c r="I187" s="4">
        <v>1</v>
      </c>
      <c r="J187" s="4">
        <v>2</v>
      </c>
      <c r="K187" s="4">
        <v>0</v>
      </c>
      <c r="L187" s="4">
        <v>4</v>
      </c>
      <c r="M187" s="4">
        <v>1</v>
      </c>
      <c r="N187" s="4">
        <v>2</v>
      </c>
      <c r="O187" s="4">
        <v>0</v>
      </c>
      <c r="P187" s="4">
        <v>2</v>
      </c>
      <c r="Q187" s="4">
        <v>1</v>
      </c>
      <c r="R187" s="4">
        <v>2</v>
      </c>
      <c r="S187" s="4">
        <v>2</v>
      </c>
      <c r="T187" s="4">
        <f t="shared" si="36"/>
        <v>29</v>
      </c>
    </row>
    <row r="188" spans="2:20" x14ac:dyDescent="0.25">
      <c r="B188" s="4" t="s">
        <v>44</v>
      </c>
      <c r="C188" s="4" t="s">
        <v>76</v>
      </c>
      <c r="D188" s="4">
        <v>1</v>
      </c>
      <c r="E188" s="4">
        <v>1</v>
      </c>
      <c r="F188" s="4">
        <v>2</v>
      </c>
      <c r="G188" s="4">
        <v>2</v>
      </c>
      <c r="H188" s="4">
        <v>1</v>
      </c>
      <c r="I188" s="4">
        <v>1</v>
      </c>
      <c r="J188" s="4">
        <v>2</v>
      </c>
      <c r="K188" s="4">
        <v>2</v>
      </c>
      <c r="L188" s="4">
        <v>2</v>
      </c>
      <c r="M188" s="4">
        <v>1</v>
      </c>
      <c r="N188" s="4">
        <v>2</v>
      </c>
      <c r="O188" s="4">
        <v>2</v>
      </c>
      <c r="P188" s="4">
        <v>3</v>
      </c>
      <c r="Q188" s="4">
        <v>1</v>
      </c>
      <c r="R188" s="4">
        <v>2</v>
      </c>
      <c r="S188" s="4">
        <v>2</v>
      </c>
      <c r="T188" s="4">
        <f t="shared" si="36"/>
        <v>27</v>
      </c>
    </row>
    <row r="189" spans="2:20" x14ac:dyDescent="0.25">
      <c r="B189" s="4" t="s">
        <v>45</v>
      </c>
      <c r="C189" s="4" t="s">
        <v>161</v>
      </c>
      <c r="D189" s="4">
        <v>4</v>
      </c>
      <c r="E189" s="4">
        <v>1</v>
      </c>
      <c r="F189" s="4">
        <v>4</v>
      </c>
      <c r="G189" s="4">
        <v>3</v>
      </c>
      <c r="H189" s="4">
        <v>1</v>
      </c>
      <c r="I189" s="4">
        <v>1</v>
      </c>
      <c r="J189" s="4">
        <v>4</v>
      </c>
      <c r="K189" s="4">
        <v>4</v>
      </c>
      <c r="L189" s="4">
        <v>2</v>
      </c>
      <c r="M189" s="4">
        <v>1</v>
      </c>
      <c r="N189" s="4">
        <v>4</v>
      </c>
      <c r="O189" s="4">
        <v>2</v>
      </c>
      <c r="P189" s="4">
        <v>4</v>
      </c>
      <c r="Q189" s="4">
        <v>1</v>
      </c>
      <c r="R189" s="4">
        <v>4</v>
      </c>
      <c r="S189" s="4">
        <v>2</v>
      </c>
      <c r="T189" s="4">
        <f t="shared" si="36"/>
        <v>42</v>
      </c>
    </row>
    <row r="190" spans="2:20" x14ac:dyDescent="0.25">
      <c r="B190" s="4" t="s">
        <v>127</v>
      </c>
      <c r="C190" s="4" t="s">
        <v>77</v>
      </c>
      <c r="D190" s="4">
        <v>3</v>
      </c>
      <c r="E190" s="4">
        <v>1</v>
      </c>
      <c r="F190" s="4">
        <v>4</v>
      </c>
      <c r="G190" s="4">
        <v>2</v>
      </c>
      <c r="H190" s="4">
        <v>3</v>
      </c>
      <c r="I190" s="4">
        <v>1</v>
      </c>
      <c r="J190" s="4">
        <v>4</v>
      </c>
      <c r="K190" s="4">
        <v>2</v>
      </c>
      <c r="L190" s="4">
        <v>3</v>
      </c>
      <c r="M190" s="4">
        <v>1</v>
      </c>
      <c r="N190" s="4">
        <v>4</v>
      </c>
      <c r="O190" s="4">
        <v>2</v>
      </c>
      <c r="P190" s="4">
        <v>2</v>
      </c>
      <c r="Q190" s="4">
        <v>1</v>
      </c>
      <c r="R190" s="4">
        <v>2</v>
      </c>
      <c r="S190" s="4">
        <v>2</v>
      </c>
      <c r="T190" s="4">
        <f t="shared" si="36"/>
        <v>37</v>
      </c>
    </row>
    <row r="191" spans="2:20" x14ac:dyDescent="0.25">
      <c r="B191" s="4" t="s">
        <v>46</v>
      </c>
      <c r="C191" s="4" t="s">
        <v>78</v>
      </c>
      <c r="D191" s="4">
        <v>1</v>
      </c>
      <c r="E191" s="4">
        <v>1</v>
      </c>
      <c r="F191" s="4">
        <v>0</v>
      </c>
      <c r="G191" s="4">
        <v>0</v>
      </c>
      <c r="H191" s="4">
        <v>1</v>
      </c>
      <c r="I191" s="4">
        <v>1</v>
      </c>
      <c r="J191" s="4">
        <v>0</v>
      </c>
      <c r="K191" s="4">
        <v>0</v>
      </c>
      <c r="L191" s="4">
        <v>1</v>
      </c>
      <c r="M191" s="4">
        <v>0</v>
      </c>
      <c r="N191" s="4">
        <v>2</v>
      </c>
      <c r="O191" s="4">
        <v>2</v>
      </c>
      <c r="P191" s="4">
        <v>1</v>
      </c>
      <c r="Q191" s="4">
        <v>1</v>
      </c>
      <c r="R191" s="4">
        <v>2</v>
      </c>
      <c r="S191" s="4">
        <v>2</v>
      </c>
      <c r="T191" s="4">
        <f t="shared" si="36"/>
        <v>15</v>
      </c>
    </row>
    <row r="192" spans="2:20" x14ac:dyDescent="0.25">
      <c r="B192" s="4" t="s">
        <v>47</v>
      </c>
      <c r="C192" s="4" t="s">
        <v>79</v>
      </c>
      <c r="D192" s="4">
        <v>1</v>
      </c>
      <c r="E192" s="4">
        <v>1</v>
      </c>
      <c r="F192" s="4">
        <v>0</v>
      </c>
      <c r="G192" s="4">
        <v>2</v>
      </c>
      <c r="H192" s="4">
        <v>3</v>
      </c>
      <c r="I192" s="4">
        <v>1</v>
      </c>
      <c r="J192" s="4">
        <v>0</v>
      </c>
      <c r="K192" s="4">
        <v>2</v>
      </c>
      <c r="L192" s="4">
        <v>4</v>
      </c>
      <c r="M192" s="4">
        <v>1</v>
      </c>
      <c r="N192" s="4">
        <v>2</v>
      </c>
      <c r="O192" s="4">
        <v>2</v>
      </c>
      <c r="P192" s="4">
        <v>3</v>
      </c>
      <c r="Q192" s="4">
        <v>1</v>
      </c>
      <c r="R192" s="4">
        <v>2</v>
      </c>
      <c r="S192" s="4">
        <v>2</v>
      </c>
      <c r="T192" s="4">
        <f t="shared" si="36"/>
        <v>27</v>
      </c>
    </row>
    <row r="193" spans="2:20" x14ac:dyDescent="0.25">
      <c r="B193" s="4" t="s">
        <v>48</v>
      </c>
      <c r="C193" s="4" t="s">
        <v>80</v>
      </c>
      <c r="D193" s="4">
        <v>1</v>
      </c>
      <c r="E193" s="4">
        <v>1</v>
      </c>
      <c r="F193" s="4">
        <v>6</v>
      </c>
      <c r="G193" s="4">
        <v>2</v>
      </c>
      <c r="H193" s="4">
        <v>1</v>
      </c>
      <c r="I193" s="4">
        <v>1</v>
      </c>
      <c r="J193" s="4">
        <v>6</v>
      </c>
      <c r="K193" s="4">
        <v>2</v>
      </c>
      <c r="L193" s="4">
        <v>2</v>
      </c>
      <c r="M193" s="4">
        <v>1</v>
      </c>
      <c r="N193" s="4">
        <v>4</v>
      </c>
      <c r="O193" s="4">
        <v>2</v>
      </c>
      <c r="P193" s="4">
        <v>2</v>
      </c>
      <c r="Q193" s="4">
        <v>1</v>
      </c>
      <c r="R193" s="4">
        <v>4</v>
      </c>
      <c r="S193" s="4">
        <v>2</v>
      </c>
      <c r="T193" s="4">
        <f t="shared" si="36"/>
        <v>38</v>
      </c>
    </row>
    <row r="194" spans="2:20" x14ac:dyDescent="0.25">
      <c r="B194" s="4" t="s">
        <v>49</v>
      </c>
      <c r="C194" s="4" t="s">
        <v>81</v>
      </c>
      <c r="D194" s="4">
        <v>1</v>
      </c>
      <c r="E194" s="4">
        <v>1</v>
      </c>
      <c r="F194" s="4">
        <v>2</v>
      </c>
      <c r="G194" s="4">
        <v>2</v>
      </c>
      <c r="H194" s="4">
        <v>1</v>
      </c>
      <c r="I194" s="4">
        <v>1</v>
      </c>
      <c r="J194" s="4">
        <v>2</v>
      </c>
      <c r="K194" s="4">
        <v>2</v>
      </c>
      <c r="L194" s="4">
        <v>2</v>
      </c>
      <c r="M194" s="4">
        <v>1</v>
      </c>
      <c r="N194" s="4">
        <v>4</v>
      </c>
      <c r="O194" s="4">
        <v>2</v>
      </c>
      <c r="P194" s="4">
        <v>1</v>
      </c>
      <c r="Q194" s="4">
        <v>1</v>
      </c>
      <c r="R194" s="4">
        <v>4</v>
      </c>
      <c r="S194" s="4">
        <v>2</v>
      </c>
      <c r="T194" s="4">
        <f t="shared" si="36"/>
        <v>29</v>
      </c>
    </row>
    <row r="195" spans="2:20" x14ac:dyDescent="0.25">
      <c r="B195" s="4">
        <v>34</v>
      </c>
      <c r="C195" s="4" t="s">
        <v>82</v>
      </c>
      <c r="D195" s="4">
        <v>1</v>
      </c>
      <c r="E195" s="4">
        <v>1</v>
      </c>
      <c r="F195" s="4">
        <v>2</v>
      </c>
      <c r="G195" s="4">
        <v>2</v>
      </c>
      <c r="H195" s="4">
        <v>1</v>
      </c>
      <c r="I195" s="4">
        <v>1</v>
      </c>
      <c r="J195" s="4">
        <v>2</v>
      </c>
      <c r="K195" s="4">
        <v>2</v>
      </c>
      <c r="L195" s="4">
        <v>1</v>
      </c>
      <c r="M195" s="4">
        <v>1</v>
      </c>
      <c r="N195" s="4">
        <v>2</v>
      </c>
      <c r="O195" s="4">
        <v>2</v>
      </c>
      <c r="P195" s="4">
        <v>1</v>
      </c>
      <c r="Q195" s="4">
        <v>1</v>
      </c>
      <c r="R195" s="4">
        <v>2</v>
      </c>
      <c r="S195" s="4">
        <v>2</v>
      </c>
      <c r="T195" s="4">
        <f t="shared" si="36"/>
        <v>24</v>
      </c>
    </row>
    <row r="196" spans="2:20" x14ac:dyDescent="0.25">
      <c r="B196" s="99" t="s">
        <v>183</v>
      </c>
      <c r="C196" s="100"/>
      <c r="D196" s="22">
        <f>SUM(D162:D195)</f>
        <v>72</v>
      </c>
      <c r="E196" s="22">
        <f t="shared" ref="E196:T196" si="37">SUM(E162:E195)</f>
        <v>37</v>
      </c>
      <c r="F196" s="22">
        <f t="shared" si="37"/>
        <v>92</v>
      </c>
      <c r="G196" s="22">
        <f t="shared" si="37"/>
        <v>61</v>
      </c>
      <c r="H196" s="22">
        <f t="shared" si="37"/>
        <v>69</v>
      </c>
      <c r="I196" s="22">
        <f t="shared" si="37"/>
        <v>37</v>
      </c>
      <c r="J196" s="22">
        <f t="shared" si="37"/>
        <v>90</v>
      </c>
      <c r="K196" s="22">
        <f t="shared" si="37"/>
        <v>63</v>
      </c>
      <c r="L196" s="22">
        <f t="shared" si="37"/>
        <v>77</v>
      </c>
      <c r="M196" s="22">
        <f t="shared" si="37"/>
        <v>37</v>
      </c>
      <c r="N196" s="22">
        <f t="shared" si="37"/>
        <v>96</v>
      </c>
      <c r="O196" s="22">
        <f t="shared" si="37"/>
        <v>60</v>
      </c>
      <c r="P196" s="22">
        <f t="shared" si="37"/>
        <v>79</v>
      </c>
      <c r="Q196" s="22">
        <f t="shared" si="37"/>
        <v>38</v>
      </c>
      <c r="R196" s="22">
        <f t="shared" si="37"/>
        <v>94</v>
      </c>
      <c r="S196" s="22">
        <f t="shared" si="37"/>
        <v>72</v>
      </c>
      <c r="T196" s="22">
        <f t="shared" si="37"/>
        <v>1074</v>
      </c>
    </row>
    <row r="197" spans="2:20" x14ac:dyDescent="0.25">
      <c r="B197" s="88"/>
      <c r="C197" s="88"/>
      <c r="D197" s="88"/>
      <c r="E197" s="88"/>
      <c r="F197" s="88"/>
      <c r="G197" s="88"/>
      <c r="H197" s="88"/>
      <c r="I197" s="88"/>
      <c r="J197" s="88"/>
      <c r="K197" s="88"/>
      <c r="L197" s="88"/>
      <c r="M197" s="88"/>
      <c r="N197" s="88"/>
      <c r="O197" s="88"/>
      <c r="P197" s="88"/>
      <c r="Q197" s="88"/>
      <c r="R197" s="88"/>
      <c r="S197" s="88"/>
    </row>
    <row r="198" spans="2:20" x14ac:dyDescent="0.25">
      <c r="B198" s="3" t="s">
        <v>86</v>
      </c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T198" s="15"/>
    </row>
    <row r="199" spans="2:20" x14ac:dyDescent="0.25">
      <c r="B199" s="81" t="s">
        <v>2</v>
      </c>
      <c r="C199" s="83" t="s">
        <v>3</v>
      </c>
      <c r="D199" s="65" t="s">
        <v>4</v>
      </c>
      <c r="E199" s="65"/>
      <c r="F199" s="65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65"/>
      <c r="S199" s="65"/>
      <c r="T199" s="66" t="s">
        <v>5</v>
      </c>
    </row>
    <row r="200" spans="2:20" x14ac:dyDescent="0.25">
      <c r="B200" s="102"/>
      <c r="C200" s="103"/>
      <c r="D200" s="7" t="s">
        <v>6</v>
      </c>
      <c r="E200" s="7" t="s">
        <v>7</v>
      </c>
      <c r="F200" s="7" t="s">
        <v>8</v>
      </c>
      <c r="G200" s="7" t="s">
        <v>9</v>
      </c>
      <c r="H200" s="7" t="s">
        <v>10</v>
      </c>
      <c r="I200" s="7" t="s">
        <v>11</v>
      </c>
      <c r="J200" s="7" t="s">
        <v>12</v>
      </c>
      <c r="K200" s="7" t="s">
        <v>13</v>
      </c>
      <c r="L200" s="7" t="s">
        <v>14</v>
      </c>
      <c r="M200" s="7" t="s">
        <v>15</v>
      </c>
      <c r="N200" s="7" t="s">
        <v>16</v>
      </c>
      <c r="O200" s="7" t="s">
        <v>17</v>
      </c>
      <c r="P200" s="7" t="s">
        <v>162</v>
      </c>
      <c r="Q200" s="7" t="s">
        <v>165</v>
      </c>
      <c r="R200" s="7" t="s">
        <v>163</v>
      </c>
      <c r="S200" s="7" t="s">
        <v>164</v>
      </c>
      <c r="T200" s="67"/>
    </row>
    <row r="201" spans="2:20" x14ac:dyDescent="0.25">
      <c r="B201" s="4" t="s">
        <v>18</v>
      </c>
      <c r="C201" s="23" t="s">
        <v>52</v>
      </c>
      <c r="D201" s="4">
        <v>4</v>
      </c>
      <c r="E201" s="4">
        <v>6</v>
      </c>
      <c r="F201" s="4">
        <v>8</v>
      </c>
      <c r="G201" s="4">
        <v>5</v>
      </c>
      <c r="H201" s="4">
        <v>4</v>
      </c>
      <c r="I201" s="4">
        <v>6</v>
      </c>
      <c r="J201" s="4">
        <v>6</v>
      </c>
      <c r="K201" s="4">
        <v>5</v>
      </c>
      <c r="L201" s="4">
        <v>3</v>
      </c>
      <c r="M201" s="4">
        <v>6</v>
      </c>
      <c r="N201" s="4">
        <v>8</v>
      </c>
      <c r="O201" s="4">
        <v>5</v>
      </c>
      <c r="P201" s="4">
        <v>3</v>
      </c>
      <c r="Q201" s="4">
        <v>4</v>
      </c>
      <c r="R201" s="4">
        <v>8</v>
      </c>
      <c r="S201" s="4">
        <v>4</v>
      </c>
      <c r="T201" s="4">
        <f>SUM(D201:S201)</f>
        <v>85</v>
      </c>
    </row>
    <row r="202" spans="2:20" x14ac:dyDescent="0.25">
      <c r="B202" s="4" t="s">
        <v>19</v>
      </c>
      <c r="C202" s="23" t="s">
        <v>53</v>
      </c>
      <c r="D202" s="4">
        <v>4</v>
      </c>
      <c r="E202" s="4">
        <v>6</v>
      </c>
      <c r="F202" s="4">
        <v>8</v>
      </c>
      <c r="G202" s="4">
        <v>4</v>
      </c>
      <c r="H202" s="4">
        <v>3</v>
      </c>
      <c r="I202" s="4">
        <v>4</v>
      </c>
      <c r="J202" s="4">
        <v>8</v>
      </c>
      <c r="K202" s="4">
        <v>5</v>
      </c>
      <c r="L202" s="4">
        <v>4</v>
      </c>
      <c r="M202" s="4">
        <v>6</v>
      </c>
      <c r="N202" s="4">
        <v>7</v>
      </c>
      <c r="O202" s="4">
        <v>5</v>
      </c>
      <c r="P202" s="4">
        <v>4</v>
      </c>
      <c r="Q202" s="4">
        <v>4</v>
      </c>
      <c r="R202" s="4">
        <v>8</v>
      </c>
      <c r="S202" s="4">
        <v>4</v>
      </c>
      <c r="T202" s="4">
        <f t="shared" ref="T202:T235" si="38">SUM(D202:S202)</f>
        <v>84</v>
      </c>
    </row>
    <row r="203" spans="2:20" x14ac:dyDescent="0.25">
      <c r="B203" s="4" t="s">
        <v>20</v>
      </c>
      <c r="C203" s="23" t="s">
        <v>54</v>
      </c>
      <c r="D203" s="4">
        <v>3</v>
      </c>
      <c r="E203" s="4">
        <v>6</v>
      </c>
      <c r="F203" s="4">
        <v>8</v>
      </c>
      <c r="G203" s="4">
        <v>6</v>
      </c>
      <c r="H203" s="4">
        <v>4</v>
      </c>
      <c r="I203" s="4">
        <v>6</v>
      </c>
      <c r="J203" s="4">
        <v>8</v>
      </c>
      <c r="K203" s="4">
        <v>6</v>
      </c>
      <c r="L203" s="4">
        <v>4</v>
      </c>
      <c r="M203" s="4">
        <v>6</v>
      </c>
      <c r="N203" s="4">
        <v>4</v>
      </c>
      <c r="O203" s="4">
        <v>6</v>
      </c>
      <c r="P203" s="4">
        <v>1</v>
      </c>
      <c r="Q203" s="4">
        <v>3</v>
      </c>
      <c r="R203" s="4">
        <v>8</v>
      </c>
      <c r="S203" s="4">
        <v>3</v>
      </c>
      <c r="T203" s="4">
        <f t="shared" si="38"/>
        <v>82</v>
      </c>
    </row>
    <row r="204" spans="2:20" x14ac:dyDescent="0.25">
      <c r="B204" s="4" t="s">
        <v>21</v>
      </c>
      <c r="C204" s="23" t="s">
        <v>55</v>
      </c>
      <c r="D204" s="4">
        <v>3</v>
      </c>
      <c r="E204" s="4">
        <v>6</v>
      </c>
      <c r="F204" s="4">
        <v>4</v>
      </c>
      <c r="G204" s="4">
        <v>5</v>
      </c>
      <c r="H204" s="4">
        <v>4</v>
      </c>
      <c r="I204" s="4">
        <v>6</v>
      </c>
      <c r="J204" s="4">
        <v>8</v>
      </c>
      <c r="K204" s="4">
        <v>6</v>
      </c>
      <c r="L204" s="4">
        <v>2</v>
      </c>
      <c r="M204" s="4">
        <v>6</v>
      </c>
      <c r="N204" s="4">
        <v>4</v>
      </c>
      <c r="O204" s="4">
        <v>3</v>
      </c>
      <c r="P204" s="4">
        <v>4</v>
      </c>
      <c r="Q204" s="4">
        <v>6</v>
      </c>
      <c r="R204" s="4">
        <v>2</v>
      </c>
      <c r="S204" s="4">
        <v>3</v>
      </c>
      <c r="T204" s="4">
        <f t="shared" si="38"/>
        <v>72</v>
      </c>
    </row>
    <row r="205" spans="2:20" x14ac:dyDescent="0.25">
      <c r="B205" s="4" t="s">
        <v>22</v>
      </c>
      <c r="C205" s="23" t="s">
        <v>56</v>
      </c>
      <c r="D205" s="4">
        <v>4</v>
      </c>
      <c r="E205" s="4">
        <v>6</v>
      </c>
      <c r="F205" s="4">
        <v>8</v>
      </c>
      <c r="G205" s="4">
        <v>5</v>
      </c>
      <c r="H205" s="4">
        <v>4</v>
      </c>
      <c r="I205" s="4">
        <v>6</v>
      </c>
      <c r="J205" s="4">
        <v>8</v>
      </c>
      <c r="K205" s="4">
        <v>6</v>
      </c>
      <c r="L205" s="4">
        <v>4</v>
      </c>
      <c r="M205" s="4">
        <v>6</v>
      </c>
      <c r="N205" s="4">
        <v>8</v>
      </c>
      <c r="O205" s="4">
        <v>5</v>
      </c>
      <c r="P205" s="4">
        <v>4</v>
      </c>
      <c r="Q205" s="4">
        <v>6</v>
      </c>
      <c r="R205" s="4">
        <v>8</v>
      </c>
      <c r="S205" s="4">
        <v>6</v>
      </c>
      <c r="T205" s="4">
        <f t="shared" si="38"/>
        <v>94</v>
      </c>
    </row>
    <row r="206" spans="2:20" x14ac:dyDescent="0.25">
      <c r="B206" s="4" t="s">
        <v>23</v>
      </c>
      <c r="C206" s="23" t="s">
        <v>57</v>
      </c>
      <c r="D206" s="4">
        <v>4</v>
      </c>
      <c r="E206" s="4">
        <v>6</v>
      </c>
      <c r="F206" s="4">
        <v>8</v>
      </c>
      <c r="G206" s="4">
        <v>5</v>
      </c>
      <c r="H206" s="4">
        <v>4</v>
      </c>
      <c r="I206" s="4">
        <v>6</v>
      </c>
      <c r="J206" s="4">
        <v>8</v>
      </c>
      <c r="K206" s="4">
        <v>5</v>
      </c>
      <c r="L206" s="4">
        <v>4</v>
      </c>
      <c r="M206" s="4">
        <v>6</v>
      </c>
      <c r="N206" s="4">
        <v>8</v>
      </c>
      <c r="O206" s="4">
        <v>4</v>
      </c>
      <c r="P206" s="4">
        <v>4</v>
      </c>
      <c r="Q206" s="4">
        <v>6</v>
      </c>
      <c r="R206" s="4">
        <v>8</v>
      </c>
      <c r="S206" s="4">
        <v>5</v>
      </c>
      <c r="T206" s="4">
        <f t="shared" si="38"/>
        <v>91</v>
      </c>
    </row>
    <row r="207" spans="2:20" x14ac:dyDescent="0.25">
      <c r="B207" s="4" t="s">
        <v>24</v>
      </c>
      <c r="C207" s="23" t="s">
        <v>58</v>
      </c>
      <c r="D207" s="4">
        <v>4</v>
      </c>
      <c r="E207" s="4">
        <v>6</v>
      </c>
      <c r="F207" s="4">
        <v>6</v>
      </c>
      <c r="G207" s="4">
        <v>6</v>
      </c>
      <c r="H207" s="4">
        <v>4</v>
      </c>
      <c r="I207" s="4">
        <v>6</v>
      </c>
      <c r="J207" s="4">
        <v>2</v>
      </c>
      <c r="K207" s="4">
        <v>5</v>
      </c>
      <c r="L207" s="4">
        <v>4</v>
      </c>
      <c r="M207" s="4">
        <v>5</v>
      </c>
      <c r="N207" s="4">
        <v>4</v>
      </c>
      <c r="O207" s="4">
        <v>6</v>
      </c>
      <c r="P207" s="4">
        <v>4</v>
      </c>
      <c r="Q207" s="4">
        <v>6</v>
      </c>
      <c r="R207" s="4">
        <v>4</v>
      </c>
      <c r="S207" s="4">
        <v>3</v>
      </c>
      <c r="T207" s="4">
        <f t="shared" si="38"/>
        <v>75</v>
      </c>
    </row>
    <row r="208" spans="2:20" x14ac:dyDescent="0.25">
      <c r="B208" s="4" t="s">
        <v>25</v>
      </c>
      <c r="C208" s="23" t="s">
        <v>56</v>
      </c>
      <c r="D208" s="4">
        <v>3</v>
      </c>
      <c r="E208" s="4">
        <v>6</v>
      </c>
      <c r="F208" s="4">
        <v>8</v>
      </c>
      <c r="G208" s="4">
        <v>6</v>
      </c>
      <c r="H208" s="4">
        <v>3</v>
      </c>
      <c r="I208" s="4">
        <v>6</v>
      </c>
      <c r="J208" s="4">
        <v>6</v>
      </c>
      <c r="K208" s="4">
        <v>3</v>
      </c>
      <c r="L208" s="4">
        <v>3</v>
      </c>
      <c r="M208" s="4">
        <v>6</v>
      </c>
      <c r="N208" s="4">
        <v>4</v>
      </c>
      <c r="O208" s="4">
        <v>6</v>
      </c>
      <c r="P208" s="4">
        <v>4</v>
      </c>
      <c r="Q208" s="4">
        <v>3</v>
      </c>
      <c r="R208" s="4">
        <v>2</v>
      </c>
      <c r="S208" s="4">
        <v>3</v>
      </c>
      <c r="T208" s="4">
        <f t="shared" si="38"/>
        <v>72</v>
      </c>
    </row>
    <row r="209" spans="2:20" x14ac:dyDescent="0.25">
      <c r="B209" s="4" t="s">
        <v>26</v>
      </c>
      <c r="C209" s="23" t="s">
        <v>59</v>
      </c>
      <c r="D209" s="4">
        <v>4</v>
      </c>
      <c r="E209" s="4">
        <v>6</v>
      </c>
      <c r="F209" s="4">
        <v>8</v>
      </c>
      <c r="G209" s="4">
        <v>5</v>
      </c>
      <c r="H209" s="4">
        <v>4</v>
      </c>
      <c r="I209" s="4">
        <v>6</v>
      </c>
      <c r="J209" s="4">
        <v>8</v>
      </c>
      <c r="K209" s="4">
        <v>4</v>
      </c>
      <c r="L209" s="4">
        <v>4</v>
      </c>
      <c r="M209" s="4">
        <v>6</v>
      </c>
      <c r="N209" s="4">
        <v>6</v>
      </c>
      <c r="O209" s="4">
        <v>4</v>
      </c>
      <c r="P209" s="4">
        <v>4</v>
      </c>
      <c r="Q209" s="4">
        <v>6</v>
      </c>
      <c r="R209" s="4">
        <v>6</v>
      </c>
      <c r="S209" s="4">
        <v>3</v>
      </c>
      <c r="T209" s="4">
        <f t="shared" si="38"/>
        <v>84</v>
      </c>
    </row>
    <row r="210" spans="2:20" x14ac:dyDescent="0.25">
      <c r="B210" s="4" t="s">
        <v>27</v>
      </c>
      <c r="C210" s="23" t="s">
        <v>60</v>
      </c>
      <c r="D210" s="4">
        <v>3</v>
      </c>
      <c r="E210" s="4">
        <v>6</v>
      </c>
      <c r="F210" s="4">
        <v>6</v>
      </c>
      <c r="G210" s="4">
        <v>5</v>
      </c>
      <c r="H210" s="4">
        <v>3</v>
      </c>
      <c r="I210" s="4">
        <v>6</v>
      </c>
      <c r="J210" s="4">
        <v>6</v>
      </c>
      <c r="K210" s="4">
        <v>6</v>
      </c>
      <c r="L210" s="4">
        <v>3</v>
      </c>
      <c r="M210" s="4">
        <v>6</v>
      </c>
      <c r="N210" s="4">
        <v>8</v>
      </c>
      <c r="O210" s="4">
        <v>5</v>
      </c>
      <c r="P210" s="4">
        <v>3</v>
      </c>
      <c r="Q210" s="4">
        <v>8</v>
      </c>
      <c r="R210" s="4">
        <v>4</v>
      </c>
      <c r="S210" s="4">
        <v>3</v>
      </c>
      <c r="T210" s="4">
        <f t="shared" si="38"/>
        <v>81</v>
      </c>
    </row>
    <row r="211" spans="2:20" x14ac:dyDescent="0.25">
      <c r="B211" s="4" t="s">
        <v>28</v>
      </c>
      <c r="C211" s="23" t="s">
        <v>61</v>
      </c>
      <c r="D211" s="4">
        <v>4</v>
      </c>
      <c r="E211" s="4">
        <v>6</v>
      </c>
      <c r="F211" s="4">
        <v>6</v>
      </c>
      <c r="G211" s="4">
        <v>5</v>
      </c>
      <c r="H211" s="4">
        <v>2</v>
      </c>
      <c r="I211" s="4">
        <v>6</v>
      </c>
      <c r="J211" s="4">
        <v>6</v>
      </c>
      <c r="K211" s="4">
        <v>3</v>
      </c>
      <c r="L211" s="4">
        <v>3</v>
      </c>
      <c r="M211" s="4">
        <v>6</v>
      </c>
      <c r="N211" s="4">
        <v>8</v>
      </c>
      <c r="O211" s="4">
        <v>5</v>
      </c>
      <c r="P211" s="4">
        <v>3</v>
      </c>
      <c r="Q211" s="4">
        <v>6</v>
      </c>
      <c r="R211" s="4">
        <v>8</v>
      </c>
      <c r="S211" s="4">
        <v>6</v>
      </c>
      <c r="T211" s="4">
        <f t="shared" si="38"/>
        <v>83</v>
      </c>
    </row>
    <row r="212" spans="2:20" x14ac:dyDescent="0.25">
      <c r="B212" s="4" t="s">
        <v>29</v>
      </c>
      <c r="C212" s="23" t="s">
        <v>62</v>
      </c>
      <c r="D212" s="4">
        <v>4</v>
      </c>
      <c r="E212" s="4">
        <v>4</v>
      </c>
      <c r="F212" s="4">
        <v>8</v>
      </c>
      <c r="G212" s="4">
        <v>5</v>
      </c>
      <c r="H212" s="4">
        <v>4</v>
      </c>
      <c r="I212" s="4">
        <v>6</v>
      </c>
      <c r="J212" s="4">
        <v>8</v>
      </c>
      <c r="K212" s="4">
        <v>4</v>
      </c>
      <c r="L212" s="4">
        <v>4</v>
      </c>
      <c r="M212" s="4">
        <v>4</v>
      </c>
      <c r="N212" s="4">
        <v>8</v>
      </c>
      <c r="O212" s="4">
        <v>4</v>
      </c>
      <c r="P212" s="4">
        <v>4</v>
      </c>
      <c r="Q212" s="4">
        <v>6</v>
      </c>
      <c r="R212" s="4">
        <v>8</v>
      </c>
      <c r="S212" s="4">
        <v>5</v>
      </c>
      <c r="T212" s="4">
        <f t="shared" si="38"/>
        <v>86</v>
      </c>
    </row>
    <row r="213" spans="2:20" x14ac:dyDescent="0.25">
      <c r="B213" s="4" t="s">
        <v>30</v>
      </c>
      <c r="C213" s="23" t="s">
        <v>63</v>
      </c>
      <c r="D213" s="4">
        <v>4</v>
      </c>
      <c r="E213" s="4">
        <v>6</v>
      </c>
      <c r="F213" s="4">
        <v>6</v>
      </c>
      <c r="G213" s="4">
        <v>5</v>
      </c>
      <c r="H213" s="4">
        <v>3</v>
      </c>
      <c r="I213" s="4">
        <v>6</v>
      </c>
      <c r="J213" s="4">
        <v>6</v>
      </c>
      <c r="K213" s="4">
        <v>5</v>
      </c>
      <c r="L213" s="4">
        <v>3</v>
      </c>
      <c r="M213" s="4">
        <v>6</v>
      </c>
      <c r="N213" s="4">
        <v>8</v>
      </c>
      <c r="O213" s="4">
        <v>4</v>
      </c>
      <c r="P213" s="4">
        <v>3</v>
      </c>
      <c r="Q213" s="4">
        <v>6</v>
      </c>
      <c r="R213" s="4">
        <v>6</v>
      </c>
      <c r="S213" s="4">
        <v>3</v>
      </c>
      <c r="T213" s="4">
        <f t="shared" si="38"/>
        <v>80</v>
      </c>
    </row>
    <row r="214" spans="2:20" x14ac:dyDescent="0.25">
      <c r="B214" s="4" t="s">
        <v>31</v>
      </c>
      <c r="C214" s="23" t="s">
        <v>64</v>
      </c>
      <c r="D214" s="4">
        <v>4</v>
      </c>
      <c r="E214" s="4">
        <v>6</v>
      </c>
      <c r="F214" s="4">
        <v>8</v>
      </c>
      <c r="G214" s="4">
        <v>6</v>
      </c>
      <c r="H214" s="4">
        <v>4</v>
      </c>
      <c r="I214" s="4">
        <v>6</v>
      </c>
      <c r="J214" s="4">
        <v>6</v>
      </c>
      <c r="K214" s="4">
        <v>4</v>
      </c>
      <c r="L214" s="4">
        <v>4</v>
      </c>
      <c r="M214" s="4">
        <v>6</v>
      </c>
      <c r="N214" s="4">
        <v>6</v>
      </c>
      <c r="O214" s="4">
        <v>4</v>
      </c>
      <c r="P214" s="4">
        <v>4</v>
      </c>
      <c r="Q214" s="4">
        <v>6</v>
      </c>
      <c r="R214" s="4">
        <v>6</v>
      </c>
      <c r="S214" s="4">
        <v>5</v>
      </c>
      <c r="T214" s="4">
        <f t="shared" si="38"/>
        <v>85</v>
      </c>
    </row>
    <row r="215" spans="2:20" x14ac:dyDescent="0.25">
      <c r="B215" s="4" t="s">
        <v>32</v>
      </c>
      <c r="C215" s="23" t="s">
        <v>65</v>
      </c>
      <c r="D215" s="4">
        <v>4</v>
      </c>
      <c r="E215" s="4">
        <v>4</v>
      </c>
      <c r="F215" s="4">
        <v>8</v>
      </c>
      <c r="G215" s="4">
        <v>5</v>
      </c>
      <c r="H215" s="4">
        <v>4</v>
      </c>
      <c r="I215" s="4">
        <v>4</v>
      </c>
      <c r="J215" s="4">
        <v>8</v>
      </c>
      <c r="K215" s="4">
        <v>5</v>
      </c>
      <c r="L215" s="4">
        <v>4</v>
      </c>
      <c r="M215" s="4">
        <v>6</v>
      </c>
      <c r="N215" s="4">
        <v>8</v>
      </c>
      <c r="O215" s="4">
        <v>5</v>
      </c>
      <c r="P215" s="4">
        <v>4</v>
      </c>
      <c r="Q215" s="4">
        <v>4</v>
      </c>
      <c r="R215" s="4">
        <v>4</v>
      </c>
      <c r="S215" s="4">
        <v>6</v>
      </c>
      <c r="T215" s="4">
        <f t="shared" si="38"/>
        <v>83</v>
      </c>
    </row>
    <row r="216" spans="2:20" x14ac:dyDescent="0.25">
      <c r="B216" s="4" t="s">
        <v>33</v>
      </c>
      <c r="C216" s="23" t="s">
        <v>65</v>
      </c>
      <c r="D216" s="4">
        <v>3</v>
      </c>
      <c r="E216" s="4">
        <v>6</v>
      </c>
      <c r="F216" s="4">
        <v>8</v>
      </c>
      <c r="G216" s="4">
        <v>5</v>
      </c>
      <c r="H216" s="4">
        <v>4</v>
      </c>
      <c r="I216" s="4">
        <v>6</v>
      </c>
      <c r="J216" s="4">
        <v>8</v>
      </c>
      <c r="K216" s="4">
        <v>5</v>
      </c>
      <c r="L216" s="4">
        <v>3</v>
      </c>
      <c r="M216" s="4">
        <v>6</v>
      </c>
      <c r="N216" s="4">
        <v>8</v>
      </c>
      <c r="O216" s="4">
        <v>5</v>
      </c>
      <c r="P216" s="4">
        <v>4</v>
      </c>
      <c r="Q216" s="4">
        <v>6</v>
      </c>
      <c r="R216" s="4">
        <v>8</v>
      </c>
      <c r="S216" s="4">
        <v>3</v>
      </c>
      <c r="T216" s="4">
        <f t="shared" si="38"/>
        <v>88</v>
      </c>
    </row>
    <row r="217" spans="2:20" x14ac:dyDescent="0.25">
      <c r="B217" s="4" t="s">
        <v>34</v>
      </c>
      <c r="C217" s="23" t="s">
        <v>66</v>
      </c>
      <c r="D217" s="4">
        <v>1</v>
      </c>
      <c r="E217" s="4">
        <v>6</v>
      </c>
      <c r="F217" s="4">
        <v>8</v>
      </c>
      <c r="G217" s="4">
        <v>5</v>
      </c>
      <c r="H217" s="4">
        <v>4</v>
      </c>
      <c r="I217" s="4">
        <v>6</v>
      </c>
      <c r="J217" s="4">
        <v>8</v>
      </c>
      <c r="K217" s="4">
        <v>5</v>
      </c>
      <c r="L217" s="4">
        <v>4</v>
      </c>
      <c r="M217" s="4">
        <v>6</v>
      </c>
      <c r="N217" s="4">
        <v>8</v>
      </c>
      <c r="O217" s="4">
        <v>5</v>
      </c>
      <c r="P217" s="4">
        <v>3</v>
      </c>
      <c r="Q217" s="4">
        <v>6</v>
      </c>
      <c r="R217" s="4">
        <v>6</v>
      </c>
      <c r="S217" s="4">
        <v>4</v>
      </c>
      <c r="T217" s="4">
        <f t="shared" si="38"/>
        <v>85</v>
      </c>
    </row>
    <row r="218" spans="2:20" x14ac:dyDescent="0.25">
      <c r="B218" s="4" t="s">
        <v>35</v>
      </c>
      <c r="C218" s="23" t="s">
        <v>67</v>
      </c>
      <c r="D218" s="4">
        <v>4</v>
      </c>
      <c r="E218" s="4">
        <v>6</v>
      </c>
      <c r="F218" s="4">
        <v>6</v>
      </c>
      <c r="G218" s="4">
        <v>5</v>
      </c>
      <c r="H218" s="4">
        <v>3</v>
      </c>
      <c r="I218" s="4">
        <v>6</v>
      </c>
      <c r="J218" s="4">
        <v>6</v>
      </c>
      <c r="K218" s="4">
        <v>5</v>
      </c>
      <c r="L218" s="4">
        <v>3</v>
      </c>
      <c r="M218" s="4">
        <v>6</v>
      </c>
      <c r="N218" s="4">
        <v>8</v>
      </c>
      <c r="O218" s="4">
        <v>5</v>
      </c>
      <c r="P218" s="4">
        <v>3</v>
      </c>
      <c r="Q218" s="4">
        <v>6</v>
      </c>
      <c r="R218" s="4">
        <v>6</v>
      </c>
      <c r="S218" s="4">
        <v>5</v>
      </c>
      <c r="T218" s="4">
        <f t="shared" si="38"/>
        <v>83</v>
      </c>
    </row>
    <row r="219" spans="2:20" x14ac:dyDescent="0.25">
      <c r="B219" s="4" t="s">
        <v>36</v>
      </c>
      <c r="C219" s="23" t="s">
        <v>68</v>
      </c>
      <c r="D219" s="4">
        <v>3</v>
      </c>
      <c r="E219" s="4">
        <v>4</v>
      </c>
      <c r="F219" s="4">
        <v>8</v>
      </c>
      <c r="G219" s="4">
        <v>5</v>
      </c>
      <c r="H219" s="4">
        <v>3</v>
      </c>
      <c r="I219" s="4">
        <v>3</v>
      </c>
      <c r="J219" s="4">
        <v>8</v>
      </c>
      <c r="K219" s="4">
        <v>5</v>
      </c>
      <c r="L219" s="4">
        <v>3</v>
      </c>
      <c r="M219" s="4">
        <v>6</v>
      </c>
      <c r="N219" s="4">
        <v>8</v>
      </c>
      <c r="O219" s="4">
        <v>5</v>
      </c>
      <c r="P219" s="4">
        <v>4</v>
      </c>
      <c r="Q219" s="4">
        <v>4</v>
      </c>
      <c r="R219" s="4">
        <v>8</v>
      </c>
      <c r="S219" s="4">
        <v>4</v>
      </c>
      <c r="T219" s="4">
        <f t="shared" si="38"/>
        <v>81</v>
      </c>
    </row>
    <row r="220" spans="2:20" x14ac:dyDescent="0.25">
      <c r="B220" s="4" t="s">
        <v>37</v>
      </c>
      <c r="C220" s="23" t="s">
        <v>69</v>
      </c>
      <c r="D220" s="4">
        <v>4</v>
      </c>
      <c r="E220" s="4">
        <v>6</v>
      </c>
      <c r="F220" s="4">
        <v>6</v>
      </c>
      <c r="G220" s="4">
        <v>5</v>
      </c>
      <c r="H220" s="4">
        <v>2</v>
      </c>
      <c r="I220" s="4">
        <v>6</v>
      </c>
      <c r="J220" s="4">
        <v>6</v>
      </c>
      <c r="K220" s="4">
        <v>5</v>
      </c>
      <c r="L220" s="4">
        <v>3</v>
      </c>
      <c r="M220" s="4">
        <v>6</v>
      </c>
      <c r="N220" s="4">
        <v>2</v>
      </c>
      <c r="O220" s="4">
        <v>5</v>
      </c>
      <c r="P220" s="4">
        <v>3</v>
      </c>
      <c r="Q220" s="4">
        <v>6</v>
      </c>
      <c r="R220" s="4">
        <v>6</v>
      </c>
      <c r="S220" s="4">
        <v>5</v>
      </c>
      <c r="T220" s="4">
        <f t="shared" si="38"/>
        <v>76</v>
      </c>
    </row>
    <row r="221" spans="2:20" x14ac:dyDescent="0.25">
      <c r="B221" s="4" t="s">
        <v>38</v>
      </c>
      <c r="C221" s="23" t="s">
        <v>70</v>
      </c>
      <c r="D221" s="4">
        <v>3</v>
      </c>
      <c r="E221" s="4">
        <v>6</v>
      </c>
      <c r="F221" s="4">
        <v>4</v>
      </c>
      <c r="G221" s="4">
        <v>5</v>
      </c>
      <c r="H221" s="4">
        <v>3</v>
      </c>
      <c r="I221" s="4">
        <v>6</v>
      </c>
      <c r="J221" s="4">
        <v>6</v>
      </c>
      <c r="K221" s="4">
        <v>5</v>
      </c>
      <c r="L221" s="4">
        <v>2</v>
      </c>
      <c r="M221" s="4">
        <v>6</v>
      </c>
      <c r="N221" s="4">
        <v>6</v>
      </c>
      <c r="O221" s="4">
        <v>4</v>
      </c>
      <c r="P221" s="4">
        <v>2</v>
      </c>
      <c r="Q221" s="4">
        <v>6</v>
      </c>
      <c r="R221" s="4">
        <v>6</v>
      </c>
      <c r="S221" s="4">
        <v>4</v>
      </c>
      <c r="T221" s="4">
        <f t="shared" si="38"/>
        <v>74</v>
      </c>
    </row>
    <row r="222" spans="2:20" x14ac:dyDescent="0.25">
      <c r="B222" s="4" t="s">
        <v>39</v>
      </c>
      <c r="C222" s="23" t="s">
        <v>71</v>
      </c>
      <c r="D222" s="4">
        <v>4</v>
      </c>
      <c r="E222" s="4">
        <v>4</v>
      </c>
      <c r="F222" s="4">
        <v>8</v>
      </c>
      <c r="G222" s="4">
        <v>5</v>
      </c>
      <c r="H222" s="4">
        <v>4</v>
      </c>
      <c r="I222" s="4">
        <v>4</v>
      </c>
      <c r="J222" s="4">
        <v>8</v>
      </c>
      <c r="K222" s="4">
        <v>6</v>
      </c>
      <c r="L222" s="4">
        <v>4</v>
      </c>
      <c r="M222" s="4">
        <v>4</v>
      </c>
      <c r="N222" s="4">
        <v>4</v>
      </c>
      <c r="O222" s="4">
        <v>5</v>
      </c>
      <c r="P222" s="4">
        <v>4</v>
      </c>
      <c r="Q222" s="4">
        <v>4</v>
      </c>
      <c r="R222" s="4">
        <v>2</v>
      </c>
      <c r="S222" s="4">
        <v>4</v>
      </c>
      <c r="T222" s="4">
        <f t="shared" si="38"/>
        <v>74</v>
      </c>
    </row>
    <row r="223" spans="2:20" x14ac:dyDescent="0.25">
      <c r="B223" s="4" t="s">
        <v>40</v>
      </c>
      <c r="C223" s="23" t="s">
        <v>72</v>
      </c>
      <c r="D223" s="4">
        <v>4</v>
      </c>
      <c r="E223" s="4">
        <v>6</v>
      </c>
      <c r="F223" s="4">
        <v>4</v>
      </c>
      <c r="G223" s="4">
        <v>5</v>
      </c>
      <c r="H223" s="4">
        <v>3</v>
      </c>
      <c r="I223" s="4">
        <v>6</v>
      </c>
      <c r="J223" s="4">
        <v>6</v>
      </c>
      <c r="K223" s="4">
        <v>6</v>
      </c>
      <c r="L223" s="4">
        <v>3</v>
      </c>
      <c r="M223" s="4">
        <v>6</v>
      </c>
      <c r="N223" s="4">
        <v>6</v>
      </c>
      <c r="O223" s="4">
        <v>6</v>
      </c>
      <c r="P223" s="4">
        <v>3</v>
      </c>
      <c r="Q223" s="4">
        <v>6</v>
      </c>
      <c r="R223" s="4">
        <v>2</v>
      </c>
      <c r="S223" s="4">
        <v>5</v>
      </c>
      <c r="T223" s="4">
        <f t="shared" si="38"/>
        <v>77</v>
      </c>
    </row>
    <row r="224" spans="2:20" x14ac:dyDescent="0.25">
      <c r="B224" s="4" t="s">
        <v>41</v>
      </c>
      <c r="C224" s="23" t="s">
        <v>73</v>
      </c>
      <c r="D224" s="4">
        <v>3</v>
      </c>
      <c r="E224" s="4">
        <v>6</v>
      </c>
      <c r="F224" s="4">
        <v>6</v>
      </c>
      <c r="G224" s="4">
        <v>4</v>
      </c>
      <c r="H224" s="4">
        <v>3</v>
      </c>
      <c r="I224" s="4">
        <v>6</v>
      </c>
      <c r="J224" s="4">
        <v>2</v>
      </c>
      <c r="K224" s="4">
        <v>6</v>
      </c>
      <c r="L224" s="4">
        <v>2</v>
      </c>
      <c r="M224" s="4">
        <v>4</v>
      </c>
      <c r="N224" s="4">
        <v>6</v>
      </c>
      <c r="O224" s="4">
        <v>6</v>
      </c>
      <c r="P224" s="4">
        <v>4</v>
      </c>
      <c r="Q224" s="4">
        <v>6</v>
      </c>
      <c r="R224" s="4">
        <v>6</v>
      </c>
      <c r="S224" s="4">
        <v>5</v>
      </c>
      <c r="T224" s="4">
        <f t="shared" si="38"/>
        <v>75</v>
      </c>
    </row>
    <row r="225" spans="2:20" x14ac:dyDescent="0.25">
      <c r="B225" s="4" t="s">
        <v>42</v>
      </c>
      <c r="C225" s="23" t="s">
        <v>74</v>
      </c>
      <c r="D225" s="4">
        <v>3</v>
      </c>
      <c r="E225" s="4">
        <v>6</v>
      </c>
      <c r="F225" s="4">
        <v>6</v>
      </c>
      <c r="G225" s="4">
        <v>5</v>
      </c>
      <c r="H225" s="4">
        <v>3</v>
      </c>
      <c r="I225" s="4">
        <v>6</v>
      </c>
      <c r="J225" s="4">
        <v>6</v>
      </c>
      <c r="K225" s="4">
        <v>5</v>
      </c>
      <c r="L225" s="4">
        <v>4</v>
      </c>
      <c r="M225" s="4">
        <v>6</v>
      </c>
      <c r="N225" s="4">
        <v>6</v>
      </c>
      <c r="O225" s="4">
        <v>3</v>
      </c>
      <c r="P225" s="4">
        <v>4</v>
      </c>
      <c r="Q225" s="4">
        <v>6</v>
      </c>
      <c r="R225" s="4">
        <v>4</v>
      </c>
      <c r="S225" s="4">
        <v>5</v>
      </c>
      <c r="T225" s="4">
        <f t="shared" si="38"/>
        <v>78</v>
      </c>
    </row>
    <row r="226" spans="2:20" x14ac:dyDescent="0.25">
      <c r="B226" s="4" t="s">
        <v>43</v>
      </c>
      <c r="C226" s="23" t="s">
        <v>75</v>
      </c>
      <c r="D226" s="4">
        <v>3</v>
      </c>
      <c r="E226" s="4">
        <v>6</v>
      </c>
      <c r="F226" s="4">
        <v>8</v>
      </c>
      <c r="G226" s="4">
        <v>4</v>
      </c>
      <c r="H226" s="4">
        <v>4</v>
      </c>
      <c r="I226" s="4">
        <v>6</v>
      </c>
      <c r="J226" s="4">
        <v>8</v>
      </c>
      <c r="K226" s="4">
        <v>4</v>
      </c>
      <c r="L226" s="4">
        <v>4</v>
      </c>
      <c r="M226" s="4">
        <v>6</v>
      </c>
      <c r="N226" s="4">
        <v>8</v>
      </c>
      <c r="O226" s="4">
        <v>5</v>
      </c>
      <c r="P226" s="4">
        <v>4</v>
      </c>
      <c r="Q226" s="4">
        <v>6</v>
      </c>
      <c r="R226" s="4">
        <v>8</v>
      </c>
      <c r="S226" s="4">
        <v>5</v>
      </c>
      <c r="T226" s="4">
        <f t="shared" si="38"/>
        <v>89</v>
      </c>
    </row>
    <row r="227" spans="2:20" x14ac:dyDescent="0.25">
      <c r="B227" s="4" t="s">
        <v>44</v>
      </c>
      <c r="C227" s="23" t="s">
        <v>76</v>
      </c>
      <c r="D227" s="4">
        <v>3</v>
      </c>
      <c r="E227" s="4">
        <v>6</v>
      </c>
      <c r="F227" s="4">
        <v>8</v>
      </c>
      <c r="G227" s="4">
        <v>4</v>
      </c>
      <c r="H227" s="4">
        <v>3</v>
      </c>
      <c r="I227" s="4">
        <v>6</v>
      </c>
      <c r="J227" s="4">
        <v>8</v>
      </c>
      <c r="K227" s="4">
        <v>6</v>
      </c>
      <c r="L227" s="4">
        <v>4</v>
      </c>
      <c r="M227" s="4">
        <v>6</v>
      </c>
      <c r="N227" s="4">
        <v>2</v>
      </c>
      <c r="O227" s="4">
        <v>6</v>
      </c>
      <c r="P227" s="4">
        <v>4</v>
      </c>
      <c r="Q227" s="4">
        <v>6</v>
      </c>
      <c r="R227" s="4">
        <v>4</v>
      </c>
      <c r="S227" s="4">
        <v>6</v>
      </c>
      <c r="T227" s="4">
        <f t="shared" si="38"/>
        <v>82</v>
      </c>
    </row>
    <row r="228" spans="2:20" x14ac:dyDescent="0.25">
      <c r="B228" s="4" t="s">
        <v>45</v>
      </c>
      <c r="C228" s="23" t="s">
        <v>161</v>
      </c>
      <c r="D228" s="4">
        <v>4</v>
      </c>
      <c r="E228" s="4">
        <v>4</v>
      </c>
      <c r="F228" s="4">
        <v>8</v>
      </c>
      <c r="G228" s="4">
        <v>6</v>
      </c>
      <c r="H228" s="4">
        <v>4</v>
      </c>
      <c r="I228" s="4">
        <v>4</v>
      </c>
      <c r="J228" s="4">
        <v>8</v>
      </c>
      <c r="K228" s="4">
        <v>5</v>
      </c>
      <c r="L228" s="4">
        <v>4</v>
      </c>
      <c r="M228" s="4">
        <v>4</v>
      </c>
      <c r="N228" s="4">
        <v>8</v>
      </c>
      <c r="O228" s="4">
        <v>4</v>
      </c>
      <c r="P228" s="4">
        <v>4</v>
      </c>
      <c r="Q228" s="4">
        <v>6</v>
      </c>
      <c r="R228" s="4">
        <v>8</v>
      </c>
      <c r="S228" s="4">
        <v>6</v>
      </c>
      <c r="T228" s="4">
        <f t="shared" si="38"/>
        <v>87</v>
      </c>
    </row>
    <row r="229" spans="2:20" x14ac:dyDescent="0.25">
      <c r="B229" s="4" t="s">
        <v>127</v>
      </c>
      <c r="C229" s="23" t="s">
        <v>77</v>
      </c>
      <c r="D229" s="4">
        <v>4</v>
      </c>
      <c r="E229" s="4">
        <v>6</v>
      </c>
      <c r="F229" s="4">
        <v>4</v>
      </c>
      <c r="G229" s="4">
        <v>6</v>
      </c>
      <c r="H229" s="4">
        <v>4</v>
      </c>
      <c r="I229" s="4">
        <v>6</v>
      </c>
      <c r="J229" s="4">
        <v>8</v>
      </c>
      <c r="K229" s="4">
        <v>5</v>
      </c>
      <c r="L229" s="4">
        <v>4</v>
      </c>
      <c r="M229" s="4">
        <v>4</v>
      </c>
      <c r="N229" s="4">
        <v>4</v>
      </c>
      <c r="O229" s="4">
        <v>5</v>
      </c>
      <c r="P229" s="4">
        <v>4</v>
      </c>
      <c r="Q229" s="4">
        <v>6</v>
      </c>
      <c r="R229" s="4">
        <v>8</v>
      </c>
      <c r="S229" s="4">
        <v>5</v>
      </c>
      <c r="T229" s="4">
        <f t="shared" si="38"/>
        <v>83</v>
      </c>
    </row>
    <row r="230" spans="2:20" x14ac:dyDescent="0.25">
      <c r="B230" s="4" t="s">
        <v>46</v>
      </c>
      <c r="C230" s="23" t="s">
        <v>78</v>
      </c>
      <c r="D230" s="4">
        <v>4</v>
      </c>
      <c r="E230" s="4">
        <v>6</v>
      </c>
      <c r="F230" s="4">
        <v>6</v>
      </c>
      <c r="G230" s="4">
        <v>4</v>
      </c>
      <c r="H230" s="4">
        <v>4</v>
      </c>
      <c r="I230" s="4">
        <v>6</v>
      </c>
      <c r="J230" s="4">
        <v>6</v>
      </c>
      <c r="K230" s="4">
        <v>6</v>
      </c>
      <c r="L230" s="4">
        <v>4</v>
      </c>
      <c r="M230" s="4">
        <v>4</v>
      </c>
      <c r="N230" s="4">
        <v>6</v>
      </c>
      <c r="O230" s="4">
        <v>6</v>
      </c>
      <c r="P230" s="4">
        <v>4</v>
      </c>
      <c r="Q230" s="4">
        <v>6</v>
      </c>
      <c r="R230" s="4">
        <v>6</v>
      </c>
      <c r="S230" s="4">
        <v>6</v>
      </c>
      <c r="T230" s="4">
        <f t="shared" ref="T230" si="39">SUM(D230:S230)</f>
        <v>84</v>
      </c>
    </row>
    <row r="231" spans="2:20" x14ac:dyDescent="0.25">
      <c r="B231" s="4" t="s">
        <v>47</v>
      </c>
      <c r="C231" s="23" t="s">
        <v>79</v>
      </c>
      <c r="D231" s="4">
        <v>4</v>
      </c>
      <c r="E231" s="4">
        <v>6</v>
      </c>
      <c r="F231" s="4">
        <v>8</v>
      </c>
      <c r="G231" s="4">
        <v>5</v>
      </c>
      <c r="H231" s="4">
        <v>4</v>
      </c>
      <c r="I231" s="4">
        <v>6</v>
      </c>
      <c r="J231" s="4">
        <v>8</v>
      </c>
      <c r="K231" s="4">
        <v>5</v>
      </c>
      <c r="L231" s="4">
        <v>4</v>
      </c>
      <c r="M231" s="4">
        <v>6</v>
      </c>
      <c r="N231" s="4">
        <v>8</v>
      </c>
      <c r="O231" s="4">
        <v>5</v>
      </c>
      <c r="P231" s="4">
        <v>4</v>
      </c>
      <c r="Q231" s="4">
        <v>6</v>
      </c>
      <c r="R231" s="4">
        <v>8</v>
      </c>
      <c r="S231" s="4">
        <v>5</v>
      </c>
      <c r="T231" s="4">
        <f t="shared" si="38"/>
        <v>92</v>
      </c>
    </row>
    <row r="232" spans="2:20" x14ac:dyDescent="0.25">
      <c r="B232" s="4" t="s">
        <v>48</v>
      </c>
      <c r="C232" s="23" t="s">
        <v>80</v>
      </c>
      <c r="D232" s="4">
        <v>2</v>
      </c>
      <c r="E232" s="4">
        <v>6</v>
      </c>
      <c r="F232" s="4">
        <v>8</v>
      </c>
      <c r="G232" s="4">
        <v>5</v>
      </c>
      <c r="H232" s="4">
        <v>4</v>
      </c>
      <c r="I232" s="4">
        <v>6</v>
      </c>
      <c r="J232" s="4">
        <v>2</v>
      </c>
      <c r="K232" s="4">
        <v>4</v>
      </c>
      <c r="L232" s="4">
        <v>4</v>
      </c>
      <c r="M232" s="4">
        <v>6</v>
      </c>
      <c r="N232" s="4">
        <v>8</v>
      </c>
      <c r="O232" s="4">
        <v>6</v>
      </c>
      <c r="P232" s="4">
        <v>4</v>
      </c>
      <c r="Q232" s="4">
        <v>6</v>
      </c>
      <c r="R232" s="4">
        <v>8</v>
      </c>
      <c r="S232" s="4">
        <v>5</v>
      </c>
      <c r="T232" s="4">
        <f t="shared" si="38"/>
        <v>84</v>
      </c>
    </row>
    <row r="233" spans="2:20" x14ac:dyDescent="0.25">
      <c r="B233" s="4" t="s">
        <v>49</v>
      </c>
      <c r="C233" s="23" t="s">
        <v>81</v>
      </c>
      <c r="D233" s="4">
        <v>3</v>
      </c>
      <c r="E233" s="4">
        <v>6</v>
      </c>
      <c r="F233" s="4">
        <v>8</v>
      </c>
      <c r="G233" s="4">
        <v>4</v>
      </c>
      <c r="H233" s="4">
        <v>4</v>
      </c>
      <c r="I233" s="4">
        <v>6</v>
      </c>
      <c r="J233" s="4">
        <v>8</v>
      </c>
      <c r="K233" s="4">
        <v>6</v>
      </c>
      <c r="L233" s="4">
        <v>3</v>
      </c>
      <c r="M233" s="4">
        <v>6</v>
      </c>
      <c r="N233" s="4">
        <v>6</v>
      </c>
      <c r="O233" s="4">
        <v>5</v>
      </c>
      <c r="P233" s="4">
        <v>4</v>
      </c>
      <c r="Q233" s="4">
        <v>4</v>
      </c>
      <c r="R233" s="4">
        <v>8</v>
      </c>
      <c r="S233" s="4">
        <v>5</v>
      </c>
      <c r="T233" s="4">
        <f t="shared" si="38"/>
        <v>86</v>
      </c>
    </row>
    <row r="234" spans="2:20" x14ac:dyDescent="0.25">
      <c r="B234" s="4">
        <v>34</v>
      </c>
      <c r="C234" s="23" t="s">
        <v>82</v>
      </c>
      <c r="D234" s="4">
        <v>4</v>
      </c>
      <c r="E234" s="4">
        <v>6</v>
      </c>
      <c r="F234" s="4">
        <v>8</v>
      </c>
      <c r="G234" s="4">
        <v>5</v>
      </c>
      <c r="H234" s="4">
        <v>4</v>
      </c>
      <c r="I234" s="4">
        <v>6</v>
      </c>
      <c r="J234" s="4">
        <v>8</v>
      </c>
      <c r="K234" s="4">
        <v>5</v>
      </c>
      <c r="L234" s="4">
        <v>4</v>
      </c>
      <c r="M234" s="4">
        <v>6</v>
      </c>
      <c r="N234" s="4">
        <v>8</v>
      </c>
      <c r="O234" s="4">
        <v>5</v>
      </c>
      <c r="P234" s="4">
        <v>4</v>
      </c>
      <c r="Q234" s="4">
        <v>6</v>
      </c>
      <c r="R234" s="4">
        <v>6</v>
      </c>
      <c r="S234" s="4">
        <v>5</v>
      </c>
      <c r="T234" s="4">
        <f t="shared" si="38"/>
        <v>90</v>
      </c>
    </row>
    <row r="235" spans="2:20" x14ac:dyDescent="0.25">
      <c r="B235" s="99" t="s">
        <v>183</v>
      </c>
      <c r="C235" s="100"/>
      <c r="D235" s="22">
        <f>SUM(D201:D234)</f>
        <v>119</v>
      </c>
      <c r="E235" s="22">
        <f t="shared" ref="E235:S235" si="40">SUM(E201:E234)</f>
        <v>194</v>
      </c>
      <c r="F235" s="22">
        <f t="shared" si="40"/>
        <v>238</v>
      </c>
      <c r="G235" s="22">
        <f t="shared" si="40"/>
        <v>170</v>
      </c>
      <c r="H235" s="22">
        <f t="shared" si="40"/>
        <v>121</v>
      </c>
      <c r="I235" s="22">
        <f t="shared" si="40"/>
        <v>193</v>
      </c>
      <c r="J235" s="22">
        <f t="shared" si="40"/>
        <v>230</v>
      </c>
      <c r="K235" s="22">
        <f t="shared" si="40"/>
        <v>171</v>
      </c>
      <c r="L235" s="22">
        <f t="shared" si="40"/>
        <v>119</v>
      </c>
      <c r="M235" s="22">
        <f t="shared" si="40"/>
        <v>191</v>
      </c>
      <c r="N235" s="22">
        <f t="shared" si="40"/>
        <v>219</v>
      </c>
      <c r="O235" s="22">
        <f t="shared" si="40"/>
        <v>167</v>
      </c>
      <c r="P235" s="22">
        <f t="shared" si="40"/>
        <v>123</v>
      </c>
      <c r="Q235" s="22">
        <f t="shared" si="40"/>
        <v>188</v>
      </c>
      <c r="R235" s="22">
        <f t="shared" si="40"/>
        <v>208</v>
      </c>
      <c r="S235" s="22">
        <f t="shared" si="40"/>
        <v>154</v>
      </c>
      <c r="T235" s="4">
        <f t="shared" si="38"/>
        <v>2805</v>
      </c>
    </row>
  </sheetData>
  <sortState xmlns:xlrd2="http://schemas.microsoft.com/office/spreadsheetml/2017/richdata2" ref="AS49:AS82">
    <sortCondition ref="AS49:AS82"/>
  </sortState>
  <mergeCells count="104">
    <mergeCell ref="AF47:AF48"/>
    <mergeCell ref="Y55:AB55"/>
    <mergeCell ref="AE55:AE56"/>
    <mergeCell ref="AF55:AF56"/>
    <mergeCell ref="Y63:AB63"/>
    <mergeCell ref="AE63:AE64"/>
    <mergeCell ref="AF63:AF64"/>
    <mergeCell ref="AE47:AE48"/>
    <mergeCell ref="AD47:AD48"/>
    <mergeCell ref="B235:C235"/>
    <mergeCell ref="AC55:AC56"/>
    <mergeCell ref="AD55:AD56"/>
    <mergeCell ref="AC63:AC64"/>
    <mergeCell ref="AD63:AD64"/>
    <mergeCell ref="V67:X67"/>
    <mergeCell ref="V68:X68"/>
    <mergeCell ref="B79:C79"/>
    <mergeCell ref="B199:B200"/>
    <mergeCell ref="C199:C200"/>
    <mergeCell ref="B160:B161"/>
    <mergeCell ref="C160:C161"/>
    <mergeCell ref="B82:B83"/>
    <mergeCell ref="C82:C83"/>
    <mergeCell ref="B121:B122"/>
    <mergeCell ref="C121:C122"/>
    <mergeCell ref="B197:S197"/>
    <mergeCell ref="D160:S160"/>
    <mergeCell ref="B118:C118"/>
    <mergeCell ref="B157:C157"/>
    <mergeCell ref="B196:C196"/>
    <mergeCell ref="T160:T161"/>
    <mergeCell ref="V66:X66"/>
    <mergeCell ref="V52:X52"/>
    <mergeCell ref="AC47:AC48"/>
    <mergeCell ref="V55:X56"/>
    <mergeCell ref="V47:X48"/>
    <mergeCell ref="V49:X49"/>
    <mergeCell ref="V50:X50"/>
    <mergeCell ref="V51:X51"/>
    <mergeCell ref="Y47:AB47"/>
    <mergeCell ref="V65:X65"/>
    <mergeCell ref="V57:X57"/>
    <mergeCell ref="V58:X58"/>
    <mergeCell ref="V59:X59"/>
    <mergeCell ref="V60:X60"/>
    <mergeCell ref="V63:X64"/>
    <mergeCell ref="AI5:AJ5"/>
    <mergeCell ref="AQ43:AR43"/>
    <mergeCell ref="AQ44:AR44"/>
    <mergeCell ref="B4:B5"/>
    <mergeCell ref="C4:C5"/>
    <mergeCell ref="B43:B44"/>
    <mergeCell ref="C43:C44"/>
    <mergeCell ref="D4:S4"/>
    <mergeCell ref="T4:T5"/>
    <mergeCell ref="AO5:AO6"/>
    <mergeCell ref="AQ4:AU4"/>
    <mergeCell ref="AQ5:AQ6"/>
    <mergeCell ref="AR5:AR6"/>
    <mergeCell ref="AS5:AT5"/>
    <mergeCell ref="AU5:AU6"/>
    <mergeCell ref="AQ41:AV41"/>
    <mergeCell ref="AL5:AL6"/>
    <mergeCell ref="AM5:AM6"/>
    <mergeCell ref="B40:C40"/>
    <mergeCell ref="W43:X43"/>
    <mergeCell ref="AG4:AK4"/>
    <mergeCell ref="AG5:AG6"/>
    <mergeCell ref="X4:AB4"/>
    <mergeCell ref="W44:X44"/>
    <mergeCell ref="AG43:AH43"/>
    <mergeCell ref="W5:W6"/>
    <mergeCell ref="X5:X6"/>
    <mergeCell ref="AC5:AC6"/>
    <mergeCell ref="AD5:AD6"/>
    <mergeCell ref="Y5:Z5"/>
    <mergeCell ref="AA5:AA6"/>
    <mergeCell ref="AB5:AB6"/>
    <mergeCell ref="AH5:AH6"/>
    <mergeCell ref="AE5:AE6"/>
    <mergeCell ref="A1:AY1"/>
    <mergeCell ref="AG44:AH44"/>
    <mergeCell ref="AK5:AK6"/>
    <mergeCell ref="D199:S199"/>
    <mergeCell ref="T199:T200"/>
    <mergeCell ref="AY41:AY42"/>
    <mergeCell ref="AQ42:AV42"/>
    <mergeCell ref="AY5:AY6"/>
    <mergeCell ref="W41:AB41"/>
    <mergeCell ref="W42:AB42"/>
    <mergeCell ref="AE41:AE42"/>
    <mergeCell ref="AG41:AL41"/>
    <mergeCell ref="AO41:AO42"/>
    <mergeCell ref="AG42:AL42"/>
    <mergeCell ref="AV5:AV6"/>
    <mergeCell ref="AN5:AN6"/>
    <mergeCell ref="AW5:AW6"/>
    <mergeCell ref="AX5:AX6"/>
    <mergeCell ref="D82:S82"/>
    <mergeCell ref="T82:T83"/>
    <mergeCell ref="T43:T44"/>
    <mergeCell ref="D43:S43"/>
    <mergeCell ref="D121:S121"/>
    <mergeCell ref="T121:T122"/>
  </mergeCells>
  <phoneticPr fontId="6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1F0AF-1F39-438E-BD46-F825C633A783}">
  <dimension ref="A1:S123"/>
  <sheetViews>
    <sheetView topLeftCell="C1" workbookViewId="0">
      <selection activeCell="K8" sqref="K8"/>
    </sheetView>
  </sheetViews>
  <sheetFormatPr defaultRowHeight="15" x14ac:dyDescent="0.25"/>
  <cols>
    <col min="2" max="2" width="12" customWidth="1"/>
    <col min="6" max="6" width="13.28515625" customWidth="1"/>
    <col min="12" max="12" width="21.42578125" customWidth="1"/>
    <col min="13" max="13" width="18.140625" customWidth="1"/>
  </cols>
  <sheetData>
    <row r="1" spans="1:19" ht="18.75" x14ac:dyDescent="0.25">
      <c r="A1" s="145" t="s">
        <v>201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5"/>
      <c r="R1" s="145"/>
      <c r="S1" s="145"/>
    </row>
    <row r="3" spans="1:19" ht="15.75" thickBot="1" x14ac:dyDescent="0.3">
      <c r="A3" s="38" t="s">
        <v>197</v>
      </c>
    </row>
    <row r="4" spans="1:19" ht="15.75" thickBot="1" x14ac:dyDescent="0.3">
      <c r="A4" s="139" t="s">
        <v>2</v>
      </c>
      <c r="B4" s="139" t="s">
        <v>3</v>
      </c>
      <c r="C4" s="141" t="s">
        <v>4</v>
      </c>
      <c r="D4" s="142"/>
      <c r="E4" s="143" t="s">
        <v>90</v>
      </c>
      <c r="F4" s="28" t="s">
        <v>193</v>
      </c>
      <c r="G4" s="28" t="s">
        <v>190</v>
      </c>
      <c r="H4" s="29" t="s">
        <v>191</v>
      </c>
      <c r="I4" s="139" t="s">
        <v>168</v>
      </c>
      <c r="L4" s="38" t="s">
        <v>203</v>
      </c>
      <c r="M4" s="39"/>
      <c r="N4" s="39"/>
      <c r="O4" s="39"/>
      <c r="P4" s="39"/>
      <c r="Q4" s="39"/>
      <c r="R4" s="39"/>
      <c r="S4" s="39"/>
    </row>
    <row r="5" spans="1:19" ht="27" thickBot="1" x14ac:dyDescent="0.3">
      <c r="A5" s="140"/>
      <c r="B5" s="140"/>
      <c r="C5" s="30" t="s">
        <v>176</v>
      </c>
      <c r="D5" s="30" t="s">
        <v>177</v>
      </c>
      <c r="E5" s="144"/>
      <c r="F5" s="31" t="s">
        <v>194</v>
      </c>
      <c r="G5" s="30" t="s">
        <v>178</v>
      </c>
      <c r="H5" s="32" t="s">
        <v>195</v>
      </c>
      <c r="I5" s="140"/>
      <c r="L5" s="118" t="s">
        <v>204</v>
      </c>
      <c r="M5" s="119"/>
      <c r="N5" s="119"/>
      <c r="O5" s="119"/>
      <c r="P5" s="119"/>
      <c r="Q5" s="119"/>
      <c r="R5" s="119"/>
      <c r="S5" s="120"/>
    </row>
    <row r="6" spans="1:19" ht="15.75" thickBot="1" x14ac:dyDescent="0.3">
      <c r="A6" s="33">
        <v>1</v>
      </c>
      <c r="B6" s="34" t="s">
        <v>96</v>
      </c>
      <c r="C6" s="34">
        <v>34</v>
      </c>
      <c r="D6" s="34">
        <v>80</v>
      </c>
      <c r="E6" s="34">
        <v>46</v>
      </c>
      <c r="F6" s="34">
        <v>66</v>
      </c>
      <c r="G6" s="34">
        <v>0.7</v>
      </c>
      <c r="H6" s="35">
        <v>69.7</v>
      </c>
      <c r="I6" s="34" t="s">
        <v>171</v>
      </c>
      <c r="L6" s="40"/>
      <c r="M6" s="134" t="s">
        <v>205</v>
      </c>
      <c r="N6" s="136" t="s">
        <v>232</v>
      </c>
      <c r="O6" s="137"/>
      <c r="P6" s="138"/>
      <c r="Q6" s="136" t="s">
        <v>206</v>
      </c>
      <c r="R6" s="137"/>
      <c r="S6" s="138"/>
    </row>
    <row r="7" spans="1:19" ht="15.75" thickBot="1" x14ac:dyDescent="0.3">
      <c r="A7" s="33">
        <v>2</v>
      </c>
      <c r="B7" s="34" t="s">
        <v>97</v>
      </c>
      <c r="C7" s="34">
        <v>24</v>
      </c>
      <c r="D7" s="34">
        <v>91</v>
      </c>
      <c r="E7" s="34">
        <v>67</v>
      </c>
      <c r="F7" s="34">
        <v>76</v>
      </c>
      <c r="G7" s="34">
        <v>0.9</v>
      </c>
      <c r="H7" s="35">
        <v>88.2</v>
      </c>
      <c r="I7" s="34" t="s">
        <v>171</v>
      </c>
      <c r="L7" s="41"/>
      <c r="M7" s="135"/>
      <c r="N7" s="42" t="s">
        <v>207</v>
      </c>
      <c r="O7" s="42" t="s">
        <v>208</v>
      </c>
      <c r="P7" s="42" t="s">
        <v>209</v>
      </c>
      <c r="Q7" s="42" t="s">
        <v>207</v>
      </c>
      <c r="R7" s="42" t="s">
        <v>208</v>
      </c>
      <c r="S7" s="42" t="s">
        <v>209</v>
      </c>
    </row>
    <row r="8" spans="1:19" ht="15.75" thickBot="1" x14ac:dyDescent="0.3">
      <c r="A8" s="33">
        <v>3</v>
      </c>
      <c r="B8" s="34" t="s">
        <v>96</v>
      </c>
      <c r="C8" s="34">
        <v>36</v>
      </c>
      <c r="D8" s="34">
        <v>85</v>
      </c>
      <c r="E8" s="34">
        <v>49</v>
      </c>
      <c r="F8" s="34">
        <v>64</v>
      </c>
      <c r="G8" s="34">
        <v>0.8</v>
      </c>
      <c r="H8" s="35">
        <v>76.599999999999994</v>
      </c>
      <c r="I8" s="34" t="s">
        <v>171</v>
      </c>
      <c r="L8" s="123" t="s">
        <v>210</v>
      </c>
      <c r="M8" s="43" t="s">
        <v>175</v>
      </c>
      <c r="N8" s="44">
        <v>0.10299999999999999</v>
      </c>
      <c r="O8" s="44">
        <v>34</v>
      </c>
      <c r="P8" s="45" t="s">
        <v>233</v>
      </c>
      <c r="Q8" s="44">
        <v>0.97199999999999998</v>
      </c>
      <c r="R8" s="44">
        <v>34</v>
      </c>
      <c r="S8" s="44">
        <v>0.51900000000000002</v>
      </c>
    </row>
    <row r="9" spans="1:19" ht="15.75" thickBot="1" x14ac:dyDescent="0.3">
      <c r="A9" s="33">
        <v>4</v>
      </c>
      <c r="B9" s="34" t="s">
        <v>98</v>
      </c>
      <c r="C9" s="34">
        <v>36</v>
      </c>
      <c r="D9" s="34">
        <v>87</v>
      </c>
      <c r="E9" s="34">
        <v>51</v>
      </c>
      <c r="F9" s="34">
        <v>64</v>
      </c>
      <c r="G9" s="34">
        <v>0.8</v>
      </c>
      <c r="H9" s="35">
        <v>79.7</v>
      </c>
      <c r="I9" s="34" t="s">
        <v>171</v>
      </c>
      <c r="L9" s="124"/>
      <c r="M9" s="43" t="s">
        <v>211</v>
      </c>
      <c r="N9" s="44">
        <v>6.6000000000000003E-2</v>
      </c>
      <c r="O9" s="44">
        <v>34</v>
      </c>
      <c r="P9" s="45" t="s">
        <v>233</v>
      </c>
      <c r="Q9" s="44">
        <v>0.98199999999999998</v>
      </c>
      <c r="R9" s="44">
        <v>34</v>
      </c>
      <c r="S9" s="44">
        <v>0.82099999999999995</v>
      </c>
    </row>
    <row r="10" spans="1:19" ht="15.75" thickBot="1" x14ac:dyDescent="0.3">
      <c r="A10" s="33">
        <v>5</v>
      </c>
      <c r="B10" s="34" t="s">
        <v>99</v>
      </c>
      <c r="C10" s="34">
        <v>28</v>
      </c>
      <c r="D10" s="34">
        <v>89</v>
      </c>
      <c r="E10" s="34">
        <v>61</v>
      </c>
      <c r="F10" s="34">
        <v>72</v>
      </c>
      <c r="G10" s="34">
        <v>0.8</v>
      </c>
      <c r="H10" s="35">
        <v>84.4</v>
      </c>
      <c r="I10" s="34" t="s">
        <v>171</v>
      </c>
      <c r="L10" s="125"/>
      <c r="M10" s="43" t="s">
        <v>212</v>
      </c>
      <c r="N10" s="44">
        <v>0.14699999999999999</v>
      </c>
      <c r="O10" s="44">
        <v>34</v>
      </c>
      <c r="P10" s="45">
        <v>6.0999999999999999E-2</v>
      </c>
      <c r="Q10" s="44">
        <v>0.95699999999999996</v>
      </c>
      <c r="R10" s="44">
        <v>34</v>
      </c>
      <c r="S10" s="44">
        <v>0.19600000000000001</v>
      </c>
    </row>
    <row r="11" spans="1:19" ht="15.75" thickBot="1" x14ac:dyDescent="0.3">
      <c r="A11" s="33">
        <v>6</v>
      </c>
      <c r="B11" s="34" t="s">
        <v>100</v>
      </c>
      <c r="C11" s="34">
        <v>24</v>
      </c>
      <c r="D11" s="34">
        <v>88</v>
      </c>
      <c r="E11" s="34">
        <v>64</v>
      </c>
      <c r="F11" s="34">
        <v>76</v>
      </c>
      <c r="G11" s="34">
        <v>0.8</v>
      </c>
      <c r="H11" s="35">
        <v>84.2</v>
      </c>
      <c r="I11" s="34" t="s">
        <v>171</v>
      </c>
      <c r="L11" s="126" t="s">
        <v>213</v>
      </c>
      <c r="M11" s="127"/>
      <c r="N11" s="127"/>
      <c r="O11" s="127"/>
      <c r="P11" s="127"/>
      <c r="Q11" s="127"/>
      <c r="R11" s="127"/>
      <c r="S11" s="128"/>
    </row>
    <row r="12" spans="1:19" ht="15.75" thickBot="1" x14ac:dyDescent="0.3">
      <c r="A12" s="33">
        <v>7</v>
      </c>
      <c r="B12" s="34" t="s">
        <v>101</v>
      </c>
      <c r="C12" s="34">
        <v>20</v>
      </c>
      <c r="D12" s="34">
        <v>80</v>
      </c>
      <c r="E12" s="34">
        <v>60</v>
      </c>
      <c r="F12" s="34">
        <v>80</v>
      </c>
      <c r="G12" s="34">
        <v>0.8</v>
      </c>
      <c r="H12" s="35">
        <v>75</v>
      </c>
      <c r="I12" s="34" t="s">
        <v>171</v>
      </c>
      <c r="L12" s="126" t="s">
        <v>214</v>
      </c>
      <c r="M12" s="127"/>
      <c r="N12" s="127"/>
      <c r="O12" s="127"/>
      <c r="P12" s="127"/>
      <c r="Q12" s="127"/>
      <c r="R12" s="127"/>
      <c r="S12" s="128"/>
    </row>
    <row r="13" spans="1:19" ht="15.75" thickBot="1" x14ac:dyDescent="0.3">
      <c r="A13" s="33">
        <v>8</v>
      </c>
      <c r="B13" s="34" t="s">
        <v>102</v>
      </c>
      <c r="C13" s="34">
        <v>22</v>
      </c>
      <c r="D13" s="34">
        <v>90</v>
      </c>
      <c r="E13" s="34">
        <v>68</v>
      </c>
      <c r="F13" s="34">
        <v>78</v>
      </c>
      <c r="G13" s="34">
        <v>0.9</v>
      </c>
      <c r="H13" s="35">
        <v>87.2</v>
      </c>
      <c r="I13" s="34" t="s">
        <v>171</v>
      </c>
      <c r="L13" s="39"/>
      <c r="M13" s="39"/>
      <c r="N13" s="39"/>
      <c r="O13" s="39"/>
      <c r="P13" s="39"/>
      <c r="Q13" s="39"/>
      <c r="R13" s="39"/>
      <c r="S13" s="39"/>
    </row>
    <row r="14" spans="1:19" ht="15.75" thickBot="1" x14ac:dyDescent="0.3">
      <c r="A14" s="33">
        <v>9</v>
      </c>
      <c r="B14" s="34" t="s">
        <v>103</v>
      </c>
      <c r="C14" s="34">
        <v>44</v>
      </c>
      <c r="D14" s="34">
        <v>95</v>
      </c>
      <c r="E14" s="34">
        <v>51</v>
      </c>
      <c r="F14" s="34">
        <v>56</v>
      </c>
      <c r="G14" s="34">
        <v>0.9</v>
      </c>
      <c r="H14" s="35">
        <v>91.1</v>
      </c>
      <c r="I14" s="34" t="s">
        <v>171</v>
      </c>
      <c r="L14" s="38" t="s">
        <v>215</v>
      </c>
      <c r="M14" s="39"/>
      <c r="N14" s="39"/>
      <c r="O14" s="39"/>
      <c r="P14" s="39"/>
      <c r="Q14" s="39"/>
      <c r="R14" s="39"/>
      <c r="S14" s="39"/>
    </row>
    <row r="15" spans="1:19" ht="15.75" thickBot="1" x14ac:dyDescent="0.3">
      <c r="A15" s="33">
        <v>10</v>
      </c>
      <c r="B15" s="34" t="s">
        <v>104</v>
      </c>
      <c r="C15" s="34">
        <v>39</v>
      </c>
      <c r="D15" s="34">
        <v>79</v>
      </c>
      <c r="E15" s="34">
        <v>40</v>
      </c>
      <c r="F15" s="34">
        <v>61</v>
      </c>
      <c r="G15" s="34">
        <v>0.7</v>
      </c>
      <c r="H15" s="35">
        <v>65.599999999999994</v>
      </c>
      <c r="I15" s="34" t="s">
        <v>171</v>
      </c>
      <c r="L15" s="118" t="s">
        <v>216</v>
      </c>
      <c r="M15" s="119"/>
      <c r="N15" s="119"/>
      <c r="O15" s="119"/>
      <c r="P15" s="119"/>
      <c r="Q15" s="120"/>
      <c r="R15" s="39"/>
      <c r="S15" s="39"/>
    </row>
    <row r="16" spans="1:19" ht="26.25" thickBot="1" x14ac:dyDescent="0.3">
      <c r="A16" s="33">
        <v>11</v>
      </c>
      <c r="B16" s="34" t="s">
        <v>105</v>
      </c>
      <c r="C16" s="34">
        <v>22</v>
      </c>
      <c r="D16" s="34">
        <v>83</v>
      </c>
      <c r="E16" s="34">
        <v>61</v>
      </c>
      <c r="F16" s="34">
        <v>78</v>
      </c>
      <c r="G16" s="34">
        <v>0.8</v>
      </c>
      <c r="H16" s="35">
        <v>78.2</v>
      </c>
      <c r="I16" s="34" t="s">
        <v>171</v>
      </c>
      <c r="L16" s="121"/>
      <c r="M16" s="122"/>
      <c r="N16" s="42" t="s">
        <v>217</v>
      </c>
      <c r="O16" s="42" t="s">
        <v>218</v>
      </c>
      <c r="P16" s="42" t="s">
        <v>219</v>
      </c>
      <c r="Q16" s="42" t="s">
        <v>209</v>
      </c>
      <c r="R16" s="39"/>
      <c r="S16" s="39"/>
    </row>
    <row r="17" spans="1:19" ht="15.75" thickBot="1" x14ac:dyDescent="0.3">
      <c r="A17" s="33">
        <v>12</v>
      </c>
      <c r="B17" s="34" t="s">
        <v>106</v>
      </c>
      <c r="C17" s="34">
        <v>20</v>
      </c>
      <c r="D17" s="34">
        <v>74</v>
      </c>
      <c r="E17" s="34">
        <v>54</v>
      </c>
      <c r="F17" s="34">
        <v>80</v>
      </c>
      <c r="G17" s="34">
        <v>0.7</v>
      </c>
      <c r="H17" s="35">
        <v>67.5</v>
      </c>
      <c r="I17" s="34" t="s">
        <v>171</v>
      </c>
      <c r="L17" s="123" t="s">
        <v>210</v>
      </c>
      <c r="M17" s="43" t="s">
        <v>220</v>
      </c>
      <c r="N17" s="44">
        <v>0.58099999999999996</v>
      </c>
      <c r="O17" s="44">
        <v>2</v>
      </c>
      <c r="P17" s="44">
        <v>99</v>
      </c>
      <c r="Q17" s="45">
        <v>0.56100000000000005</v>
      </c>
      <c r="R17" s="39"/>
      <c r="S17" s="39"/>
    </row>
    <row r="18" spans="1:19" ht="15.75" thickBot="1" x14ac:dyDescent="0.3">
      <c r="A18" s="33">
        <v>13</v>
      </c>
      <c r="B18" s="34" t="s">
        <v>107</v>
      </c>
      <c r="C18" s="34">
        <v>48</v>
      </c>
      <c r="D18" s="34">
        <v>80</v>
      </c>
      <c r="E18" s="34">
        <v>32</v>
      </c>
      <c r="F18" s="34">
        <v>52</v>
      </c>
      <c r="G18" s="34">
        <v>0.6</v>
      </c>
      <c r="H18" s="35">
        <v>61.5</v>
      </c>
      <c r="I18" s="34" t="s">
        <v>172</v>
      </c>
      <c r="L18" s="124"/>
      <c r="M18" s="43" t="s">
        <v>221</v>
      </c>
      <c r="N18" s="44">
        <v>0.61499999999999999</v>
      </c>
      <c r="O18" s="44">
        <v>2</v>
      </c>
      <c r="P18" s="44">
        <v>99</v>
      </c>
      <c r="Q18" s="44">
        <v>0.54300000000000004</v>
      </c>
      <c r="R18" s="39"/>
      <c r="S18" s="39"/>
    </row>
    <row r="19" spans="1:19" ht="26.25" thickBot="1" x14ac:dyDescent="0.3">
      <c r="A19" s="33">
        <v>14</v>
      </c>
      <c r="B19" s="34" t="s">
        <v>108</v>
      </c>
      <c r="C19" s="34">
        <v>52</v>
      </c>
      <c r="D19" s="34">
        <v>96</v>
      </c>
      <c r="E19" s="34">
        <v>44</v>
      </c>
      <c r="F19" s="34">
        <v>48</v>
      </c>
      <c r="G19" s="34">
        <v>0.9</v>
      </c>
      <c r="H19" s="35">
        <v>91.7</v>
      </c>
      <c r="I19" s="34" t="s">
        <v>171</v>
      </c>
      <c r="L19" s="124"/>
      <c r="M19" s="43" t="s">
        <v>222</v>
      </c>
      <c r="N19" s="44">
        <v>0.61499999999999999</v>
      </c>
      <c r="O19" s="44">
        <v>2</v>
      </c>
      <c r="P19" s="47">
        <v>98353</v>
      </c>
      <c r="Q19" s="44">
        <v>0.54300000000000004</v>
      </c>
      <c r="R19" s="39"/>
      <c r="S19" s="39"/>
    </row>
    <row r="20" spans="1:19" ht="26.25" thickBot="1" x14ac:dyDescent="0.3">
      <c r="A20" s="33">
        <v>15</v>
      </c>
      <c r="B20" s="34" t="s">
        <v>109</v>
      </c>
      <c r="C20" s="34">
        <v>24</v>
      </c>
      <c r="D20" s="34">
        <v>86</v>
      </c>
      <c r="E20" s="34">
        <v>62</v>
      </c>
      <c r="F20" s="34">
        <v>76</v>
      </c>
      <c r="G20" s="34">
        <v>0.8</v>
      </c>
      <c r="H20" s="35">
        <v>81.599999999999994</v>
      </c>
      <c r="I20" s="34" t="s">
        <v>171</v>
      </c>
      <c r="L20" s="125"/>
      <c r="M20" s="43" t="s">
        <v>223</v>
      </c>
      <c r="N20" s="44">
        <v>0.60099999999999998</v>
      </c>
      <c r="O20" s="44">
        <v>2</v>
      </c>
      <c r="P20" s="44">
        <v>99</v>
      </c>
      <c r="Q20" s="44">
        <v>0.55000000000000004</v>
      </c>
      <c r="R20" s="39"/>
      <c r="S20" s="39"/>
    </row>
    <row r="21" spans="1:19" ht="15.75" thickBot="1" x14ac:dyDescent="0.3">
      <c r="A21" s="33">
        <v>16</v>
      </c>
      <c r="B21" s="34" t="s">
        <v>110</v>
      </c>
      <c r="C21" s="34">
        <v>16</v>
      </c>
      <c r="D21" s="34">
        <v>73</v>
      </c>
      <c r="E21" s="34">
        <v>57</v>
      </c>
      <c r="F21" s="34">
        <v>84</v>
      </c>
      <c r="G21" s="34">
        <v>0.7</v>
      </c>
      <c r="H21" s="35">
        <v>67.900000000000006</v>
      </c>
      <c r="I21" s="34" t="s">
        <v>171</v>
      </c>
      <c r="L21" s="39"/>
      <c r="M21" s="39"/>
      <c r="N21" s="39"/>
      <c r="O21" s="39"/>
      <c r="P21" s="39"/>
      <c r="Q21" s="39"/>
      <c r="R21" s="39"/>
      <c r="S21" s="39"/>
    </row>
    <row r="22" spans="1:19" ht="15.75" thickBot="1" x14ac:dyDescent="0.3">
      <c r="A22" s="33">
        <v>17</v>
      </c>
      <c r="B22" s="34" t="s">
        <v>111</v>
      </c>
      <c r="C22" s="34">
        <v>34</v>
      </c>
      <c r="D22" s="34">
        <v>83</v>
      </c>
      <c r="E22" s="34">
        <v>49</v>
      </c>
      <c r="F22" s="34">
        <v>66</v>
      </c>
      <c r="G22" s="34">
        <v>0.7</v>
      </c>
      <c r="H22" s="35">
        <v>74.2</v>
      </c>
      <c r="I22" s="34" t="s">
        <v>171</v>
      </c>
      <c r="L22" s="38" t="s">
        <v>234</v>
      </c>
      <c r="M22" s="39"/>
      <c r="N22" s="39"/>
      <c r="O22" s="39"/>
      <c r="P22" s="39"/>
      <c r="Q22" s="39"/>
      <c r="R22" s="39"/>
      <c r="S22" s="39"/>
    </row>
    <row r="23" spans="1:19" ht="15.75" thickBot="1" x14ac:dyDescent="0.3">
      <c r="A23" s="33">
        <v>18</v>
      </c>
      <c r="B23" s="34" t="s">
        <v>110</v>
      </c>
      <c r="C23" s="34">
        <v>24</v>
      </c>
      <c r="D23" s="34">
        <v>87</v>
      </c>
      <c r="E23" s="34">
        <v>63</v>
      </c>
      <c r="F23" s="34">
        <v>76</v>
      </c>
      <c r="G23" s="34">
        <v>0.8</v>
      </c>
      <c r="H23" s="35">
        <v>82.9</v>
      </c>
      <c r="I23" s="34" t="s">
        <v>171</v>
      </c>
      <c r="L23" s="118" t="s">
        <v>224</v>
      </c>
      <c r="M23" s="119"/>
      <c r="N23" s="119"/>
      <c r="O23" s="119"/>
      <c r="P23" s="119"/>
      <c r="Q23" s="120"/>
      <c r="R23" s="39"/>
      <c r="S23" s="39"/>
    </row>
    <row r="24" spans="1:19" ht="15.75" thickBot="1" x14ac:dyDescent="0.3">
      <c r="A24" s="33">
        <v>19</v>
      </c>
      <c r="B24" s="34" t="s">
        <v>112</v>
      </c>
      <c r="C24" s="34">
        <v>36</v>
      </c>
      <c r="D24" s="34">
        <v>90</v>
      </c>
      <c r="E24" s="34">
        <v>54</v>
      </c>
      <c r="F24" s="34">
        <v>64</v>
      </c>
      <c r="G24" s="34">
        <v>0.8</v>
      </c>
      <c r="H24" s="35">
        <v>84.4</v>
      </c>
      <c r="I24" s="34" t="s">
        <v>171</v>
      </c>
      <c r="L24" s="126" t="s">
        <v>225</v>
      </c>
      <c r="M24" s="127"/>
      <c r="N24" s="127"/>
      <c r="O24" s="127"/>
      <c r="P24" s="127"/>
      <c r="Q24" s="128"/>
      <c r="R24" s="39"/>
      <c r="S24" s="39"/>
    </row>
    <row r="25" spans="1:19" ht="26.25" thickBot="1" x14ac:dyDescent="0.3">
      <c r="A25" s="33">
        <v>20</v>
      </c>
      <c r="B25" s="34" t="s">
        <v>113</v>
      </c>
      <c r="C25" s="34">
        <v>28</v>
      </c>
      <c r="D25" s="34">
        <v>89</v>
      </c>
      <c r="E25" s="34">
        <v>61</v>
      </c>
      <c r="F25" s="34">
        <v>72</v>
      </c>
      <c r="G25" s="34">
        <v>0.8</v>
      </c>
      <c r="H25" s="35">
        <v>84.7</v>
      </c>
      <c r="I25" s="34" t="s">
        <v>171</v>
      </c>
      <c r="L25" s="48"/>
      <c r="M25" s="42" t="s">
        <v>226</v>
      </c>
      <c r="N25" s="42" t="s">
        <v>208</v>
      </c>
      <c r="O25" s="42" t="s">
        <v>227</v>
      </c>
      <c r="P25" s="42" t="s">
        <v>228</v>
      </c>
      <c r="Q25" s="42" t="s">
        <v>209</v>
      </c>
      <c r="R25" s="39"/>
      <c r="S25" s="39"/>
    </row>
    <row r="26" spans="1:19" ht="15.75" thickBot="1" x14ac:dyDescent="0.3">
      <c r="A26" s="33">
        <v>21</v>
      </c>
      <c r="B26" s="34" t="s">
        <v>70</v>
      </c>
      <c r="C26" s="34">
        <v>36</v>
      </c>
      <c r="D26" s="34">
        <v>72</v>
      </c>
      <c r="E26" s="34">
        <v>36</v>
      </c>
      <c r="F26" s="34">
        <v>64</v>
      </c>
      <c r="G26" s="34">
        <v>0.6</v>
      </c>
      <c r="H26" s="35">
        <v>56.3</v>
      </c>
      <c r="I26" s="34" t="s">
        <v>172</v>
      </c>
      <c r="L26" s="46" t="s">
        <v>229</v>
      </c>
      <c r="M26" s="44">
        <v>8.9999999999999993E-3</v>
      </c>
      <c r="N26" s="44">
        <v>2</v>
      </c>
      <c r="O26" s="44">
        <v>5.0000000000000001E-3</v>
      </c>
      <c r="P26" s="45">
        <v>0.60599999999999998</v>
      </c>
      <c r="Q26" s="45">
        <v>0.54700000000000004</v>
      </c>
      <c r="R26" s="39"/>
      <c r="S26" s="39"/>
    </row>
    <row r="27" spans="1:19" ht="15.75" thickBot="1" x14ac:dyDescent="0.3">
      <c r="A27" s="33">
        <v>22</v>
      </c>
      <c r="B27" s="34" t="s">
        <v>114</v>
      </c>
      <c r="C27" s="34">
        <v>21</v>
      </c>
      <c r="D27" s="34">
        <v>76</v>
      </c>
      <c r="E27" s="34">
        <v>55</v>
      </c>
      <c r="F27" s="34">
        <v>79</v>
      </c>
      <c r="G27" s="34">
        <v>0.7</v>
      </c>
      <c r="H27" s="35">
        <v>69.599999999999994</v>
      </c>
      <c r="I27" s="34" t="s">
        <v>171</v>
      </c>
      <c r="L27" s="46" t="s">
        <v>230</v>
      </c>
      <c r="M27" s="44">
        <v>0.755</v>
      </c>
      <c r="N27" s="44">
        <v>99</v>
      </c>
      <c r="O27" s="44">
        <v>8.0000000000000002E-3</v>
      </c>
      <c r="P27" s="49"/>
      <c r="Q27" s="49"/>
      <c r="R27" s="39"/>
      <c r="S27" s="39"/>
    </row>
    <row r="28" spans="1:19" ht="15.75" thickBot="1" x14ac:dyDescent="0.3">
      <c r="A28" s="33">
        <v>23</v>
      </c>
      <c r="B28" s="34" t="s">
        <v>115</v>
      </c>
      <c r="C28" s="34">
        <v>32</v>
      </c>
      <c r="D28" s="34">
        <v>93</v>
      </c>
      <c r="E28" s="34">
        <v>61</v>
      </c>
      <c r="F28" s="34">
        <v>68</v>
      </c>
      <c r="G28" s="34">
        <v>0.9</v>
      </c>
      <c r="H28" s="35">
        <v>89.7</v>
      </c>
      <c r="I28" s="34" t="s">
        <v>171</v>
      </c>
      <c r="L28" s="46" t="s">
        <v>231</v>
      </c>
      <c r="M28" s="44">
        <v>0.76400000000000001</v>
      </c>
      <c r="N28" s="44">
        <v>101</v>
      </c>
      <c r="O28" s="49"/>
      <c r="P28" s="49"/>
      <c r="Q28" s="49"/>
      <c r="R28" s="39"/>
      <c r="S28" s="39"/>
    </row>
    <row r="29" spans="1:19" ht="15.75" thickBot="1" x14ac:dyDescent="0.3">
      <c r="A29" s="33">
        <v>24</v>
      </c>
      <c r="B29" s="34" t="s">
        <v>116</v>
      </c>
      <c r="C29" s="34">
        <v>20</v>
      </c>
      <c r="D29" s="34">
        <v>77</v>
      </c>
      <c r="E29" s="34">
        <v>57</v>
      </c>
      <c r="F29" s="34">
        <v>80</v>
      </c>
      <c r="G29" s="34">
        <v>0.7</v>
      </c>
      <c r="H29" s="35">
        <v>71.3</v>
      </c>
      <c r="I29" s="34" t="s">
        <v>171</v>
      </c>
    </row>
    <row r="30" spans="1:19" ht="15.75" thickBot="1" x14ac:dyDescent="0.3">
      <c r="A30" s="33">
        <v>25</v>
      </c>
      <c r="B30" s="34" t="s">
        <v>117</v>
      </c>
      <c r="C30" s="34">
        <v>41</v>
      </c>
      <c r="D30" s="34">
        <v>90</v>
      </c>
      <c r="E30" s="34">
        <v>49</v>
      </c>
      <c r="F30" s="34">
        <v>59</v>
      </c>
      <c r="G30" s="34">
        <v>0.8</v>
      </c>
      <c r="H30" s="35">
        <v>83.1</v>
      </c>
      <c r="I30" s="34" t="s">
        <v>171</v>
      </c>
    </row>
    <row r="31" spans="1:19" ht="15.75" thickBot="1" x14ac:dyDescent="0.3">
      <c r="A31" s="33">
        <v>26</v>
      </c>
      <c r="B31" s="34" t="s">
        <v>118</v>
      </c>
      <c r="C31" s="34">
        <v>28</v>
      </c>
      <c r="D31" s="34">
        <v>70</v>
      </c>
      <c r="E31" s="34">
        <v>42</v>
      </c>
      <c r="F31" s="34">
        <v>72</v>
      </c>
      <c r="G31" s="34">
        <v>0.6</v>
      </c>
      <c r="H31" s="35">
        <v>58.4</v>
      </c>
      <c r="I31" s="34" t="s">
        <v>172</v>
      </c>
    </row>
    <row r="32" spans="1:19" ht="15.75" thickBot="1" x14ac:dyDescent="0.3">
      <c r="A32" s="33">
        <v>27</v>
      </c>
      <c r="B32" s="34" t="s">
        <v>126</v>
      </c>
      <c r="C32" s="34">
        <v>20</v>
      </c>
      <c r="D32" s="34">
        <v>81</v>
      </c>
      <c r="E32" s="34">
        <v>61</v>
      </c>
      <c r="F32" s="34">
        <v>80</v>
      </c>
      <c r="G32" s="34">
        <v>0.8</v>
      </c>
      <c r="H32" s="35">
        <v>76.3</v>
      </c>
      <c r="I32" s="34" t="s">
        <v>171</v>
      </c>
    </row>
    <row r="33" spans="1:9" ht="15.75" thickBot="1" x14ac:dyDescent="0.3">
      <c r="A33" s="33">
        <v>28</v>
      </c>
      <c r="B33" s="34" t="s">
        <v>119</v>
      </c>
      <c r="C33" s="34">
        <v>27</v>
      </c>
      <c r="D33" s="34">
        <v>79</v>
      </c>
      <c r="E33" s="34">
        <v>52</v>
      </c>
      <c r="F33" s="34">
        <v>73</v>
      </c>
      <c r="G33" s="34">
        <v>0.7</v>
      </c>
      <c r="H33" s="35">
        <v>71.2</v>
      </c>
      <c r="I33" s="34" t="s">
        <v>171</v>
      </c>
    </row>
    <row r="34" spans="1:9" ht="15.75" thickBot="1" x14ac:dyDescent="0.3">
      <c r="A34" s="33">
        <v>29</v>
      </c>
      <c r="B34" s="34" t="s">
        <v>120</v>
      </c>
      <c r="C34" s="34">
        <v>30</v>
      </c>
      <c r="D34" s="34">
        <v>82</v>
      </c>
      <c r="E34" s="34">
        <v>52</v>
      </c>
      <c r="F34" s="34">
        <v>70</v>
      </c>
      <c r="G34" s="34">
        <v>0.7</v>
      </c>
      <c r="H34" s="35">
        <v>74.3</v>
      </c>
      <c r="I34" s="34" t="s">
        <v>171</v>
      </c>
    </row>
    <row r="35" spans="1:9" ht="15.75" thickBot="1" x14ac:dyDescent="0.3">
      <c r="A35" s="33">
        <v>30</v>
      </c>
      <c r="B35" s="34" t="s">
        <v>121</v>
      </c>
      <c r="C35" s="34">
        <v>32</v>
      </c>
      <c r="D35" s="34">
        <v>82</v>
      </c>
      <c r="E35" s="34">
        <v>50</v>
      </c>
      <c r="F35" s="34">
        <v>68</v>
      </c>
      <c r="G35" s="34">
        <v>0.7</v>
      </c>
      <c r="H35" s="35">
        <v>73.5</v>
      </c>
      <c r="I35" s="34" t="s">
        <v>171</v>
      </c>
    </row>
    <row r="36" spans="1:9" ht="15.75" thickBot="1" x14ac:dyDescent="0.3">
      <c r="A36" s="33">
        <v>31</v>
      </c>
      <c r="B36" s="34" t="s">
        <v>122</v>
      </c>
      <c r="C36" s="34">
        <v>28</v>
      </c>
      <c r="D36" s="34">
        <v>76</v>
      </c>
      <c r="E36" s="34">
        <v>48</v>
      </c>
      <c r="F36" s="34">
        <v>72</v>
      </c>
      <c r="G36" s="34">
        <v>0.7</v>
      </c>
      <c r="H36" s="35">
        <v>66.7</v>
      </c>
      <c r="I36" s="34" t="s">
        <v>171</v>
      </c>
    </row>
    <row r="37" spans="1:9" ht="15.75" thickBot="1" x14ac:dyDescent="0.3">
      <c r="A37" s="33">
        <v>32</v>
      </c>
      <c r="B37" s="34" t="s">
        <v>123</v>
      </c>
      <c r="C37" s="34">
        <v>26</v>
      </c>
      <c r="D37" s="34">
        <v>83</v>
      </c>
      <c r="E37" s="34">
        <v>57</v>
      </c>
      <c r="F37" s="34">
        <v>74</v>
      </c>
      <c r="G37" s="34">
        <v>0.8</v>
      </c>
      <c r="H37" s="35">
        <v>77.099999999999994</v>
      </c>
      <c r="I37" s="34" t="s">
        <v>171</v>
      </c>
    </row>
    <row r="38" spans="1:9" ht="15.75" thickBot="1" x14ac:dyDescent="0.3">
      <c r="A38" s="33">
        <v>33</v>
      </c>
      <c r="B38" s="34" t="s">
        <v>124</v>
      </c>
      <c r="C38" s="34">
        <v>32</v>
      </c>
      <c r="D38" s="34">
        <v>91</v>
      </c>
      <c r="E38" s="34">
        <v>59</v>
      </c>
      <c r="F38" s="34">
        <v>68</v>
      </c>
      <c r="G38" s="34">
        <v>0.9</v>
      </c>
      <c r="H38" s="35">
        <v>86.8</v>
      </c>
      <c r="I38" s="34" t="s">
        <v>171</v>
      </c>
    </row>
    <row r="39" spans="1:9" ht="15.75" thickBot="1" x14ac:dyDescent="0.3">
      <c r="A39" s="33">
        <v>34</v>
      </c>
      <c r="B39" s="34" t="s">
        <v>125</v>
      </c>
      <c r="C39" s="34">
        <v>21</v>
      </c>
      <c r="D39" s="34">
        <v>80</v>
      </c>
      <c r="E39" s="34">
        <v>59</v>
      </c>
      <c r="F39" s="34">
        <v>79</v>
      </c>
      <c r="G39" s="34">
        <v>0.7</v>
      </c>
      <c r="H39" s="35">
        <v>74.7</v>
      </c>
      <c r="I39" s="34" t="s">
        <v>171</v>
      </c>
    </row>
    <row r="40" spans="1:9" ht="15.75" thickBot="1" x14ac:dyDescent="0.3">
      <c r="A40" s="129" t="s">
        <v>192</v>
      </c>
      <c r="B40" s="130"/>
      <c r="C40" s="130"/>
      <c r="D40" s="130"/>
      <c r="E40" s="130"/>
      <c r="F40" s="131"/>
      <c r="G40" s="36">
        <v>26</v>
      </c>
      <c r="H40" s="37">
        <v>2605.3000000000002</v>
      </c>
      <c r="I40" s="132" t="s">
        <v>171</v>
      </c>
    </row>
    <row r="41" spans="1:9" ht="15.75" thickBot="1" x14ac:dyDescent="0.3">
      <c r="A41" s="129" t="s">
        <v>189</v>
      </c>
      <c r="B41" s="130"/>
      <c r="C41" s="130"/>
      <c r="D41" s="130"/>
      <c r="E41" s="130"/>
      <c r="F41" s="131"/>
      <c r="G41" s="36">
        <v>0.8</v>
      </c>
      <c r="H41" s="37">
        <v>76.7</v>
      </c>
      <c r="I41" s="133"/>
    </row>
    <row r="44" spans="1:9" ht="15.75" thickBot="1" x14ac:dyDescent="0.3">
      <c r="A44" s="38" t="s">
        <v>196</v>
      </c>
    </row>
    <row r="45" spans="1:9" ht="15.75" thickBot="1" x14ac:dyDescent="0.3">
      <c r="A45" s="139" t="s">
        <v>2</v>
      </c>
      <c r="B45" s="139" t="s">
        <v>3</v>
      </c>
      <c r="C45" s="141" t="s">
        <v>4</v>
      </c>
      <c r="D45" s="142"/>
      <c r="E45" s="143" t="s">
        <v>198</v>
      </c>
      <c r="F45" s="28" t="s">
        <v>193</v>
      </c>
      <c r="G45" s="28" t="s">
        <v>190</v>
      </c>
      <c r="H45" s="29" t="s">
        <v>191</v>
      </c>
      <c r="I45" s="139" t="s">
        <v>168</v>
      </c>
    </row>
    <row r="46" spans="1:9" ht="27" thickBot="1" x14ac:dyDescent="0.3">
      <c r="A46" s="140"/>
      <c r="B46" s="140"/>
      <c r="C46" s="30" t="s">
        <v>176</v>
      </c>
      <c r="D46" s="30" t="s">
        <v>177</v>
      </c>
      <c r="E46" s="144"/>
      <c r="F46" s="31" t="s">
        <v>194</v>
      </c>
      <c r="G46" s="30" t="s">
        <v>199</v>
      </c>
      <c r="H46" s="32" t="s">
        <v>200</v>
      </c>
      <c r="I46" s="140"/>
    </row>
    <row r="47" spans="1:9" ht="15.75" thickBot="1" x14ac:dyDescent="0.3">
      <c r="A47" s="33">
        <v>1</v>
      </c>
      <c r="B47" s="34" t="s">
        <v>128</v>
      </c>
      <c r="C47" s="34">
        <v>24</v>
      </c>
      <c r="D47" s="34">
        <v>87</v>
      </c>
      <c r="E47" s="34">
        <v>63</v>
      </c>
      <c r="F47" s="34">
        <v>76</v>
      </c>
      <c r="G47" s="34">
        <v>0.8</v>
      </c>
      <c r="H47" s="35">
        <v>82.9</v>
      </c>
      <c r="I47" s="34" t="s">
        <v>171</v>
      </c>
    </row>
    <row r="48" spans="1:9" ht="15.75" thickBot="1" x14ac:dyDescent="0.3">
      <c r="A48" s="33">
        <v>2</v>
      </c>
      <c r="B48" s="34" t="s">
        <v>129</v>
      </c>
      <c r="C48" s="34">
        <v>22</v>
      </c>
      <c r="D48" s="34">
        <v>70</v>
      </c>
      <c r="E48" s="34">
        <v>48</v>
      </c>
      <c r="F48" s="34">
        <v>78</v>
      </c>
      <c r="G48" s="34">
        <v>0.6</v>
      </c>
      <c r="H48" s="35">
        <v>61.5</v>
      </c>
      <c r="I48" s="34" t="s">
        <v>172</v>
      </c>
    </row>
    <row r="49" spans="1:9" ht="15.75" thickBot="1" x14ac:dyDescent="0.3">
      <c r="A49" s="33">
        <v>3</v>
      </c>
      <c r="B49" s="34" t="s">
        <v>130</v>
      </c>
      <c r="C49" s="34">
        <v>21</v>
      </c>
      <c r="D49" s="34">
        <v>83</v>
      </c>
      <c r="E49" s="34">
        <v>62</v>
      </c>
      <c r="F49" s="34">
        <v>79</v>
      </c>
      <c r="G49" s="34">
        <v>0.8</v>
      </c>
      <c r="H49" s="35">
        <v>78.5</v>
      </c>
      <c r="I49" s="34" t="s">
        <v>171</v>
      </c>
    </row>
    <row r="50" spans="1:9" ht="15.75" thickBot="1" x14ac:dyDescent="0.3">
      <c r="A50" s="33">
        <v>4</v>
      </c>
      <c r="B50" s="34" t="s">
        <v>131</v>
      </c>
      <c r="C50" s="34">
        <v>23</v>
      </c>
      <c r="D50" s="34">
        <v>78</v>
      </c>
      <c r="E50" s="34">
        <v>55</v>
      </c>
      <c r="F50" s="34">
        <v>77</v>
      </c>
      <c r="G50" s="34">
        <v>0.7</v>
      </c>
      <c r="H50" s="35">
        <v>71.400000000000006</v>
      </c>
      <c r="I50" s="34" t="s">
        <v>171</v>
      </c>
    </row>
    <row r="51" spans="1:9" ht="15.75" thickBot="1" x14ac:dyDescent="0.3">
      <c r="A51" s="33">
        <v>5</v>
      </c>
      <c r="B51" s="34" t="s">
        <v>132</v>
      </c>
      <c r="C51" s="34">
        <v>15</v>
      </c>
      <c r="D51" s="34">
        <v>83</v>
      </c>
      <c r="E51" s="34">
        <v>68</v>
      </c>
      <c r="F51" s="34">
        <v>85</v>
      </c>
      <c r="G51" s="34">
        <v>0.8</v>
      </c>
      <c r="H51" s="35">
        <v>80</v>
      </c>
      <c r="I51" s="34" t="s">
        <v>171</v>
      </c>
    </row>
    <row r="52" spans="1:9" ht="15.75" thickBot="1" x14ac:dyDescent="0.3">
      <c r="A52" s="33">
        <v>6</v>
      </c>
      <c r="B52" s="34" t="s">
        <v>133</v>
      </c>
      <c r="C52" s="34">
        <v>32</v>
      </c>
      <c r="D52" s="34">
        <v>86</v>
      </c>
      <c r="E52" s="34">
        <v>54</v>
      </c>
      <c r="F52" s="34">
        <v>68</v>
      </c>
      <c r="G52" s="34">
        <v>0.8</v>
      </c>
      <c r="H52" s="35">
        <v>79.400000000000006</v>
      </c>
      <c r="I52" s="34" t="s">
        <v>171</v>
      </c>
    </row>
    <row r="53" spans="1:9" ht="15.75" thickBot="1" x14ac:dyDescent="0.3">
      <c r="A53" s="33">
        <v>7</v>
      </c>
      <c r="B53" s="34" t="s">
        <v>134</v>
      </c>
      <c r="C53" s="34">
        <v>27</v>
      </c>
      <c r="D53" s="34">
        <v>90</v>
      </c>
      <c r="E53" s="34">
        <v>63</v>
      </c>
      <c r="F53" s="34">
        <v>73</v>
      </c>
      <c r="G53" s="34">
        <v>0.9</v>
      </c>
      <c r="H53" s="35">
        <v>86.3</v>
      </c>
      <c r="I53" s="34" t="s">
        <v>171</v>
      </c>
    </row>
    <row r="54" spans="1:9" ht="15.75" thickBot="1" x14ac:dyDescent="0.3">
      <c r="A54" s="33">
        <v>8</v>
      </c>
      <c r="B54" s="34" t="s">
        <v>135</v>
      </c>
      <c r="C54" s="34">
        <v>40</v>
      </c>
      <c r="D54" s="34">
        <v>77</v>
      </c>
      <c r="E54" s="34">
        <v>37</v>
      </c>
      <c r="F54" s="34">
        <v>60</v>
      </c>
      <c r="G54" s="34">
        <v>0.6</v>
      </c>
      <c r="H54" s="35">
        <v>61.7</v>
      </c>
      <c r="I54" s="34" t="s">
        <v>172</v>
      </c>
    </row>
    <row r="55" spans="1:9" ht="15.75" thickBot="1" x14ac:dyDescent="0.3">
      <c r="A55" s="33">
        <v>9</v>
      </c>
      <c r="B55" s="34" t="s">
        <v>136</v>
      </c>
      <c r="C55" s="34">
        <v>16</v>
      </c>
      <c r="D55" s="34">
        <v>73</v>
      </c>
      <c r="E55" s="34">
        <v>57</v>
      </c>
      <c r="F55" s="34">
        <v>84</v>
      </c>
      <c r="G55" s="34">
        <v>0.7</v>
      </c>
      <c r="H55" s="35">
        <v>67.900000000000006</v>
      </c>
      <c r="I55" s="34" t="s">
        <v>171</v>
      </c>
    </row>
    <row r="56" spans="1:9" ht="15.75" thickBot="1" x14ac:dyDescent="0.3">
      <c r="A56" s="33">
        <v>10</v>
      </c>
      <c r="B56" s="34" t="s">
        <v>137</v>
      </c>
      <c r="C56" s="34">
        <v>27</v>
      </c>
      <c r="D56" s="34">
        <v>93</v>
      </c>
      <c r="E56" s="34">
        <v>66</v>
      </c>
      <c r="F56" s="34">
        <v>73</v>
      </c>
      <c r="G56" s="34">
        <v>0.9</v>
      </c>
      <c r="H56" s="35">
        <v>90.4</v>
      </c>
      <c r="I56" s="34" t="s">
        <v>171</v>
      </c>
    </row>
    <row r="57" spans="1:9" ht="15.75" thickBot="1" x14ac:dyDescent="0.3">
      <c r="A57" s="33">
        <v>11</v>
      </c>
      <c r="B57" s="34" t="s">
        <v>138</v>
      </c>
      <c r="C57" s="34">
        <v>28</v>
      </c>
      <c r="D57" s="34">
        <v>72</v>
      </c>
      <c r="E57" s="34">
        <v>44</v>
      </c>
      <c r="F57" s="34">
        <v>72</v>
      </c>
      <c r="G57" s="34">
        <v>0.6</v>
      </c>
      <c r="H57" s="35">
        <v>61.2</v>
      </c>
      <c r="I57" s="34" t="s">
        <v>172</v>
      </c>
    </row>
    <row r="58" spans="1:9" ht="15.75" thickBot="1" x14ac:dyDescent="0.3">
      <c r="A58" s="33">
        <v>12</v>
      </c>
      <c r="B58" s="34" t="s">
        <v>139</v>
      </c>
      <c r="C58" s="34">
        <v>38</v>
      </c>
      <c r="D58" s="34">
        <v>92</v>
      </c>
      <c r="E58" s="34">
        <v>54</v>
      </c>
      <c r="F58" s="34">
        <v>62</v>
      </c>
      <c r="G58" s="34">
        <v>0.9</v>
      </c>
      <c r="H58" s="35">
        <v>87.1</v>
      </c>
      <c r="I58" s="34" t="s">
        <v>171</v>
      </c>
    </row>
    <row r="59" spans="1:9" ht="15.75" thickBot="1" x14ac:dyDescent="0.3">
      <c r="A59" s="33">
        <v>13</v>
      </c>
      <c r="B59" s="34" t="s">
        <v>139</v>
      </c>
      <c r="C59" s="34">
        <v>20</v>
      </c>
      <c r="D59" s="34">
        <v>85</v>
      </c>
      <c r="E59" s="34">
        <v>65</v>
      </c>
      <c r="F59" s="34">
        <v>80</v>
      </c>
      <c r="G59" s="34">
        <v>0.8</v>
      </c>
      <c r="H59" s="35">
        <v>81.3</v>
      </c>
      <c r="I59" s="34" t="s">
        <v>171</v>
      </c>
    </row>
    <row r="60" spans="1:9" ht="15.75" thickBot="1" x14ac:dyDescent="0.3">
      <c r="A60" s="33">
        <v>14</v>
      </c>
      <c r="B60" s="34" t="s">
        <v>140</v>
      </c>
      <c r="C60" s="34">
        <v>36</v>
      </c>
      <c r="D60" s="34">
        <v>82</v>
      </c>
      <c r="E60" s="34">
        <v>46</v>
      </c>
      <c r="F60" s="34">
        <v>64</v>
      </c>
      <c r="G60" s="34">
        <v>0.7</v>
      </c>
      <c r="H60" s="35">
        <v>71.900000000000006</v>
      </c>
      <c r="I60" s="34" t="s">
        <v>171</v>
      </c>
    </row>
    <row r="61" spans="1:9" ht="15.75" thickBot="1" x14ac:dyDescent="0.3">
      <c r="A61" s="33">
        <v>15</v>
      </c>
      <c r="B61" s="34" t="s">
        <v>141</v>
      </c>
      <c r="C61" s="34">
        <v>22</v>
      </c>
      <c r="D61" s="34">
        <v>89</v>
      </c>
      <c r="E61" s="34">
        <v>67</v>
      </c>
      <c r="F61" s="34">
        <v>78</v>
      </c>
      <c r="G61" s="34">
        <v>0.9</v>
      </c>
      <c r="H61" s="35">
        <v>85.9</v>
      </c>
      <c r="I61" s="34" t="s">
        <v>171</v>
      </c>
    </row>
    <row r="62" spans="1:9" ht="15.75" thickBot="1" x14ac:dyDescent="0.3">
      <c r="A62" s="33">
        <v>16</v>
      </c>
      <c r="B62" s="34" t="s">
        <v>142</v>
      </c>
      <c r="C62" s="34">
        <v>43</v>
      </c>
      <c r="D62" s="34">
        <v>82</v>
      </c>
      <c r="E62" s="34">
        <v>39</v>
      </c>
      <c r="F62" s="34">
        <v>57</v>
      </c>
      <c r="G62" s="34">
        <v>0.7</v>
      </c>
      <c r="H62" s="35">
        <v>68.400000000000006</v>
      </c>
      <c r="I62" s="34" t="s">
        <v>171</v>
      </c>
    </row>
    <row r="63" spans="1:9" ht="15.75" thickBot="1" x14ac:dyDescent="0.3">
      <c r="A63" s="33">
        <v>17</v>
      </c>
      <c r="B63" s="34" t="s">
        <v>143</v>
      </c>
      <c r="C63" s="34">
        <v>28</v>
      </c>
      <c r="D63" s="34">
        <v>71</v>
      </c>
      <c r="E63" s="34">
        <v>43</v>
      </c>
      <c r="F63" s="34">
        <v>72</v>
      </c>
      <c r="G63" s="34">
        <v>0.6</v>
      </c>
      <c r="H63" s="35">
        <v>59.7</v>
      </c>
      <c r="I63" s="34" t="s">
        <v>172</v>
      </c>
    </row>
    <row r="64" spans="1:9" ht="15.75" thickBot="1" x14ac:dyDescent="0.3">
      <c r="A64" s="33">
        <v>18</v>
      </c>
      <c r="B64" s="34" t="s">
        <v>144</v>
      </c>
      <c r="C64" s="34">
        <v>35</v>
      </c>
      <c r="D64" s="34">
        <v>83</v>
      </c>
      <c r="E64" s="34">
        <v>48</v>
      </c>
      <c r="F64" s="34">
        <v>65</v>
      </c>
      <c r="G64" s="34">
        <v>0.7</v>
      </c>
      <c r="H64" s="35">
        <v>73.8</v>
      </c>
      <c r="I64" s="34" t="s">
        <v>171</v>
      </c>
    </row>
    <row r="65" spans="1:9" ht="15.75" thickBot="1" x14ac:dyDescent="0.3">
      <c r="A65" s="33">
        <v>19</v>
      </c>
      <c r="B65" s="34" t="s">
        <v>145</v>
      </c>
      <c r="C65" s="34">
        <v>28</v>
      </c>
      <c r="D65" s="34">
        <v>84</v>
      </c>
      <c r="E65" s="34">
        <v>56</v>
      </c>
      <c r="F65" s="34">
        <v>72</v>
      </c>
      <c r="G65" s="34">
        <v>0.8</v>
      </c>
      <c r="H65" s="35">
        <v>77.8</v>
      </c>
      <c r="I65" s="34" t="s">
        <v>171</v>
      </c>
    </row>
    <row r="66" spans="1:9" ht="15.75" thickBot="1" x14ac:dyDescent="0.3">
      <c r="A66" s="33">
        <v>20</v>
      </c>
      <c r="B66" s="34" t="s">
        <v>146</v>
      </c>
      <c r="C66" s="34">
        <v>17</v>
      </c>
      <c r="D66" s="34">
        <v>75</v>
      </c>
      <c r="E66" s="34">
        <v>58</v>
      </c>
      <c r="F66" s="34">
        <v>83</v>
      </c>
      <c r="G66" s="34">
        <v>0.7</v>
      </c>
      <c r="H66" s="35">
        <v>69.900000000000006</v>
      </c>
      <c r="I66" s="34" t="s">
        <v>171</v>
      </c>
    </row>
    <row r="67" spans="1:9" ht="15.75" thickBot="1" x14ac:dyDescent="0.3">
      <c r="A67" s="33">
        <v>21</v>
      </c>
      <c r="B67" s="34" t="s">
        <v>147</v>
      </c>
      <c r="C67" s="34">
        <v>28</v>
      </c>
      <c r="D67" s="34">
        <v>80</v>
      </c>
      <c r="E67" s="34">
        <v>52</v>
      </c>
      <c r="F67" s="34">
        <v>72</v>
      </c>
      <c r="G67" s="34">
        <v>0.7</v>
      </c>
      <c r="H67" s="35">
        <v>72.3</v>
      </c>
      <c r="I67" s="34" t="s">
        <v>171</v>
      </c>
    </row>
    <row r="68" spans="1:9" ht="15.75" thickBot="1" x14ac:dyDescent="0.3">
      <c r="A68" s="33">
        <v>22</v>
      </c>
      <c r="B68" s="34" t="s">
        <v>148</v>
      </c>
      <c r="C68" s="34">
        <v>20</v>
      </c>
      <c r="D68" s="34">
        <v>75</v>
      </c>
      <c r="E68" s="34">
        <v>55</v>
      </c>
      <c r="F68" s="34">
        <v>80</v>
      </c>
      <c r="G68" s="34">
        <v>0.7</v>
      </c>
      <c r="H68" s="35">
        <v>68.8</v>
      </c>
      <c r="I68" s="34" t="s">
        <v>171</v>
      </c>
    </row>
    <row r="69" spans="1:9" ht="15.75" thickBot="1" x14ac:dyDescent="0.3">
      <c r="A69" s="33">
        <v>23</v>
      </c>
      <c r="B69" s="34" t="s">
        <v>149</v>
      </c>
      <c r="C69" s="34">
        <v>16</v>
      </c>
      <c r="D69" s="34">
        <v>81</v>
      </c>
      <c r="E69" s="34">
        <v>65</v>
      </c>
      <c r="F69" s="34">
        <v>84</v>
      </c>
      <c r="G69" s="34">
        <v>0.7</v>
      </c>
      <c r="H69" s="35">
        <v>77.400000000000006</v>
      </c>
      <c r="I69" s="34" t="s">
        <v>171</v>
      </c>
    </row>
    <row r="70" spans="1:9" ht="15.75" thickBot="1" x14ac:dyDescent="0.3">
      <c r="A70" s="33">
        <v>24</v>
      </c>
      <c r="B70" s="34" t="s">
        <v>150</v>
      </c>
      <c r="C70" s="34">
        <v>25</v>
      </c>
      <c r="D70" s="34">
        <v>80</v>
      </c>
      <c r="E70" s="34">
        <v>55</v>
      </c>
      <c r="F70" s="34">
        <v>75</v>
      </c>
      <c r="G70" s="34">
        <v>0.7</v>
      </c>
      <c r="H70" s="35">
        <v>73.400000000000006</v>
      </c>
      <c r="I70" s="34" t="s">
        <v>171</v>
      </c>
    </row>
    <row r="71" spans="1:9" ht="15.75" thickBot="1" x14ac:dyDescent="0.3">
      <c r="A71" s="33">
        <v>25</v>
      </c>
      <c r="B71" s="34" t="s">
        <v>151</v>
      </c>
      <c r="C71" s="34">
        <v>33</v>
      </c>
      <c r="D71" s="34">
        <v>84</v>
      </c>
      <c r="E71" s="34">
        <v>51</v>
      </c>
      <c r="F71" s="34">
        <v>67</v>
      </c>
      <c r="G71" s="34">
        <v>0.8</v>
      </c>
      <c r="H71" s="35">
        <v>76.2</v>
      </c>
      <c r="I71" s="34" t="s">
        <v>171</v>
      </c>
    </row>
    <row r="72" spans="1:9" ht="15.75" thickBot="1" x14ac:dyDescent="0.3">
      <c r="A72" s="33">
        <v>26</v>
      </c>
      <c r="B72" s="34" t="s">
        <v>152</v>
      </c>
      <c r="C72" s="34">
        <v>24</v>
      </c>
      <c r="D72" s="34">
        <v>75</v>
      </c>
      <c r="E72" s="34">
        <v>51</v>
      </c>
      <c r="F72" s="34">
        <v>76</v>
      </c>
      <c r="G72" s="34">
        <v>0.7</v>
      </c>
      <c r="H72" s="35">
        <v>67.099999999999994</v>
      </c>
      <c r="I72" s="34" t="s">
        <v>171</v>
      </c>
    </row>
    <row r="73" spans="1:9" ht="15.75" thickBot="1" x14ac:dyDescent="0.3">
      <c r="A73" s="33">
        <v>27</v>
      </c>
      <c r="B73" s="34" t="s">
        <v>160</v>
      </c>
      <c r="C73" s="34">
        <v>16</v>
      </c>
      <c r="D73" s="34">
        <v>74</v>
      </c>
      <c r="E73" s="34">
        <v>58</v>
      </c>
      <c r="F73" s="34">
        <v>84</v>
      </c>
      <c r="G73" s="34">
        <v>0.7</v>
      </c>
      <c r="H73" s="35">
        <v>69.099999999999994</v>
      </c>
      <c r="I73" s="34" t="s">
        <v>171</v>
      </c>
    </row>
    <row r="74" spans="1:9" ht="15.75" thickBot="1" x14ac:dyDescent="0.3">
      <c r="A74" s="33">
        <v>28</v>
      </c>
      <c r="B74" s="34" t="s">
        <v>153</v>
      </c>
      <c r="C74" s="34">
        <v>24</v>
      </c>
      <c r="D74" s="34">
        <v>82</v>
      </c>
      <c r="E74" s="34">
        <v>58</v>
      </c>
      <c r="F74" s="34">
        <v>76</v>
      </c>
      <c r="G74" s="34">
        <v>0.8</v>
      </c>
      <c r="H74" s="35">
        <v>76.3</v>
      </c>
      <c r="I74" s="34" t="s">
        <v>171</v>
      </c>
    </row>
    <row r="75" spans="1:9" ht="15.75" thickBot="1" x14ac:dyDescent="0.3">
      <c r="A75" s="33">
        <v>29</v>
      </c>
      <c r="B75" s="34" t="s">
        <v>154</v>
      </c>
      <c r="C75" s="34">
        <v>29</v>
      </c>
      <c r="D75" s="34">
        <v>88</v>
      </c>
      <c r="E75" s="34">
        <v>59</v>
      </c>
      <c r="F75" s="34">
        <v>71</v>
      </c>
      <c r="G75" s="34">
        <v>0.8</v>
      </c>
      <c r="H75" s="35">
        <v>83.1</v>
      </c>
      <c r="I75" s="34" t="s">
        <v>171</v>
      </c>
    </row>
    <row r="76" spans="1:9" ht="15.75" thickBot="1" x14ac:dyDescent="0.3">
      <c r="A76" s="33">
        <v>30</v>
      </c>
      <c r="B76" s="34" t="s">
        <v>155</v>
      </c>
      <c r="C76" s="34">
        <v>26</v>
      </c>
      <c r="D76" s="34">
        <v>95</v>
      </c>
      <c r="E76" s="34">
        <v>69</v>
      </c>
      <c r="F76" s="34">
        <v>74</v>
      </c>
      <c r="G76" s="34">
        <v>0.9</v>
      </c>
      <c r="H76" s="35">
        <v>93.2</v>
      </c>
      <c r="I76" s="34" t="s">
        <v>171</v>
      </c>
    </row>
    <row r="77" spans="1:9" ht="15.75" thickBot="1" x14ac:dyDescent="0.3">
      <c r="A77" s="33">
        <v>31</v>
      </c>
      <c r="B77" s="34" t="s">
        <v>156</v>
      </c>
      <c r="C77" s="34">
        <v>32</v>
      </c>
      <c r="D77" s="34">
        <v>82</v>
      </c>
      <c r="E77" s="34">
        <v>50</v>
      </c>
      <c r="F77" s="34">
        <v>68</v>
      </c>
      <c r="G77" s="34">
        <v>0.7</v>
      </c>
      <c r="H77" s="35">
        <v>73.5</v>
      </c>
      <c r="I77" s="34" t="s">
        <v>171</v>
      </c>
    </row>
    <row r="78" spans="1:9" ht="15.75" thickBot="1" x14ac:dyDescent="0.3">
      <c r="A78" s="33">
        <v>32</v>
      </c>
      <c r="B78" s="34" t="s">
        <v>157</v>
      </c>
      <c r="C78" s="34">
        <v>17</v>
      </c>
      <c r="D78" s="34">
        <v>81</v>
      </c>
      <c r="E78" s="34">
        <v>64</v>
      </c>
      <c r="F78" s="34">
        <v>83</v>
      </c>
      <c r="G78" s="34">
        <v>0.8</v>
      </c>
      <c r="H78" s="35">
        <v>77.099999999999994</v>
      </c>
      <c r="I78" s="34" t="s">
        <v>171</v>
      </c>
    </row>
    <row r="79" spans="1:9" ht="15.75" thickBot="1" x14ac:dyDescent="0.3">
      <c r="A79" s="33">
        <v>33</v>
      </c>
      <c r="B79" s="34" t="s">
        <v>158</v>
      </c>
      <c r="C79" s="34">
        <v>26</v>
      </c>
      <c r="D79" s="34">
        <v>86</v>
      </c>
      <c r="E79" s="34">
        <v>60</v>
      </c>
      <c r="F79" s="34">
        <v>74</v>
      </c>
      <c r="G79" s="34">
        <v>0.8</v>
      </c>
      <c r="H79" s="35">
        <v>81.099999999999994</v>
      </c>
      <c r="I79" s="34" t="s">
        <v>171</v>
      </c>
    </row>
    <row r="80" spans="1:9" ht="15.75" thickBot="1" x14ac:dyDescent="0.3">
      <c r="A80" s="33">
        <v>34</v>
      </c>
      <c r="B80" s="34" t="s">
        <v>159</v>
      </c>
      <c r="C80" s="34">
        <v>36</v>
      </c>
      <c r="D80" s="34">
        <v>91</v>
      </c>
      <c r="E80" s="34">
        <v>55</v>
      </c>
      <c r="F80" s="34">
        <v>64</v>
      </c>
      <c r="G80" s="34">
        <v>0.9</v>
      </c>
      <c r="H80" s="35">
        <v>85.9</v>
      </c>
      <c r="I80" s="34" t="s">
        <v>171</v>
      </c>
    </row>
    <row r="81" spans="1:9" ht="15.75" thickBot="1" x14ac:dyDescent="0.3">
      <c r="A81" s="129" t="s">
        <v>192</v>
      </c>
      <c r="B81" s="130"/>
      <c r="C81" s="130"/>
      <c r="D81" s="130"/>
      <c r="E81" s="130"/>
      <c r="F81" s="131"/>
      <c r="G81" s="36">
        <v>25.7</v>
      </c>
      <c r="H81" s="37">
        <v>2571.5</v>
      </c>
      <c r="I81" s="132" t="s">
        <v>171</v>
      </c>
    </row>
    <row r="82" spans="1:9" ht="15.75" thickBot="1" x14ac:dyDescent="0.3">
      <c r="A82" s="129" t="s">
        <v>189</v>
      </c>
      <c r="B82" s="130"/>
      <c r="C82" s="130"/>
      <c r="D82" s="130"/>
      <c r="E82" s="130"/>
      <c r="F82" s="131"/>
      <c r="G82" s="36">
        <v>0.8</v>
      </c>
      <c r="H82" s="37">
        <v>75.599999999999994</v>
      </c>
      <c r="I82" s="133"/>
    </row>
    <row r="85" spans="1:9" ht="15.75" thickBot="1" x14ac:dyDescent="0.3">
      <c r="A85" s="38" t="s">
        <v>202</v>
      </c>
    </row>
    <row r="86" spans="1:9" ht="15.75" thickBot="1" x14ac:dyDescent="0.3">
      <c r="A86" s="139" t="s">
        <v>2</v>
      </c>
      <c r="B86" s="139" t="s">
        <v>3</v>
      </c>
      <c r="C86" s="141" t="s">
        <v>4</v>
      </c>
      <c r="D86" s="142"/>
      <c r="E86" s="143" t="s">
        <v>198</v>
      </c>
      <c r="F86" s="28" t="s">
        <v>193</v>
      </c>
      <c r="G86" s="28" t="s">
        <v>190</v>
      </c>
      <c r="H86" s="29" t="s">
        <v>191</v>
      </c>
      <c r="I86" s="139" t="s">
        <v>168</v>
      </c>
    </row>
    <row r="87" spans="1:9" ht="27" thickBot="1" x14ac:dyDescent="0.3">
      <c r="A87" s="140"/>
      <c r="B87" s="140"/>
      <c r="C87" s="30" t="s">
        <v>176</v>
      </c>
      <c r="D87" s="30" t="s">
        <v>177</v>
      </c>
      <c r="E87" s="144"/>
      <c r="F87" s="31" t="s">
        <v>194</v>
      </c>
      <c r="G87" s="30" t="s">
        <v>199</v>
      </c>
      <c r="H87" s="32" t="s">
        <v>200</v>
      </c>
      <c r="I87" s="140"/>
    </row>
    <row r="88" spans="1:9" ht="15.75" thickBot="1" x14ac:dyDescent="0.3">
      <c r="A88" s="33">
        <v>1</v>
      </c>
      <c r="B88" s="34" t="s">
        <v>52</v>
      </c>
      <c r="C88" s="34">
        <v>18</v>
      </c>
      <c r="D88" s="34">
        <v>85</v>
      </c>
      <c r="E88" s="34">
        <v>67</v>
      </c>
      <c r="F88" s="34">
        <v>82</v>
      </c>
      <c r="G88" s="34">
        <v>0.8</v>
      </c>
      <c r="H88" s="35">
        <v>81.7</v>
      </c>
      <c r="I88" s="34" t="s">
        <v>171</v>
      </c>
    </row>
    <row r="89" spans="1:9" ht="15.75" thickBot="1" x14ac:dyDescent="0.3">
      <c r="A89" s="33">
        <v>2</v>
      </c>
      <c r="B89" s="34" t="s">
        <v>53</v>
      </c>
      <c r="C89" s="34">
        <v>31</v>
      </c>
      <c r="D89" s="34">
        <v>84</v>
      </c>
      <c r="E89" s="34">
        <v>53</v>
      </c>
      <c r="F89" s="34">
        <v>69</v>
      </c>
      <c r="G89" s="34">
        <v>0.8</v>
      </c>
      <c r="H89" s="35">
        <v>76.8</v>
      </c>
      <c r="I89" s="34" t="s">
        <v>171</v>
      </c>
    </row>
    <row r="90" spans="1:9" ht="15.75" thickBot="1" x14ac:dyDescent="0.3">
      <c r="A90" s="33">
        <v>3</v>
      </c>
      <c r="B90" s="34" t="s">
        <v>54</v>
      </c>
      <c r="C90" s="34">
        <v>24</v>
      </c>
      <c r="D90" s="34">
        <v>82</v>
      </c>
      <c r="E90" s="34">
        <v>58</v>
      </c>
      <c r="F90" s="34">
        <v>76</v>
      </c>
      <c r="G90" s="34">
        <v>0.8</v>
      </c>
      <c r="H90" s="35">
        <v>76.5</v>
      </c>
      <c r="I90" s="34" t="s">
        <v>171</v>
      </c>
    </row>
    <row r="91" spans="1:9" ht="15.75" thickBot="1" x14ac:dyDescent="0.3">
      <c r="A91" s="33">
        <v>4</v>
      </c>
      <c r="B91" s="34" t="s">
        <v>55</v>
      </c>
      <c r="C91" s="34">
        <v>20</v>
      </c>
      <c r="D91" s="34">
        <v>72</v>
      </c>
      <c r="E91" s="34">
        <v>52</v>
      </c>
      <c r="F91" s="34">
        <v>80</v>
      </c>
      <c r="G91" s="34">
        <v>0.7</v>
      </c>
      <c r="H91" s="35">
        <v>65</v>
      </c>
      <c r="I91" s="34" t="s">
        <v>171</v>
      </c>
    </row>
    <row r="92" spans="1:9" ht="15.75" thickBot="1" x14ac:dyDescent="0.3">
      <c r="A92" s="33">
        <v>5</v>
      </c>
      <c r="B92" s="34" t="s">
        <v>56</v>
      </c>
      <c r="C92" s="34">
        <v>40</v>
      </c>
      <c r="D92" s="34">
        <v>94</v>
      </c>
      <c r="E92" s="34">
        <v>54</v>
      </c>
      <c r="F92" s="34">
        <v>60</v>
      </c>
      <c r="G92" s="34">
        <v>0.9</v>
      </c>
      <c r="H92" s="35">
        <v>90</v>
      </c>
      <c r="I92" s="34" t="s">
        <v>171</v>
      </c>
    </row>
    <row r="93" spans="1:9" ht="15.75" thickBot="1" x14ac:dyDescent="0.3">
      <c r="A93" s="33">
        <v>6</v>
      </c>
      <c r="B93" s="34" t="s">
        <v>57</v>
      </c>
      <c r="C93" s="34">
        <v>54</v>
      </c>
      <c r="D93" s="34">
        <v>91</v>
      </c>
      <c r="E93" s="34">
        <v>37</v>
      </c>
      <c r="F93" s="34">
        <v>46</v>
      </c>
      <c r="G93" s="34">
        <v>0.8</v>
      </c>
      <c r="H93" s="35">
        <v>80.400000000000006</v>
      </c>
      <c r="I93" s="34" t="s">
        <v>171</v>
      </c>
    </row>
    <row r="94" spans="1:9" ht="15.75" thickBot="1" x14ac:dyDescent="0.3">
      <c r="A94" s="33">
        <v>7</v>
      </c>
      <c r="B94" s="34" t="s">
        <v>58</v>
      </c>
      <c r="C94" s="34">
        <v>36</v>
      </c>
      <c r="D94" s="34">
        <v>75</v>
      </c>
      <c r="E94" s="34">
        <v>39</v>
      </c>
      <c r="F94" s="34">
        <v>64</v>
      </c>
      <c r="G94" s="34">
        <v>0.6</v>
      </c>
      <c r="H94" s="35">
        <v>60.9</v>
      </c>
      <c r="I94" s="34" t="s">
        <v>172</v>
      </c>
    </row>
    <row r="95" spans="1:9" ht="15.75" thickBot="1" x14ac:dyDescent="0.3">
      <c r="A95" s="33">
        <v>8</v>
      </c>
      <c r="B95" s="34" t="s">
        <v>56</v>
      </c>
      <c r="C95" s="34">
        <v>33</v>
      </c>
      <c r="D95" s="34">
        <v>72</v>
      </c>
      <c r="E95" s="34">
        <v>39</v>
      </c>
      <c r="F95" s="34">
        <v>67</v>
      </c>
      <c r="G95" s="34">
        <v>0.6</v>
      </c>
      <c r="H95" s="35">
        <v>58.2</v>
      </c>
      <c r="I95" s="34" t="s">
        <v>172</v>
      </c>
    </row>
    <row r="96" spans="1:9" ht="15.75" thickBot="1" x14ac:dyDescent="0.3">
      <c r="A96" s="33">
        <v>9</v>
      </c>
      <c r="B96" s="34" t="s">
        <v>59</v>
      </c>
      <c r="C96" s="34">
        <v>30</v>
      </c>
      <c r="D96" s="34">
        <v>84</v>
      </c>
      <c r="E96" s="34">
        <v>54</v>
      </c>
      <c r="F96" s="34">
        <v>70</v>
      </c>
      <c r="G96" s="34">
        <v>0.8</v>
      </c>
      <c r="H96" s="35">
        <v>77.099999999999994</v>
      </c>
      <c r="I96" s="34" t="s">
        <v>171</v>
      </c>
    </row>
    <row r="97" spans="1:9" ht="15.75" thickBot="1" x14ac:dyDescent="0.3">
      <c r="A97" s="33">
        <v>10</v>
      </c>
      <c r="B97" s="34" t="s">
        <v>60</v>
      </c>
      <c r="C97" s="34">
        <v>25</v>
      </c>
      <c r="D97" s="34">
        <v>81</v>
      </c>
      <c r="E97" s="34">
        <v>56</v>
      </c>
      <c r="F97" s="34">
        <v>75</v>
      </c>
      <c r="G97" s="34">
        <v>0.7</v>
      </c>
      <c r="H97" s="35">
        <v>74.599999999999994</v>
      </c>
      <c r="I97" s="34" t="s">
        <v>171</v>
      </c>
    </row>
    <row r="98" spans="1:9" ht="15.75" thickBot="1" x14ac:dyDescent="0.3">
      <c r="A98" s="33">
        <v>11</v>
      </c>
      <c r="B98" s="34" t="s">
        <v>61</v>
      </c>
      <c r="C98" s="34">
        <v>27</v>
      </c>
      <c r="D98" s="34">
        <v>83</v>
      </c>
      <c r="E98" s="34">
        <v>56</v>
      </c>
      <c r="F98" s="34">
        <v>73</v>
      </c>
      <c r="G98" s="34">
        <v>0.8</v>
      </c>
      <c r="H98" s="35">
        <v>76.7</v>
      </c>
      <c r="I98" s="34" t="s">
        <v>171</v>
      </c>
    </row>
    <row r="99" spans="1:9" ht="15.75" thickBot="1" x14ac:dyDescent="0.3">
      <c r="A99" s="33">
        <v>12</v>
      </c>
      <c r="B99" s="34" t="s">
        <v>62</v>
      </c>
      <c r="C99" s="34">
        <v>34</v>
      </c>
      <c r="D99" s="34">
        <v>86</v>
      </c>
      <c r="E99" s="34">
        <v>52</v>
      </c>
      <c r="F99" s="34">
        <v>66</v>
      </c>
      <c r="G99" s="34">
        <v>0.8</v>
      </c>
      <c r="H99" s="35">
        <v>78.8</v>
      </c>
      <c r="I99" s="34" t="s">
        <v>171</v>
      </c>
    </row>
    <row r="100" spans="1:9" ht="15.75" thickBot="1" x14ac:dyDescent="0.3">
      <c r="A100" s="33">
        <v>13</v>
      </c>
      <c r="B100" s="34" t="s">
        <v>63</v>
      </c>
      <c r="C100" s="34">
        <v>28</v>
      </c>
      <c r="D100" s="34">
        <v>80</v>
      </c>
      <c r="E100" s="34">
        <v>52</v>
      </c>
      <c r="F100" s="34">
        <v>72</v>
      </c>
      <c r="G100" s="34">
        <v>0.7</v>
      </c>
      <c r="H100" s="35">
        <v>72.3</v>
      </c>
      <c r="I100" s="34" t="s">
        <v>171</v>
      </c>
    </row>
    <row r="101" spans="1:9" ht="15.75" thickBot="1" x14ac:dyDescent="0.3">
      <c r="A101" s="33">
        <v>14</v>
      </c>
      <c r="B101" s="34" t="s">
        <v>64</v>
      </c>
      <c r="C101" s="34">
        <v>31</v>
      </c>
      <c r="D101" s="34">
        <v>85</v>
      </c>
      <c r="E101" s="34">
        <v>54</v>
      </c>
      <c r="F101" s="34">
        <v>69</v>
      </c>
      <c r="G101" s="34">
        <v>0.8</v>
      </c>
      <c r="H101" s="35">
        <v>78.3</v>
      </c>
      <c r="I101" s="34" t="s">
        <v>171</v>
      </c>
    </row>
    <row r="102" spans="1:9" ht="15.75" thickBot="1" x14ac:dyDescent="0.3">
      <c r="A102" s="33">
        <v>15</v>
      </c>
      <c r="B102" s="34" t="s">
        <v>65</v>
      </c>
      <c r="C102" s="34">
        <v>44</v>
      </c>
      <c r="D102" s="34">
        <v>83</v>
      </c>
      <c r="E102" s="34">
        <v>39</v>
      </c>
      <c r="F102" s="34">
        <v>56</v>
      </c>
      <c r="G102" s="34">
        <v>0.7</v>
      </c>
      <c r="H102" s="35">
        <v>69.599999999999994</v>
      </c>
      <c r="I102" s="34" t="s">
        <v>171</v>
      </c>
    </row>
    <row r="103" spans="1:9" ht="15.75" thickBot="1" x14ac:dyDescent="0.3">
      <c r="A103" s="33">
        <v>16</v>
      </c>
      <c r="B103" s="34" t="s">
        <v>65</v>
      </c>
      <c r="C103" s="34">
        <v>47</v>
      </c>
      <c r="D103" s="34">
        <v>88</v>
      </c>
      <c r="E103" s="34">
        <v>41</v>
      </c>
      <c r="F103" s="34">
        <v>53</v>
      </c>
      <c r="G103" s="34">
        <v>0.8</v>
      </c>
      <c r="H103" s="35">
        <v>77.400000000000006</v>
      </c>
      <c r="I103" s="34" t="s">
        <v>171</v>
      </c>
    </row>
    <row r="104" spans="1:9" ht="15.75" thickBot="1" x14ac:dyDescent="0.3">
      <c r="A104" s="33">
        <v>17</v>
      </c>
      <c r="B104" s="34" t="s">
        <v>66</v>
      </c>
      <c r="C104" s="34">
        <v>43</v>
      </c>
      <c r="D104" s="34">
        <v>85</v>
      </c>
      <c r="E104" s="34">
        <v>42</v>
      </c>
      <c r="F104" s="34">
        <v>57</v>
      </c>
      <c r="G104" s="34">
        <v>0.7</v>
      </c>
      <c r="H104" s="35">
        <v>73.7</v>
      </c>
      <c r="I104" s="34" t="s">
        <v>171</v>
      </c>
    </row>
    <row r="105" spans="1:9" ht="15.75" thickBot="1" x14ac:dyDescent="0.3">
      <c r="A105" s="33">
        <v>18</v>
      </c>
      <c r="B105" s="34" t="s">
        <v>67</v>
      </c>
      <c r="C105" s="34">
        <v>35</v>
      </c>
      <c r="D105" s="34">
        <v>83</v>
      </c>
      <c r="E105" s="34">
        <v>48</v>
      </c>
      <c r="F105" s="34">
        <v>65</v>
      </c>
      <c r="G105" s="34">
        <v>0.7</v>
      </c>
      <c r="H105" s="35">
        <v>73.8</v>
      </c>
      <c r="I105" s="34" t="s">
        <v>171</v>
      </c>
    </row>
    <row r="106" spans="1:9" ht="15.75" thickBot="1" x14ac:dyDescent="0.3">
      <c r="A106" s="33">
        <v>19</v>
      </c>
      <c r="B106" s="34" t="s">
        <v>68</v>
      </c>
      <c r="C106" s="34">
        <v>24</v>
      </c>
      <c r="D106" s="34">
        <v>81</v>
      </c>
      <c r="E106" s="34">
        <v>57</v>
      </c>
      <c r="F106" s="34">
        <v>76</v>
      </c>
      <c r="G106" s="34">
        <v>0.8</v>
      </c>
      <c r="H106" s="35">
        <v>75</v>
      </c>
      <c r="I106" s="34" t="s">
        <v>171</v>
      </c>
    </row>
    <row r="107" spans="1:9" ht="15.75" thickBot="1" x14ac:dyDescent="0.3">
      <c r="A107" s="33">
        <v>20</v>
      </c>
      <c r="B107" s="34" t="s">
        <v>69</v>
      </c>
      <c r="C107" s="34">
        <v>26</v>
      </c>
      <c r="D107" s="34">
        <v>76</v>
      </c>
      <c r="E107" s="34">
        <v>50</v>
      </c>
      <c r="F107" s="34">
        <v>74</v>
      </c>
      <c r="G107" s="34">
        <v>0.7</v>
      </c>
      <c r="H107" s="35">
        <v>67.599999999999994</v>
      </c>
      <c r="I107" s="34" t="s">
        <v>171</v>
      </c>
    </row>
    <row r="108" spans="1:9" ht="15.75" thickBot="1" x14ac:dyDescent="0.3">
      <c r="A108" s="33">
        <v>21</v>
      </c>
      <c r="B108" s="34" t="s">
        <v>70</v>
      </c>
      <c r="C108" s="34">
        <v>33</v>
      </c>
      <c r="D108" s="34">
        <v>74</v>
      </c>
      <c r="E108" s="34">
        <v>41</v>
      </c>
      <c r="F108" s="34">
        <v>67</v>
      </c>
      <c r="G108" s="34">
        <v>0.6</v>
      </c>
      <c r="H108" s="35">
        <v>61.2</v>
      </c>
      <c r="I108" s="34" t="s">
        <v>172</v>
      </c>
    </row>
    <row r="109" spans="1:9" ht="15.75" thickBot="1" x14ac:dyDescent="0.3">
      <c r="A109" s="33">
        <v>22</v>
      </c>
      <c r="B109" s="34" t="s">
        <v>71</v>
      </c>
      <c r="C109" s="34">
        <v>38</v>
      </c>
      <c r="D109" s="34">
        <v>74</v>
      </c>
      <c r="E109" s="34">
        <v>36</v>
      </c>
      <c r="F109" s="34">
        <v>62</v>
      </c>
      <c r="G109" s="34">
        <v>0.6</v>
      </c>
      <c r="H109" s="35">
        <v>58.1</v>
      </c>
      <c r="I109" s="34" t="s">
        <v>172</v>
      </c>
    </row>
    <row r="110" spans="1:9" ht="15.75" thickBot="1" x14ac:dyDescent="0.3">
      <c r="A110" s="33">
        <v>23</v>
      </c>
      <c r="B110" s="34" t="s">
        <v>72</v>
      </c>
      <c r="C110" s="34">
        <v>37</v>
      </c>
      <c r="D110" s="34">
        <v>77</v>
      </c>
      <c r="E110" s="34">
        <v>40</v>
      </c>
      <c r="F110" s="34">
        <v>63</v>
      </c>
      <c r="G110" s="34">
        <v>0.6</v>
      </c>
      <c r="H110" s="35">
        <v>63.5</v>
      </c>
      <c r="I110" s="34" t="s">
        <v>172</v>
      </c>
    </row>
    <row r="111" spans="1:9" ht="15.75" thickBot="1" x14ac:dyDescent="0.3">
      <c r="A111" s="33">
        <v>24</v>
      </c>
      <c r="B111" s="34" t="s">
        <v>73</v>
      </c>
      <c r="C111" s="34">
        <v>32</v>
      </c>
      <c r="D111" s="34">
        <v>75</v>
      </c>
      <c r="E111" s="34">
        <v>43</v>
      </c>
      <c r="F111" s="34">
        <v>68</v>
      </c>
      <c r="G111" s="34">
        <v>0.6</v>
      </c>
      <c r="H111" s="35">
        <v>63.2</v>
      </c>
      <c r="I111" s="34" t="s">
        <v>172</v>
      </c>
    </row>
    <row r="112" spans="1:9" ht="15.75" thickBot="1" x14ac:dyDescent="0.3">
      <c r="A112" s="33">
        <v>25</v>
      </c>
      <c r="B112" s="34" t="s">
        <v>74</v>
      </c>
      <c r="C112" s="34">
        <v>16</v>
      </c>
      <c r="D112" s="34">
        <v>78</v>
      </c>
      <c r="E112" s="34">
        <v>62</v>
      </c>
      <c r="F112" s="34">
        <v>84</v>
      </c>
      <c r="G112" s="34">
        <v>0.7</v>
      </c>
      <c r="H112" s="35">
        <v>73.8</v>
      </c>
      <c r="I112" s="34" t="s">
        <v>171</v>
      </c>
    </row>
    <row r="113" spans="1:9" ht="15.75" thickBot="1" x14ac:dyDescent="0.3">
      <c r="A113" s="33">
        <v>26</v>
      </c>
      <c r="B113" s="34" t="s">
        <v>75</v>
      </c>
      <c r="C113" s="34">
        <v>29</v>
      </c>
      <c r="D113" s="34">
        <v>89</v>
      </c>
      <c r="E113" s="34">
        <v>60</v>
      </c>
      <c r="F113" s="34">
        <v>71</v>
      </c>
      <c r="G113" s="34">
        <v>0.8</v>
      </c>
      <c r="H113" s="35">
        <v>84.5</v>
      </c>
      <c r="I113" s="34" t="s">
        <v>171</v>
      </c>
    </row>
    <row r="114" spans="1:9" ht="15.75" thickBot="1" x14ac:dyDescent="0.3">
      <c r="A114" s="33">
        <v>27</v>
      </c>
      <c r="B114" s="34" t="s">
        <v>76</v>
      </c>
      <c r="C114" s="34">
        <v>27</v>
      </c>
      <c r="D114" s="34">
        <v>82</v>
      </c>
      <c r="E114" s="34">
        <v>55</v>
      </c>
      <c r="F114" s="34">
        <v>73</v>
      </c>
      <c r="G114" s="34">
        <v>0.8</v>
      </c>
      <c r="H114" s="35">
        <v>75.3</v>
      </c>
      <c r="I114" s="34" t="s">
        <v>171</v>
      </c>
    </row>
    <row r="115" spans="1:9" ht="15.75" thickBot="1" x14ac:dyDescent="0.3">
      <c r="A115" s="33">
        <v>28</v>
      </c>
      <c r="B115" s="34" t="s">
        <v>161</v>
      </c>
      <c r="C115" s="34">
        <v>42</v>
      </c>
      <c r="D115" s="34">
        <v>87</v>
      </c>
      <c r="E115" s="34">
        <v>45</v>
      </c>
      <c r="F115" s="34">
        <v>58</v>
      </c>
      <c r="G115" s="34">
        <v>0.8</v>
      </c>
      <c r="H115" s="35">
        <v>77.599999999999994</v>
      </c>
      <c r="I115" s="34" t="s">
        <v>171</v>
      </c>
    </row>
    <row r="116" spans="1:9" ht="15.75" thickBot="1" x14ac:dyDescent="0.3">
      <c r="A116" s="33">
        <v>29</v>
      </c>
      <c r="B116" s="34" t="s">
        <v>77</v>
      </c>
      <c r="C116" s="34">
        <v>37</v>
      </c>
      <c r="D116" s="34">
        <v>83</v>
      </c>
      <c r="E116" s="34">
        <v>46</v>
      </c>
      <c r="F116" s="34">
        <v>63</v>
      </c>
      <c r="G116" s="34">
        <v>0.7</v>
      </c>
      <c r="H116" s="35">
        <v>73</v>
      </c>
      <c r="I116" s="34" t="s">
        <v>171</v>
      </c>
    </row>
    <row r="117" spans="1:9" ht="15.75" thickBot="1" x14ac:dyDescent="0.3">
      <c r="A117" s="33">
        <v>30</v>
      </c>
      <c r="B117" s="34" t="s">
        <v>78</v>
      </c>
      <c r="C117" s="34">
        <v>15</v>
      </c>
      <c r="D117" s="34">
        <v>84</v>
      </c>
      <c r="E117" s="34">
        <v>69</v>
      </c>
      <c r="F117" s="34">
        <v>85</v>
      </c>
      <c r="G117" s="34">
        <v>0.8</v>
      </c>
      <c r="H117" s="35">
        <v>81.2</v>
      </c>
      <c r="I117" s="34" t="s">
        <v>171</v>
      </c>
    </row>
    <row r="118" spans="1:9" ht="15.75" thickBot="1" x14ac:dyDescent="0.3">
      <c r="A118" s="33">
        <v>31</v>
      </c>
      <c r="B118" s="34" t="s">
        <v>79</v>
      </c>
      <c r="C118" s="34">
        <v>27</v>
      </c>
      <c r="D118" s="34">
        <v>92</v>
      </c>
      <c r="E118" s="34">
        <v>65</v>
      </c>
      <c r="F118" s="34">
        <v>73</v>
      </c>
      <c r="G118" s="34">
        <v>0.9</v>
      </c>
      <c r="H118" s="35">
        <v>89</v>
      </c>
      <c r="I118" s="34" t="s">
        <v>171</v>
      </c>
    </row>
    <row r="119" spans="1:9" ht="15.75" thickBot="1" x14ac:dyDescent="0.3">
      <c r="A119" s="33">
        <v>32</v>
      </c>
      <c r="B119" s="34" t="s">
        <v>80</v>
      </c>
      <c r="C119" s="34">
        <v>38</v>
      </c>
      <c r="D119" s="34">
        <v>84</v>
      </c>
      <c r="E119" s="34">
        <v>46</v>
      </c>
      <c r="F119" s="34">
        <v>62</v>
      </c>
      <c r="G119" s="34">
        <v>0.7</v>
      </c>
      <c r="H119" s="35">
        <v>74.2</v>
      </c>
      <c r="I119" s="34" t="s">
        <v>171</v>
      </c>
    </row>
    <row r="120" spans="1:9" ht="15.75" thickBot="1" x14ac:dyDescent="0.3">
      <c r="A120" s="33">
        <v>33</v>
      </c>
      <c r="B120" s="34" t="s">
        <v>81</v>
      </c>
      <c r="C120" s="34">
        <v>29</v>
      </c>
      <c r="D120" s="34">
        <v>86</v>
      </c>
      <c r="E120" s="34">
        <v>57</v>
      </c>
      <c r="F120" s="34">
        <v>71</v>
      </c>
      <c r="G120" s="34">
        <v>0.8</v>
      </c>
      <c r="H120" s="35">
        <v>80.3</v>
      </c>
      <c r="I120" s="34" t="s">
        <v>171</v>
      </c>
    </row>
    <row r="121" spans="1:9" ht="15.75" thickBot="1" x14ac:dyDescent="0.3">
      <c r="A121" s="33">
        <v>34</v>
      </c>
      <c r="B121" s="34" t="s">
        <v>82</v>
      </c>
      <c r="C121" s="34">
        <v>24</v>
      </c>
      <c r="D121" s="34">
        <v>90</v>
      </c>
      <c r="E121" s="34">
        <v>66</v>
      </c>
      <c r="F121" s="34">
        <v>76</v>
      </c>
      <c r="G121" s="34">
        <v>0.9</v>
      </c>
      <c r="H121" s="35">
        <v>86.8</v>
      </c>
      <c r="I121" s="34" t="s">
        <v>171</v>
      </c>
    </row>
    <row r="122" spans="1:9" ht="15.75" thickBot="1" x14ac:dyDescent="0.3">
      <c r="A122" s="129" t="s">
        <v>192</v>
      </c>
      <c r="B122" s="130"/>
      <c r="C122" s="130"/>
      <c r="D122" s="130"/>
      <c r="E122" s="130"/>
      <c r="F122" s="131"/>
      <c r="G122" s="36">
        <v>25.3</v>
      </c>
      <c r="H122" s="37">
        <v>2526.1</v>
      </c>
      <c r="I122" s="132" t="s">
        <v>171</v>
      </c>
    </row>
    <row r="123" spans="1:9" ht="15.75" thickBot="1" x14ac:dyDescent="0.3">
      <c r="A123" s="129" t="s">
        <v>189</v>
      </c>
      <c r="B123" s="130"/>
      <c r="C123" s="130"/>
      <c r="D123" s="130"/>
      <c r="E123" s="130"/>
      <c r="F123" s="131"/>
      <c r="G123" s="36">
        <v>0.7</v>
      </c>
      <c r="H123" s="37">
        <v>74.3</v>
      </c>
      <c r="I123" s="133"/>
    </row>
  </sheetData>
  <mergeCells count="37">
    <mergeCell ref="A1:S1"/>
    <mergeCell ref="A4:A5"/>
    <mergeCell ref="B4:B5"/>
    <mergeCell ref="C4:D4"/>
    <mergeCell ref="E4:E5"/>
    <mergeCell ref="I4:I5"/>
    <mergeCell ref="E86:E87"/>
    <mergeCell ref="I86:I87"/>
    <mergeCell ref="A40:F40"/>
    <mergeCell ref="I40:I41"/>
    <mergeCell ref="A41:F41"/>
    <mergeCell ref="A45:A46"/>
    <mergeCell ref="B45:B46"/>
    <mergeCell ref="C45:D45"/>
    <mergeCell ref="E45:E46"/>
    <mergeCell ref="I45:I46"/>
    <mergeCell ref="A122:F122"/>
    <mergeCell ref="I122:I123"/>
    <mergeCell ref="A123:F123"/>
    <mergeCell ref="L5:S5"/>
    <mergeCell ref="M6:M7"/>
    <mergeCell ref="N6:P6"/>
    <mergeCell ref="Q6:S6"/>
    <mergeCell ref="L8:L10"/>
    <mergeCell ref="L11:S11"/>
    <mergeCell ref="L12:S12"/>
    <mergeCell ref="A81:F81"/>
    <mergeCell ref="I81:I82"/>
    <mergeCell ref="A82:F82"/>
    <mergeCell ref="A86:A87"/>
    <mergeCell ref="B86:B87"/>
    <mergeCell ref="C86:D86"/>
    <mergeCell ref="L15:Q15"/>
    <mergeCell ref="L16:M16"/>
    <mergeCell ref="L17:L20"/>
    <mergeCell ref="L23:Q23"/>
    <mergeCell ref="L24:Q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52C83-20F7-416A-A4A0-9B5E17AD06C6}">
  <dimension ref="A1:S56"/>
  <sheetViews>
    <sheetView topLeftCell="A25" workbookViewId="0">
      <selection activeCell="Q41" sqref="Q41"/>
    </sheetView>
  </sheetViews>
  <sheetFormatPr defaultRowHeight="15" x14ac:dyDescent="0.25"/>
  <cols>
    <col min="6" max="6" width="14.140625" customWidth="1"/>
    <col min="7" max="7" width="17.85546875" customWidth="1"/>
    <col min="11" max="11" width="9.140625" customWidth="1"/>
    <col min="12" max="12" width="2.42578125" customWidth="1"/>
    <col min="13" max="13" width="10.7109375" customWidth="1"/>
    <col min="14" max="14" width="0.140625" customWidth="1"/>
    <col min="17" max="17" width="13.85546875" customWidth="1"/>
    <col min="18" max="18" width="16.85546875" customWidth="1"/>
  </cols>
  <sheetData>
    <row r="1" spans="1:19" ht="18.75" x14ac:dyDescent="0.25">
      <c r="A1" s="117" t="s">
        <v>235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</row>
    <row r="3" spans="1:19" ht="15.75" thickBot="1" x14ac:dyDescent="0.3">
      <c r="A3" s="50" t="s">
        <v>236</v>
      </c>
      <c r="J3" s="50" t="s">
        <v>246</v>
      </c>
    </row>
    <row r="4" spans="1:19" ht="19.5" thickBot="1" x14ac:dyDescent="0.3">
      <c r="A4" s="115" t="s">
        <v>2</v>
      </c>
      <c r="B4" s="108" t="s">
        <v>237</v>
      </c>
      <c r="C4" s="110"/>
      <c r="D4" s="115" t="s">
        <v>189</v>
      </c>
      <c r="F4" s="54" t="s">
        <v>240</v>
      </c>
      <c r="G4" s="55"/>
      <c r="J4" s="50" t="s">
        <v>247</v>
      </c>
      <c r="Q4" s="50" t="s">
        <v>249</v>
      </c>
    </row>
    <row r="5" spans="1:19" ht="26.25" thickBot="1" x14ac:dyDescent="0.3">
      <c r="A5" s="116"/>
      <c r="B5" s="51" t="s">
        <v>238</v>
      </c>
      <c r="C5" s="51" t="s">
        <v>239</v>
      </c>
      <c r="D5" s="116"/>
      <c r="F5" s="56" t="s">
        <v>241</v>
      </c>
      <c r="G5" s="55"/>
      <c r="J5" s="115" t="s">
        <v>2</v>
      </c>
      <c r="K5" s="108" t="s">
        <v>248</v>
      </c>
      <c r="L5" s="109"/>
      <c r="M5" s="109"/>
      <c r="N5" s="110"/>
      <c r="O5" s="115" t="s">
        <v>189</v>
      </c>
      <c r="Q5" s="59" t="s">
        <v>251</v>
      </c>
      <c r="R5" s="60"/>
    </row>
    <row r="6" spans="1:19" ht="19.5" thickBot="1" x14ac:dyDescent="0.3">
      <c r="A6" s="52">
        <v>1</v>
      </c>
      <c r="B6" s="53">
        <v>4</v>
      </c>
      <c r="C6" s="53">
        <v>4</v>
      </c>
      <c r="D6" s="53">
        <v>4</v>
      </c>
      <c r="F6" s="56" t="s">
        <v>241</v>
      </c>
      <c r="G6" s="55"/>
      <c r="J6" s="116"/>
      <c r="K6" s="108" t="s">
        <v>238</v>
      </c>
      <c r="L6" s="110"/>
      <c r="M6" s="108" t="s">
        <v>239</v>
      </c>
      <c r="N6" s="110"/>
      <c r="O6" s="116"/>
      <c r="Q6" s="59" t="s">
        <v>250</v>
      </c>
      <c r="R6" s="60"/>
    </row>
    <row r="7" spans="1:19" ht="19.5" thickBot="1" x14ac:dyDescent="0.3">
      <c r="A7" s="52">
        <v>2</v>
      </c>
      <c r="B7" s="53">
        <v>3</v>
      </c>
      <c r="C7" s="53">
        <v>3</v>
      </c>
      <c r="D7" s="53">
        <v>3</v>
      </c>
      <c r="F7" s="56" t="s">
        <v>241</v>
      </c>
      <c r="G7" s="55"/>
      <c r="J7" s="52">
        <v>1</v>
      </c>
      <c r="K7" s="113">
        <v>4</v>
      </c>
      <c r="L7" s="114"/>
      <c r="M7" s="113">
        <v>4</v>
      </c>
      <c r="N7" s="114"/>
      <c r="O7" s="53">
        <v>4</v>
      </c>
      <c r="Q7" s="59" t="s">
        <v>250</v>
      </c>
      <c r="R7" s="60"/>
    </row>
    <row r="8" spans="1:19" ht="15.75" thickBot="1" x14ac:dyDescent="0.3">
      <c r="A8" s="52">
        <v>3</v>
      </c>
      <c r="B8" s="53">
        <v>4</v>
      </c>
      <c r="C8" s="53">
        <v>4</v>
      </c>
      <c r="D8" s="53">
        <v>4</v>
      </c>
      <c r="J8" s="52">
        <v>2</v>
      </c>
      <c r="K8" s="113">
        <v>3</v>
      </c>
      <c r="L8" s="114"/>
      <c r="M8" s="113">
        <v>3</v>
      </c>
      <c r="N8" s="114"/>
      <c r="O8" s="53">
        <v>3</v>
      </c>
      <c r="Q8" s="59" t="s">
        <v>250</v>
      </c>
      <c r="R8" s="60"/>
    </row>
    <row r="9" spans="1:19" ht="15.75" thickBot="1" x14ac:dyDescent="0.3">
      <c r="A9" s="52">
        <v>4</v>
      </c>
      <c r="B9" s="53">
        <v>4</v>
      </c>
      <c r="C9" s="53">
        <v>3</v>
      </c>
      <c r="D9" s="53">
        <v>3.5</v>
      </c>
      <c r="J9" s="52">
        <v>3</v>
      </c>
      <c r="K9" s="113">
        <v>4</v>
      </c>
      <c r="L9" s="114"/>
      <c r="M9" s="113">
        <v>4</v>
      </c>
      <c r="N9" s="114"/>
      <c r="O9" s="53">
        <v>4</v>
      </c>
    </row>
    <row r="10" spans="1:19" ht="15.75" thickBot="1" x14ac:dyDescent="0.3">
      <c r="A10" s="52">
        <v>5</v>
      </c>
      <c r="B10" s="53">
        <v>4</v>
      </c>
      <c r="C10" s="53">
        <v>4</v>
      </c>
      <c r="D10" s="53">
        <v>4</v>
      </c>
      <c r="J10" s="52">
        <v>4</v>
      </c>
      <c r="K10" s="113">
        <v>4</v>
      </c>
      <c r="L10" s="114"/>
      <c r="M10" s="113">
        <v>4</v>
      </c>
      <c r="N10" s="114"/>
      <c r="O10" s="53">
        <v>4</v>
      </c>
    </row>
    <row r="11" spans="1:19" ht="15.75" thickBot="1" x14ac:dyDescent="0.3">
      <c r="A11" s="52">
        <v>6</v>
      </c>
      <c r="B11" s="53">
        <v>3</v>
      </c>
      <c r="C11" s="53">
        <v>4</v>
      </c>
      <c r="D11" s="53">
        <v>3.5</v>
      </c>
      <c r="J11" s="52">
        <v>5</v>
      </c>
      <c r="K11" s="113">
        <v>4</v>
      </c>
      <c r="L11" s="114"/>
      <c r="M11" s="113">
        <v>4</v>
      </c>
      <c r="N11" s="114"/>
      <c r="O11" s="53">
        <v>4</v>
      </c>
    </row>
    <row r="12" spans="1:19" ht="15.75" thickBot="1" x14ac:dyDescent="0.3">
      <c r="A12" s="52">
        <v>7</v>
      </c>
      <c r="B12" s="53">
        <v>4</v>
      </c>
      <c r="C12" s="53">
        <v>4</v>
      </c>
      <c r="D12" s="53">
        <v>4</v>
      </c>
      <c r="J12" s="52">
        <v>6</v>
      </c>
      <c r="K12" s="113">
        <v>4</v>
      </c>
      <c r="L12" s="114"/>
      <c r="M12" s="113">
        <v>4</v>
      </c>
      <c r="N12" s="114"/>
      <c r="O12" s="53">
        <v>4</v>
      </c>
    </row>
    <row r="13" spans="1:19" ht="15.75" thickBot="1" x14ac:dyDescent="0.3">
      <c r="A13" s="108" t="s">
        <v>189</v>
      </c>
      <c r="B13" s="109"/>
      <c r="C13" s="110"/>
      <c r="D13" s="51">
        <v>3.71</v>
      </c>
      <c r="J13" s="108" t="s">
        <v>189</v>
      </c>
      <c r="K13" s="109"/>
      <c r="L13" s="109"/>
      <c r="M13" s="109"/>
      <c r="N13" s="110"/>
      <c r="O13" s="51">
        <v>3.2</v>
      </c>
    </row>
    <row r="14" spans="1:19" ht="15.75" thickBot="1" x14ac:dyDescent="0.3">
      <c r="J14" s="52">
        <v>7</v>
      </c>
      <c r="K14" s="113">
        <v>4</v>
      </c>
      <c r="L14" s="114"/>
      <c r="M14" s="113">
        <v>4</v>
      </c>
      <c r="N14" s="114"/>
      <c r="O14" s="53">
        <v>4</v>
      </c>
    </row>
    <row r="15" spans="1:19" ht="15.75" thickBot="1" x14ac:dyDescent="0.3">
      <c r="A15" s="50" t="s">
        <v>242</v>
      </c>
      <c r="J15" s="52">
        <v>8</v>
      </c>
      <c r="K15" s="113">
        <v>3</v>
      </c>
      <c r="L15" s="114"/>
      <c r="M15" s="113">
        <v>4</v>
      </c>
      <c r="N15" s="114"/>
      <c r="O15" s="53">
        <v>3.5</v>
      </c>
    </row>
    <row r="16" spans="1:19" ht="15.75" thickBot="1" x14ac:dyDescent="0.3">
      <c r="A16" s="50" t="s">
        <v>244</v>
      </c>
      <c r="F16" s="50" t="s">
        <v>245</v>
      </c>
      <c r="J16" s="52">
        <v>9</v>
      </c>
      <c r="K16" s="113">
        <v>4</v>
      </c>
      <c r="L16" s="114"/>
      <c r="M16" s="113">
        <v>4</v>
      </c>
      <c r="N16" s="114"/>
      <c r="O16" s="53">
        <v>4</v>
      </c>
    </row>
    <row r="17" spans="1:15" ht="19.5" thickBot="1" x14ac:dyDescent="0.3">
      <c r="A17" s="115" t="s">
        <v>2</v>
      </c>
      <c r="B17" s="108" t="s">
        <v>243</v>
      </c>
      <c r="C17" s="110"/>
      <c r="D17" s="115" t="s">
        <v>189</v>
      </c>
      <c r="F17" s="54" t="s">
        <v>240</v>
      </c>
      <c r="G17" s="55"/>
      <c r="J17" s="52">
        <v>10</v>
      </c>
      <c r="K17" s="113">
        <v>4</v>
      </c>
      <c r="L17" s="114"/>
      <c r="M17" s="113">
        <v>4</v>
      </c>
      <c r="N17" s="114"/>
      <c r="O17" s="53">
        <v>4</v>
      </c>
    </row>
    <row r="18" spans="1:15" ht="26.25" thickBot="1" x14ac:dyDescent="0.3">
      <c r="A18" s="116"/>
      <c r="B18" s="51" t="s">
        <v>238</v>
      </c>
      <c r="C18" s="51" t="s">
        <v>239</v>
      </c>
      <c r="D18" s="116"/>
      <c r="F18" s="56" t="s">
        <v>241</v>
      </c>
      <c r="G18" s="55"/>
      <c r="J18" s="52">
        <v>11</v>
      </c>
      <c r="K18" s="113">
        <v>4</v>
      </c>
      <c r="L18" s="114"/>
      <c r="M18" s="113">
        <v>4</v>
      </c>
      <c r="N18" s="114"/>
      <c r="O18" s="53">
        <v>4</v>
      </c>
    </row>
    <row r="19" spans="1:15" ht="19.5" thickBot="1" x14ac:dyDescent="0.3">
      <c r="A19" s="52">
        <v>1</v>
      </c>
      <c r="B19" s="53">
        <v>4</v>
      </c>
      <c r="C19" s="53">
        <v>4</v>
      </c>
      <c r="D19" s="53">
        <v>4</v>
      </c>
      <c r="F19" s="56" t="s">
        <v>241</v>
      </c>
      <c r="G19" s="55"/>
      <c r="J19" s="52">
        <v>12</v>
      </c>
      <c r="K19" s="113">
        <v>4</v>
      </c>
      <c r="L19" s="114"/>
      <c r="M19" s="113">
        <v>3</v>
      </c>
      <c r="N19" s="114"/>
      <c r="O19" s="53">
        <v>3.5</v>
      </c>
    </row>
    <row r="20" spans="1:15" ht="19.5" thickBot="1" x14ac:dyDescent="0.3">
      <c r="A20" s="52">
        <v>2</v>
      </c>
      <c r="B20" s="53">
        <v>3</v>
      </c>
      <c r="C20" s="53">
        <v>3</v>
      </c>
      <c r="D20" s="53">
        <v>3.5</v>
      </c>
      <c r="F20" s="56" t="s">
        <v>241</v>
      </c>
      <c r="G20" s="55"/>
      <c r="J20" s="52">
        <v>13</v>
      </c>
      <c r="K20" s="113">
        <v>4</v>
      </c>
      <c r="L20" s="114"/>
      <c r="M20" s="113">
        <v>4</v>
      </c>
      <c r="N20" s="114"/>
      <c r="O20" s="53">
        <v>4</v>
      </c>
    </row>
    <row r="21" spans="1:15" ht="15.75" thickBot="1" x14ac:dyDescent="0.3">
      <c r="A21" s="52">
        <v>3</v>
      </c>
      <c r="B21" s="53">
        <v>4</v>
      </c>
      <c r="C21" s="53">
        <v>4</v>
      </c>
      <c r="D21" s="53">
        <v>4</v>
      </c>
      <c r="J21" s="52">
        <v>14</v>
      </c>
      <c r="K21" s="113">
        <v>4</v>
      </c>
      <c r="L21" s="114"/>
      <c r="M21" s="113">
        <v>3</v>
      </c>
      <c r="N21" s="114"/>
      <c r="O21" s="53">
        <v>3.5</v>
      </c>
    </row>
    <row r="22" spans="1:15" ht="15.75" thickBot="1" x14ac:dyDescent="0.3">
      <c r="A22" s="52">
        <v>4</v>
      </c>
      <c r="B22" s="53">
        <v>4</v>
      </c>
      <c r="C22" s="53">
        <v>4</v>
      </c>
      <c r="D22" s="53">
        <v>4</v>
      </c>
      <c r="J22" s="108" t="s">
        <v>189</v>
      </c>
      <c r="K22" s="109"/>
      <c r="L22" s="109"/>
      <c r="M22" s="109"/>
      <c r="N22" s="110"/>
      <c r="O22" s="51">
        <v>3.8</v>
      </c>
    </row>
    <row r="23" spans="1:15" ht="15.75" thickBot="1" x14ac:dyDescent="0.3">
      <c r="A23" s="52">
        <v>5</v>
      </c>
      <c r="B23" s="53">
        <v>4</v>
      </c>
      <c r="C23" s="53">
        <v>3</v>
      </c>
      <c r="D23" s="53">
        <v>3.5</v>
      </c>
      <c r="J23" s="52">
        <v>15</v>
      </c>
      <c r="K23" s="113">
        <v>4</v>
      </c>
      <c r="L23" s="114"/>
      <c r="M23" s="113">
        <v>4</v>
      </c>
      <c r="N23" s="114"/>
      <c r="O23" s="53">
        <v>4</v>
      </c>
    </row>
    <row r="24" spans="1:15" ht="15.75" thickBot="1" x14ac:dyDescent="0.3">
      <c r="A24" s="108" t="s">
        <v>189</v>
      </c>
      <c r="B24" s="109"/>
      <c r="C24" s="110"/>
      <c r="D24" s="51">
        <v>3.8</v>
      </c>
      <c r="J24" s="52">
        <v>16</v>
      </c>
      <c r="K24" s="113">
        <v>4</v>
      </c>
      <c r="L24" s="114"/>
      <c r="M24" s="113">
        <v>4</v>
      </c>
      <c r="N24" s="114"/>
      <c r="O24" s="53">
        <v>4</v>
      </c>
    </row>
    <row r="25" spans="1:15" ht="15.75" thickBot="1" x14ac:dyDescent="0.3">
      <c r="A25" s="52">
        <v>6</v>
      </c>
      <c r="B25" s="53">
        <v>4</v>
      </c>
      <c r="C25" s="53">
        <v>4</v>
      </c>
      <c r="D25" s="53">
        <v>4</v>
      </c>
      <c r="J25" s="52">
        <v>17</v>
      </c>
      <c r="K25" s="113">
        <v>3</v>
      </c>
      <c r="L25" s="114"/>
      <c r="M25" s="113">
        <v>4</v>
      </c>
      <c r="N25" s="114"/>
      <c r="O25" s="53">
        <v>3.5</v>
      </c>
    </row>
    <row r="26" spans="1:15" ht="15.75" thickBot="1" x14ac:dyDescent="0.3">
      <c r="A26" s="52">
        <v>7</v>
      </c>
      <c r="B26" s="53">
        <v>4</v>
      </c>
      <c r="C26" s="53">
        <v>3</v>
      </c>
      <c r="D26" s="53">
        <v>3.5</v>
      </c>
      <c r="J26" s="52">
        <v>18</v>
      </c>
      <c r="K26" s="113">
        <v>4</v>
      </c>
      <c r="L26" s="114"/>
      <c r="M26" s="113">
        <v>4</v>
      </c>
      <c r="N26" s="114"/>
      <c r="O26" s="53">
        <v>4</v>
      </c>
    </row>
    <row r="27" spans="1:15" ht="15.75" thickBot="1" x14ac:dyDescent="0.3">
      <c r="A27" s="52">
        <v>8</v>
      </c>
      <c r="B27" s="53">
        <v>4</v>
      </c>
      <c r="C27" s="53">
        <v>4</v>
      </c>
      <c r="D27" s="53">
        <v>4</v>
      </c>
      <c r="J27" s="52">
        <v>19</v>
      </c>
      <c r="K27" s="113">
        <v>4</v>
      </c>
      <c r="L27" s="114"/>
      <c r="M27" s="113">
        <v>4</v>
      </c>
      <c r="N27" s="114"/>
      <c r="O27" s="53">
        <v>4</v>
      </c>
    </row>
    <row r="28" spans="1:15" ht="15.75" thickBot="1" x14ac:dyDescent="0.3">
      <c r="A28" s="52">
        <v>9</v>
      </c>
      <c r="B28" s="53">
        <v>4</v>
      </c>
      <c r="C28" s="53">
        <v>3</v>
      </c>
      <c r="D28" s="53">
        <v>3.5</v>
      </c>
      <c r="J28" s="52">
        <v>20</v>
      </c>
      <c r="K28" s="113">
        <v>4</v>
      </c>
      <c r="L28" s="114"/>
      <c r="M28" s="113">
        <v>4</v>
      </c>
      <c r="N28" s="114"/>
      <c r="O28" s="53">
        <v>4</v>
      </c>
    </row>
    <row r="29" spans="1:15" ht="15.75" thickBot="1" x14ac:dyDescent="0.3">
      <c r="A29" s="52">
        <v>10</v>
      </c>
      <c r="B29" s="53">
        <v>4</v>
      </c>
      <c r="C29" s="53">
        <v>4</v>
      </c>
      <c r="D29" s="53">
        <v>4</v>
      </c>
      <c r="J29" s="108" t="s">
        <v>189</v>
      </c>
      <c r="K29" s="109"/>
      <c r="L29" s="109"/>
      <c r="M29" s="109"/>
      <c r="N29" s="110"/>
      <c r="O29" s="51">
        <v>3.9</v>
      </c>
    </row>
    <row r="30" spans="1:15" ht="15.75" thickBot="1" x14ac:dyDescent="0.3">
      <c r="A30" s="52">
        <v>11</v>
      </c>
      <c r="B30" s="53">
        <v>4</v>
      </c>
      <c r="C30" s="53">
        <v>4</v>
      </c>
      <c r="D30" s="53">
        <v>4</v>
      </c>
      <c r="J30" s="52">
        <v>21</v>
      </c>
      <c r="K30" s="113">
        <v>4</v>
      </c>
      <c r="L30" s="114"/>
      <c r="M30" s="113">
        <v>4</v>
      </c>
      <c r="N30" s="114"/>
      <c r="O30" s="53">
        <v>4</v>
      </c>
    </row>
    <row r="31" spans="1:15" ht="15.75" thickBot="1" x14ac:dyDescent="0.3">
      <c r="A31" s="52">
        <v>12</v>
      </c>
      <c r="B31" s="53">
        <v>4</v>
      </c>
      <c r="C31" s="53">
        <v>4</v>
      </c>
      <c r="D31" s="53">
        <v>4</v>
      </c>
      <c r="J31" s="52">
        <v>22</v>
      </c>
      <c r="K31" s="113">
        <v>3</v>
      </c>
      <c r="L31" s="114"/>
      <c r="M31" s="113">
        <v>3</v>
      </c>
      <c r="N31" s="114"/>
      <c r="O31" s="53">
        <v>3</v>
      </c>
    </row>
    <row r="32" spans="1:15" ht="15.75" thickBot="1" x14ac:dyDescent="0.3">
      <c r="A32" s="52">
        <v>13</v>
      </c>
      <c r="B32" s="53">
        <v>4</v>
      </c>
      <c r="C32" s="53">
        <v>4</v>
      </c>
      <c r="D32" s="53">
        <v>4</v>
      </c>
      <c r="J32" s="52">
        <v>23</v>
      </c>
      <c r="K32" s="113">
        <v>4</v>
      </c>
      <c r="L32" s="114"/>
      <c r="M32" s="113">
        <v>4</v>
      </c>
      <c r="N32" s="114"/>
      <c r="O32" s="53">
        <v>4</v>
      </c>
    </row>
    <row r="33" spans="1:18" ht="15.75" thickBot="1" x14ac:dyDescent="0.3">
      <c r="A33" s="52">
        <v>14</v>
      </c>
      <c r="B33" s="53">
        <v>3</v>
      </c>
      <c r="C33" s="53">
        <v>4</v>
      </c>
      <c r="D33" s="53">
        <v>3.5</v>
      </c>
      <c r="J33" s="108" t="s">
        <v>189</v>
      </c>
      <c r="K33" s="109"/>
      <c r="L33" s="109"/>
      <c r="M33" s="109"/>
      <c r="N33" s="110"/>
      <c r="O33" s="51">
        <v>3.7</v>
      </c>
    </row>
    <row r="34" spans="1:18" ht="15.75" thickBot="1" x14ac:dyDescent="0.3">
      <c r="A34" s="52">
        <v>15</v>
      </c>
      <c r="B34" s="53">
        <v>4</v>
      </c>
      <c r="C34" s="53">
        <v>3</v>
      </c>
      <c r="D34" s="53">
        <v>3.5</v>
      </c>
      <c r="J34" s="57" t="s">
        <v>189</v>
      </c>
      <c r="K34" s="58">
        <v>3.2</v>
      </c>
      <c r="L34" s="111">
        <v>3.8</v>
      </c>
      <c r="M34" s="112"/>
      <c r="N34" s="58">
        <v>3.9</v>
      </c>
      <c r="O34" s="58">
        <v>3.7</v>
      </c>
    </row>
    <row r="35" spans="1:18" ht="15.75" thickBot="1" x14ac:dyDescent="0.3">
      <c r="A35" s="52">
        <v>16</v>
      </c>
      <c r="B35" s="53">
        <v>4</v>
      </c>
      <c r="C35" s="53">
        <v>3</v>
      </c>
      <c r="D35" s="53">
        <v>3.5</v>
      </c>
    </row>
    <row r="36" spans="1:18" ht="15.75" thickBot="1" x14ac:dyDescent="0.3">
      <c r="A36" s="52">
        <v>17</v>
      </c>
      <c r="B36" s="53">
        <v>4</v>
      </c>
      <c r="C36" s="53">
        <v>4</v>
      </c>
      <c r="D36" s="53">
        <v>4</v>
      </c>
      <c r="J36" s="50" t="s">
        <v>252</v>
      </c>
    </row>
    <row r="37" spans="1:18" ht="15.75" thickBot="1" x14ac:dyDescent="0.3">
      <c r="A37" s="52">
        <v>18</v>
      </c>
      <c r="B37" s="53">
        <v>4</v>
      </c>
      <c r="C37" s="53">
        <v>4</v>
      </c>
      <c r="D37" s="53">
        <v>4</v>
      </c>
      <c r="J37" s="50" t="s">
        <v>253</v>
      </c>
      <c r="Q37" s="50" t="s">
        <v>255</v>
      </c>
    </row>
    <row r="38" spans="1:18" ht="31.5" customHeight="1" thickBot="1" x14ac:dyDescent="0.3">
      <c r="A38" s="52">
        <v>19</v>
      </c>
      <c r="B38" s="53">
        <v>4</v>
      </c>
      <c r="C38" s="53">
        <v>4</v>
      </c>
      <c r="D38" s="53">
        <v>4</v>
      </c>
      <c r="J38" s="115" t="s">
        <v>2</v>
      </c>
      <c r="K38" s="108" t="s">
        <v>254</v>
      </c>
      <c r="L38" s="109"/>
      <c r="M38" s="109"/>
      <c r="N38" s="110"/>
      <c r="O38" s="115" t="s">
        <v>189</v>
      </c>
      <c r="Q38" s="59" t="s">
        <v>251</v>
      </c>
      <c r="R38" s="60"/>
    </row>
    <row r="39" spans="1:18" ht="31.5" customHeight="1" thickBot="1" x14ac:dyDescent="0.3">
      <c r="A39" s="108" t="s">
        <v>189</v>
      </c>
      <c r="B39" s="109"/>
      <c r="C39" s="110"/>
      <c r="D39" s="51">
        <v>3.8</v>
      </c>
      <c r="J39" s="116"/>
      <c r="K39" s="108" t="s">
        <v>238</v>
      </c>
      <c r="L39" s="110"/>
      <c r="M39" s="108" t="s">
        <v>239</v>
      </c>
      <c r="N39" s="110"/>
      <c r="O39" s="116"/>
      <c r="Q39" s="59" t="s">
        <v>250</v>
      </c>
      <c r="R39" s="60"/>
    </row>
    <row r="40" spans="1:18" ht="15.75" thickBot="1" x14ac:dyDescent="0.3">
      <c r="A40" s="52">
        <v>20</v>
      </c>
      <c r="B40" s="53">
        <v>4</v>
      </c>
      <c r="C40" s="53">
        <v>4</v>
      </c>
      <c r="D40" s="53">
        <v>4</v>
      </c>
      <c r="J40" s="52">
        <v>1</v>
      </c>
      <c r="K40" s="113">
        <v>4</v>
      </c>
      <c r="L40" s="114"/>
      <c r="M40" s="113">
        <v>4</v>
      </c>
      <c r="N40" s="114"/>
      <c r="O40" s="53">
        <v>4</v>
      </c>
      <c r="Q40" s="59" t="s">
        <v>250</v>
      </c>
      <c r="R40" s="60"/>
    </row>
    <row r="41" spans="1:18" ht="15.75" thickBot="1" x14ac:dyDescent="0.3">
      <c r="A41" s="52">
        <v>21</v>
      </c>
      <c r="B41" s="53">
        <v>3</v>
      </c>
      <c r="C41" s="53">
        <v>3</v>
      </c>
      <c r="D41" s="53">
        <v>3</v>
      </c>
      <c r="J41" s="52">
        <v>2</v>
      </c>
      <c r="K41" s="113">
        <v>4</v>
      </c>
      <c r="L41" s="114"/>
      <c r="M41" s="113">
        <v>4</v>
      </c>
      <c r="N41" s="114"/>
      <c r="O41" s="53">
        <v>4</v>
      </c>
      <c r="Q41" s="59" t="s">
        <v>250</v>
      </c>
      <c r="R41" s="60"/>
    </row>
    <row r="42" spans="1:18" ht="15.75" thickBot="1" x14ac:dyDescent="0.3">
      <c r="A42" s="52">
        <v>22</v>
      </c>
      <c r="B42" s="53">
        <v>4</v>
      </c>
      <c r="C42" s="53">
        <v>4</v>
      </c>
      <c r="D42" s="53">
        <v>4</v>
      </c>
      <c r="J42" s="52">
        <v>3</v>
      </c>
      <c r="K42" s="113">
        <v>4</v>
      </c>
      <c r="L42" s="114"/>
      <c r="M42" s="113">
        <v>4</v>
      </c>
      <c r="N42" s="114"/>
      <c r="O42" s="53">
        <v>4</v>
      </c>
    </row>
    <row r="43" spans="1:18" ht="15.75" thickBot="1" x14ac:dyDescent="0.3">
      <c r="A43" s="108" t="s">
        <v>189</v>
      </c>
      <c r="B43" s="109"/>
      <c r="C43" s="110"/>
      <c r="D43" s="51">
        <v>3.7</v>
      </c>
      <c r="J43" s="108" t="s">
        <v>189</v>
      </c>
      <c r="K43" s="109"/>
      <c r="L43" s="109"/>
      <c r="M43" s="109"/>
      <c r="N43" s="110"/>
      <c r="O43" s="51">
        <v>4</v>
      </c>
    </row>
    <row r="44" spans="1:18" ht="15.75" thickBot="1" x14ac:dyDescent="0.3">
      <c r="A44" s="57" t="s">
        <v>189</v>
      </c>
      <c r="B44" s="58">
        <v>3.8</v>
      </c>
      <c r="C44" s="58">
        <v>3.8</v>
      </c>
      <c r="D44" s="58">
        <v>3.7</v>
      </c>
      <c r="J44" s="52">
        <v>5</v>
      </c>
      <c r="K44" s="113">
        <v>4</v>
      </c>
      <c r="L44" s="114"/>
      <c r="M44" s="113">
        <v>3</v>
      </c>
      <c r="N44" s="114"/>
      <c r="O44" s="53">
        <v>3.5</v>
      </c>
    </row>
    <row r="45" spans="1:18" ht="15.75" thickBot="1" x14ac:dyDescent="0.3">
      <c r="J45" s="52">
        <v>6</v>
      </c>
      <c r="K45" s="113">
        <v>4</v>
      </c>
      <c r="L45" s="114"/>
      <c r="M45" s="113">
        <v>4</v>
      </c>
      <c r="N45" s="114"/>
      <c r="O45" s="53">
        <v>4</v>
      </c>
    </row>
    <row r="46" spans="1:18" ht="15.75" thickBot="1" x14ac:dyDescent="0.3">
      <c r="J46" s="52">
        <v>7</v>
      </c>
      <c r="K46" s="113">
        <v>4</v>
      </c>
      <c r="L46" s="114"/>
      <c r="M46" s="113">
        <v>4</v>
      </c>
      <c r="N46" s="114"/>
      <c r="O46" s="53">
        <v>4</v>
      </c>
    </row>
    <row r="47" spans="1:18" ht="15.75" thickBot="1" x14ac:dyDescent="0.3">
      <c r="J47" s="108" t="s">
        <v>189</v>
      </c>
      <c r="K47" s="109"/>
      <c r="L47" s="109"/>
      <c r="M47" s="109"/>
      <c r="N47" s="110"/>
      <c r="O47" s="51">
        <v>3.8</v>
      </c>
    </row>
    <row r="48" spans="1:18" ht="15.75" thickBot="1" x14ac:dyDescent="0.3">
      <c r="J48" s="52">
        <v>8</v>
      </c>
      <c r="K48" s="113">
        <v>4</v>
      </c>
      <c r="L48" s="114"/>
      <c r="M48" s="113">
        <v>3</v>
      </c>
      <c r="N48" s="114"/>
      <c r="O48" s="53">
        <v>3.5</v>
      </c>
    </row>
    <row r="49" spans="10:15" ht="15.75" thickBot="1" x14ac:dyDescent="0.3">
      <c r="J49" s="52">
        <v>9</v>
      </c>
      <c r="K49" s="113">
        <v>4</v>
      </c>
      <c r="L49" s="114"/>
      <c r="M49" s="113">
        <v>4</v>
      </c>
      <c r="N49" s="114"/>
      <c r="O49" s="53">
        <v>4</v>
      </c>
    </row>
    <row r="50" spans="10:15" ht="15.75" thickBot="1" x14ac:dyDescent="0.3">
      <c r="J50" s="52">
        <v>10</v>
      </c>
      <c r="K50" s="113">
        <v>4</v>
      </c>
      <c r="L50" s="114"/>
      <c r="M50" s="113">
        <v>4</v>
      </c>
      <c r="N50" s="114"/>
      <c r="O50" s="53">
        <v>4</v>
      </c>
    </row>
    <row r="51" spans="10:15" ht="15.75" thickBot="1" x14ac:dyDescent="0.3">
      <c r="J51" s="108" t="s">
        <v>189</v>
      </c>
      <c r="K51" s="109"/>
      <c r="L51" s="109"/>
      <c r="M51" s="109"/>
      <c r="N51" s="110"/>
      <c r="O51" s="51">
        <v>3.8</v>
      </c>
    </row>
    <row r="52" spans="10:15" ht="15.75" thickBot="1" x14ac:dyDescent="0.3">
      <c r="J52" s="52">
        <v>11</v>
      </c>
      <c r="K52" s="113">
        <v>3</v>
      </c>
      <c r="L52" s="114"/>
      <c r="M52" s="113">
        <v>4</v>
      </c>
      <c r="N52" s="114"/>
      <c r="O52" s="53">
        <v>3.5</v>
      </c>
    </row>
    <row r="53" spans="10:15" ht="15.75" thickBot="1" x14ac:dyDescent="0.3">
      <c r="J53" s="52">
        <v>12</v>
      </c>
      <c r="K53" s="113">
        <v>4</v>
      </c>
      <c r="L53" s="114"/>
      <c r="M53" s="113">
        <v>4</v>
      </c>
      <c r="N53" s="114"/>
      <c r="O53" s="53">
        <v>4</v>
      </c>
    </row>
    <row r="54" spans="10:15" ht="15.75" thickBot="1" x14ac:dyDescent="0.3">
      <c r="J54" s="52">
        <v>13</v>
      </c>
      <c r="K54" s="113">
        <v>4</v>
      </c>
      <c r="L54" s="114"/>
      <c r="M54" s="113">
        <v>4</v>
      </c>
      <c r="N54" s="114"/>
      <c r="O54" s="53">
        <v>4</v>
      </c>
    </row>
    <row r="55" spans="10:15" ht="15.75" thickBot="1" x14ac:dyDescent="0.3">
      <c r="J55" s="108" t="s">
        <v>189</v>
      </c>
      <c r="K55" s="109"/>
      <c r="L55" s="109"/>
      <c r="M55" s="109"/>
      <c r="N55" s="110"/>
      <c r="O55" s="51">
        <v>3.8</v>
      </c>
    </row>
    <row r="56" spans="10:15" ht="15.75" thickBot="1" x14ac:dyDescent="0.3">
      <c r="J56" s="57" t="s">
        <v>189</v>
      </c>
      <c r="K56" s="58">
        <v>4</v>
      </c>
      <c r="L56" s="111">
        <v>3.8</v>
      </c>
      <c r="M56" s="112"/>
      <c r="N56" s="58">
        <v>3.8</v>
      </c>
      <c r="O56" s="58">
        <v>3.8</v>
      </c>
    </row>
  </sheetData>
  <mergeCells count="101">
    <mergeCell ref="A1:S1"/>
    <mergeCell ref="A4:A5"/>
    <mergeCell ref="B4:C4"/>
    <mergeCell ref="D4:D5"/>
    <mergeCell ref="A13:C13"/>
    <mergeCell ref="A17:A18"/>
    <mergeCell ref="B17:C17"/>
    <mergeCell ref="D17:D18"/>
    <mergeCell ref="K8:L8"/>
    <mergeCell ref="M8:N8"/>
    <mergeCell ref="A24:C24"/>
    <mergeCell ref="A39:C39"/>
    <mergeCell ref="A43:C43"/>
    <mergeCell ref="J5:J6"/>
    <mergeCell ref="K5:N5"/>
    <mergeCell ref="O5:O6"/>
    <mergeCell ref="K6:L6"/>
    <mergeCell ref="M6:N6"/>
    <mergeCell ref="K7:L7"/>
    <mergeCell ref="M7:N7"/>
    <mergeCell ref="K12:L12"/>
    <mergeCell ref="M12:N12"/>
    <mergeCell ref="J13:N13"/>
    <mergeCell ref="K14:L14"/>
    <mergeCell ref="M14:N14"/>
    <mergeCell ref="K15:L15"/>
    <mergeCell ref="M15:N15"/>
    <mergeCell ref="K9:L9"/>
    <mergeCell ref="M9:N9"/>
    <mergeCell ref="K10:L10"/>
    <mergeCell ref="M10:N10"/>
    <mergeCell ref="K11:L11"/>
    <mergeCell ref="M11:N11"/>
    <mergeCell ref="K19:L19"/>
    <mergeCell ref="M19:N19"/>
    <mergeCell ref="K20:L20"/>
    <mergeCell ref="M20:N20"/>
    <mergeCell ref="K21:L21"/>
    <mergeCell ref="M21:N21"/>
    <mergeCell ref="K16:L16"/>
    <mergeCell ref="M16:N16"/>
    <mergeCell ref="K17:L17"/>
    <mergeCell ref="M17:N17"/>
    <mergeCell ref="K18:L18"/>
    <mergeCell ref="M18:N18"/>
    <mergeCell ref="K26:L26"/>
    <mergeCell ref="M26:N26"/>
    <mergeCell ref="K27:L27"/>
    <mergeCell ref="M27:N27"/>
    <mergeCell ref="K28:L28"/>
    <mergeCell ref="M28:N28"/>
    <mergeCell ref="J22:N22"/>
    <mergeCell ref="K23:L23"/>
    <mergeCell ref="M23:N23"/>
    <mergeCell ref="K24:L24"/>
    <mergeCell ref="M24:N24"/>
    <mergeCell ref="K25:L25"/>
    <mergeCell ref="M25:N25"/>
    <mergeCell ref="O38:O39"/>
    <mergeCell ref="K39:L39"/>
    <mergeCell ref="M39:N39"/>
    <mergeCell ref="J29:N29"/>
    <mergeCell ref="K30:L30"/>
    <mergeCell ref="M30:N30"/>
    <mergeCell ref="K31:L31"/>
    <mergeCell ref="M31:N31"/>
    <mergeCell ref="K32:L32"/>
    <mergeCell ref="M32:N32"/>
    <mergeCell ref="K40:L40"/>
    <mergeCell ref="M40:N40"/>
    <mergeCell ref="K41:L41"/>
    <mergeCell ref="M41:N41"/>
    <mergeCell ref="K42:L42"/>
    <mergeCell ref="M42:N42"/>
    <mergeCell ref="J33:N33"/>
    <mergeCell ref="L34:M34"/>
    <mergeCell ref="J38:J39"/>
    <mergeCell ref="K38:N38"/>
    <mergeCell ref="J47:N47"/>
    <mergeCell ref="K48:L48"/>
    <mergeCell ref="M48:N48"/>
    <mergeCell ref="K49:L49"/>
    <mergeCell ref="M49:N49"/>
    <mergeCell ref="K50:L50"/>
    <mergeCell ref="M50:N50"/>
    <mergeCell ref="J43:N43"/>
    <mergeCell ref="K44:L44"/>
    <mergeCell ref="M44:N44"/>
    <mergeCell ref="K45:L45"/>
    <mergeCell ref="M45:N45"/>
    <mergeCell ref="K46:L46"/>
    <mergeCell ref="M46:N46"/>
    <mergeCell ref="J55:N55"/>
    <mergeCell ref="L56:M56"/>
    <mergeCell ref="J51:N51"/>
    <mergeCell ref="K52:L52"/>
    <mergeCell ref="M52:N52"/>
    <mergeCell ref="K53:L53"/>
    <mergeCell ref="M53:N53"/>
    <mergeCell ref="K54:L54"/>
    <mergeCell ref="M54:N5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27666-A5C6-4EC1-94B2-67B503D69662}">
  <dimension ref="A1:K21"/>
  <sheetViews>
    <sheetView tabSelected="1" workbookViewId="0">
      <selection activeCell="J8" sqref="J8"/>
    </sheetView>
  </sheetViews>
  <sheetFormatPr defaultRowHeight="15" x14ac:dyDescent="0.25"/>
  <cols>
    <col min="1" max="1" width="22.140625" customWidth="1"/>
    <col min="2" max="2" width="21.7109375" customWidth="1"/>
    <col min="3" max="3" width="23.42578125" customWidth="1"/>
    <col min="5" max="5" width="22.42578125" customWidth="1"/>
    <col min="6" max="6" width="15.7109375" customWidth="1"/>
  </cols>
  <sheetData>
    <row r="1" spans="1:11" ht="19.5" x14ac:dyDescent="0.25">
      <c r="A1" s="147" t="s">
        <v>256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ht="15.75" thickBot="1" x14ac:dyDescent="0.3"/>
    <row r="3" spans="1:11" ht="46.5" customHeight="1" thickBot="1" x14ac:dyDescent="0.3">
      <c r="A3" s="152" t="s">
        <v>257</v>
      </c>
      <c r="B3" s="153" t="s">
        <v>258</v>
      </c>
      <c r="C3" s="153" t="s">
        <v>259</v>
      </c>
    </row>
    <row r="4" spans="1:11" ht="16.5" thickBot="1" x14ac:dyDescent="0.3">
      <c r="A4" s="148">
        <v>3</v>
      </c>
      <c r="B4" s="149">
        <v>3</v>
      </c>
      <c r="C4" s="149">
        <v>3</v>
      </c>
    </row>
    <row r="5" spans="1:11" ht="16.5" thickBot="1" x14ac:dyDescent="0.3">
      <c r="A5" s="148">
        <v>3</v>
      </c>
      <c r="B5" s="149">
        <v>3</v>
      </c>
      <c r="C5" s="149">
        <v>3</v>
      </c>
      <c r="E5" s="157" t="s">
        <v>260</v>
      </c>
      <c r="F5" s="158"/>
    </row>
    <row r="6" spans="1:11" ht="16.5" thickBot="1" x14ac:dyDescent="0.3">
      <c r="A6" s="148">
        <v>2</v>
      </c>
      <c r="B6" s="149">
        <v>3</v>
      </c>
      <c r="C6" s="149">
        <v>3</v>
      </c>
      <c r="E6" s="157" t="s">
        <v>261</v>
      </c>
      <c r="F6" s="158"/>
    </row>
    <row r="7" spans="1:11" ht="16.5" thickBot="1" x14ac:dyDescent="0.3">
      <c r="A7" s="148">
        <v>3</v>
      </c>
      <c r="B7" s="149">
        <v>3</v>
      </c>
      <c r="C7" s="149">
        <v>3</v>
      </c>
      <c r="E7" s="157" t="s">
        <v>261</v>
      </c>
      <c r="F7" s="158"/>
    </row>
    <row r="8" spans="1:11" ht="16.5" thickBot="1" x14ac:dyDescent="0.3">
      <c r="A8" s="148">
        <v>3</v>
      </c>
      <c r="B8" s="149">
        <v>3</v>
      </c>
      <c r="C8" s="149">
        <v>2</v>
      </c>
      <c r="E8" s="157" t="s">
        <v>261</v>
      </c>
      <c r="F8" s="159">
        <v>0.8</v>
      </c>
    </row>
    <row r="9" spans="1:11" ht="16.5" thickBot="1" x14ac:dyDescent="0.3">
      <c r="A9" s="148">
        <v>3</v>
      </c>
      <c r="B9" s="149">
        <v>3</v>
      </c>
      <c r="C9" s="149">
        <v>2</v>
      </c>
    </row>
    <row r="10" spans="1:11" ht="16.5" thickBot="1" x14ac:dyDescent="0.3">
      <c r="A10" s="148">
        <v>2</v>
      </c>
      <c r="B10" s="149">
        <v>2</v>
      </c>
      <c r="C10" s="149">
        <v>3</v>
      </c>
    </row>
    <row r="11" spans="1:11" ht="16.5" thickBot="1" x14ac:dyDescent="0.3">
      <c r="A11" s="148">
        <v>2</v>
      </c>
      <c r="B11" s="149">
        <v>2</v>
      </c>
      <c r="C11" s="149">
        <v>3</v>
      </c>
    </row>
    <row r="12" spans="1:11" ht="16.5" thickBot="1" x14ac:dyDescent="0.3">
      <c r="A12" s="148">
        <v>3</v>
      </c>
      <c r="B12" s="149">
        <v>3</v>
      </c>
      <c r="C12" s="149">
        <v>3</v>
      </c>
    </row>
    <row r="13" spans="1:11" ht="16.5" thickBot="1" x14ac:dyDescent="0.3">
      <c r="A13" s="148">
        <v>3</v>
      </c>
      <c r="B13" s="149">
        <v>2</v>
      </c>
      <c r="C13" s="149">
        <v>3</v>
      </c>
    </row>
    <row r="14" spans="1:11" ht="16.5" thickBot="1" x14ac:dyDescent="0.3">
      <c r="A14" s="148">
        <v>2</v>
      </c>
      <c r="B14" s="149">
        <v>2</v>
      </c>
      <c r="C14" s="149">
        <v>3</v>
      </c>
    </row>
    <row r="15" spans="1:11" ht="16.5" thickBot="1" x14ac:dyDescent="0.3">
      <c r="A15" s="148">
        <v>3</v>
      </c>
      <c r="B15" s="149">
        <v>3</v>
      </c>
      <c r="C15" s="149">
        <v>3</v>
      </c>
    </row>
    <row r="16" spans="1:11" ht="16.5" thickBot="1" x14ac:dyDescent="0.3">
      <c r="A16" s="148">
        <v>2</v>
      </c>
      <c r="B16" s="149">
        <v>3</v>
      </c>
      <c r="C16" s="149">
        <v>3</v>
      </c>
    </row>
    <row r="17" spans="1:3" ht="16.5" thickBot="1" x14ac:dyDescent="0.3">
      <c r="A17" s="148">
        <v>3</v>
      </c>
      <c r="B17" s="149">
        <v>3</v>
      </c>
      <c r="C17" s="149">
        <v>3</v>
      </c>
    </row>
    <row r="18" spans="1:3" ht="16.5" thickBot="1" x14ac:dyDescent="0.3">
      <c r="A18" s="148">
        <v>3</v>
      </c>
      <c r="B18" s="149">
        <v>3</v>
      </c>
      <c r="C18" s="150">
        <v>2.9</v>
      </c>
    </row>
    <row r="19" spans="1:3" ht="16.5" thickBot="1" x14ac:dyDescent="0.3">
      <c r="A19" s="148">
        <v>3</v>
      </c>
      <c r="B19" s="149">
        <v>2</v>
      </c>
      <c r="C19" s="154"/>
    </row>
    <row r="20" spans="1:3" ht="16.5" thickBot="1" x14ac:dyDescent="0.3">
      <c r="A20" s="151">
        <v>2.7</v>
      </c>
      <c r="B20" s="150">
        <v>2.7</v>
      </c>
      <c r="C20" s="155"/>
    </row>
    <row r="21" spans="1:3" x14ac:dyDescent="0.25">
      <c r="A21" s="156"/>
      <c r="B21" s="146"/>
      <c r="C21" s="146"/>
    </row>
  </sheetData>
  <mergeCells count="2">
    <mergeCell ref="A1:K1"/>
    <mergeCell ref="C19:C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 Data Hasil Penelitian</vt:lpstr>
      <vt:lpstr>Uji Anova</vt:lpstr>
      <vt:lpstr>Perhitungan Valid dan Reliabel</vt:lpstr>
      <vt:lpstr>Keterlaksanaan RPP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 Indrasari</dc:creator>
  <cp:lastModifiedBy>Ayu Indrasari</cp:lastModifiedBy>
  <dcterms:created xsi:type="dcterms:W3CDTF">2023-05-07T07:13:10Z</dcterms:created>
  <dcterms:modified xsi:type="dcterms:W3CDTF">2023-08-19T00:44:25Z</dcterms:modified>
</cp:coreProperties>
</file>